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portnzgroup-my.sharepoint.com/personal/sam_bremer_hpsnz_org_nz/Documents/Desktop/Full Database Project/Backups/"/>
    </mc:Choice>
  </mc:AlternateContent>
  <xr:revisionPtr revIDLastSave="2" documentId="8_{D650F2F7-138D-416C-86B5-4644A7BAC744}" xr6:coauthVersionLast="47" xr6:coauthVersionMax="47" xr10:uidLastSave="{005B8526-4084-4CB8-BAEA-7B6973DA84BE}"/>
  <bookViews>
    <workbookView minimized="1" xWindow="42720" yWindow="-3645" windowWidth="5040" windowHeight="5055" tabRatio="857" activeTab="2" xr2:uid="{00000000-000D-0000-FFFF-FFFF00000000}"/>
  </bookViews>
  <sheets>
    <sheet name="Landing Page" sheetId="17" r:id="rId1"/>
    <sheet name="Sprint Qual Dashboard" sheetId="18" r:id="rId2"/>
    <sheet name="Sprint Qual" sheetId="14" r:id="rId3"/>
    <sheet name="Sprint" sheetId="15" r:id="rId4"/>
    <sheet name="OM-Scratch" sheetId="5" r:id="rId5"/>
    <sheet name="OM-Tempo" sheetId="6" r:id="rId6"/>
    <sheet name="OM-Elimination" sheetId="7" r:id="rId7"/>
    <sheet name="OM-Points" sheetId="8" r:id="rId8"/>
    <sheet name="Omnium Dashboard" sheetId="24" r:id="rId9"/>
    <sheet name="500m TT Dashboard" sheetId="20" r:id="rId10"/>
    <sheet name="500TT Pivot" sheetId="22" r:id="rId11"/>
    <sheet name="500tt comparison" sheetId="23" r:id="rId12"/>
    <sheet name="500m Time Trial" sheetId="1" r:id="rId13"/>
    <sheet name="Team Pursuit" sheetId="12" r:id="rId14"/>
    <sheet name="Madison Dashboard" sheetId="19" r:id="rId15"/>
    <sheet name="Madison" sheetId="4" r:id="rId16"/>
    <sheet name="Individual Pursuit" sheetId="3" r:id="rId17"/>
    <sheet name="Scratch" sheetId="11" r:id="rId18"/>
    <sheet name="Points" sheetId="9" r:id="rId19"/>
    <sheet name="Elimination Race" sheetId="2" r:id="rId20"/>
    <sheet name="Riders" sheetId="10" r:id="rId21"/>
    <sheet name="Team Sprint" sheetId="16" r:id="rId22"/>
    <sheet name="Keirin" sheetId="13" r:id="rId23"/>
  </sheets>
  <definedNames>
    <definedName name="_xlnm._FilterDatabase" localSheetId="12" hidden="1">'500m Time Trial'!$A$1:$R$69</definedName>
    <definedName name="_xlnm._FilterDatabase" localSheetId="19" hidden="1">'Elimination Race'!$A$1:$L$186</definedName>
    <definedName name="_xlnm._FilterDatabase" localSheetId="15" hidden="1">Madison!$A$1:$AB$541</definedName>
    <definedName name="_xlnm._FilterDatabase" localSheetId="6" hidden="1">'OM-Elimination'!$A$1:$P$430</definedName>
    <definedName name="_xlnm._FilterDatabase" localSheetId="7" hidden="1">'OM-Points'!$A$1:$Y$444</definedName>
    <definedName name="_xlnm._FilterDatabase" localSheetId="4" hidden="1">'OM-Scratch'!$A$1:$J$444</definedName>
    <definedName name="_xlnm._FilterDatabase" localSheetId="5" hidden="1">'OM-Tempo'!$A$1:$AM$437</definedName>
    <definedName name="_xlnm._FilterDatabase" localSheetId="20" hidden="1">Riders!$A$1:$D$313</definedName>
    <definedName name="_xlnm._FilterDatabase" localSheetId="3" hidden="1">Sprint!$A$1:$S$1043</definedName>
    <definedName name="_xlnm._FilterDatabase" localSheetId="2" hidden="1">'Sprint Qual'!$A$1:$L$605</definedName>
    <definedName name="_xlnm._FilterDatabase" localSheetId="13" hidden="1">'Team Pursuit'!$A$1:$AW$433</definedName>
    <definedName name="_xlnm._FilterDatabase" localSheetId="21" hidden="1">'Team Sprint'!$A$1:$V$161</definedName>
  </definedNames>
  <calcPr calcId="191028"/>
  <pivotCaches>
    <pivotCache cacheId="0" r:id="rId24"/>
    <pivotCache cacheId="1" r:id="rId2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L116" i="22"/>
  <c r="L117" i="22"/>
  <c r="L118" i="22"/>
  <c r="L119" i="22"/>
  <c r="L120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L209" i="22"/>
  <c r="L210" i="22"/>
  <c r="L211" i="22"/>
  <c r="L212" i="22"/>
  <c r="L213" i="22"/>
  <c r="L214" i="22"/>
  <c r="L215" i="22"/>
  <c r="L216" i="22"/>
  <c r="L217" i="22"/>
  <c r="L218" i="22"/>
  <c r="L219" i="22"/>
  <c r="L220" i="22"/>
  <c r="L221" i="22"/>
  <c r="L222" i="22"/>
  <c r="L223" i="22"/>
  <c r="L224" i="22"/>
  <c r="L225" i="22"/>
  <c r="L226" i="22"/>
  <c r="L227" i="22"/>
  <c r="L228" i="22"/>
  <c r="L229" i="22"/>
  <c r="L230" i="22"/>
  <c r="L231" i="22"/>
  <c r="L232" i="22"/>
  <c r="L233" i="22"/>
  <c r="L234" i="22"/>
  <c r="L235" i="22"/>
  <c r="L236" i="22"/>
  <c r="L237" i="22"/>
  <c r="L238" i="22"/>
  <c r="L239" i="22"/>
  <c r="L240" i="22"/>
  <c r="L241" i="22"/>
  <c r="L242" i="22"/>
  <c r="L243" i="22"/>
  <c r="L244" i="22"/>
  <c r="L245" i="22"/>
  <c r="L246" i="22"/>
  <c r="L247" i="22"/>
  <c r="L248" i="22"/>
  <c r="L249" i="22"/>
  <c r="L250" i="22"/>
  <c r="L251" i="22"/>
  <c r="L252" i="22"/>
  <c r="L253" i="22"/>
  <c r="L254" i="22"/>
  <c r="L255" i="22"/>
  <c r="L256" i="22"/>
  <c r="L257" i="22"/>
  <c r="L258" i="22"/>
  <c r="L259" i="22"/>
  <c r="L260" i="22"/>
  <c r="L261" i="22"/>
  <c r="L262" i="22"/>
  <c r="L263" i="22"/>
  <c r="L264" i="22"/>
  <c r="L265" i="22"/>
  <c r="L266" i="22"/>
  <c r="L267" i="22"/>
  <c r="L268" i="22"/>
  <c r="L269" i="22"/>
  <c r="L270" i="22"/>
  <c r="L271" i="22"/>
  <c r="L272" i="22"/>
  <c r="L273" i="22"/>
  <c r="L274" i="22"/>
  <c r="L275" i="22"/>
  <c r="L276" i="22"/>
  <c r="L277" i="22"/>
  <c r="L278" i="22"/>
  <c r="L279" i="22"/>
  <c r="L280" i="22"/>
  <c r="L281" i="22"/>
  <c r="L282" i="22"/>
  <c r="L283" i="22"/>
  <c r="L284" i="22"/>
  <c r="L285" i="22"/>
  <c r="L286" i="22"/>
  <c r="L287" i="22"/>
  <c r="L288" i="22"/>
  <c r="L289" i="22"/>
  <c r="L290" i="22"/>
  <c r="L291" i="22"/>
  <c r="L292" i="22"/>
  <c r="L293" i="22"/>
  <c r="L294" i="22"/>
  <c r="L295" i="22"/>
  <c r="L296" i="22"/>
  <c r="L297" i="22"/>
  <c r="L298" i="22"/>
  <c r="L299" i="22"/>
  <c r="L300" i="22"/>
  <c r="L301" i="22"/>
  <c r="L302" i="22"/>
  <c r="L303" i="22"/>
  <c r="L304" i="22"/>
  <c r="L305" i="22"/>
  <c r="L306" i="22"/>
  <c r="L307" i="22"/>
  <c r="L308" i="22"/>
  <c r="L309" i="22"/>
  <c r="L310" i="22"/>
  <c r="L311" i="22"/>
  <c r="L312" i="22"/>
  <c r="L313" i="22"/>
  <c r="L314" i="22"/>
  <c r="L315" i="22"/>
  <c r="L316" i="22"/>
  <c r="L317" i="22"/>
  <c r="L318" i="22"/>
  <c r="L319" i="22"/>
  <c r="L320" i="22"/>
  <c r="L321" i="22"/>
  <c r="L322" i="22"/>
  <c r="L323" i="22"/>
  <c r="L324" i="22"/>
  <c r="L325" i="22"/>
  <c r="L326" i="22"/>
  <c r="L327" i="22"/>
  <c r="L328" i="22"/>
  <c r="L329" i="22"/>
  <c r="L330" i="22"/>
  <c r="L331" i="22"/>
  <c r="L332" i="22"/>
  <c r="L333" i="22"/>
  <c r="L334" i="22"/>
  <c r="L335" i="22"/>
  <c r="L336" i="22"/>
  <c r="L337" i="22"/>
  <c r="L338" i="22"/>
  <c r="L339" i="22"/>
  <c r="L340" i="22"/>
  <c r="L341" i="22"/>
  <c r="L342" i="22"/>
  <c r="L343" i="22"/>
  <c r="L344" i="22"/>
  <c r="L345" i="22"/>
  <c r="L346" i="22"/>
  <c r="L347" i="22"/>
  <c r="L348" i="22"/>
  <c r="L349" i="22"/>
  <c r="L350" i="22"/>
  <c r="L351" i="22"/>
  <c r="L352" i="22"/>
  <c r="L353" i="22"/>
  <c r="L354" i="22"/>
  <c r="L355" i="22"/>
  <c r="L356" i="22"/>
  <c r="L357" i="22"/>
  <c r="L358" i="22"/>
  <c r="L359" i="22"/>
  <c r="L360" i="22"/>
  <c r="L361" i="22"/>
  <c r="L362" i="22"/>
  <c r="L363" i="22"/>
  <c r="L364" i="22"/>
  <c r="L365" i="22"/>
  <c r="L366" i="22"/>
  <c r="L367" i="22"/>
  <c r="L368" i="22"/>
  <c r="L369" i="22"/>
  <c r="L370" i="22"/>
  <c r="L371" i="22"/>
  <c r="L372" i="22"/>
  <c r="L373" i="22"/>
  <c r="L374" i="22"/>
  <c r="L375" i="22"/>
  <c r="L376" i="22"/>
  <c r="L377" i="22"/>
  <c r="L378" i="22"/>
  <c r="L379" i="22"/>
  <c r="L380" i="22"/>
  <c r="L381" i="22"/>
  <c r="L382" i="22"/>
  <c r="L383" i="22"/>
  <c r="L384" i="22"/>
  <c r="L385" i="22"/>
  <c r="L386" i="22"/>
  <c r="L387" i="22"/>
  <c r="L388" i="22"/>
  <c r="L389" i="22"/>
  <c r="L390" i="22"/>
  <c r="L391" i="22"/>
  <c r="L392" i="22"/>
  <c r="L393" i="22"/>
  <c r="L394" i="22"/>
  <c r="L395" i="22"/>
  <c r="L396" i="22"/>
  <c r="L397" i="22"/>
  <c r="L398" i="22"/>
  <c r="L399" i="22"/>
  <c r="L400" i="22"/>
  <c r="L401" i="22"/>
  <c r="L402" i="22"/>
  <c r="L403" i="22"/>
  <c r="L404" i="22"/>
  <c r="L405" i="22"/>
  <c r="L406" i="22"/>
  <c r="L407" i="22"/>
  <c r="L408" i="22"/>
  <c r="L409" i="22"/>
  <c r="L410" i="22"/>
  <c r="L411" i="22"/>
  <c r="L412" i="22"/>
  <c r="L413" i="22"/>
  <c r="L414" i="22"/>
  <c r="L415" i="22"/>
  <c r="L416" i="22"/>
  <c r="L417" i="22"/>
  <c r="L418" i="22"/>
  <c r="L419" i="22"/>
  <c r="L420" i="22"/>
  <c r="L421" i="22"/>
  <c r="L422" i="22"/>
  <c r="L423" i="22"/>
  <c r="L424" i="22"/>
  <c r="L425" i="22"/>
  <c r="L426" i="22"/>
  <c r="L427" i="22"/>
  <c r="L428" i="22"/>
  <c r="L429" i="22"/>
  <c r="L430" i="22"/>
  <c r="L431" i="22"/>
  <c r="L432" i="22"/>
  <c r="L433" i="22"/>
  <c r="L434" i="22"/>
  <c r="L435" i="22"/>
  <c r="L436" i="22"/>
  <c r="L437" i="22"/>
  <c r="L438" i="22"/>
  <c r="L439" i="22"/>
  <c r="L440" i="22"/>
  <c r="L441" i="22"/>
  <c r="L442" i="22"/>
  <c r="L443" i="22"/>
  <c r="L444" i="22"/>
  <c r="L445" i="22"/>
  <c r="L446" i="22"/>
  <c r="L447" i="22"/>
  <c r="L448" i="22"/>
  <c r="L449" i="22"/>
  <c r="L450" i="22"/>
  <c r="L451" i="22"/>
  <c r="L452" i="22"/>
  <c r="L453" i="22"/>
  <c r="L454" i="22"/>
  <c r="L455" i="22"/>
  <c r="L456" i="22"/>
  <c r="L457" i="22"/>
  <c r="L458" i="22"/>
  <c r="L459" i="22"/>
  <c r="L460" i="22"/>
  <c r="L461" i="22"/>
  <c r="L462" i="22"/>
  <c r="L463" i="22"/>
  <c r="L464" i="22"/>
  <c r="L465" i="22"/>
  <c r="L466" i="22"/>
  <c r="L467" i="22"/>
  <c r="L468" i="22"/>
  <c r="L469" i="22"/>
  <c r="L470" i="22"/>
  <c r="L471" i="22"/>
  <c r="L472" i="22"/>
  <c r="L473" i="22"/>
  <c r="L474" i="22"/>
  <c r="L475" i="22"/>
  <c r="L476" i="22"/>
  <c r="L477" i="22"/>
  <c r="L478" i="22"/>
  <c r="L479" i="22"/>
  <c r="L480" i="22"/>
  <c r="L481" i="22"/>
  <c r="L482" i="22"/>
  <c r="L483" i="22"/>
  <c r="L484" i="22"/>
  <c r="L485" i="22"/>
  <c r="L486" i="22"/>
  <c r="L487" i="22"/>
  <c r="L488" i="22"/>
  <c r="L489" i="22"/>
  <c r="L490" i="22"/>
  <c r="L491" i="22"/>
  <c r="L492" i="22"/>
  <c r="L493" i="22"/>
  <c r="L494" i="22"/>
  <c r="L495" i="22"/>
  <c r="L496" i="22"/>
  <c r="L497" i="22"/>
  <c r="L498" i="22"/>
  <c r="L499" i="22"/>
  <c r="L500" i="22"/>
  <c r="L501" i="22"/>
  <c r="L502" i="22"/>
  <c r="L503" i="22"/>
  <c r="L504" i="22"/>
  <c r="L505" i="22"/>
  <c r="L506" i="22"/>
  <c r="L507" i="22"/>
  <c r="L508" i="22"/>
  <c r="L509" i="22"/>
  <c r="L510" i="22"/>
  <c r="L511" i="22"/>
  <c r="L512" i="22"/>
  <c r="L513" i="22"/>
  <c r="L514" i="22"/>
  <c r="L515" i="22"/>
  <c r="L516" i="22"/>
  <c r="L517" i="22"/>
  <c r="L518" i="22"/>
  <c r="L519" i="22"/>
  <c r="L520" i="22"/>
  <c r="L521" i="22"/>
  <c r="L522" i="22"/>
  <c r="L523" i="22"/>
  <c r="L524" i="22"/>
  <c r="L525" i="22"/>
  <c r="L526" i="22"/>
  <c r="L527" i="22"/>
  <c r="L528" i="22"/>
  <c r="L529" i="22"/>
  <c r="L530" i="22"/>
  <c r="L531" i="22"/>
  <c r="L532" i="22"/>
  <c r="L533" i="22"/>
  <c r="L534" i="22"/>
  <c r="L535" i="22"/>
  <c r="L536" i="22"/>
  <c r="L537" i="22"/>
  <c r="L538" i="22"/>
  <c r="L539" i="22"/>
  <c r="L540" i="22"/>
  <c r="L541" i="22"/>
  <c r="L542" i="22"/>
  <c r="L543" i="22"/>
  <c r="L544" i="22"/>
  <c r="L545" i="22"/>
  <c r="L546" i="22"/>
  <c r="L547" i="22"/>
  <c r="L548" i="22"/>
  <c r="L549" i="22"/>
  <c r="L550" i="22"/>
  <c r="L551" i="22"/>
  <c r="L552" i="22"/>
  <c r="L553" i="22"/>
  <c r="L554" i="22"/>
  <c r="L555" i="22"/>
  <c r="L556" i="22"/>
  <c r="L557" i="22"/>
  <c r="L558" i="22"/>
  <c r="L559" i="22"/>
  <c r="L560" i="22"/>
  <c r="L561" i="22"/>
  <c r="L562" i="22"/>
  <c r="L563" i="22"/>
  <c r="L564" i="22"/>
  <c r="L565" i="22"/>
  <c r="L566" i="22"/>
  <c r="L567" i="22"/>
  <c r="L568" i="22"/>
  <c r="L569" i="22"/>
  <c r="L570" i="22"/>
  <c r="L571" i="22"/>
  <c r="L572" i="22"/>
  <c r="L573" i="22"/>
  <c r="L574" i="22"/>
  <c r="L575" i="22"/>
  <c r="L576" i="22"/>
  <c r="L577" i="22"/>
  <c r="L578" i="22"/>
  <c r="L579" i="22"/>
  <c r="L580" i="22"/>
  <c r="L581" i="22"/>
  <c r="L582" i="22"/>
  <c r="L583" i="22"/>
  <c r="L584" i="22"/>
  <c r="L585" i="22"/>
  <c r="L586" i="22"/>
  <c r="L587" i="22"/>
  <c r="L588" i="22"/>
  <c r="L589" i="22"/>
  <c r="L590" i="22"/>
  <c r="L591" i="22"/>
  <c r="L592" i="22"/>
  <c r="L593" i="22"/>
  <c r="L594" i="22"/>
  <c r="L595" i="22"/>
  <c r="L596" i="22"/>
  <c r="L597" i="22"/>
  <c r="L598" i="22"/>
  <c r="L599" i="22"/>
  <c r="L600" i="22"/>
  <c r="L601" i="22"/>
  <c r="L602" i="22"/>
  <c r="L603" i="22"/>
  <c r="L604" i="22"/>
  <c r="L605" i="22"/>
  <c r="L606" i="22"/>
  <c r="L607" i="22"/>
  <c r="L608" i="22"/>
  <c r="L609" i="22"/>
  <c r="L610" i="22"/>
  <c r="L611" i="22"/>
  <c r="L612" i="22"/>
  <c r="L613" i="22"/>
  <c r="L614" i="22"/>
  <c r="L615" i="22"/>
  <c r="L616" i="22"/>
  <c r="L617" i="22"/>
  <c r="L618" i="22"/>
  <c r="L619" i="22"/>
  <c r="L620" i="22"/>
  <c r="L621" i="22"/>
  <c r="L622" i="22"/>
  <c r="L623" i="22"/>
  <c r="L624" i="22"/>
  <c r="L625" i="22"/>
  <c r="L626" i="22"/>
  <c r="L627" i="22"/>
  <c r="L628" i="22"/>
  <c r="L629" i="22"/>
  <c r="L630" i="22"/>
  <c r="L631" i="22"/>
  <c r="L632" i="22"/>
  <c r="L633" i="22"/>
  <c r="L634" i="22"/>
  <c r="L635" i="22"/>
  <c r="L636" i="22"/>
  <c r="L637" i="22"/>
  <c r="L638" i="22"/>
  <c r="L639" i="22"/>
  <c r="L640" i="22"/>
  <c r="L641" i="22"/>
  <c r="L642" i="22"/>
  <c r="L643" i="22"/>
  <c r="L644" i="22"/>
  <c r="L645" i="22"/>
  <c r="L646" i="22"/>
  <c r="L647" i="22"/>
  <c r="L648" i="22"/>
  <c r="L649" i="22"/>
  <c r="L650" i="22"/>
  <c r="L651" i="22"/>
  <c r="L652" i="22"/>
  <c r="L653" i="22"/>
  <c r="L654" i="22"/>
  <c r="L655" i="22"/>
  <c r="L656" i="22"/>
  <c r="L657" i="22"/>
  <c r="L658" i="22"/>
  <c r="L659" i="22"/>
  <c r="L660" i="22"/>
  <c r="L661" i="22"/>
  <c r="L662" i="22"/>
  <c r="L663" i="22"/>
  <c r="L664" i="22"/>
  <c r="L665" i="22"/>
  <c r="L666" i="22"/>
  <c r="L667" i="22"/>
  <c r="L668" i="22"/>
  <c r="L669" i="22"/>
  <c r="L670" i="22"/>
  <c r="L671" i="22"/>
  <c r="L672" i="22"/>
  <c r="L673" i="22"/>
  <c r="L674" i="22"/>
  <c r="L675" i="22"/>
  <c r="L676" i="22"/>
  <c r="L677" i="22"/>
  <c r="L678" i="22"/>
  <c r="L679" i="22"/>
  <c r="L680" i="22"/>
  <c r="L681" i="22"/>
  <c r="L682" i="22"/>
  <c r="L683" i="22"/>
  <c r="L684" i="22"/>
  <c r="L685" i="22"/>
  <c r="L686" i="22"/>
  <c r="L687" i="22"/>
  <c r="L688" i="22"/>
  <c r="L689" i="22"/>
  <c r="L690" i="22"/>
  <c r="L691" i="22"/>
  <c r="L692" i="22"/>
  <c r="L693" i="22"/>
  <c r="L694" i="22"/>
  <c r="L695" i="22"/>
  <c r="L696" i="22"/>
  <c r="L697" i="22"/>
  <c r="L698" i="22"/>
  <c r="L699" i="22"/>
  <c r="L700" i="22"/>
  <c r="L701" i="22"/>
  <c r="L702" i="22"/>
  <c r="L703" i="22"/>
  <c r="L704" i="22"/>
  <c r="L705" i="22"/>
  <c r="L706" i="22"/>
  <c r="L707" i="22"/>
  <c r="L708" i="22"/>
  <c r="L709" i="22"/>
  <c r="L710" i="22"/>
  <c r="L711" i="22"/>
  <c r="L712" i="22"/>
  <c r="L713" i="22"/>
  <c r="L714" i="22"/>
  <c r="L715" i="22"/>
  <c r="L716" i="22"/>
  <c r="L717" i="22"/>
  <c r="L718" i="22"/>
  <c r="L719" i="22"/>
  <c r="L720" i="22"/>
  <c r="L721" i="22"/>
  <c r="L722" i="22"/>
  <c r="L723" i="22"/>
  <c r="L724" i="22"/>
  <c r="L725" i="22"/>
  <c r="L726" i="22"/>
  <c r="L727" i="22"/>
  <c r="L728" i="22"/>
  <c r="L729" i="22"/>
  <c r="L730" i="22"/>
  <c r="L731" i="22"/>
  <c r="L732" i="22"/>
  <c r="L733" i="22"/>
  <c r="L734" i="22"/>
  <c r="L735" i="22"/>
  <c r="L736" i="22"/>
  <c r="L737" i="22"/>
  <c r="L738" i="22"/>
  <c r="L739" i="22"/>
  <c r="L740" i="22"/>
  <c r="L741" i="22"/>
  <c r="L742" i="22"/>
  <c r="L743" i="22"/>
  <c r="L744" i="22"/>
  <c r="L745" i="22"/>
  <c r="L746" i="22"/>
  <c r="L747" i="22"/>
  <c r="L748" i="22"/>
  <c r="L749" i="22"/>
  <c r="L750" i="22"/>
  <c r="L751" i="22"/>
  <c r="L752" i="22"/>
  <c r="L753" i="22"/>
  <c r="L754" i="22"/>
  <c r="L755" i="22"/>
  <c r="L756" i="22"/>
  <c r="L757" i="22"/>
  <c r="L758" i="22"/>
  <c r="L759" i="22"/>
  <c r="L760" i="22"/>
  <c r="L761" i="22"/>
  <c r="L762" i="22"/>
  <c r="L763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780" i="22"/>
  <c r="L781" i="22"/>
  <c r="L782" i="22"/>
  <c r="L783" i="22"/>
  <c r="L784" i="22"/>
  <c r="L785" i="22"/>
  <c r="L786" i="22"/>
  <c r="L787" i="22"/>
  <c r="L788" i="22"/>
  <c r="L789" i="22"/>
  <c r="L790" i="22"/>
  <c r="L791" i="22"/>
  <c r="L792" i="22"/>
  <c r="L793" i="22"/>
  <c r="L794" i="22"/>
  <c r="L795" i="22"/>
  <c r="L796" i="22"/>
  <c r="L797" i="22"/>
  <c r="L798" i="22"/>
  <c r="L799" i="22"/>
  <c r="L800" i="22"/>
  <c r="L801" i="22"/>
  <c r="L802" i="22"/>
  <c r="L803" i="22"/>
  <c r="L804" i="22"/>
  <c r="L805" i="22"/>
  <c r="L806" i="22"/>
  <c r="L807" i="22"/>
  <c r="L808" i="22"/>
  <c r="L809" i="22"/>
  <c r="L810" i="22"/>
  <c r="L811" i="22"/>
  <c r="L812" i="22"/>
  <c r="L813" i="22"/>
  <c r="L814" i="22"/>
  <c r="L815" i="22"/>
  <c r="L816" i="22"/>
  <c r="L817" i="22"/>
  <c r="L818" i="22"/>
  <c r="L819" i="22"/>
  <c r="L820" i="22"/>
  <c r="L821" i="22"/>
  <c r="L822" i="22"/>
  <c r="L823" i="22"/>
  <c r="L824" i="22"/>
  <c r="L825" i="22"/>
  <c r="L826" i="22"/>
  <c r="L827" i="22"/>
  <c r="L828" i="22"/>
  <c r="L829" i="22"/>
  <c r="L830" i="22"/>
  <c r="L831" i="22"/>
  <c r="L832" i="22"/>
  <c r="L833" i="22"/>
  <c r="L834" i="22"/>
  <c r="L835" i="22"/>
  <c r="L836" i="22"/>
  <c r="L837" i="22"/>
  <c r="L838" i="22"/>
  <c r="L839" i="22"/>
  <c r="L840" i="22"/>
  <c r="L841" i="22"/>
  <c r="L842" i="22"/>
  <c r="L843" i="22"/>
  <c r="L844" i="22"/>
  <c r="L845" i="22"/>
  <c r="L846" i="22"/>
  <c r="L847" i="22"/>
  <c r="L848" i="22"/>
  <c r="L849" i="22"/>
  <c r="L850" i="22"/>
  <c r="L851" i="22"/>
  <c r="L852" i="22"/>
  <c r="L853" i="22"/>
  <c r="L854" i="22"/>
  <c r="L855" i="22"/>
  <c r="L856" i="22"/>
  <c r="L857" i="22"/>
  <c r="L858" i="22"/>
  <c r="L859" i="22"/>
  <c r="L860" i="22"/>
  <c r="L861" i="22"/>
  <c r="L862" i="22"/>
  <c r="L863" i="22"/>
  <c r="L864" i="22"/>
  <c r="L865" i="22"/>
  <c r="L866" i="22"/>
  <c r="L867" i="22"/>
  <c r="L868" i="22"/>
  <c r="L869" i="22"/>
  <c r="L870" i="22"/>
  <c r="L871" i="22"/>
  <c r="L872" i="22"/>
  <c r="L873" i="22"/>
  <c r="L874" i="22"/>
  <c r="L875" i="22"/>
  <c r="L876" i="22"/>
  <c r="L877" i="22"/>
  <c r="L878" i="22"/>
  <c r="L879" i="22"/>
  <c r="L880" i="22"/>
  <c r="L881" i="22"/>
  <c r="L882" i="22"/>
  <c r="L883" i="22"/>
  <c r="L884" i="22"/>
  <c r="L885" i="22"/>
  <c r="L886" i="22"/>
  <c r="L887" i="22"/>
  <c r="L888" i="22"/>
  <c r="L889" i="22"/>
  <c r="L890" i="22"/>
  <c r="L891" i="22"/>
  <c r="L892" i="22"/>
  <c r="L893" i="22"/>
  <c r="L894" i="22"/>
  <c r="L895" i="22"/>
  <c r="L896" i="22"/>
  <c r="L897" i="22"/>
  <c r="L898" i="22"/>
  <c r="L899" i="22"/>
  <c r="L900" i="22"/>
  <c r="L901" i="22"/>
  <c r="L902" i="22"/>
  <c r="L903" i="22"/>
  <c r="L904" i="22"/>
  <c r="L905" i="22"/>
  <c r="L906" i="22"/>
  <c r="L907" i="22"/>
  <c r="L908" i="22"/>
  <c r="L909" i="22"/>
  <c r="L910" i="22"/>
  <c r="L911" i="22"/>
  <c r="L912" i="22"/>
  <c r="L913" i="22"/>
  <c r="L914" i="22"/>
  <c r="L915" i="22"/>
  <c r="L916" i="22"/>
  <c r="L917" i="22"/>
  <c r="L918" i="22"/>
  <c r="L919" i="22"/>
  <c r="L920" i="22"/>
  <c r="L921" i="22"/>
  <c r="L922" i="22"/>
  <c r="L923" i="22"/>
  <c r="L924" i="22"/>
  <c r="L925" i="22"/>
  <c r="L926" i="22"/>
  <c r="L927" i="22"/>
  <c r="L928" i="22"/>
  <c r="L929" i="22"/>
  <c r="L930" i="22"/>
  <c r="L931" i="22"/>
  <c r="L932" i="22"/>
  <c r="L933" i="22"/>
  <c r="L934" i="22"/>
  <c r="L935" i="22"/>
  <c r="L936" i="22"/>
  <c r="L937" i="22"/>
  <c r="L938" i="22"/>
  <c r="L939" i="22"/>
  <c r="L940" i="22"/>
  <c r="L941" i="22"/>
  <c r="L942" i="22"/>
  <c r="L943" i="22"/>
  <c r="L944" i="22"/>
  <c r="L945" i="22"/>
  <c r="L946" i="22"/>
  <c r="L947" i="22"/>
  <c r="L948" i="22"/>
  <c r="L949" i="22"/>
  <c r="L950" i="22"/>
  <c r="L951" i="22"/>
  <c r="L952" i="22"/>
  <c r="L953" i="22"/>
  <c r="L954" i="22"/>
  <c r="L955" i="22"/>
  <c r="L956" i="22"/>
  <c r="L957" i="22"/>
  <c r="L958" i="22"/>
  <c r="L959" i="22"/>
  <c r="L960" i="22"/>
  <c r="L961" i="22"/>
  <c r="L962" i="22"/>
  <c r="L963" i="22"/>
  <c r="L964" i="22"/>
  <c r="L965" i="22"/>
  <c r="L966" i="22"/>
  <c r="L967" i="22"/>
  <c r="L968" i="22"/>
  <c r="L969" i="22"/>
  <c r="L970" i="22"/>
  <c r="L971" i="22"/>
  <c r="L972" i="22"/>
  <c r="L973" i="22"/>
  <c r="L974" i="22"/>
  <c r="L975" i="22"/>
  <c r="L976" i="22"/>
  <c r="L977" i="22"/>
  <c r="L978" i="22"/>
  <c r="L979" i="22"/>
  <c r="L980" i="22"/>
  <c r="L981" i="22"/>
  <c r="L982" i="22"/>
  <c r="L983" i="22"/>
  <c r="L984" i="22"/>
  <c r="L985" i="22"/>
  <c r="L986" i="22"/>
  <c r="L987" i="22"/>
  <c r="L988" i="22"/>
  <c r="L989" i="22"/>
  <c r="L990" i="22"/>
  <c r="L991" i="22"/>
  <c r="L992" i="22"/>
  <c r="L993" i="22"/>
  <c r="L994" i="22"/>
  <c r="L995" i="22"/>
  <c r="L996" i="22"/>
  <c r="L997" i="22"/>
  <c r="L998" i="22"/>
  <c r="L999" i="22"/>
  <c r="L1000" i="22"/>
  <c r="L1001" i="22"/>
  <c r="L1002" i="22"/>
  <c r="L1003" i="22"/>
  <c r="L1004" i="22"/>
  <c r="L1005" i="22"/>
  <c r="L1006" i="22"/>
  <c r="L1007" i="22"/>
  <c r="L1008" i="22"/>
  <c r="L1009" i="22"/>
  <c r="L1010" i="22"/>
  <c r="L1011" i="22"/>
  <c r="L1012" i="22"/>
  <c r="L1013" i="22"/>
  <c r="L1014" i="22"/>
  <c r="L1015" i="22"/>
  <c r="L1016" i="22"/>
  <c r="L1017" i="22"/>
  <c r="L1018" i="22"/>
  <c r="L1019" i="22"/>
  <c r="L1020" i="22"/>
  <c r="L1021" i="22"/>
  <c r="L1022" i="22"/>
  <c r="L1023" i="22"/>
  <c r="L1024" i="22"/>
  <c r="L1025" i="22"/>
  <c r="L1026" i="22"/>
  <c r="L1027" i="22"/>
  <c r="L1028" i="22"/>
  <c r="L1029" i="22"/>
  <c r="L1030" i="22"/>
  <c r="L1031" i="22"/>
  <c r="L1032" i="22"/>
  <c r="L1033" i="22"/>
  <c r="L1034" i="22"/>
  <c r="L1035" i="22"/>
  <c r="L1036" i="22"/>
  <c r="L1037" i="22"/>
  <c r="L1038" i="22"/>
  <c r="L1039" i="22"/>
  <c r="L1040" i="22"/>
  <c r="L1041" i="22"/>
  <c r="L1042" i="22"/>
  <c r="L1043" i="22"/>
  <c r="L1044" i="22"/>
  <c r="L1045" i="22"/>
  <c r="L1046" i="22"/>
  <c r="L1047" i="22"/>
  <c r="L1048" i="22"/>
  <c r="L1049" i="22"/>
  <c r="L1050" i="22"/>
  <c r="L1051" i="22"/>
  <c r="L1052" i="22"/>
  <c r="L1053" i="22"/>
  <c r="L1054" i="22"/>
  <c r="L1055" i="22"/>
  <c r="L1056" i="22"/>
  <c r="L1057" i="22"/>
  <c r="L1058" i="22"/>
  <c r="L1059" i="22"/>
  <c r="L1060" i="22"/>
  <c r="L1061" i="22"/>
  <c r="L1062" i="22"/>
  <c r="L1063" i="22"/>
  <c r="L1064" i="22"/>
  <c r="L1065" i="22"/>
  <c r="L1066" i="22"/>
  <c r="L1067" i="22"/>
  <c r="L1068" i="22"/>
  <c r="L1069" i="22"/>
  <c r="L1070" i="22"/>
  <c r="L1071" i="22"/>
  <c r="L1072" i="22"/>
  <c r="L1073" i="22"/>
  <c r="L1074" i="22"/>
  <c r="L1075" i="22"/>
  <c r="L1076" i="22"/>
  <c r="L1077" i="22"/>
  <c r="L4" i="22"/>
  <c r="L5" i="22"/>
  <c r="L3" i="22"/>
  <c r="L2" i="22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K607" i="14"/>
  <c r="J607" i="14" s="1"/>
  <c r="K608" i="14"/>
  <c r="J608" i="14" s="1"/>
  <c r="K609" i="14"/>
  <c r="J609" i="14" s="1"/>
  <c r="J610" i="14"/>
  <c r="K610" i="14"/>
  <c r="K611" i="14"/>
  <c r="J611" i="14" s="1"/>
  <c r="J612" i="14"/>
  <c r="K612" i="14"/>
  <c r="J613" i="14"/>
  <c r="K613" i="14"/>
  <c r="K614" i="14"/>
  <c r="J614" i="14" s="1"/>
  <c r="K615" i="14"/>
  <c r="J615" i="14" s="1"/>
  <c r="J616" i="14"/>
  <c r="K616" i="14"/>
  <c r="K617" i="14"/>
  <c r="J617" i="14" s="1"/>
  <c r="J618" i="14"/>
  <c r="K618" i="14"/>
  <c r="J619" i="14"/>
  <c r="K619" i="14"/>
  <c r="K620" i="14"/>
  <c r="J620" i="14" s="1"/>
  <c r="K621" i="14"/>
  <c r="J621" i="14" s="1"/>
  <c r="J622" i="14"/>
  <c r="K622" i="14"/>
  <c r="K623" i="14"/>
  <c r="J623" i="14" s="1"/>
  <c r="J624" i="14"/>
  <c r="K624" i="14"/>
  <c r="J625" i="14"/>
  <c r="K625" i="14"/>
  <c r="K626" i="14"/>
  <c r="J626" i="14" s="1"/>
  <c r="K627" i="14"/>
  <c r="J627" i="14" s="1"/>
  <c r="J628" i="14"/>
  <c r="K628" i="14"/>
  <c r="K629" i="14"/>
  <c r="J629" i="14" s="1"/>
  <c r="J630" i="14"/>
  <c r="K630" i="14"/>
  <c r="J631" i="14"/>
  <c r="K631" i="14"/>
  <c r="K632" i="14"/>
  <c r="J632" i="14" s="1"/>
  <c r="K633" i="14"/>
  <c r="J633" i="14" s="1"/>
  <c r="J634" i="14"/>
  <c r="K634" i="14"/>
  <c r="K635" i="14"/>
  <c r="J635" i="14" s="1"/>
  <c r="J636" i="14"/>
  <c r="K636" i="14"/>
  <c r="J637" i="14"/>
  <c r="K637" i="14"/>
  <c r="K638" i="14"/>
  <c r="J638" i="14" s="1"/>
  <c r="K639" i="14"/>
  <c r="J639" i="14" s="1"/>
  <c r="J640" i="14"/>
  <c r="K640" i="14"/>
  <c r="K641" i="14"/>
  <c r="J641" i="14" s="1"/>
  <c r="J642" i="14"/>
  <c r="K642" i="14"/>
  <c r="J643" i="14"/>
  <c r="K643" i="14"/>
  <c r="K644" i="14"/>
  <c r="J644" i="14" s="1"/>
  <c r="K645" i="14"/>
  <c r="J645" i="14" s="1"/>
  <c r="J606" i="14"/>
  <c r="K606" i="14"/>
  <c r="V2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AW2" i="12"/>
  <c r="AW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S380" i="15"/>
  <c r="S381" i="15"/>
  <c r="S390" i="15"/>
  <c r="S391" i="15"/>
  <c r="S442" i="15"/>
  <c r="S443" i="15"/>
  <c r="S476" i="15"/>
  <c r="S477" i="15"/>
  <c r="S482" i="15"/>
  <c r="S483" i="15"/>
  <c r="S490" i="15"/>
  <c r="S491" i="15"/>
  <c r="S590" i="15"/>
  <c r="S591" i="15"/>
  <c r="S592" i="15"/>
  <c r="S593" i="15"/>
  <c r="S598" i="15"/>
  <c r="S599" i="15"/>
  <c r="S600" i="15"/>
  <c r="S601" i="15"/>
  <c r="S654" i="15"/>
  <c r="S655" i="15"/>
  <c r="S658" i="15"/>
  <c r="S659" i="15"/>
  <c r="S760" i="15"/>
  <c r="S761" i="15"/>
  <c r="S204" i="15"/>
  <c r="S205" i="15"/>
  <c r="S208" i="15"/>
  <c r="S209" i="15"/>
  <c r="S312" i="15"/>
  <c r="S313" i="15"/>
  <c r="S338" i="15"/>
  <c r="P659" i="15"/>
  <c r="P658" i="15"/>
  <c r="P657" i="15"/>
  <c r="P656" i="15"/>
  <c r="P655" i="15"/>
  <c r="P654" i="15"/>
  <c r="P653" i="15"/>
  <c r="P652" i="15"/>
  <c r="P651" i="15"/>
  <c r="P650" i="15"/>
  <c r="P649" i="15"/>
  <c r="P648" i="15"/>
  <c r="P647" i="15"/>
  <c r="P646" i="15"/>
  <c r="P645" i="15"/>
  <c r="P644" i="15"/>
  <c r="P715" i="15"/>
  <c r="P714" i="15"/>
  <c r="P713" i="15"/>
  <c r="P712" i="15"/>
  <c r="P711" i="15"/>
  <c r="P710" i="15"/>
  <c r="P709" i="15"/>
  <c r="P708" i="15"/>
  <c r="P707" i="15"/>
  <c r="P706" i="15"/>
  <c r="P705" i="15"/>
  <c r="P704" i="15"/>
  <c r="P703" i="15"/>
  <c r="P702" i="15"/>
  <c r="P701" i="15"/>
  <c r="P700" i="15"/>
  <c r="P827" i="15"/>
  <c r="P826" i="15"/>
  <c r="P825" i="15"/>
  <c r="P824" i="15"/>
  <c r="P823" i="15"/>
  <c r="P822" i="15"/>
  <c r="P821" i="15"/>
  <c r="P820" i="15"/>
  <c r="P819" i="15"/>
  <c r="P818" i="15"/>
  <c r="P817" i="15"/>
  <c r="P816" i="15"/>
  <c r="P815" i="15"/>
  <c r="P814" i="15"/>
  <c r="P813" i="15"/>
  <c r="P812" i="15"/>
  <c r="S879" i="15"/>
  <c r="S878" i="15"/>
  <c r="S875" i="15"/>
  <c r="S874" i="15"/>
  <c r="P883" i="15"/>
  <c r="P882" i="15"/>
  <c r="P881" i="15"/>
  <c r="P880" i="15"/>
  <c r="P879" i="15"/>
  <c r="P878" i="15"/>
  <c r="P877" i="15"/>
  <c r="P876" i="15"/>
  <c r="P875" i="15"/>
  <c r="P874" i="15"/>
  <c r="P873" i="15"/>
  <c r="P872" i="15"/>
  <c r="P871" i="15"/>
  <c r="P870" i="15"/>
  <c r="P869" i="15"/>
  <c r="P868" i="15"/>
  <c r="S931" i="15"/>
  <c r="S930" i="15"/>
  <c r="P931" i="15"/>
  <c r="P930" i="15"/>
  <c r="P929" i="15"/>
  <c r="P928" i="15"/>
  <c r="P927" i="15"/>
  <c r="P926" i="15"/>
  <c r="P925" i="15"/>
  <c r="P924" i="15"/>
  <c r="P923" i="15"/>
  <c r="P922" i="15"/>
  <c r="P921" i="15"/>
  <c r="P920" i="15"/>
  <c r="P919" i="15"/>
  <c r="P918" i="15"/>
  <c r="P917" i="15"/>
  <c r="P916" i="15"/>
  <c r="S367" i="15"/>
  <c r="S366" i="15"/>
  <c r="S357" i="15"/>
  <c r="S356" i="15"/>
  <c r="P367" i="15"/>
  <c r="P366" i="15"/>
  <c r="P365" i="15"/>
  <c r="P364" i="15"/>
  <c r="P363" i="15"/>
  <c r="P362" i="15"/>
  <c r="P361" i="15"/>
  <c r="P360" i="15"/>
  <c r="P359" i="15"/>
  <c r="P358" i="15"/>
  <c r="P357" i="15"/>
  <c r="P356" i="15"/>
  <c r="P355" i="15"/>
  <c r="P354" i="15"/>
  <c r="P353" i="15"/>
  <c r="P352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AW56" i="12"/>
  <c r="AW57" i="12"/>
  <c r="AW58" i="12"/>
  <c r="AW59" i="12"/>
  <c r="AW64" i="12"/>
  <c r="AW65" i="12"/>
  <c r="AW68" i="12"/>
  <c r="AW69" i="12"/>
  <c r="AW70" i="12"/>
  <c r="AW71" i="12"/>
  <c r="AW72" i="12"/>
  <c r="AW73" i="12"/>
  <c r="AW74" i="12"/>
  <c r="AW75" i="12"/>
  <c r="AW76" i="12"/>
  <c r="AW77" i="12"/>
  <c r="AW78" i="12"/>
  <c r="AW79" i="12"/>
  <c r="AW80" i="12"/>
  <c r="AW81" i="12"/>
  <c r="AW82" i="12"/>
  <c r="AW83" i="12"/>
  <c r="AW84" i="12"/>
  <c r="AW85" i="12"/>
  <c r="AW86" i="12"/>
  <c r="AW87" i="12"/>
  <c r="AW88" i="12"/>
  <c r="AW89" i="12"/>
  <c r="AW90" i="12"/>
  <c r="AW91" i="12"/>
  <c r="AW92" i="12"/>
  <c r="AW93" i="12"/>
  <c r="AW94" i="12"/>
  <c r="AW95" i="12"/>
  <c r="AW96" i="12"/>
  <c r="AW97" i="12"/>
  <c r="AW98" i="12"/>
  <c r="AW99" i="12"/>
  <c r="AW100" i="12"/>
  <c r="AW101" i="12"/>
  <c r="AW102" i="12"/>
  <c r="AW103" i="12"/>
  <c r="AW104" i="12"/>
  <c r="AW105" i="12"/>
  <c r="AW106" i="12"/>
  <c r="AW107" i="12"/>
  <c r="AW108" i="12"/>
  <c r="AW109" i="12"/>
  <c r="AW110" i="12"/>
  <c r="AW111" i="12"/>
  <c r="AW112" i="12"/>
  <c r="AW113" i="12"/>
  <c r="AW114" i="12"/>
  <c r="AW115" i="12"/>
  <c r="AW116" i="12"/>
  <c r="AW117" i="12"/>
  <c r="AW118" i="12"/>
  <c r="AW119" i="12"/>
  <c r="AW120" i="12"/>
  <c r="AW121" i="12"/>
  <c r="AW122" i="12"/>
  <c r="AW123" i="12"/>
  <c r="AW124" i="12"/>
  <c r="AW125" i="12"/>
  <c r="AW126" i="12"/>
  <c r="AW127" i="12"/>
  <c r="AW129" i="12"/>
  <c r="AW130" i="12"/>
  <c r="AW131" i="12"/>
  <c r="AW132" i="12"/>
  <c r="AW133" i="12"/>
  <c r="AW134" i="12"/>
  <c r="AW135" i="12"/>
  <c r="AW136" i="12"/>
  <c r="AW137" i="12"/>
  <c r="AW138" i="12"/>
  <c r="AW139" i="12"/>
  <c r="AW140" i="12"/>
  <c r="AW141" i="12"/>
  <c r="AW142" i="12"/>
  <c r="AW143" i="12"/>
  <c r="AW144" i="12"/>
  <c r="AW145" i="12"/>
  <c r="AW148" i="12"/>
  <c r="AW149" i="12"/>
  <c r="AW150" i="12"/>
  <c r="AW151" i="12"/>
  <c r="AW152" i="12"/>
  <c r="AW153" i="12"/>
  <c r="AW155" i="12"/>
  <c r="AW157" i="12"/>
  <c r="AW158" i="12"/>
  <c r="AW159" i="12"/>
  <c r="AW160" i="12"/>
  <c r="AW161" i="12"/>
  <c r="AW162" i="12"/>
  <c r="AW163" i="12"/>
  <c r="AW164" i="12"/>
  <c r="AW165" i="12"/>
  <c r="AW166" i="12"/>
  <c r="AW167" i="12"/>
  <c r="AW168" i="12"/>
  <c r="AW169" i="12"/>
  <c r="AW170" i="12"/>
  <c r="AW171" i="12"/>
  <c r="AW172" i="12"/>
  <c r="AW173" i="12"/>
  <c r="AW174" i="12"/>
  <c r="AW175" i="12"/>
  <c r="AW176" i="12"/>
  <c r="AW177" i="12"/>
  <c r="AW178" i="12"/>
  <c r="AW179" i="12"/>
  <c r="AW180" i="12"/>
  <c r="AW181" i="12"/>
  <c r="AW182" i="12"/>
  <c r="AW183" i="12"/>
  <c r="AW184" i="12"/>
  <c r="AW185" i="12"/>
  <c r="AW186" i="12"/>
  <c r="AW187" i="12"/>
  <c r="AW188" i="12"/>
  <c r="AW189" i="12"/>
  <c r="AW190" i="12"/>
  <c r="AW191" i="12"/>
  <c r="AW192" i="12"/>
  <c r="AW193" i="12"/>
  <c r="AW194" i="12"/>
  <c r="AW195" i="12"/>
  <c r="AW196" i="12"/>
  <c r="AW197" i="12"/>
  <c r="AW198" i="12"/>
  <c r="AW199" i="12"/>
  <c r="AW202" i="12"/>
  <c r="AW203" i="12"/>
  <c r="AW204" i="12"/>
  <c r="AW205" i="12"/>
  <c r="AW206" i="12"/>
  <c r="AW207" i="12"/>
  <c r="AW208" i="12"/>
  <c r="AW209" i="12"/>
  <c r="AW210" i="12"/>
  <c r="AW211" i="12"/>
  <c r="AW212" i="12"/>
  <c r="AW213" i="12"/>
  <c r="AW214" i="12"/>
  <c r="AW215" i="12"/>
  <c r="AW216" i="12"/>
  <c r="AW217" i="12"/>
  <c r="AW218" i="12"/>
  <c r="AW219" i="12"/>
  <c r="AW220" i="12"/>
  <c r="AW221" i="12"/>
  <c r="AW222" i="12"/>
  <c r="AW223" i="12"/>
  <c r="AW224" i="12"/>
  <c r="AW225" i="12"/>
  <c r="AW226" i="12"/>
  <c r="AW227" i="12"/>
  <c r="AW228" i="12"/>
  <c r="AW229" i="12"/>
  <c r="AW230" i="12"/>
  <c r="AW231" i="12"/>
  <c r="AW232" i="12"/>
  <c r="AW233" i="12"/>
  <c r="AW234" i="12"/>
  <c r="AW235" i="12"/>
  <c r="AW236" i="12"/>
  <c r="AW239" i="12"/>
  <c r="AW240" i="12"/>
  <c r="AW241" i="12"/>
  <c r="AW242" i="12"/>
  <c r="AW243" i="12"/>
  <c r="AW244" i="12"/>
  <c r="AW245" i="12"/>
  <c r="AW246" i="12"/>
  <c r="AW247" i="12"/>
  <c r="AW248" i="12"/>
  <c r="AW249" i="12"/>
  <c r="AW250" i="12"/>
  <c r="AW251" i="12"/>
  <c r="AW252" i="12"/>
  <c r="AW253" i="12"/>
  <c r="AW254" i="12"/>
  <c r="AW255" i="12"/>
  <c r="AW256" i="12"/>
  <c r="AW257" i="12"/>
  <c r="AW258" i="12"/>
  <c r="AW259" i="12"/>
  <c r="AW260" i="12"/>
  <c r="AW261" i="12"/>
  <c r="AW262" i="12"/>
  <c r="AW263" i="12"/>
  <c r="AW264" i="12"/>
  <c r="AW265" i="12"/>
  <c r="AW266" i="12"/>
  <c r="AW267" i="12"/>
  <c r="AW268" i="12"/>
  <c r="AW269" i="12"/>
  <c r="AW270" i="12"/>
  <c r="AW271" i="12"/>
  <c r="AW272" i="12"/>
  <c r="AW273" i="12"/>
  <c r="AW274" i="12"/>
  <c r="AW275" i="12"/>
  <c r="AW276" i="12"/>
  <c r="AW277" i="12"/>
  <c r="AW278" i="12"/>
  <c r="AW279" i="12"/>
  <c r="AW280" i="12"/>
  <c r="AW281" i="12"/>
  <c r="AW282" i="12"/>
  <c r="AW283" i="12"/>
  <c r="AW284" i="12"/>
  <c r="AW285" i="12"/>
  <c r="AW286" i="12"/>
  <c r="AW287" i="12"/>
  <c r="AW288" i="12"/>
  <c r="AW289" i="12"/>
  <c r="AW290" i="12"/>
  <c r="AW291" i="12"/>
  <c r="AW292" i="12"/>
  <c r="AW293" i="12"/>
  <c r="AW294" i="12"/>
  <c r="AW295" i="12"/>
  <c r="AW296" i="12"/>
  <c r="AW297" i="12"/>
  <c r="AW298" i="12"/>
  <c r="AW299" i="12"/>
  <c r="AW300" i="12"/>
  <c r="AW301" i="12"/>
  <c r="AW302" i="12"/>
  <c r="AW303" i="12"/>
  <c r="AW304" i="12"/>
  <c r="AW305" i="12"/>
  <c r="AW306" i="12"/>
  <c r="AW307" i="12"/>
  <c r="AW308" i="12"/>
  <c r="AW309" i="12"/>
  <c r="AW310" i="12"/>
  <c r="AW311" i="12"/>
  <c r="AW312" i="12"/>
  <c r="AW313" i="12"/>
  <c r="AW314" i="12"/>
  <c r="AW315" i="12"/>
  <c r="AW316" i="12"/>
  <c r="AW317" i="12"/>
  <c r="AW318" i="12"/>
  <c r="AW319" i="12"/>
  <c r="AW320" i="12"/>
  <c r="AW321" i="12"/>
  <c r="AW322" i="12"/>
  <c r="AW323" i="12"/>
  <c r="AW324" i="12"/>
  <c r="AW325" i="12"/>
  <c r="AW326" i="12"/>
  <c r="AW327" i="12"/>
  <c r="AW328" i="12"/>
  <c r="AW329" i="12"/>
  <c r="AW330" i="12"/>
  <c r="AW331" i="12"/>
  <c r="AW332" i="12"/>
  <c r="AW333" i="12"/>
  <c r="AW334" i="12"/>
  <c r="AW335" i="12"/>
  <c r="AW336" i="12"/>
  <c r="AW337" i="12"/>
  <c r="AW338" i="12"/>
  <c r="AW339" i="12"/>
  <c r="AW340" i="12"/>
  <c r="AW341" i="12"/>
  <c r="AW342" i="12"/>
  <c r="AW343" i="12"/>
  <c r="AW344" i="12"/>
  <c r="AW345" i="12"/>
  <c r="AW346" i="12"/>
  <c r="AW347" i="12"/>
  <c r="AW348" i="12"/>
  <c r="AW349" i="12"/>
  <c r="AW350" i="12"/>
  <c r="AW351" i="12"/>
  <c r="AW352" i="12"/>
  <c r="AW353" i="12"/>
  <c r="AW354" i="12"/>
  <c r="AW355" i="12"/>
  <c r="AW356" i="12"/>
  <c r="AW357" i="12"/>
  <c r="AW358" i="12"/>
  <c r="AW359" i="12"/>
  <c r="AW360" i="12"/>
  <c r="AW361" i="12"/>
  <c r="AW362" i="12"/>
  <c r="AW363" i="12"/>
  <c r="AW364" i="12"/>
  <c r="AW365" i="12"/>
  <c r="AW366" i="12"/>
  <c r="AW367" i="12"/>
  <c r="AW368" i="12"/>
  <c r="AW369" i="12"/>
  <c r="AW370" i="12"/>
  <c r="AW371" i="12"/>
  <c r="AW372" i="12"/>
  <c r="AW373" i="12"/>
  <c r="AW374" i="12"/>
  <c r="AW375" i="12"/>
  <c r="AW376" i="12"/>
  <c r="AW377" i="12"/>
  <c r="AW378" i="12"/>
  <c r="AW379" i="12"/>
  <c r="AW380" i="12"/>
  <c r="AW381" i="12"/>
  <c r="AW382" i="12"/>
  <c r="H372" i="12"/>
  <c r="I372" i="12"/>
  <c r="J372" i="12"/>
  <c r="K372" i="12"/>
  <c r="H373" i="12"/>
  <c r="I373" i="12"/>
  <c r="J373" i="12"/>
  <c r="K373" i="12"/>
  <c r="H374" i="12"/>
  <c r="I374" i="12"/>
  <c r="J374" i="12"/>
  <c r="K374" i="12"/>
  <c r="J376" i="12"/>
  <c r="K381" i="12"/>
  <c r="H382" i="12"/>
  <c r="I382" i="12"/>
  <c r="J382" i="12"/>
  <c r="K382" i="12"/>
  <c r="K371" i="12"/>
  <c r="J371" i="12"/>
  <c r="I371" i="12"/>
  <c r="H371" i="12"/>
  <c r="H352" i="12"/>
  <c r="H378" i="12" s="1"/>
  <c r="I352" i="12"/>
  <c r="I378" i="12" s="1"/>
  <c r="J352" i="12"/>
  <c r="J378" i="12" s="1"/>
  <c r="K352" i="12"/>
  <c r="K378" i="12" s="1"/>
  <c r="H353" i="12"/>
  <c r="I353" i="12"/>
  <c r="J353" i="12"/>
  <c r="K353" i="12"/>
  <c r="H354" i="12"/>
  <c r="H380" i="12" s="1"/>
  <c r="I354" i="12"/>
  <c r="I380" i="12" s="1"/>
  <c r="J354" i="12"/>
  <c r="J380" i="12" s="1"/>
  <c r="K354" i="12"/>
  <c r="K380" i="12" s="1"/>
  <c r="H355" i="12"/>
  <c r="I355" i="12"/>
  <c r="J355" i="12"/>
  <c r="K355" i="12"/>
  <c r="H356" i="12"/>
  <c r="H379" i="12" s="1"/>
  <c r="I356" i="12"/>
  <c r="I379" i="12" s="1"/>
  <c r="J356" i="12"/>
  <c r="J379" i="12" s="1"/>
  <c r="K356" i="12"/>
  <c r="K379" i="12" s="1"/>
  <c r="H357" i="12"/>
  <c r="H376" i="12" s="1"/>
  <c r="I357" i="12"/>
  <c r="I376" i="12" s="1"/>
  <c r="J357" i="12"/>
  <c r="J381" i="12" s="1"/>
  <c r="K357" i="12"/>
  <c r="K376" i="12" s="1"/>
  <c r="H358" i="12"/>
  <c r="I358" i="12"/>
  <c r="J358" i="12"/>
  <c r="K358" i="12"/>
  <c r="H359" i="12"/>
  <c r="I359" i="12"/>
  <c r="J359" i="12"/>
  <c r="K359" i="12"/>
  <c r="H360" i="12"/>
  <c r="I360" i="12"/>
  <c r="J360" i="12"/>
  <c r="K360" i="12"/>
  <c r="H361" i="12"/>
  <c r="I361" i="12"/>
  <c r="J361" i="12"/>
  <c r="K361" i="12"/>
  <c r="H362" i="12"/>
  <c r="I362" i="12"/>
  <c r="J362" i="12"/>
  <c r="K362" i="12"/>
  <c r="K351" i="12"/>
  <c r="J351" i="12"/>
  <c r="I351" i="12"/>
  <c r="H351" i="12"/>
  <c r="I297" i="12"/>
  <c r="J297" i="12"/>
  <c r="K297" i="12"/>
  <c r="I298" i="12"/>
  <c r="J298" i="12"/>
  <c r="K298" i="12"/>
  <c r="I299" i="12"/>
  <c r="J299" i="12"/>
  <c r="K299" i="12"/>
  <c r="I300" i="12"/>
  <c r="J300" i="12"/>
  <c r="I301" i="12"/>
  <c r="K301" i="12"/>
  <c r="I302" i="12"/>
  <c r="J302" i="12"/>
  <c r="K302" i="12"/>
  <c r="I303" i="12"/>
  <c r="J303" i="12"/>
  <c r="K303" i="12"/>
  <c r="I304" i="12"/>
  <c r="J304" i="12"/>
  <c r="K304" i="12"/>
  <c r="I305" i="12"/>
  <c r="J305" i="12"/>
  <c r="I306" i="12"/>
  <c r="J306" i="12"/>
  <c r="I307" i="12"/>
  <c r="J307" i="12"/>
  <c r="K307" i="12"/>
  <c r="K296" i="12"/>
  <c r="J296" i="12"/>
  <c r="I296" i="12"/>
  <c r="H297" i="12"/>
  <c r="H298" i="12"/>
  <c r="H299" i="12"/>
  <c r="H300" i="12"/>
  <c r="H301" i="12"/>
  <c r="H302" i="12"/>
  <c r="H303" i="12"/>
  <c r="H304" i="12"/>
  <c r="H305" i="12"/>
  <c r="H306" i="12"/>
  <c r="H307" i="12"/>
  <c r="H296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F155" i="1"/>
  <c r="F158" i="1"/>
  <c r="F154" i="1"/>
  <c r="F159" i="1"/>
  <c r="F157" i="1"/>
  <c r="F156" i="1"/>
  <c r="F153" i="1"/>
  <c r="F160" i="1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13" i="8"/>
  <c r="G131" i="16"/>
  <c r="G132" i="16"/>
  <c r="G133" i="16"/>
  <c r="G134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G123" i="16"/>
  <c r="G124" i="16"/>
  <c r="G125" i="16"/>
  <c r="G126" i="16"/>
  <c r="G127" i="16"/>
  <c r="G128" i="16"/>
  <c r="G129" i="16"/>
  <c r="G130" i="16"/>
  <c r="L84" i="16"/>
  <c r="L85" i="16"/>
  <c r="M84" i="16"/>
  <c r="M113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K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M29" i="16"/>
  <c r="L29" i="16"/>
  <c r="K29" i="16"/>
  <c r="G116" i="16"/>
  <c r="G117" i="16"/>
  <c r="G118" i="16"/>
  <c r="G119" i="16"/>
  <c r="G120" i="16"/>
  <c r="G121" i="16"/>
  <c r="G122" i="16"/>
  <c r="G115" i="16"/>
  <c r="M274" i="15"/>
  <c r="M275" i="15"/>
  <c r="M276" i="15"/>
  <c r="M277" i="15"/>
  <c r="M278" i="15"/>
  <c r="M279" i="15"/>
  <c r="M280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59" i="14"/>
  <c r="G88" i="5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61" i="2"/>
  <c r="I60" i="2"/>
  <c r="I59" i="2"/>
  <c r="I47" i="2"/>
  <c r="I24" i="2"/>
  <c r="I23" i="2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32" i="14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65" i="8"/>
  <c r="L67" i="8"/>
  <c r="W67" i="8" s="1"/>
  <c r="L68" i="8"/>
  <c r="W68" i="8" s="1"/>
  <c r="L69" i="8"/>
  <c r="W69" i="8" s="1"/>
  <c r="L70" i="8"/>
  <c r="W70" i="8" s="1"/>
  <c r="L71" i="8"/>
  <c r="W71" i="8" s="1"/>
  <c r="L72" i="8"/>
  <c r="W72" i="8" s="1"/>
  <c r="L73" i="8"/>
  <c r="W73" i="8" s="1"/>
  <c r="L74" i="8"/>
  <c r="W74" i="8" s="1"/>
  <c r="L75" i="8"/>
  <c r="W75" i="8" s="1"/>
  <c r="L76" i="8"/>
  <c r="W76" i="8" s="1"/>
  <c r="L77" i="8"/>
  <c r="W77" i="8" s="1"/>
  <c r="L78" i="8"/>
  <c r="W78" i="8" s="1"/>
  <c r="L79" i="8"/>
  <c r="W79" i="8" s="1"/>
  <c r="L80" i="8"/>
  <c r="W80" i="8" s="1"/>
  <c r="L81" i="8"/>
  <c r="W81" i="8" s="1"/>
  <c r="L82" i="8"/>
  <c r="W82" i="8" s="1"/>
  <c r="L83" i="8"/>
  <c r="W83" i="8" s="1"/>
  <c r="L84" i="8"/>
  <c r="W84" i="8" s="1"/>
  <c r="L85" i="8"/>
  <c r="W85" i="8" s="1"/>
  <c r="L86" i="8"/>
  <c r="W86" i="8" s="1"/>
  <c r="L87" i="8"/>
  <c r="L88" i="8"/>
  <c r="L66" i="8"/>
  <c r="W66" i="8" s="1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63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65" i="5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87" i="4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38" i="3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0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AH35" i="3"/>
  <c r="AH36" i="3"/>
  <c r="AH37" i="3"/>
  <c r="AH38" i="3"/>
  <c r="H35" i="3"/>
  <c r="H36" i="3"/>
  <c r="H37" i="3"/>
  <c r="AH27" i="3"/>
  <c r="AH28" i="3"/>
  <c r="AH29" i="3"/>
  <c r="AH30" i="3"/>
  <c r="AH31" i="3"/>
  <c r="AH32" i="3"/>
  <c r="AH33" i="3"/>
  <c r="AH34" i="3"/>
  <c r="H33" i="3"/>
  <c r="H34" i="3"/>
  <c r="H32" i="3"/>
  <c r="H28" i="3"/>
  <c r="H30" i="3"/>
  <c r="H27" i="3"/>
  <c r="H29" i="3"/>
  <c r="H31" i="3"/>
  <c r="I48" i="2"/>
  <c r="I49" i="2"/>
  <c r="I50" i="2"/>
  <c r="I51" i="2"/>
  <c r="I52" i="2"/>
  <c r="I53" i="2"/>
  <c r="I54" i="2"/>
  <c r="I55" i="2"/>
  <c r="I56" i="2"/>
  <c r="I57" i="2"/>
  <c r="I58" i="2"/>
  <c r="S163" i="15"/>
  <c r="S162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50" i="15"/>
  <c r="M150" i="15"/>
  <c r="M151" i="15"/>
  <c r="M152" i="15"/>
  <c r="M153" i="15"/>
  <c r="M154" i="15"/>
  <c r="M155" i="15"/>
  <c r="M156" i="15"/>
  <c r="M157" i="15"/>
  <c r="M158" i="15"/>
  <c r="M160" i="15"/>
  <c r="M161" i="15"/>
  <c r="M162" i="15"/>
  <c r="M163" i="15"/>
  <c r="M164" i="15"/>
  <c r="M165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M147" i="15"/>
  <c r="M148" i="15"/>
  <c r="M149" i="15"/>
  <c r="M146" i="15"/>
  <c r="M134" i="15"/>
  <c r="M135" i="15"/>
  <c r="M136" i="15"/>
  <c r="M137" i="15"/>
  <c r="M138" i="15"/>
  <c r="M139" i="15"/>
  <c r="M140" i="15"/>
  <c r="M141" i="15"/>
  <c r="M142" i="15"/>
  <c r="M143" i="15"/>
  <c r="M144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M110" i="15"/>
  <c r="M111" i="15"/>
  <c r="M112" i="15"/>
  <c r="M113" i="15"/>
  <c r="M106" i="15"/>
  <c r="M107" i="15"/>
  <c r="M108" i="15"/>
  <c r="M109" i="15"/>
  <c r="M98" i="15"/>
  <c r="M99" i="15"/>
  <c r="M100" i="15"/>
  <c r="M101" i="15"/>
  <c r="M102" i="15"/>
  <c r="M103" i="15"/>
  <c r="M104" i="15"/>
  <c r="M105" i="15"/>
  <c r="M86" i="15"/>
  <c r="M92" i="15"/>
  <c r="M93" i="15"/>
  <c r="M94" i="15"/>
  <c r="M95" i="15"/>
  <c r="M96" i="15"/>
  <c r="M97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79" i="14"/>
  <c r="R56" i="1"/>
  <c r="R59" i="1"/>
  <c r="R60" i="1"/>
  <c r="R58" i="1"/>
  <c r="R57" i="1"/>
  <c r="R55" i="1"/>
  <c r="R54" i="1"/>
  <c r="R61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35" i="1"/>
  <c r="J209" i="13"/>
  <c r="J174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156" i="13"/>
  <c r="V51" i="16"/>
  <c r="V48" i="16"/>
  <c r="V49" i="16"/>
  <c r="V50" i="16"/>
  <c r="V40" i="16"/>
  <c r="V41" i="16"/>
  <c r="V42" i="16"/>
  <c r="V43" i="16"/>
  <c r="V44" i="16"/>
  <c r="V45" i="16"/>
  <c r="V46" i="16"/>
  <c r="V47" i="16"/>
  <c r="V30" i="16"/>
  <c r="V31" i="16"/>
  <c r="V32" i="16"/>
  <c r="V33" i="16"/>
  <c r="V34" i="16"/>
  <c r="V35" i="16"/>
  <c r="V36" i="16"/>
  <c r="V37" i="16"/>
  <c r="V38" i="16"/>
  <c r="V39" i="16"/>
  <c r="V29" i="16"/>
  <c r="S108" i="15"/>
  <c r="P100" i="15"/>
  <c r="P102" i="15"/>
  <c r="P104" i="15"/>
  <c r="P106" i="15"/>
  <c r="P108" i="15"/>
  <c r="P110" i="15"/>
  <c r="P112" i="15"/>
  <c r="P9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7" i="15"/>
  <c r="M88" i="15"/>
  <c r="M89" i="15"/>
  <c r="M90" i="15"/>
  <c r="M91" i="15"/>
  <c r="M58" i="15"/>
  <c r="O105" i="15"/>
  <c r="P105" i="15" s="1"/>
  <c r="O103" i="15"/>
  <c r="P103" i="15" s="1"/>
  <c r="O101" i="15"/>
  <c r="P101" i="15" s="1"/>
  <c r="O99" i="15"/>
  <c r="P99" i="15" s="1"/>
  <c r="O107" i="15"/>
  <c r="P107" i="15" s="1"/>
  <c r="O109" i="15"/>
  <c r="P109" i="15" s="1"/>
  <c r="R109" i="15"/>
  <c r="S109" i="15" s="1"/>
  <c r="O113" i="15"/>
  <c r="P113" i="15" s="1"/>
  <c r="O111" i="15"/>
  <c r="P111" i="15" s="1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58" i="15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45" i="14"/>
  <c r="K375" i="12" l="1"/>
  <c r="J375" i="12"/>
  <c r="I381" i="12"/>
  <c r="I375" i="12"/>
  <c r="H381" i="12"/>
  <c r="H375" i="12"/>
  <c r="K377" i="12"/>
  <c r="J377" i="12"/>
  <c r="I377" i="12"/>
  <c r="H377" i="12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2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24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6" i="5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36" i="4"/>
  <c r="AH23" i="3"/>
  <c r="AH24" i="3"/>
  <c r="AH25" i="3"/>
  <c r="AH26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6" i="3"/>
  <c r="H25" i="3"/>
  <c r="H23" i="3"/>
  <c r="H24" i="3"/>
  <c r="H2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" i="3"/>
  <c r="R2" i="1"/>
  <c r="R8" i="1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R27" i="1"/>
  <c r="R28" i="1"/>
  <c r="R29" i="1"/>
  <c r="R30" i="1"/>
  <c r="R31" i="1"/>
  <c r="R32" i="1"/>
  <c r="R33" i="1"/>
  <c r="R34" i="1"/>
  <c r="G4" i="1"/>
  <c r="G5" i="1"/>
  <c r="G6" i="1"/>
  <c r="G7" i="1"/>
  <c r="G8" i="1"/>
  <c r="G9" i="1"/>
  <c r="G10" i="1"/>
  <c r="G11" i="1"/>
  <c r="G2" i="1"/>
  <c r="R5" i="1"/>
  <c r="R25" i="1"/>
  <c r="R22" i="1"/>
  <c r="R12" i="1"/>
  <c r="R13" i="1"/>
  <c r="R17" i="1"/>
  <c r="R7" i="1"/>
  <c r="R23" i="1"/>
  <c r="R24" i="1"/>
  <c r="R20" i="1"/>
  <c r="R9" i="1"/>
  <c r="R16" i="1"/>
  <c r="R10" i="1"/>
  <c r="R21" i="1"/>
  <c r="R3" i="1"/>
  <c r="R11" i="1"/>
  <c r="R19" i="1"/>
  <c r="R14" i="1"/>
  <c r="R6" i="1"/>
  <c r="R4" i="1"/>
  <c r="R15" i="1"/>
  <c r="R18" i="1"/>
  <c r="R26" i="1"/>
  <c r="AW52" i="12"/>
  <c r="AW53" i="12"/>
  <c r="AW54" i="12"/>
  <c r="AW55" i="12"/>
  <c r="AW44" i="12"/>
  <c r="AW45" i="12"/>
  <c r="AW46" i="12"/>
  <c r="AW47" i="12"/>
  <c r="AW48" i="12"/>
  <c r="AW49" i="12"/>
  <c r="AW50" i="12"/>
  <c r="AW51" i="12"/>
  <c r="AW29" i="12"/>
  <c r="AW30" i="12"/>
  <c r="AW31" i="12"/>
  <c r="AW32" i="12"/>
  <c r="AW33" i="12"/>
  <c r="AW34" i="12"/>
  <c r="AW35" i="12"/>
  <c r="AW36" i="12"/>
  <c r="AW37" i="12"/>
  <c r="AW38" i="12"/>
  <c r="AW39" i="12"/>
  <c r="AW40" i="12"/>
  <c r="AW41" i="12"/>
  <c r="AW42" i="12"/>
  <c r="AW43" i="12"/>
  <c r="AW28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<sst xmlns="http://schemas.openxmlformats.org/spreadsheetml/2006/main" count="61112" uniqueCount="6139">
  <si>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</si>
  <si>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</si>
  <si>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</si>
  <si>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</si>
  <si>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</si>
  <si>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</si>
  <si>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</si>
  <si>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</si>
  <si>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</si>
  <si>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</si>
  <si>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</si>
  <si>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</si>
  <si>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</si>
  <si>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</si>
  <si>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</si>
  <si>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</si>
  <si>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</si>
  <si>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</si>
  <si>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</si>
  <si>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</si>
  <si>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</si>
  <si>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</si>
  <si>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</si>
  <si>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</si>
  <si>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</si>
  <si>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</si>
  <si>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</si>
  <si>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</si>
  <si>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</si>
  <si>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</si>
  <si>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</si>
  <si>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</si>
  <si>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</si>
  <si>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</si>
  <si>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</si>
  <si>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</si>
  <si>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</si>
  <si>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</si>
  <si>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</si>
  <si>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</si>
  <si>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</si>
  <si>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</si>
  <si>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</si>
  <si>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</si>
  <si>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</si>
  <si>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</si>
  <si>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</si>
  <si>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</si>
  <si>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</si>
  <si>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</si>
  <si>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</si>
  <si>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</si>
  <si>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</si>
  <si>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</si>
  <si>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</si>
  <si>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</si>
  <si>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</si>
  <si>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</si>
  <si>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</si>
  <si>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</si>
  <si>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</si>
  <si>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</si>
  <si>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</si>
  <si>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</si>
  <si>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</si>
  <si>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</si>
  <si>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</si>
  <si>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</si>
  <si>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</si>
  <si>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</si>
  <si>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</si>
  <si>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</si>
  <si>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</si>
  <si>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</si>
  <si>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</si>
  <si>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</si>
  <si>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</si>
  <si>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</si>
  <si>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</si>
  <si>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</si>
  <si>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</si>
  <si>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</si>
  <si>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</si>
  <si>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</si>
  <si>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</si>
  <si>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</si>
  <si>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</si>
  <si>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</si>
  <si>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</si>
  <si>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</si>
  <si>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</si>
  <si>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</si>
  <si>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</si>
  <si>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</si>
  <si>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</si>
  <si>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</si>
  <si>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</si>
  <si>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</si>
  <si>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</si>
  <si>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</si>
  <si>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</si>
  <si>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</si>
  <si>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</si>
  <si>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</si>
  <si>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</si>
  <si>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</si>
  <si>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</si>
  <si>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</si>
  <si>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</si>
  <si>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</si>
  <si>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</si>
  <si>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</si>
  <si>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</si>
  <si>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</si>
  <si>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</si>
  <si>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</si>
  <si>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</si>
  <si>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</si>
  <si>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</si>
  <si>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</si>
  <si>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</si>
  <si>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</si>
  <si>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</si>
  <si>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</si>
  <si>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</si>
  <si>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</si>
  <si>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</si>
  <si>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</si>
  <si>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</si>
  <si>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</si>
  <si>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</si>
  <si>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</si>
  <si>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</si>
  <si>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</si>
  <si>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</si>
  <si>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</si>
  <si>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</si>
  <si>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</si>
  <si>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</si>
  <si>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</si>
  <si>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</si>
  <si>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</si>
  <si>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</si>
  <si>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</si>
  <si>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</si>
  <si>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</si>
  <si>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</si>
  <si>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</si>
  <si>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</si>
  <si>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</si>
  <si>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</si>
  <si>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</si>
  <si>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</si>
  <si>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</si>
  <si>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</si>
  <si>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</si>
  <si>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</si>
  <si>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</si>
  <si>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</si>
  <si>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</si>
  <si>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</si>
  <si>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</si>
  <si>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</si>
  <si>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</si>
  <si>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</si>
  <si>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</si>
  <si>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</si>
  <si>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</si>
  <si>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</si>
  <si>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</si>
  <si>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</si>
  <si>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</si>
  <si>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</si>
  <si>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</si>
  <si>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</si>
  <si>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</si>
  <si>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</si>
  <si>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</si>
  <si>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</si>
  <si>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</si>
  <si>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</si>
  <si>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</si>
  <si>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</si>
  <si>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</si>
  <si>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</si>
  <si>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</si>
  <si>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</si>
  <si>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</si>
  <si>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</si>
  <si>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</si>
  <si>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</si>
  <si>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</si>
  <si>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</si>
  <si>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</si>
  <si>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</si>
  <si>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</si>
  <si>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</si>
  <si>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</si>
  <si>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</si>
  <si>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</si>
  <si>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</si>
  <si>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</si>
  <si>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</si>
  <si>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</si>
  <si>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</si>
  <si>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</si>
  <si>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</si>
  <si>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</si>
  <si>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</si>
  <si>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</si>
  <si>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</si>
  <si>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</si>
  <si>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</si>
  <si>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</si>
  <si>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</si>
  <si>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</si>
  <si>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</si>
  <si>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</si>
  <si>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</si>
  <si>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</si>
  <si>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</si>
  <si>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</si>
  <si>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</si>
  <si>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</si>
  <si>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</si>
  <si>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</si>
  <si>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</si>
  <si>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</si>
  <si>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</si>
  <si>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</si>
  <si>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</si>
  <si>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</si>
  <si>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</si>
  <si>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</si>
  <si>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</si>
  <si>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</si>
  <si>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</si>
  <si>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</si>
  <si>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</si>
  <si>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</si>
  <si>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</si>
  <si>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</si>
  <si>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</si>
  <si>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</si>
  <si>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</si>
  <si>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</si>
  <si>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</si>
  <si>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</si>
  <si>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</si>
  <si>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</si>
  <si>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</si>
  <si>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</si>
  <si>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</si>
  <si>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</si>
  <si>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</si>
  <si>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</si>
  <si>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</si>
  <si>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</si>
  <si>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</si>
  <si>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</si>
  <si>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</si>
  <si>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</si>
  <si>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</si>
  <si>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</si>
  <si>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</si>
  <si>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</si>
  <si>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</si>
  <si>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</si>
  <si>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</si>
  <si>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</si>
  <si>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</si>
  <si>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</si>
  <si>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</si>
  <si>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</si>
  <si>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</si>
  <si>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</si>
  <si>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</si>
  <si>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</si>
  <si>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</si>
  <si>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</si>
  <si>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</si>
  <si>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</si>
  <si>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</si>
  <si>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</si>
  <si>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</si>
  <si>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</si>
  <si>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</si>
  <si>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</si>
  <si>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</si>
  <si>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</si>
  <si>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</si>
  <si>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</si>
  <si>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</si>
  <si>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</si>
  <si>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</si>
  <si>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</si>
  <si>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</si>
  <si>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</si>
  <si>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</si>
  <si>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</si>
  <si>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</si>
  <si>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</si>
  <si>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</si>
  <si>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</si>
  <si>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</si>
  <si>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</si>
  <si>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</si>
  <si>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</si>
  <si>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</si>
  <si>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</si>
  <si>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</si>
  <si>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</si>
  <si>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</si>
  <si>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</si>
  <si>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</si>
  <si>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</si>
  <si>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</si>
  <si>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</si>
  <si>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</si>
  <si>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</si>
  <si>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</si>
  <si>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</si>
  <si>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</si>
  <si>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</si>
  <si>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</si>
  <si>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</si>
  <si>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</si>
  <si>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</si>
  <si>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</si>
  <si>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</si>
  <si>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</si>
  <si>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</si>
  <si>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</si>
  <si>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</si>
  <si>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</si>
  <si>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</si>
  <si>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</si>
  <si>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</si>
  <si>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</si>
  <si>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</si>
  <si>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</si>
  <si>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</si>
  <si>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</si>
  <si>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</si>
  <si>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</si>
  <si>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</si>
  <si>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</si>
  <si>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</si>
  <si>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</si>
  <si>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</si>
  <si>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</si>
  <si>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</si>
  <si>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</si>
  <si>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</si>
  <si>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</si>
  <si>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</si>
  <si>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</si>
  <si>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</si>
  <si>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</si>
  <si>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</si>
  <si>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</si>
  <si>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</si>
  <si>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</si>
  <si>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</si>
  <si>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</si>
  <si>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</si>
  <si>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</si>
  <si>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</si>
  <si>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</si>
  <si>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</si>
  <si>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</si>
  <si>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</si>
  <si>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</si>
  <si>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</si>
  <si>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</si>
  <si>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</si>
  <si>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</si>
  <si>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</si>
  <si>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</si>
  <si>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</si>
  <si>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</si>
  <si>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</si>
  <si>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</si>
  <si>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</si>
  <si>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</si>
  <si>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</si>
  <si>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</si>
  <si>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</si>
  <si>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</si>
  <si>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</si>
  <si>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34 (4)</t>
  </si>
  <si>
    <t>30 (6)</t>
  </si>
  <si>
    <t>38 (2)</t>
  </si>
  <si>
    <t>102 (2)</t>
  </si>
  <si>
    <t>40 (1)</t>
  </si>
  <si>
    <t>28 (7)</t>
  </si>
  <si>
    <t>36 (3)</t>
  </si>
  <si>
    <t>104 (1)</t>
  </si>
  <si>
    <t>16 (13)</t>
  </si>
  <si>
    <t>92 (4)</t>
  </si>
  <si>
    <t>98 (3)</t>
  </si>
  <si>
    <t>22 (10)</t>
  </si>
  <si>
    <t>14 (14)</t>
  </si>
  <si>
    <t>74 (6)</t>
  </si>
  <si>
    <t>24 (9)</t>
  </si>
  <si>
    <t>32 (5)</t>
  </si>
  <si>
    <t>90 (5)</t>
  </si>
  <si>
    <t>20 (11)</t>
  </si>
  <si>
    <t>26 (8)</t>
  </si>
  <si>
    <t>70 (8)</t>
  </si>
  <si>
    <t>12 (15)</t>
  </si>
  <si>
    <t>72 (7)</t>
  </si>
  <si>
    <t>6 (18)</t>
  </si>
  <si>
    <t>60 (9)</t>
  </si>
  <si>
    <t>10 (16)</t>
  </si>
  <si>
    <t>60 (11)</t>
  </si>
  <si>
    <t>60 (10)</t>
  </si>
  <si>
    <t>18 (12)</t>
  </si>
  <si>
    <t>8 (17)</t>
  </si>
  <si>
    <t>58 (12)</t>
  </si>
  <si>
    <t>2 (20)</t>
  </si>
  <si>
    <t>50 (13)</t>
  </si>
  <si>
    <t>46 (16)</t>
  </si>
  <si>
    <t>1 (22)</t>
  </si>
  <si>
    <t>43 (17)</t>
  </si>
  <si>
    <t>46 (15)</t>
  </si>
  <si>
    <t>1 (24)</t>
  </si>
  <si>
    <t>47 (14)</t>
  </si>
  <si>
    <t>36 (18)</t>
  </si>
  <si>
    <t>1 (23)</t>
  </si>
  <si>
    <t>12 (20)</t>
  </si>
  <si>
    <t>1 (21)</t>
  </si>
  <si>
    <t>10 (21)</t>
  </si>
  <si>
    <t>4 (19)</t>
  </si>
  <si>
    <t>8 (22)</t>
  </si>
  <si>
    <t>6 (23)</t>
  </si>
  <si>
    <t>6 (24)</t>
  </si>
  <si>
    <t>22 (19)</t>
  </si>
  <si>
    <t>116 (1)</t>
  </si>
  <si>
    <t>114 (2)</t>
  </si>
  <si>
    <t>82 (5)</t>
  </si>
  <si>
    <t>100 (3)</t>
  </si>
  <si>
    <t>88 (4)</t>
  </si>
  <si>
    <t>82 (6)</t>
  </si>
  <si>
    <t>74 (7)</t>
  </si>
  <si>
    <t>64 (8)</t>
  </si>
  <si>
    <t>62 (9)</t>
  </si>
  <si>
    <t>54 (10)</t>
  </si>
  <si>
    <t>49 (15)</t>
  </si>
  <si>
    <t>40 (16)</t>
  </si>
  <si>
    <t>49 (14)</t>
  </si>
  <si>
    <t>51 (11)</t>
  </si>
  <si>
    <t>51 (12)</t>
  </si>
  <si>
    <t>29 (17)</t>
  </si>
  <si>
    <t>28 (19)</t>
  </si>
  <si>
    <t>28 (18)</t>
  </si>
  <si>
    <t>23 (20)</t>
  </si>
  <si>
    <t>16 (21)</t>
  </si>
  <si>
    <t>11 (22)</t>
  </si>
  <si>
    <t>8 (23)</t>
  </si>
  <si>
    <t>3 (24)</t>
  </si>
  <si>
    <t>114 (1)</t>
  </si>
  <si>
    <t>106 (2)</t>
  </si>
  <si>
    <t>80 (5)</t>
  </si>
  <si>
    <t>90 (4)</t>
  </si>
  <si>
    <t>78 (6)</t>
  </si>
  <si>
    <t>76 (7)</t>
  </si>
  <si>
    <t>76 (8)</t>
  </si>
  <si>
    <t>70 (10)</t>
  </si>
  <si>
    <t>64 (11)</t>
  </si>
  <si>
    <t>54 (12)</t>
  </si>
  <si>
    <t>52 (13)</t>
  </si>
  <si>
    <t>39 (15)</t>
  </si>
  <si>
    <t>35 (16)</t>
  </si>
  <si>
    <t>40 (14)</t>
  </si>
  <si>
    <t>32 (17)</t>
  </si>
  <si>
    <t>30 (18)</t>
  </si>
  <si>
    <t>24 (19)</t>
  </si>
  <si>
    <t>18 (20)</t>
  </si>
  <si>
    <t>8 (21)</t>
  </si>
  <si>
    <t>72 (9)</t>
  </si>
  <si>
    <t>-40 (22)</t>
  </si>
  <si>
    <t>108 (2)</t>
  </si>
  <si>
    <t>94 (4)</t>
  </si>
  <si>
    <t>94 (3)</t>
  </si>
  <si>
    <t>68 (9)</t>
  </si>
  <si>
    <t>72 (8)</t>
  </si>
  <si>
    <t>58 (11)</t>
  </si>
  <si>
    <t>56 (12)</t>
  </si>
  <si>
    <t>54 (13)</t>
  </si>
  <si>
    <t>52 (14)</t>
  </si>
  <si>
    <t>50 (15)</t>
  </si>
  <si>
    <t>48 (16)</t>
  </si>
  <si>
    <t>25 (18)</t>
  </si>
  <si>
    <t>7 (22)</t>
  </si>
  <si>
    <t>11 (21)</t>
  </si>
  <si>
    <t>3 (23)</t>
  </si>
  <si>
    <t>120 (1)</t>
  </si>
  <si>
    <t>104 (2)</t>
  </si>
  <si>
    <t>104 (3)</t>
  </si>
  <si>
    <t>96 (4)</t>
  </si>
  <si>
    <t>68 (8)</t>
  </si>
  <si>
    <t>56 (10)</t>
  </si>
  <si>
    <t>50 (14)</t>
  </si>
  <si>
    <t>54 (11)</t>
  </si>
  <si>
    <t>52 (12)</t>
  </si>
  <si>
    <t>39 (17)</t>
  </si>
  <si>
    <t>41 (15)</t>
  </si>
  <si>
    <t>41 (16)</t>
  </si>
  <si>
    <t>35 (18)</t>
  </si>
  <si>
    <t>18 (19)</t>
  </si>
  <si>
    <t>13 (20)</t>
  </si>
  <si>
    <t>10 (22)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</si>
  <si>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</si>
  <si>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</si>
  <si>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</si>
  <si>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</si>
  <si>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</si>
  <si>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</si>
  <si>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</si>
  <si>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</si>
  <si>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</si>
  <si>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</si>
  <si>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</si>
  <si>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</si>
  <si>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</si>
  <si>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</si>
  <si>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</si>
  <si>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</si>
  <si>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</si>
  <si>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</si>
  <si>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</si>
  <si>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</si>
  <si>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</si>
  <si>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</si>
  <si>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</si>
  <si>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</si>
  <si>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</si>
  <si>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</si>
  <si>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</si>
  <si>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</si>
  <si>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</si>
  <si>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</si>
  <si>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</si>
  <si>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</si>
  <si>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</si>
  <si>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</si>
  <si>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</si>
  <si>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</si>
  <si>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</si>
  <si>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</si>
  <si>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</si>
  <si>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</si>
  <si>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</si>
  <si>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</si>
  <si>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</si>
  <si>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</si>
  <si>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</si>
  <si>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</si>
  <si>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</si>
  <si>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</si>
  <si>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</si>
  <si>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</si>
  <si>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</si>
  <si>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</si>
  <si>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</si>
  <si>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</si>
  <si>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</si>
  <si>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</si>
  <si>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</si>
  <si>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</si>
  <si>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</si>
  <si>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</si>
  <si>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</si>
  <si>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</si>
  <si>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</si>
  <si>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</si>
  <si>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</si>
  <si>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</si>
  <si>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</si>
  <si>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</si>
  <si>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</si>
  <si>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</si>
  <si>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</si>
  <si>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</si>
  <si>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</si>
  <si>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</si>
  <si>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</si>
  <si>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</si>
  <si>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</si>
  <si>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</si>
  <si>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</si>
  <si>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</si>
  <si>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</si>
  <si>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</si>
  <si>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</si>
  <si>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</si>
  <si>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</si>
  <si>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</si>
  <si>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</si>
  <si>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</si>
  <si>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</si>
  <si>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</si>
  <si>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</si>
  <si>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</si>
  <si>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</si>
  <si>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</si>
  <si>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</si>
  <si>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</si>
  <si>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</si>
  <si>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</si>
  <si>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</si>
  <si>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</si>
  <si>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</si>
  <si>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</si>
  <si>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</si>
  <si>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</si>
  <si>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</si>
  <si>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</si>
  <si>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</si>
  <si>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</si>
  <si>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</si>
  <si>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</si>
  <si>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</si>
  <si>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</si>
  <si>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</si>
  <si>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</si>
  <si>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</si>
  <si>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</si>
  <si>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</si>
  <si>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</si>
  <si>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</si>
  <si>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</si>
  <si>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</si>
  <si>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</si>
  <si>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</si>
  <si>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</si>
  <si>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</si>
  <si>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</si>
  <si>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</si>
  <si>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</si>
  <si>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</si>
  <si>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</si>
  <si>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</si>
  <si>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</si>
  <si>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</si>
  <si>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</si>
  <si>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</si>
  <si>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</si>
  <si>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</si>
  <si>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</si>
  <si>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1:04.217</t>
  </si>
  <si>
    <t>1:12.264</t>
  </si>
  <si>
    <t>1:20.351</t>
  </si>
  <si>
    <t>1:28.303</t>
  </si>
  <si>
    <t>1:36.383</t>
  </si>
  <si>
    <t>1:44.607</t>
  </si>
  <si>
    <t>1:52.737</t>
  </si>
  <si>
    <t>2:00.877</t>
  </si>
  <si>
    <t>2:09.100</t>
  </si>
  <si>
    <t>2:17.404</t>
  </si>
  <si>
    <t>2:25.619</t>
  </si>
  <si>
    <t>2:33.884</t>
  </si>
  <si>
    <t>2:42.044</t>
  </si>
  <si>
    <t>2:50.075</t>
  </si>
  <si>
    <t>2:58.260</t>
  </si>
  <si>
    <t>3:06.311</t>
  </si>
  <si>
    <t>3:14.450</t>
  </si>
  <si>
    <t>3:22.511</t>
  </si>
  <si>
    <t>3:30.603</t>
  </si>
  <si>
    <t>3:38.645</t>
  </si>
  <si>
    <t>3:47.157</t>
  </si>
  <si>
    <t>3:55.533</t>
  </si>
  <si>
    <t>4:04.079</t>
  </si>
  <si>
    <t>4:12.828</t>
  </si>
  <si>
    <t>4:21.185</t>
  </si>
  <si>
    <t>4:29.370</t>
  </si>
  <si>
    <t>van DAM Sarah</t>
  </si>
  <si>
    <t>1:03.460</t>
  </si>
  <si>
    <t>1:11.604</t>
  </si>
  <si>
    <t>1:19.873</t>
  </si>
  <si>
    <t>1:27.818</t>
  </si>
  <si>
    <t>1:35.720</t>
  </si>
  <si>
    <t>1:43.539</t>
  </si>
  <si>
    <t>1:51.488</t>
  </si>
  <si>
    <t>1:59.386</t>
  </si>
  <si>
    <t>2:07.463</t>
  </si>
  <si>
    <t>2:15.648</t>
  </si>
  <si>
    <t>2:23.965</t>
  </si>
  <si>
    <t>2:32.213</t>
  </si>
  <si>
    <t>2:40.759</t>
  </si>
  <si>
    <t>2:49.107</t>
  </si>
  <si>
    <t>2:57.400</t>
  </si>
  <si>
    <t>3:05.761</t>
  </si>
  <si>
    <t>3:13.874</t>
  </si>
  <si>
    <t>3:21.870</t>
  </si>
  <si>
    <t>3:30.039</t>
  </si>
  <si>
    <t>3:38.359</t>
  </si>
  <si>
    <t>3:46.871</t>
  </si>
  <si>
    <t>3:55.705</t>
  </si>
  <si>
    <t>4:04.305</t>
  </si>
  <si>
    <t>4:12.800</t>
  </si>
  <si>
    <t>4:21.408</t>
  </si>
  <si>
    <t>4:29.979</t>
  </si>
  <si>
    <t>PARRA ROJAS Jessica Marcela</t>
  </si>
  <si>
    <t>ROJAS ZAPATA Lina Mabel</t>
  </si>
  <si>
    <t>VALBUENA ROA Camila Andrea</t>
  </si>
  <si>
    <t>1:04.399</t>
  </si>
  <si>
    <t>1:12.394</t>
  </si>
  <si>
    <t>1:20.653</t>
  </si>
  <si>
    <t>1:28.713</t>
  </si>
  <si>
    <t>1:36.764</t>
  </si>
  <si>
    <t>1:44.809</t>
  </si>
  <si>
    <t>1:53.095</t>
  </si>
  <si>
    <t>2:01.092</t>
  </si>
  <si>
    <t>2:09.043</t>
  </si>
  <si>
    <t>2:16.944</t>
  </si>
  <si>
    <t>2:25.111</t>
  </si>
  <si>
    <t>2:33.318</t>
  </si>
  <si>
    <t>2:41.853</t>
  </si>
  <si>
    <t>2:50.159</t>
  </si>
  <si>
    <t>2:58.548</t>
  </si>
  <si>
    <t>3:07.106</t>
  </si>
  <si>
    <t>3:15.360</t>
  </si>
  <si>
    <t>3:23.758</t>
  </si>
  <si>
    <t>3:31.736</t>
  </si>
  <si>
    <t>3:39.642</t>
  </si>
  <si>
    <t>3:47.690</t>
  </si>
  <si>
    <t>3:56.077</t>
  </si>
  <si>
    <t>4:04.723</t>
  </si>
  <si>
    <t>4:13.143</t>
  </si>
  <si>
    <t>4:21.542</t>
  </si>
  <si>
    <t>4:30.139</t>
  </si>
  <si>
    <t>1:05.550</t>
  </si>
  <si>
    <t>1:13.722</t>
  </si>
  <si>
    <t>1:22.083</t>
  </si>
  <si>
    <t>1:30.549</t>
  </si>
  <si>
    <t>1:39.167</t>
  </si>
  <si>
    <t>1:47.436</t>
  </si>
  <si>
    <t>1:55.703</t>
  </si>
  <si>
    <t>2:03.967</t>
  </si>
  <si>
    <t>2:12.471</t>
  </si>
  <si>
    <t>2:20.627</t>
  </si>
  <si>
    <t>2:28.728</t>
  </si>
  <si>
    <t>2:36.744</t>
  </si>
  <si>
    <t>2:45.041</t>
  </si>
  <si>
    <t>2:53.058</t>
  </si>
  <si>
    <t>3:01.159</t>
  </si>
  <si>
    <t>3:09.212</t>
  </si>
  <si>
    <t>3:17.564</t>
  </si>
  <si>
    <t>3:25.664</t>
  </si>
  <si>
    <t>3:34.093</t>
  </si>
  <si>
    <t>3:42.307</t>
  </si>
  <si>
    <t>3:50.502</t>
  </si>
  <si>
    <t>3:58.902</t>
  </si>
  <si>
    <t>4:07.234</t>
  </si>
  <si>
    <t>4:15.693</t>
  </si>
  <si>
    <t>4:23.768</t>
  </si>
  <si>
    <t>4:31.785</t>
  </si>
  <si>
    <t>CASTANEDA VILLARREAL Melanie</t>
  </si>
  <si>
    <t>HINOJOSA CRUZ Romina</t>
  </si>
  <si>
    <t>1:08.182</t>
  </si>
  <si>
    <t>1:16.671</t>
  </si>
  <si>
    <t>1:25.377</t>
  </si>
  <si>
    <t>1:34.083</t>
  </si>
  <si>
    <t>1:42.919</t>
  </si>
  <si>
    <t>1:51.476</t>
  </si>
  <si>
    <t>2:00.266</t>
  </si>
  <si>
    <t>2:09.386</t>
  </si>
  <si>
    <t>2:18.121</t>
  </si>
  <si>
    <t>2:26.802</t>
  </si>
  <si>
    <t>2:35.646</t>
  </si>
  <si>
    <t>2:44.397</t>
  </si>
  <si>
    <t>2:53.007</t>
  </si>
  <si>
    <t>3:01.615</t>
  </si>
  <si>
    <t>3:10.047</t>
  </si>
  <si>
    <t>3:18.534</t>
  </si>
  <si>
    <t>3:27.282</t>
  </si>
  <si>
    <t>3:35.898</t>
  </si>
  <si>
    <t>3:45.172</t>
  </si>
  <si>
    <t>3:54.357</t>
  </si>
  <si>
    <t>4:03.341</t>
  </si>
  <si>
    <t>4:12.095</t>
  </si>
  <si>
    <t>4:21.178</t>
  </si>
  <si>
    <t>4:30.229</t>
  </si>
  <si>
    <t>4:39.097</t>
  </si>
  <si>
    <t>4:47.764</t>
  </si>
  <si>
    <t>1:05.912</t>
  </si>
  <si>
    <t>1:15.842</t>
  </si>
  <si>
    <t>1:25.134</t>
  </si>
  <si>
    <t>1:34.163</t>
  </si>
  <si>
    <t>1:43.055</t>
  </si>
  <si>
    <t>1:52.712</t>
  </si>
  <si>
    <t>2:02.693</t>
  </si>
  <si>
    <t>2:13.474</t>
  </si>
  <si>
    <t>2:24.173</t>
  </si>
  <si>
    <t>2:34.755</t>
  </si>
  <si>
    <t>2:44.316</t>
  </si>
  <si>
    <t>2:53.681</t>
  </si>
  <si>
    <t>3:03.310</t>
  </si>
  <si>
    <t>3:13.954</t>
  </si>
  <si>
    <t>3:24.765</t>
  </si>
  <si>
    <t>3:35.869</t>
  </si>
  <si>
    <t>3:46.628</t>
  </si>
  <si>
    <t>3:57.426</t>
  </si>
  <si>
    <t>4:08.349</t>
  </si>
  <si>
    <t>4:19.351</t>
  </si>
  <si>
    <t>4:30.353</t>
  </si>
  <si>
    <t>4:40.979</t>
  </si>
  <si>
    <t>4:52.056</t>
  </si>
  <si>
    <t>5:03.056</t>
  </si>
  <si>
    <t>5:13.338</t>
  </si>
  <si>
    <t>5:23.274</t>
  </si>
  <si>
    <t>5:32.445</t>
  </si>
  <si>
    <t>1:06.878</t>
  </si>
  <si>
    <t>1:15.523</t>
  </si>
  <si>
    <t>1:24.286</t>
  </si>
  <si>
    <t>1:32.778</t>
  </si>
  <si>
    <t>1:41.209</t>
  </si>
  <si>
    <t>1:49.697</t>
  </si>
  <si>
    <t>1:58.807</t>
  </si>
  <si>
    <t>2:07.774</t>
  </si>
  <si>
    <t>2:16.849</t>
  </si>
  <si>
    <t>2:25.600</t>
  </si>
  <si>
    <t>2:34.522</t>
  </si>
  <si>
    <t>2:43.614</t>
  </si>
  <si>
    <t>2:52.945</t>
  </si>
  <si>
    <t>3:01.820</t>
  </si>
  <si>
    <t>3:11.008</t>
  </si>
  <si>
    <t>3:20.460</t>
  </si>
  <si>
    <t>3:39.083</t>
  </si>
  <si>
    <t>3:48.298</t>
  </si>
  <si>
    <t>3:57.917</t>
  </si>
  <si>
    <t>4:07.210</t>
  </si>
  <si>
    <t>4:15.998</t>
  </si>
  <si>
    <t>4:24.904</t>
  </si>
  <si>
    <t>4:33.636</t>
  </si>
  <si>
    <t>4:42.112</t>
  </si>
  <si>
    <t>4:50.490</t>
  </si>
  <si>
    <t>1:03.038</t>
  </si>
  <si>
    <t>1:12.224</t>
  </si>
  <si>
    <t>1:20.872</t>
  </si>
  <si>
    <t>1:29.722</t>
  </si>
  <si>
    <t>1:39.241</t>
  </si>
  <si>
    <t>1:48.790</t>
  </si>
  <si>
    <t>1:58.574</t>
  </si>
  <si>
    <t>2:10.321</t>
  </si>
  <si>
    <t>2:21.196</t>
  </si>
  <si>
    <t>2:31.272</t>
  </si>
  <si>
    <t>2:41.336</t>
  </si>
  <si>
    <t>2:52.256</t>
  </si>
  <si>
    <t>3:03.315</t>
  </si>
  <si>
    <t>3:14.741</t>
  </si>
  <si>
    <t>3:26.022</t>
  </si>
  <si>
    <t>3:36.996</t>
  </si>
  <si>
    <t>3:47.183</t>
  </si>
  <si>
    <t>3:57.907</t>
  </si>
  <si>
    <t>4:08.396</t>
  </si>
  <si>
    <t>4:18.417</t>
  </si>
  <si>
    <t>4:29.448</t>
  </si>
  <si>
    <t>4:40.822</t>
  </si>
  <si>
    <t>4:52.600</t>
  </si>
  <si>
    <t>5:04.614</t>
  </si>
  <si>
    <t>5:16.542</t>
  </si>
  <si>
    <t>5:27.255</t>
  </si>
  <si>
    <t>5:40.286</t>
  </si>
  <si>
    <t>1:03.040</t>
  </si>
  <si>
    <t>1:11.100</t>
  </si>
  <si>
    <t>1:19.317</t>
  </si>
  <si>
    <t>1:27.336</t>
  </si>
  <si>
    <t>1:35.254</t>
  </si>
  <si>
    <t>1:43.120</t>
  </si>
  <si>
    <t>1:50.919</t>
  </si>
  <si>
    <t>1:58.988</t>
  </si>
  <si>
    <t>2:06.980</t>
  </si>
  <si>
    <t>2:15.085</t>
  </si>
  <si>
    <t>2:23.196</t>
  </si>
  <si>
    <t>2:31.423</t>
  </si>
  <si>
    <t>2:39.441</t>
  </si>
  <si>
    <t>2:47.643</t>
  </si>
  <si>
    <t>2:55.816</t>
  </si>
  <si>
    <t>3:04.046</t>
  </si>
  <si>
    <t>3:12.381</t>
  </si>
  <si>
    <t>3:20.792</t>
  </si>
  <si>
    <t>3:28.940</t>
  </si>
  <si>
    <t>3:37.016</t>
  </si>
  <si>
    <t>3:44.969</t>
  </si>
  <si>
    <t>3:52.919</t>
  </si>
  <si>
    <t>4:00.963</t>
  </si>
  <si>
    <t>4:09.313</t>
  </si>
  <si>
    <t>4:17.442</t>
  </si>
  <si>
    <t>4:25.619</t>
  </si>
  <si>
    <t>1:04.512</t>
  </si>
  <si>
    <t>1:12.512</t>
  </si>
  <si>
    <t>1:20.385</t>
  </si>
  <si>
    <t>1:28.276</t>
  </si>
  <si>
    <t>1:36.306</t>
  </si>
  <si>
    <t>1:44.366</t>
  </si>
  <si>
    <t>1:52.247</t>
  </si>
  <si>
    <t>2:00.106</t>
  </si>
  <si>
    <t>2:07.954</t>
  </si>
  <si>
    <t>2:15.828</t>
  </si>
  <si>
    <t>2:23.864</t>
  </si>
  <si>
    <t>2:32.065</t>
  </si>
  <si>
    <t>2:40.489</t>
  </si>
  <si>
    <t>2:48.708</t>
  </si>
  <si>
    <t>2:56.968</t>
  </si>
  <si>
    <t>3:05.356</t>
  </si>
  <si>
    <t>3:13.633</t>
  </si>
  <si>
    <t>3:21.654</t>
  </si>
  <si>
    <t>3:29.560</t>
  </si>
  <si>
    <t>3:37.581</t>
  </si>
  <si>
    <t>3:45.793</t>
  </si>
  <si>
    <t>3:54.162</t>
  </si>
  <si>
    <t>4:02.843</t>
  </si>
  <si>
    <t>4:11.338</t>
  </si>
  <si>
    <t>4:19.962</t>
  </si>
  <si>
    <t>4:28.456</t>
  </si>
  <si>
    <t>1:02.149</t>
  </si>
  <si>
    <t>1:09.955</t>
  </si>
  <si>
    <t>1:17.661</t>
  </si>
  <si>
    <t>1:25.597</t>
  </si>
  <si>
    <t>1:33.612</t>
  </si>
  <si>
    <t>1:41.393</t>
  </si>
  <si>
    <t>1:49.068</t>
  </si>
  <si>
    <t>1:57.046</t>
  </si>
  <si>
    <t>2:04.873</t>
  </si>
  <si>
    <t>2:13.090</t>
  </si>
  <si>
    <t>2:21.153</t>
  </si>
  <si>
    <t>2:29.451</t>
  </si>
  <si>
    <t>2:37.432</t>
  </si>
  <si>
    <t>2:45.647</t>
  </si>
  <si>
    <t>2:54.092</t>
  </si>
  <si>
    <t>3:02.411</t>
  </si>
  <si>
    <t>3:10.924</t>
  </si>
  <si>
    <t>3:19.235</t>
  </si>
  <si>
    <t>3:27.658</t>
  </si>
  <si>
    <t>3:36.178</t>
  </si>
  <si>
    <t>3:44.877</t>
  </si>
  <si>
    <t>3:53.645</t>
  </si>
  <si>
    <t>4:02.205</t>
  </si>
  <si>
    <t>4:10.904</t>
  </si>
  <si>
    <t>4:19.449</t>
  </si>
  <si>
    <t>4:28.118</t>
  </si>
  <si>
    <t>1:03.918</t>
  </si>
  <si>
    <t>1:11.905</t>
  </si>
  <si>
    <t>1:20.017</t>
  </si>
  <si>
    <t>1:28.045</t>
  </si>
  <si>
    <t>1:36.096</t>
  </si>
  <si>
    <t>1:44.267</t>
  </si>
  <si>
    <t>1:52.315</t>
  </si>
  <si>
    <t>2:00.371</t>
  </si>
  <si>
    <t>2:08.509</t>
  </si>
  <si>
    <t>2:16.752</t>
  </si>
  <si>
    <t>2:24.855</t>
  </si>
  <si>
    <t>2:33.019</t>
  </si>
  <si>
    <t>2:41.152</t>
  </si>
  <si>
    <t>2:49.344</t>
  </si>
  <si>
    <t>2:57.589</t>
  </si>
  <si>
    <t>3:05.896</t>
  </si>
  <si>
    <t>3:14.016</t>
  </si>
  <si>
    <t>3:22.137</t>
  </si>
  <si>
    <t>3:30.335</t>
  </si>
  <si>
    <t>3:38.507</t>
  </si>
  <si>
    <t>3:46.914</t>
  </si>
  <si>
    <t>3:55.351</t>
  </si>
  <si>
    <t>4:04.003</t>
  </si>
  <si>
    <t>4:12.344</t>
  </si>
  <si>
    <t>4:20.635</t>
  </si>
  <si>
    <t>4:28.827</t>
  </si>
  <si>
    <t>1:02.835</t>
  </si>
  <si>
    <t>1:13.115</t>
  </si>
  <si>
    <t>1:02.734</t>
  </si>
  <si>
    <t>1:13.107</t>
  </si>
  <si>
    <t>OVL</t>
  </si>
  <si>
    <t>1:03.391</t>
  </si>
  <si>
    <t>1:11.411</t>
  </si>
  <si>
    <t>1:19.346</t>
  </si>
  <si>
    <t>1:27.333</t>
  </si>
  <si>
    <t>1:35.473</t>
  </si>
  <si>
    <t>1:43.403</t>
  </si>
  <si>
    <t>1:51.531</t>
  </si>
  <si>
    <t>1:59.458</t>
  </si>
  <si>
    <t>2:07.243</t>
  </si>
  <si>
    <t>2:15.114</t>
  </si>
  <si>
    <t>2:23.110</t>
  </si>
  <si>
    <t>2:31.167</t>
  </si>
  <si>
    <t>2:39.378</t>
  </si>
  <si>
    <t>2:47.743</t>
  </si>
  <si>
    <t>2:55.914</t>
  </si>
  <si>
    <t>3:04.173</t>
  </si>
  <si>
    <t>3:12.516</t>
  </si>
  <si>
    <t>3:20.527</t>
  </si>
  <si>
    <t>3:28.846</t>
  </si>
  <si>
    <t>3:36.938</t>
  </si>
  <si>
    <t>3:44.971</t>
  </si>
  <si>
    <t>3:53.002</t>
  </si>
  <si>
    <t>4:01.025</t>
  </si>
  <si>
    <t>4:09.316</t>
  </si>
  <si>
    <t>4:17.722</t>
  </si>
  <si>
    <t>4:26.789</t>
  </si>
  <si>
    <t>1:02.771</t>
  </si>
  <si>
    <t>1:10.759</t>
  </si>
  <si>
    <t>1:18.708</t>
  </si>
  <si>
    <t>1:26.664</t>
  </si>
  <si>
    <t>1:34.677</t>
  </si>
  <si>
    <t>1:42.668</t>
  </si>
  <si>
    <t>1:50.800</t>
  </si>
  <si>
    <t>1:58.885</t>
  </si>
  <si>
    <t>2:06.995</t>
  </si>
  <si>
    <t>2:15.145</t>
  </si>
  <si>
    <t>2:23.462</t>
  </si>
  <si>
    <t>2:31.943</t>
  </si>
  <si>
    <t>2:40.480</t>
  </si>
  <si>
    <t>2:48.599</t>
  </si>
  <si>
    <t>2:56.837</t>
  </si>
  <si>
    <t>3:05.042</t>
  </si>
  <si>
    <t>3:13.343</t>
  </si>
  <si>
    <t>3:21.883</t>
  </si>
  <si>
    <t>3:30.619</t>
  </si>
  <si>
    <t>3:39.322</t>
  </si>
  <si>
    <t>3:48.273</t>
  </si>
  <si>
    <t>3:57.437</t>
  </si>
  <si>
    <t>4:06.857</t>
  </si>
  <si>
    <t>4:16.478</t>
  </si>
  <si>
    <t>4:26.447</t>
  </si>
  <si>
    <t>4:37.036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</si>
  <si>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</si>
  <si>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</si>
  <si>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</si>
  <si>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</si>
  <si>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</si>
  <si>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</si>
  <si>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</si>
  <si>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</si>
  <si>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</si>
  <si>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</si>
  <si>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</si>
  <si>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</si>
  <si>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</si>
  <si>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</si>
  <si>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</si>
  <si>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</si>
  <si>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</si>
  <si>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</si>
  <si>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</si>
  <si>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</si>
  <si>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</si>
  <si>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</si>
  <si>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</si>
  <si>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</si>
  <si>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</si>
  <si>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</si>
  <si>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</si>
  <si>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</si>
  <si>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</si>
  <si>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</si>
  <si>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</si>
  <si>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</si>
  <si>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</si>
  <si>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</si>
  <si>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</si>
  <si>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</si>
  <si>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</si>
  <si>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</si>
  <si>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</si>
  <si>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</si>
  <si>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</si>
  <si>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</si>
  <si>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</si>
  <si>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</si>
  <si>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</si>
  <si>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</si>
  <si>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</si>
  <si>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1:02.608</t>
  </si>
  <si>
    <t>1:10.664</t>
  </si>
  <si>
    <t>1:18.556</t>
  </si>
  <si>
    <t>1:26.343</t>
  </si>
  <si>
    <t>1:34.156</t>
  </si>
  <si>
    <t>1:42.118</t>
  </si>
  <si>
    <t>1:49.972</t>
  </si>
  <si>
    <t>1:57.858</t>
  </si>
  <si>
    <t>2:05.824</t>
  </si>
  <si>
    <t>2:13.844</t>
  </si>
  <si>
    <t>2:21.841</t>
  </si>
  <si>
    <t>2:29.708</t>
  </si>
  <si>
    <t>2:37.836</t>
  </si>
  <si>
    <t>2:45.769</t>
  </si>
  <si>
    <t>2:53.677</t>
  </si>
  <si>
    <t>3:01.585</t>
  </si>
  <si>
    <t>3:09.479</t>
  </si>
  <si>
    <t>3:17.394</t>
  </si>
  <si>
    <t>3:25.214</t>
  </si>
  <si>
    <t>3:33.111</t>
  </si>
  <si>
    <t>3:41.032</t>
  </si>
  <si>
    <t>3:49.104</t>
  </si>
  <si>
    <t>3:57.089</t>
  </si>
  <si>
    <t>4:05.260</t>
  </si>
  <si>
    <t>4:13.155</t>
  </si>
  <si>
    <t>4:21.036</t>
  </si>
  <si>
    <t>FRAPPORTI Simona</t>
  </si>
  <si>
    <t>MARTIN-WALLACE Alex</t>
  </si>
  <si>
    <t>STEWART Macey</t>
  </si>
  <si>
    <t>1:01.044</t>
  </si>
  <si>
    <t>1:08.870</t>
  </si>
  <si>
    <t>1:16.682</t>
  </si>
  <si>
    <t>1:24.511</t>
  </si>
  <si>
    <t>1:32.501</t>
  </si>
  <si>
    <t>1:40.493</t>
  </si>
  <si>
    <t>1:48.568</t>
  </si>
  <si>
    <t>1:56.686</t>
  </si>
  <si>
    <t>2:04.987</t>
  </si>
  <si>
    <t>2:13.221</t>
  </si>
  <si>
    <t>2:29.042</t>
  </si>
  <si>
    <t>2:36.943</t>
  </si>
  <si>
    <t>2:45.068</t>
  </si>
  <si>
    <t>2:53.114</t>
  </si>
  <si>
    <t>3:01.220</t>
  </si>
  <si>
    <t>3:09.413</t>
  </si>
  <si>
    <t>3:17.815</t>
  </si>
  <si>
    <t>3:26.280</t>
  </si>
  <si>
    <t>3:34.707</t>
  </si>
  <si>
    <t>3:42.809</t>
  </si>
  <si>
    <t>3:50.860</t>
  </si>
  <si>
    <t>3:59.064</t>
  </si>
  <si>
    <t>4:07.273</t>
  </si>
  <si>
    <t>4:15.431</t>
  </si>
  <si>
    <t>4:23.638</t>
  </si>
  <si>
    <t>1:07.711</t>
  </si>
  <si>
    <t>1:15.461</t>
  </si>
  <si>
    <t>1:23.250</t>
  </si>
  <si>
    <t>1:31.191</t>
  </si>
  <si>
    <t>1:39.130</t>
  </si>
  <si>
    <t>1:47.136</t>
  </si>
  <si>
    <t>1:55.357</t>
  </si>
  <si>
    <t>2:03.247</t>
  </si>
  <si>
    <t>2:11.160</t>
  </si>
  <si>
    <t>2:18.888</t>
  </si>
  <si>
    <t>2:26.635</t>
  </si>
  <si>
    <t>2:34.330</t>
  </si>
  <si>
    <t>2:42.019</t>
  </si>
  <si>
    <t>2:49.779</t>
  </si>
  <si>
    <t>2:57.573</t>
  </si>
  <si>
    <t>3:05.357</t>
  </si>
  <si>
    <t>3:13.312</t>
  </si>
  <si>
    <t>3:21.129</t>
  </si>
  <si>
    <t>3:29.083</t>
  </si>
  <si>
    <t>3:37.163</t>
  </si>
  <si>
    <t>3:44.860</t>
  </si>
  <si>
    <t>3:52.361</t>
  </si>
  <si>
    <t>4:00.011</t>
  </si>
  <si>
    <t>4:07.678</t>
  </si>
  <si>
    <t>4:15.505</t>
  </si>
  <si>
    <t>CAVALLI Marta</t>
  </si>
  <si>
    <t>1:01.795</t>
  </si>
  <si>
    <t>1:09.659</t>
  </si>
  <si>
    <t>1:17.359</t>
  </si>
  <si>
    <t>1:25.080</t>
  </si>
  <si>
    <t>1:32.928</t>
  </si>
  <si>
    <t>1:40.583</t>
  </si>
  <si>
    <t>1:48.211</t>
  </si>
  <si>
    <t>1:55.971</t>
  </si>
  <si>
    <t>2:03.587</t>
  </si>
  <si>
    <t>2:11.392</t>
  </si>
  <si>
    <t>2:19.095</t>
  </si>
  <si>
    <t>2:26.853</t>
  </si>
  <si>
    <t>2:34.769</t>
  </si>
  <si>
    <t>2:42.698</t>
  </si>
  <si>
    <t>2:50.557</t>
  </si>
  <si>
    <t>2:58.400</t>
  </si>
  <si>
    <t>3:06.283</t>
  </si>
  <si>
    <t>3:14.128</t>
  </si>
  <si>
    <t>3:22.024</t>
  </si>
  <si>
    <t>3:30.150</t>
  </si>
  <si>
    <t>3:38.024</t>
  </si>
  <si>
    <t>3:45.833</t>
  </si>
  <si>
    <t>3:53.735</t>
  </si>
  <si>
    <t>4:01.611</t>
  </si>
  <si>
    <t>4:09.446</t>
  </si>
  <si>
    <t>4:17.474</t>
  </si>
  <si>
    <t>1:01.783</t>
  </si>
  <si>
    <t>1:09.598</t>
  </si>
  <si>
    <t>1:17.447</t>
  </si>
  <si>
    <t>1:25.151</t>
  </si>
  <si>
    <t>1:32.816</t>
  </si>
  <si>
    <t>1:40.536</t>
  </si>
  <si>
    <t>1:48.393</t>
  </si>
  <si>
    <t>1:56.214</t>
  </si>
  <si>
    <t>2:04.070</t>
  </si>
  <si>
    <t>2:11.916</t>
  </si>
  <si>
    <t>2:19.739</t>
  </si>
  <si>
    <t>2:27.750</t>
  </si>
  <si>
    <t>2:35.665</t>
  </si>
  <si>
    <t>2:43.531</t>
  </si>
  <si>
    <t>2:51.447</t>
  </si>
  <si>
    <t>2:59.303</t>
  </si>
  <si>
    <t>3:07.115</t>
  </si>
  <si>
    <t>3:14.993</t>
  </si>
  <si>
    <t>3:22.998</t>
  </si>
  <si>
    <t>3:30.934</t>
  </si>
  <si>
    <t>3:38.795</t>
  </si>
  <si>
    <t>3:46.841</t>
  </si>
  <si>
    <t>3:54.636</t>
  </si>
  <si>
    <t>4:02.459</t>
  </si>
  <si>
    <t>4:10.171</t>
  </si>
  <si>
    <t>4:17.985</t>
  </si>
  <si>
    <t>NELSON Emily</t>
  </si>
  <si>
    <t>1:01.801</t>
  </si>
  <si>
    <t>1:09.601</t>
  </si>
  <si>
    <t>1:17.575</t>
  </si>
  <si>
    <t>1:25.393</t>
  </si>
  <si>
    <t>1:33.250</t>
  </si>
  <si>
    <t>1:41.123</t>
  </si>
  <si>
    <t>1:49.082</t>
  </si>
  <si>
    <t>1:56.956</t>
  </si>
  <si>
    <t>2:04.779</t>
  </si>
  <si>
    <t>2:12.641</t>
  </si>
  <si>
    <t>2:20.597</t>
  </si>
  <si>
    <t>2:28.466</t>
  </si>
  <si>
    <t>2:36.432</t>
  </si>
  <si>
    <t>2:44.237</t>
  </si>
  <si>
    <t>2:51.970</t>
  </si>
  <si>
    <t>2:59.751</t>
  </si>
  <si>
    <t>3:07.727</t>
  </si>
  <si>
    <t>3:15.757</t>
  </si>
  <si>
    <t>3:23.802</t>
  </si>
  <si>
    <t>3:31.942</t>
  </si>
  <si>
    <t>3:40.223</t>
  </si>
  <si>
    <t>3:48.410</t>
  </si>
  <si>
    <t>3:56.516</t>
  </si>
  <si>
    <t>4:04.774</t>
  </si>
  <si>
    <t>4:12.704</t>
  </si>
  <si>
    <t>4:20.605</t>
  </si>
  <si>
    <t>1:03.008</t>
  </si>
  <si>
    <t>1:10.963</t>
  </si>
  <si>
    <t>1:18.739</t>
  </si>
  <si>
    <t>1:26.518</t>
  </si>
  <si>
    <t>1:34.255</t>
  </si>
  <si>
    <t>1:42.178</t>
  </si>
  <si>
    <t>1:49.902</t>
  </si>
  <si>
    <t>1:57.681</t>
  </si>
  <si>
    <t>2:05.474</t>
  </si>
  <si>
    <t>2:13.336</t>
  </si>
  <si>
    <t>2:21.247</t>
  </si>
  <si>
    <t>2:29.395</t>
  </si>
  <si>
    <t>2:37.286</t>
  </si>
  <si>
    <t>2:45.231</t>
  </si>
  <si>
    <t>2:53.369</t>
  </si>
  <si>
    <t>3:01.446</t>
  </si>
  <si>
    <t>3:09.475</t>
  </si>
  <si>
    <t>3:17.614</t>
  </si>
  <si>
    <t>3:25.571</t>
  </si>
  <si>
    <t>3:33.541</t>
  </si>
  <si>
    <t>3:41.581</t>
  </si>
  <si>
    <t>3:49.788</t>
  </si>
  <si>
    <t>3:57.811</t>
  </si>
  <si>
    <t>4:05.896</t>
  </si>
  <si>
    <t>4:14.033</t>
  </si>
  <si>
    <t>4:22.292</t>
  </si>
  <si>
    <t>1:02.145</t>
  </si>
  <si>
    <t>1:10.120</t>
  </si>
  <si>
    <t>1:17.844</t>
  </si>
  <si>
    <t>1:25.551</t>
  </si>
  <si>
    <t>1:33.504</t>
  </si>
  <si>
    <t>1:41.607</t>
  </si>
  <si>
    <t>1:49.713</t>
  </si>
  <si>
    <t>1:57.832</t>
  </si>
  <si>
    <t>2:06.033</t>
  </si>
  <si>
    <t>2:14.087</t>
  </si>
  <si>
    <t>2:22.075</t>
  </si>
  <si>
    <t>2:30.215</t>
  </si>
  <si>
    <t>2:38.034</t>
  </si>
  <si>
    <t>2:45.810</t>
  </si>
  <si>
    <t>2:53.643</t>
  </si>
  <si>
    <t>3:01.725</t>
  </si>
  <si>
    <t>3:09.764</t>
  </si>
  <si>
    <t>3:18.008</t>
  </si>
  <si>
    <t>3:26.153</t>
  </si>
  <si>
    <t>3:34.297</t>
  </si>
  <si>
    <t>3:42.596</t>
  </si>
  <si>
    <t>3:50.573</t>
  </si>
  <si>
    <t>3:58.649</t>
  </si>
  <si>
    <t>4:06.927</t>
  </si>
  <si>
    <t>4:14.703</t>
  </si>
  <si>
    <t>4:22.546</t>
  </si>
  <si>
    <t>1:02.511</t>
  </si>
  <si>
    <t>1:10.439</t>
  </si>
  <si>
    <t>1:18.283</t>
  </si>
  <si>
    <t>1:26.114</t>
  </si>
  <si>
    <t>1:34.028</t>
  </si>
  <si>
    <t>1:42.163</t>
  </si>
  <si>
    <t>1:50.240</t>
  </si>
  <si>
    <t>1:58.379</t>
  </si>
  <si>
    <t>2:06.632</t>
  </si>
  <si>
    <t>2:14.718</t>
  </si>
  <si>
    <t>2:22.922</t>
  </si>
  <si>
    <t>2:31.092</t>
  </si>
  <si>
    <t>2:39.313</t>
  </si>
  <si>
    <t>2:47.597</t>
  </si>
  <si>
    <t>2:56.032</t>
  </si>
  <si>
    <t>3:04.262</t>
  </si>
  <si>
    <t>3:12.288</t>
  </si>
  <si>
    <t>3:20.428</t>
  </si>
  <si>
    <t>3:28.588</t>
  </si>
  <si>
    <t>3:36.951</t>
  </si>
  <si>
    <t>3:45.268</t>
  </si>
  <si>
    <t>3:53.496</t>
  </si>
  <si>
    <t>4:01.778</t>
  </si>
  <si>
    <t>4:09.729</t>
  </si>
  <si>
    <t>4:17.515</t>
  </si>
  <si>
    <t>4:25.389</t>
  </si>
  <si>
    <t>KACZKOWSKA Justyna</t>
  </si>
  <si>
    <t>1:02.778</t>
  </si>
  <si>
    <t>1:10.663</t>
  </si>
  <si>
    <t>1:18.787</t>
  </si>
  <si>
    <t>1:26.875</t>
  </si>
  <si>
    <t>1:35.134</t>
  </si>
  <si>
    <t>1:43.264</t>
  </si>
  <si>
    <t>1:51.391</t>
  </si>
  <si>
    <t>1:59.262</t>
  </si>
  <si>
    <t>2:07.296</t>
  </si>
  <si>
    <t>2:15.251</t>
  </si>
  <si>
    <t>2:23.414</t>
  </si>
  <si>
    <t>2:31.504</t>
  </si>
  <si>
    <t>2:39.827</t>
  </si>
  <si>
    <t>2:48.008</t>
  </si>
  <si>
    <t>2:56.220</t>
  </si>
  <si>
    <t>3:04.175</t>
  </si>
  <si>
    <t>3:12.222</t>
  </si>
  <si>
    <t>3:20.214</t>
  </si>
  <si>
    <t>3:28.433</t>
  </si>
  <si>
    <t>3:36.799</t>
  </si>
  <si>
    <t>3:45.165</t>
  </si>
  <si>
    <t>3:53.678</t>
  </si>
  <si>
    <t>4:01.873</t>
  </si>
  <si>
    <t>4:10.227</t>
  </si>
  <si>
    <t>4:18.361</t>
  </si>
  <si>
    <t>4:26.523</t>
  </si>
  <si>
    <t>MALKOVA Daria</t>
  </si>
  <si>
    <t>NOVOLODSKAYA Mariia</t>
  </si>
  <si>
    <t>1:02.512</t>
  </si>
  <si>
    <t>1:10.309</t>
  </si>
  <si>
    <t>1:18.201</t>
  </si>
  <si>
    <t>1:26.156</t>
  </si>
  <si>
    <t>1:34.319</t>
  </si>
  <si>
    <t>1:42.240</t>
  </si>
  <si>
    <t>1:50.170</t>
  </si>
  <si>
    <t>1:58.324</t>
  </si>
  <si>
    <t>2:06.352</t>
  </si>
  <si>
    <t>2:14.443</t>
  </si>
  <si>
    <t>2:22.654</t>
  </si>
  <si>
    <t>2:30.706</t>
  </si>
  <si>
    <t>2:38.768</t>
  </si>
  <si>
    <t>2:47.050</t>
  </si>
  <si>
    <t>2:55.323</t>
  </si>
  <si>
    <t>3:03.834</t>
  </si>
  <si>
    <t>3:11.958</t>
  </si>
  <si>
    <t>3:20.094</t>
  </si>
  <si>
    <t>3:28.354</t>
  </si>
  <si>
    <t>3:36.455</t>
  </si>
  <si>
    <t>3:44.758</t>
  </si>
  <si>
    <t>3:53.089</t>
  </si>
  <si>
    <t>4:01.550</t>
  </si>
  <si>
    <t>4:10.247</t>
  </si>
  <si>
    <t>4:18.708</t>
  </si>
  <si>
    <t>4:27.357</t>
  </si>
  <si>
    <t>AMIALIUSIK Alena</t>
  </si>
  <si>
    <t>1:02.848</t>
  </si>
  <si>
    <t>1:10.863</t>
  </si>
  <si>
    <t>1:19.024</t>
  </si>
  <si>
    <t>1:27.111</t>
  </si>
  <si>
    <t>1:35.270</t>
  </si>
  <si>
    <t>1:43.290</t>
  </si>
  <si>
    <t>1:51.491</t>
  </si>
  <si>
    <t>1:59.637</t>
  </si>
  <si>
    <t>2:07.884</t>
  </si>
  <si>
    <t>2:15.979</t>
  </si>
  <si>
    <t>2:24.215</t>
  </si>
  <si>
    <t>2:32.385</t>
  </si>
  <si>
    <t>2:40.639</t>
  </si>
  <si>
    <t>2:48.656</t>
  </si>
  <si>
    <t>2:56.660</t>
  </si>
  <si>
    <t>3:05.017</t>
  </si>
  <si>
    <t>3:13.377</t>
  </si>
  <si>
    <t>3:21.930</t>
  </si>
  <si>
    <t>3:30.245</t>
  </si>
  <si>
    <t>3:38.785</t>
  </si>
  <si>
    <t>3:47.046</t>
  </si>
  <si>
    <t>3:55.314</t>
  </si>
  <si>
    <t>4:03.894</t>
  </si>
  <si>
    <t>4:12.432</t>
  </si>
  <si>
    <t>4:21.035</t>
  </si>
  <si>
    <t>4:29.410</t>
  </si>
  <si>
    <t>FEDOTOVA Kseniia</t>
  </si>
  <si>
    <t>BIRIUKOVA Yuliia</t>
  </si>
  <si>
    <t>KLIACHINA Oksana</t>
  </si>
  <si>
    <t>1:03.847</t>
  </si>
  <si>
    <t>1:12.107</t>
  </si>
  <si>
    <t>1:20.631</t>
  </si>
  <si>
    <t>1:28.965</t>
  </si>
  <si>
    <t>1:37.335</t>
  </si>
  <si>
    <t>1:45.447</t>
  </si>
  <si>
    <t>1:53.636</t>
  </si>
  <si>
    <t>2:01.779</t>
  </si>
  <si>
    <t>2:10.144</t>
  </si>
  <si>
    <t>2:18.679</t>
  </si>
  <si>
    <t>2:27.118</t>
  </si>
  <si>
    <t>2:35.735</t>
  </si>
  <si>
    <t>2:44.149</t>
  </si>
  <si>
    <t>2:52.641</t>
  </si>
  <si>
    <t>3:00.987</t>
  </si>
  <si>
    <t>3:09.541</t>
  </si>
  <si>
    <t>3:17.924</t>
  </si>
  <si>
    <t>3:26.620</t>
  </si>
  <si>
    <t>3:35.327</t>
  </si>
  <si>
    <t>3:43.873</t>
  </si>
  <si>
    <t>3:52.460</t>
  </si>
  <si>
    <t>4:00.933</t>
  </si>
  <si>
    <t>4:09.604</t>
  </si>
  <si>
    <t>4:18.283</t>
  </si>
  <si>
    <t>4:26.680</t>
  </si>
  <si>
    <t>4:35.153</t>
  </si>
  <si>
    <t>1:01.255</t>
  </si>
  <si>
    <t>1:09.277</t>
  </si>
  <si>
    <t>1:17.115</t>
  </si>
  <si>
    <t>1:24.996</t>
  </si>
  <si>
    <t>1:32.973</t>
  </si>
  <si>
    <t>1:40.736</t>
  </si>
  <si>
    <t>1:48.403</t>
  </si>
  <si>
    <t>1:56.137</t>
  </si>
  <si>
    <t>2:04.079</t>
  </si>
  <si>
    <t>2:12.126</t>
  </si>
  <si>
    <t>2:20.365</t>
  </si>
  <si>
    <t>2:28.422</t>
  </si>
  <si>
    <t>2:36.398</t>
  </si>
  <si>
    <t>2:44.545</t>
  </si>
  <si>
    <t>2:52.496</t>
  </si>
  <si>
    <t>3:00.534</t>
  </si>
  <si>
    <t>3:08.738</t>
  </si>
  <si>
    <t>3:16.690</t>
  </si>
  <si>
    <t>3:24.531</t>
  </si>
  <si>
    <t>3:32.432</t>
  </si>
  <si>
    <t>3:40.520</t>
  </si>
  <si>
    <t>3:48.601</t>
  </si>
  <si>
    <t>3:56.836</t>
  </si>
  <si>
    <t>4:04.997</t>
  </si>
  <si>
    <t>4:13.111</t>
  </si>
  <si>
    <t>4:21.097</t>
  </si>
  <si>
    <t>1:02.315</t>
  </si>
  <si>
    <t>1:10.087</t>
  </si>
  <si>
    <t>1:17.851</t>
  </si>
  <si>
    <t>1:25.634</t>
  </si>
  <si>
    <t>1:33.531</t>
  </si>
  <si>
    <t>1:41.575</t>
  </si>
  <si>
    <t>1:49.539</t>
  </si>
  <si>
    <t>1:57.537</t>
  </si>
  <si>
    <t>2:05.849</t>
  </si>
  <si>
    <t>2:13.908</t>
  </si>
  <si>
    <t>2:22.148</t>
  </si>
  <si>
    <t>2:30.413</t>
  </si>
  <si>
    <t>2:38.908</t>
  </si>
  <si>
    <t>2:47.055</t>
  </si>
  <si>
    <t>2:55.139</t>
  </si>
  <si>
    <t>3:03.192</t>
  </si>
  <si>
    <t>3:11.317</t>
  </si>
  <si>
    <t>3:19.550</t>
  </si>
  <si>
    <t>3:27.572</t>
  </si>
  <si>
    <t>3:35.575</t>
  </si>
  <si>
    <t>3:43.856</t>
  </si>
  <si>
    <t>3:52.008</t>
  </si>
  <si>
    <t>4:00.287</t>
  </si>
  <si>
    <t>4:08.736</t>
  </si>
  <si>
    <t>4:17.332</t>
  </si>
  <si>
    <t>4:25.543</t>
  </si>
  <si>
    <t>1:01.374</t>
  </si>
  <si>
    <t>1:09.370</t>
  </si>
  <si>
    <t>1:17.142</t>
  </si>
  <si>
    <t>1:24.934</t>
  </si>
  <si>
    <t>1:32.731</t>
  </si>
  <si>
    <t>1:40.641</t>
  </si>
  <si>
    <t>1:48.321</t>
  </si>
  <si>
    <t>1:56.031</t>
  </si>
  <si>
    <t>2:03.754</t>
  </si>
  <si>
    <t>2:11.536</t>
  </si>
  <si>
    <t>2:19.337</t>
  </si>
  <si>
    <t>2:27.308</t>
  </si>
  <si>
    <t>2:35.026</t>
  </si>
  <si>
    <t>2:42.777</t>
  </si>
  <si>
    <t>2:50.690</t>
  </si>
  <si>
    <t>2:58.622</t>
  </si>
  <si>
    <t>3:06.502</t>
  </si>
  <si>
    <t>3:14.404</t>
  </si>
  <si>
    <t>3:22.238</t>
  </si>
  <si>
    <t>3:30.166</t>
  </si>
  <si>
    <t>3:37.818</t>
  </si>
  <si>
    <t>3:45.507</t>
  </si>
  <si>
    <t>3:53.362</t>
  </si>
  <si>
    <t>4:01.361</t>
  </si>
  <si>
    <t>4:09.248</t>
  </si>
  <si>
    <t>4:17.372</t>
  </si>
  <si>
    <t>1:02.301</t>
  </si>
  <si>
    <t>1:10.099</t>
  </si>
  <si>
    <t>1:18.156</t>
  </si>
  <si>
    <t>1:26.067</t>
  </si>
  <si>
    <t>1:34.146</t>
  </si>
  <si>
    <t>1:42.083</t>
  </si>
  <si>
    <t>1:50.121</t>
  </si>
  <si>
    <t>1:57.959</t>
  </si>
  <si>
    <t>2:06.009</t>
  </si>
  <si>
    <t>2:13.961</t>
  </si>
  <si>
    <t>2:22.211</t>
  </si>
  <si>
    <t>2:30.328</t>
  </si>
  <si>
    <t>2:38.634</t>
  </si>
  <si>
    <t>2:47.015</t>
  </si>
  <si>
    <t>2:55.517</t>
  </si>
  <si>
    <t>3:03.657</t>
  </si>
  <si>
    <t>3:12.060</t>
  </si>
  <si>
    <t>3:20.249</t>
  </si>
  <si>
    <t>3:28.654</t>
  </si>
  <si>
    <t>3:37.124</t>
  </si>
  <si>
    <t>3:45.405</t>
  </si>
  <si>
    <t>3:53.859</t>
  </si>
  <si>
    <t>4:01.907</t>
  </si>
  <si>
    <t>4:09.932</t>
  </si>
  <si>
    <t>4:17.875</t>
  </si>
  <si>
    <t>4:27.095</t>
  </si>
  <si>
    <t>1:01.409</t>
  </si>
  <si>
    <t>1:09.009</t>
  </si>
  <si>
    <t>1:16.781</t>
  </si>
  <si>
    <t>1:24.470</t>
  </si>
  <si>
    <t>1:32.202</t>
  </si>
  <si>
    <t>1:39.913</t>
  </si>
  <si>
    <t>1:47.772</t>
  </si>
  <si>
    <t>1:55.435</t>
  </si>
  <si>
    <t>2:03.081</t>
  </si>
  <si>
    <t>2:10.646</t>
  </si>
  <si>
    <t>2:18.290</t>
  </si>
  <si>
    <t>2:26.064</t>
  </si>
  <si>
    <t>2:33.801</t>
  </si>
  <si>
    <t>2:41.539</t>
  </si>
  <si>
    <t>2:49.459</t>
  </si>
  <si>
    <t>2:57.168</t>
  </si>
  <si>
    <t>3:04.885</t>
  </si>
  <si>
    <t>3:12.506</t>
  </si>
  <si>
    <t>3:20.354</t>
  </si>
  <si>
    <t>3:28.178</t>
  </si>
  <si>
    <t>3:36.188</t>
  </si>
  <si>
    <t>3:43.933</t>
  </si>
  <si>
    <t>3:51.739</t>
  </si>
  <si>
    <t>3:59.588</t>
  </si>
  <si>
    <t>4:07.671</t>
  </si>
  <si>
    <t>4:15.412</t>
  </si>
  <si>
    <t>1:01.352</t>
  </si>
  <si>
    <t>1:09.208</t>
  </si>
  <si>
    <t>1:16.862</t>
  </si>
  <si>
    <t>1:24.549</t>
  </si>
  <si>
    <t>1:32.366</t>
  </si>
  <si>
    <t>1:40.037</t>
  </si>
  <si>
    <t>1:47.708</t>
  </si>
  <si>
    <t>1:55.453</t>
  </si>
  <si>
    <t>2:03.089</t>
  </si>
  <si>
    <t>2:10.870</t>
  </si>
  <si>
    <t>2:18.599</t>
  </si>
  <si>
    <t>2:26.390</t>
  </si>
  <si>
    <t>2:34.308</t>
  </si>
  <si>
    <t>2:42.158</t>
  </si>
  <si>
    <t>2:49.965</t>
  </si>
  <si>
    <t>2:57.977</t>
  </si>
  <si>
    <t>3:05.794</t>
  </si>
  <si>
    <t>3:13.564</t>
  </si>
  <si>
    <t>3:21.434</t>
  </si>
  <si>
    <t>3:29.165</t>
  </si>
  <si>
    <t>3:36.785</t>
  </si>
  <si>
    <t>3:44.460</t>
  </si>
  <si>
    <t>3:52.379</t>
  </si>
  <si>
    <t>4:00.572</t>
  </si>
  <si>
    <t>4:08.778</t>
  </si>
  <si>
    <t>4:17.328</t>
  </si>
  <si>
    <t>1:00.180</t>
  </si>
  <si>
    <t>1:07.684</t>
  </si>
  <si>
    <t>1:15.125</t>
  </si>
  <si>
    <t>1:22.676</t>
  </si>
  <si>
    <t>1:30.443</t>
  </si>
  <si>
    <t>1:38.198</t>
  </si>
  <si>
    <t>1:46.015</t>
  </si>
  <si>
    <t>1:54.090</t>
  </si>
  <si>
    <t>2:01.940</t>
  </si>
  <si>
    <t>2:09.899</t>
  </si>
  <si>
    <t>2:17.689</t>
  </si>
  <si>
    <t>2:25.406</t>
  </si>
  <si>
    <t>2:33.007</t>
  </si>
  <si>
    <t>2:40.580</t>
  </si>
  <si>
    <t>2:48.144</t>
  </si>
  <si>
    <t>2:55.871</t>
  </si>
  <si>
    <t>3:03.572</t>
  </si>
  <si>
    <t>3:11.514</t>
  </si>
  <si>
    <t>3:19.453</t>
  </si>
  <si>
    <t>3:27.189</t>
  </si>
  <si>
    <t>3:34.912</t>
  </si>
  <si>
    <t>3:42.858</t>
  </si>
  <si>
    <t>3:50.561</t>
  </si>
  <si>
    <t>3:58.252</t>
  </si>
  <si>
    <t>4:05.917</t>
  </si>
  <si>
    <t>4:13.616</t>
  </si>
  <si>
    <t>1:00.784</t>
  </si>
  <si>
    <t>1:08.493</t>
  </si>
  <si>
    <t>1:16.430</t>
  </si>
  <si>
    <t>1:24.174</t>
  </si>
  <si>
    <t>1:32.066</t>
  </si>
  <si>
    <t>1:39.907</t>
  </si>
  <si>
    <t>1:47.939</t>
  </si>
  <si>
    <t>1:55.782</t>
  </si>
  <si>
    <t>2:03.592</t>
  </si>
  <si>
    <t>2:11.342</t>
  </si>
  <si>
    <t>2:19.262</t>
  </si>
  <si>
    <t>2:27.042</t>
  </si>
  <si>
    <t>2:34.984</t>
  </si>
  <si>
    <t>2:42.779</t>
  </si>
  <si>
    <t>2:50.602</t>
  </si>
  <si>
    <t>2:58.395</t>
  </si>
  <si>
    <t>3:06.216</t>
  </si>
  <si>
    <t>3:14.211</t>
  </si>
  <si>
    <t>3:22.127</t>
  </si>
  <si>
    <t>3:30.133</t>
  </si>
  <si>
    <t>3:38.118</t>
  </si>
  <si>
    <t>3:46.209</t>
  </si>
  <si>
    <t>3:54.038</t>
  </si>
  <si>
    <t>4:01.940</t>
  </si>
  <si>
    <t>4:09.809</t>
  </si>
  <si>
    <t>4:17.839</t>
  </si>
  <si>
    <t>1:07.305</t>
  </si>
  <si>
    <t>1:14.756</t>
  </si>
  <si>
    <t>1:22.232</t>
  </si>
  <si>
    <t>1:29.881</t>
  </si>
  <si>
    <t>1:37.596</t>
  </si>
  <si>
    <t>1:45.581</t>
  </si>
  <si>
    <t>1:53.376</t>
  </si>
  <si>
    <t>2:01.189</t>
  </si>
  <si>
    <t>2:08.839</t>
  </si>
  <si>
    <t>2:16.491</t>
  </si>
  <si>
    <t>2:24.152</t>
  </si>
  <si>
    <t>2:31.808</t>
  </si>
  <si>
    <t>2:39.487</t>
  </si>
  <si>
    <t>2:47.323</t>
  </si>
  <si>
    <t>2:55.053</t>
  </si>
  <si>
    <t>3:02.938</t>
  </si>
  <si>
    <t>3:10.470</t>
  </si>
  <si>
    <t>3:18.025</t>
  </si>
  <si>
    <t>3:25.767</t>
  </si>
  <si>
    <t>3:33.522</t>
  </si>
  <si>
    <t>3:41.394</t>
  </si>
  <si>
    <t>3:49.380</t>
  </si>
  <si>
    <t>3:57.475</t>
  </si>
  <si>
    <t>4:05.595</t>
  </si>
  <si>
    <t>4:13.762</t>
  </si>
  <si>
    <t>1:01.762</t>
  </si>
  <si>
    <t>1:09.381</t>
  </si>
  <si>
    <t>1:17.178</t>
  </si>
  <si>
    <t>1:24.851</t>
  </si>
  <si>
    <t>1:32.527</t>
  </si>
  <si>
    <t>1:40.206</t>
  </si>
  <si>
    <t>1:48.047</t>
  </si>
  <si>
    <t>1:55.705</t>
  </si>
  <si>
    <t>2:03.349</t>
  </si>
  <si>
    <t>2:10.914</t>
  </si>
  <si>
    <t>2:18.509</t>
  </si>
  <si>
    <t>2:26.267</t>
  </si>
  <si>
    <t>2:33.973</t>
  </si>
  <si>
    <t>2:41.698</t>
  </si>
  <si>
    <t>2:49.575</t>
  </si>
  <si>
    <t>2:57.300</t>
  </si>
  <si>
    <t>3:05.008</t>
  </si>
  <si>
    <t>3:12.658</t>
  </si>
  <si>
    <t>3:20.516</t>
  </si>
  <si>
    <t>3:28.276</t>
  </si>
  <si>
    <t>3:36.094</t>
  </si>
  <si>
    <t>3:44.108</t>
  </si>
  <si>
    <t>3:51.824</t>
  </si>
  <si>
    <t>3:59.466</t>
  </si>
  <si>
    <t>4:07.149</t>
  </si>
  <si>
    <t>4:14.836</t>
  </si>
  <si>
    <t>1:00.554</t>
  </si>
  <si>
    <t>1:08.474</t>
  </si>
  <si>
    <t>1:16.251</t>
  </si>
  <si>
    <t>1:24.011</t>
  </si>
  <si>
    <t>1:31.866</t>
  </si>
  <si>
    <t>1:39.563</t>
  </si>
  <si>
    <t>1:47.297</t>
  </si>
  <si>
    <t>1:55.156</t>
  </si>
  <si>
    <t>2:02.920</t>
  </si>
  <si>
    <t>2:10.877</t>
  </si>
  <si>
    <t>2:18.737</t>
  </si>
  <si>
    <t>2:26.642</t>
  </si>
  <si>
    <t>2:34.629</t>
  </si>
  <si>
    <t>2:42.490</t>
  </si>
  <si>
    <t>2:50.293</t>
  </si>
  <si>
    <t>2:58.044</t>
  </si>
  <si>
    <t>3:05.888</t>
  </si>
  <si>
    <t>3:13.651</t>
  </si>
  <si>
    <t>3:21.452</t>
  </si>
  <si>
    <t>3:29.410</t>
  </si>
  <si>
    <t>3:37.377</t>
  </si>
  <si>
    <t>3:45.299</t>
  </si>
  <si>
    <t>3:53.302</t>
  </si>
  <si>
    <t>4:01.126</t>
  </si>
  <si>
    <t>4:08.777</t>
  </si>
  <si>
    <t>4:16.430</t>
  </si>
  <si>
    <t>1:01.487</t>
  </si>
  <si>
    <t>1:09.315</t>
  </si>
  <si>
    <t>1:16.998</t>
  </si>
  <si>
    <t>1:24.672</t>
  </si>
  <si>
    <t>1:32.441</t>
  </si>
  <si>
    <t>1:40.358</t>
  </si>
  <si>
    <t>1:48.121</t>
  </si>
  <si>
    <t>1:55.862</t>
  </si>
  <si>
    <t>2:03.626</t>
  </si>
  <si>
    <t>2:11.409</t>
  </si>
  <si>
    <t>2:19.255</t>
  </si>
  <si>
    <t>2:27.242</t>
  </si>
  <si>
    <t>2:35.121</t>
  </si>
  <si>
    <t>2:43.201</t>
  </si>
  <si>
    <t>2:51.107</t>
  </si>
  <si>
    <t>2:58.888</t>
  </si>
  <si>
    <t>3:06.642</t>
  </si>
  <si>
    <t>3:14.541</t>
  </si>
  <si>
    <t>3:22.394</t>
  </si>
  <si>
    <t>3:30.250</t>
  </si>
  <si>
    <t>3:38.363</t>
  </si>
  <si>
    <t>3:46.392</t>
  </si>
  <si>
    <t>3:54.536</t>
  </si>
  <si>
    <t>4:02.814</t>
  </si>
  <si>
    <t>4:10.766</t>
  </si>
  <si>
    <t>4:18.667</t>
  </si>
  <si>
    <t>1:00.143</t>
  </si>
  <si>
    <t>1:07.952</t>
  </si>
  <si>
    <t>1:15.615</t>
  </si>
  <si>
    <t>1:23.350</t>
  </si>
  <si>
    <t>1:31.041</t>
  </si>
  <si>
    <t>1:38.910</t>
  </si>
  <si>
    <t>1:46.656</t>
  </si>
  <si>
    <t>1:54.453</t>
  </si>
  <si>
    <t>2:02.188</t>
  </si>
  <si>
    <t>2:09.929</t>
  </si>
  <si>
    <t>2:17.786</t>
  </si>
  <si>
    <t>2:25.556</t>
  </si>
  <si>
    <t>2:33.437</t>
  </si>
  <si>
    <t>2:41.210</t>
  </si>
  <si>
    <t>2:48.914</t>
  </si>
  <si>
    <t>2:56.621</t>
  </si>
  <si>
    <t>3:04.326</t>
  </si>
  <si>
    <t>3:12.241</t>
  </si>
  <si>
    <t>3:20.021</t>
  </si>
  <si>
    <t>3:27.865</t>
  </si>
  <si>
    <t>3:35.858</t>
  </si>
  <si>
    <t>3:43.684</t>
  </si>
  <si>
    <t>3:51.458</t>
  </si>
  <si>
    <t>3:59.271</t>
  </si>
  <si>
    <t>4:07.021</t>
  </si>
  <si>
    <t>4:14.915</t>
  </si>
  <si>
    <t>1:00.840</t>
  </si>
  <si>
    <t>1:08.541</t>
  </si>
  <si>
    <t>1:16.463</t>
  </si>
  <si>
    <t>1:24.338</t>
  </si>
  <si>
    <t>1:32.105</t>
  </si>
  <si>
    <t>1:39.843</t>
  </si>
  <si>
    <t>1:47.598</t>
  </si>
  <si>
    <t>1:55.304</t>
  </si>
  <si>
    <t>2:02.976</t>
  </si>
  <si>
    <t>2:10.677</t>
  </si>
  <si>
    <t>2:18.554</t>
  </si>
  <si>
    <t>2:26.347</t>
  </si>
  <si>
    <t>2:34.080</t>
  </si>
  <si>
    <t>2:41.864</t>
  </si>
  <si>
    <t>2:49.739</t>
  </si>
  <si>
    <t>2:57.546</t>
  </si>
  <si>
    <t>3:05.325</t>
  </si>
  <si>
    <t>3:13.180</t>
  </si>
  <si>
    <t>3:21.261</t>
  </si>
  <si>
    <t>3:29.091</t>
  </si>
  <si>
    <t>3:36.792</t>
  </si>
  <si>
    <t>3:44.433</t>
  </si>
  <si>
    <t>3:52.175</t>
  </si>
  <si>
    <t>3:59.921</t>
  </si>
  <si>
    <t>4:07.878</t>
  </si>
  <si>
    <t>4:15.618</t>
  </si>
  <si>
    <t>1:01.735</t>
  </si>
  <si>
    <t>1:09.515</t>
  </si>
  <si>
    <t>1:17.286</t>
  </si>
  <si>
    <t>1:25.004</t>
  </si>
  <si>
    <t>1:32.750</t>
  </si>
  <si>
    <t>1:40.615</t>
  </si>
  <si>
    <t>1:48.541</t>
  </si>
  <si>
    <t>1:56.457</t>
  </si>
  <si>
    <t>2:04.461</t>
  </si>
  <si>
    <t>2:12.292</t>
  </si>
  <si>
    <t>2:20.095</t>
  </si>
  <si>
    <t>2:28.059</t>
  </si>
  <si>
    <t>2:35.837</t>
  </si>
  <si>
    <t>2:43.713</t>
  </si>
  <si>
    <t>2:51.666</t>
  </si>
  <si>
    <t>2:59.518</t>
  </si>
  <si>
    <t>3:07.308</t>
  </si>
  <si>
    <t>3:15.127</t>
  </si>
  <si>
    <t>3:23.106</t>
  </si>
  <si>
    <t>3:31.126</t>
  </si>
  <si>
    <t>3:39.329</t>
  </si>
  <si>
    <t>3:47.337</t>
  </si>
  <si>
    <t>3:55.225</t>
  </si>
  <si>
    <t>4:03.276</t>
  </si>
  <si>
    <t>4:11.075</t>
  </si>
  <si>
    <t>4:19.065</t>
  </si>
  <si>
    <t>1:02.643</t>
  </si>
  <si>
    <t>1:10.326</t>
  </si>
  <si>
    <t>1:18.083</t>
  </si>
  <si>
    <t>1:25.825</t>
  </si>
  <si>
    <t>1:33.721</t>
  </si>
  <si>
    <t>1:41.675</t>
  </si>
  <si>
    <t>1:49.723</t>
  </si>
  <si>
    <t>1:57.595</t>
  </si>
  <si>
    <t>2:05.357</t>
  </si>
  <si>
    <t>2:13.161</t>
  </si>
  <si>
    <t>2:21.133</t>
  </si>
  <si>
    <t>2:29.002</t>
  </si>
  <si>
    <t>2:37.005</t>
  </si>
  <si>
    <t>2:44.885</t>
  </si>
  <si>
    <t>2:52.809</t>
  </si>
  <si>
    <t>3:00.775</t>
  </si>
  <si>
    <t>3:08.872</t>
  </si>
  <si>
    <t>3:16.837</t>
  </si>
  <si>
    <t>3:24.705</t>
  </si>
  <si>
    <t>3:32.511</t>
  </si>
  <si>
    <t>3:40.323</t>
  </si>
  <si>
    <t>3:48.267</t>
  </si>
  <si>
    <t>3:56.048</t>
  </si>
  <si>
    <t>4:03.889</t>
  </si>
  <si>
    <t>4:11.827</t>
  </si>
  <si>
    <t>4:20.065</t>
  </si>
  <si>
    <t>1:00.880</t>
  </si>
  <si>
    <t>1:08.833</t>
  </si>
  <si>
    <t>1:16.636</t>
  </si>
  <si>
    <t>1:24.436</t>
  </si>
  <si>
    <t>1:32.203</t>
  </si>
  <si>
    <t>1:40.079</t>
  </si>
  <si>
    <t>1:47.898</t>
  </si>
  <si>
    <t>1:55.830</t>
  </si>
  <si>
    <t>2:03.767</t>
  </si>
  <si>
    <t>2:11.867</t>
  </si>
  <si>
    <t>2:19.727</t>
  </si>
  <si>
    <t>2:27.541</t>
  </si>
  <si>
    <t>2:35.538</t>
  </si>
  <si>
    <t>2:43.459</t>
  </si>
  <si>
    <t>2:51.610</t>
  </si>
  <si>
    <t>2:59.539</t>
  </si>
  <si>
    <t>3:07.445</t>
  </si>
  <si>
    <t>3:15.363</t>
  </si>
  <si>
    <t>3:23.356</t>
  </si>
  <si>
    <t>3:31.561</t>
  </si>
  <si>
    <t>3:39.584</t>
  </si>
  <si>
    <t>3:47.666</t>
  </si>
  <si>
    <t>3:55.799</t>
  </si>
  <si>
    <t>4:04.110</t>
  </si>
  <si>
    <t>4:12.288</t>
  </si>
  <si>
    <t>4:20.650</t>
  </si>
  <si>
    <t>1:01.808</t>
  </si>
  <si>
    <t>1:09.720</t>
  </si>
  <si>
    <t>1:17.615</t>
  </si>
  <si>
    <t>1:25.524</t>
  </si>
  <si>
    <t>1:33.583</t>
  </si>
  <si>
    <t>1:41.497</t>
  </si>
  <si>
    <t>1:49.416</t>
  </si>
  <si>
    <t>1:57.372</t>
  </si>
  <si>
    <t>2:05.473</t>
  </si>
  <si>
    <t>2:13.406</t>
  </si>
  <si>
    <t>2:21.466</t>
  </si>
  <si>
    <t>2:29.410</t>
  </si>
  <si>
    <t>2:37.300</t>
  </si>
  <si>
    <t>2:45.172</t>
  </si>
  <si>
    <t>2:53.208</t>
  </si>
  <si>
    <t>3:01.307</t>
  </si>
  <si>
    <t>3:09.546</t>
  </si>
  <si>
    <t>3:17.996</t>
  </si>
  <si>
    <t>3:26.317</t>
  </si>
  <si>
    <t>3:34.538</t>
  </si>
  <si>
    <t>3:42.902</t>
  </si>
  <si>
    <t>3:51.207</t>
  </si>
  <si>
    <t>3:59.645</t>
  </si>
  <si>
    <t>4:07.963</t>
  </si>
  <si>
    <t>4:16.203</t>
  </si>
  <si>
    <t>4:24.568</t>
  </si>
  <si>
    <t>GEIST Kimberly</t>
  </si>
  <si>
    <t>1:11.079</t>
  </si>
  <si>
    <t>1:19.309</t>
  </si>
  <si>
    <t>1:27.427</t>
  </si>
  <si>
    <t>1:35.588</t>
  </si>
  <si>
    <t>1:43.884</t>
  </si>
  <si>
    <t>1:52.347</t>
  </si>
  <si>
    <t>2:00.447</t>
  </si>
  <si>
    <t>2:08.474</t>
  </si>
  <si>
    <t>2:16.465</t>
  </si>
  <si>
    <t>2:24.608</t>
  </si>
  <si>
    <t>2:32.603</t>
  </si>
  <si>
    <t>2:40.501</t>
  </si>
  <si>
    <t>2:48.567</t>
  </si>
  <si>
    <t>2:56.759</t>
  </si>
  <si>
    <t>3:04.669</t>
  </si>
  <si>
    <t>3:12.464</t>
  </si>
  <si>
    <t>3:20.618</t>
  </si>
  <si>
    <t>3:28.669</t>
  </si>
  <si>
    <t>3:37.123</t>
  </si>
  <si>
    <t>3:45.230</t>
  </si>
  <si>
    <t>3:53.255</t>
  </si>
  <si>
    <t>4:01.367</t>
  </si>
  <si>
    <t>4:09.359</t>
  </si>
  <si>
    <t>4:17.309</t>
  </si>
  <si>
    <t>4:25.384</t>
  </si>
  <si>
    <t>1:01.343</t>
  </si>
  <si>
    <t>1:09.347</t>
  </si>
  <si>
    <t>1:17.485</t>
  </si>
  <si>
    <t>1:25.483</t>
  </si>
  <si>
    <t>1:33.353</t>
  </si>
  <si>
    <t>1:41.318</t>
  </si>
  <si>
    <t>1:49.114</t>
  </si>
  <si>
    <t>1:57.172</t>
  </si>
  <si>
    <t>2:05.308</t>
  </si>
  <si>
    <t>2:13.735</t>
  </si>
  <si>
    <t>2:22.131</t>
  </si>
  <si>
    <t>2:30.636</t>
  </si>
  <si>
    <t>2:38.817</t>
  </si>
  <si>
    <t>2:46.945</t>
  </si>
  <si>
    <t>2:54.984</t>
  </si>
  <si>
    <t>3:03.176</t>
  </si>
  <si>
    <t>3:11.136</t>
  </si>
  <si>
    <t>3:19.179</t>
  </si>
  <si>
    <t>3:27.480</t>
  </si>
  <si>
    <t>3:36.035</t>
  </si>
  <si>
    <t>3:44.295</t>
  </si>
  <si>
    <t>3:52.621</t>
  </si>
  <si>
    <t>4:01.101</t>
  </si>
  <si>
    <t>4:09.348</t>
  </si>
  <si>
    <t>4:17.491</t>
  </si>
  <si>
    <t>4:25.825</t>
  </si>
  <si>
    <t>JEULAND Pascale</t>
  </si>
  <si>
    <t>1:02.954</t>
  </si>
  <si>
    <t>1:10.875</t>
  </si>
  <si>
    <t>1:18.869</t>
  </si>
  <si>
    <t>1:26.591</t>
  </si>
  <si>
    <t>1:34.320</t>
  </si>
  <si>
    <t>1:42.275</t>
  </si>
  <si>
    <t>1:50.296</t>
  </si>
  <si>
    <t>1:58.580</t>
  </si>
  <si>
    <t>2:06.649</t>
  </si>
  <si>
    <t>2:14.802</t>
  </si>
  <si>
    <t>2:23.028</t>
  </si>
  <si>
    <t>2:31.180</t>
  </si>
  <si>
    <t>2:39.419</t>
  </si>
  <si>
    <t>2:47.814</t>
  </si>
  <si>
    <t>2:55.911</t>
  </si>
  <si>
    <t>3:03.984</t>
  </si>
  <si>
    <t>3:12.143</t>
  </si>
  <si>
    <t>3:20.559</t>
  </si>
  <si>
    <t>3:28.863</t>
  </si>
  <si>
    <t>3:37.302</t>
  </si>
  <si>
    <t>3:45.516</t>
  </si>
  <si>
    <t>3:53.980</t>
  </si>
  <si>
    <t>4:02.271</t>
  </si>
  <si>
    <t>4:10.706</t>
  </si>
  <si>
    <t>4:19.261</t>
  </si>
  <si>
    <t>4:27.560</t>
  </si>
  <si>
    <t>1:03.437</t>
  </si>
  <si>
    <t>1:11.391</t>
  </si>
  <si>
    <t>1:19.508</t>
  </si>
  <si>
    <t>1:27.446</t>
  </si>
  <si>
    <t>1:35.298</t>
  </si>
  <si>
    <t>1:43.183</t>
  </si>
  <si>
    <t>1:51.279</t>
  </si>
  <si>
    <t>1:59.305</t>
  </si>
  <si>
    <t>2:07.521</t>
  </si>
  <si>
    <t>2:15.795</t>
  </si>
  <si>
    <t>2:23.869</t>
  </si>
  <si>
    <t>2:32.144</t>
  </si>
  <si>
    <t>2:40.280</t>
  </si>
  <si>
    <t>2:48.532</t>
  </si>
  <si>
    <t>2:56.966</t>
  </si>
  <si>
    <t>3:05.158</t>
  </si>
  <si>
    <t>3:13.253</t>
  </si>
  <si>
    <t>3:21.482</t>
  </si>
  <si>
    <t>3:29.836</t>
  </si>
  <si>
    <t>3:38.078</t>
  </si>
  <si>
    <t>3:46.575</t>
  </si>
  <si>
    <t>3:55.092</t>
  </si>
  <si>
    <t>4:03.776</t>
  </si>
  <si>
    <t>4:12.302</t>
  </si>
  <si>
    <t>4:20.671</t>
  </si>
  <si>
    <t>4:29.148</t>
  </si>
  <si>
    <t>1:03.209</t>
  </si>
  <si>
    <t>1:11.440</t>
  </si>
  <si>
    <t>1:19.526</t>
  </si>
  <si>
    <t>1:27.615</t>
  </si>
  <si>
    <t>1:35.677</t>
  </si>
  <si>
    <t>1:43.930</t>
  </si>
  <si>
    <t>1:52.294</t>
  </si>
  <si>
    <t>2:00.974</t>
  </si>
  <si>
    <t>2:09.342</t>
  </si>
  <si>
    <t>2:17.592</t>
  </si>
  <si>
    <t>2:25.684</t>
  </si>
  <si>
    <t>2:33.960</t>
  </si>
  <si>
    <t>2:42.083</t>
  </si>
  <si>
    <t>2:50.313</t>
  </si>
  <si>
    <t>2:58.468</t>
  </si>
  <si>
    <t>3:06.745</t>
  </si>
  <si>
    <t>3:15.166</t>
  </si>
  <si>
    <t>3:23.832</t>
  </si>
  <si>
    <t>3:32.245</t>
  </si>
  <si>
    <t>3:40.626</t>
  </si>
  <si>
    <t>3:48.832</t>
  </si>
  <si>
    <t>3:57.248</t>
  </si>
  <si>
    <t>4:05.434</t>
  </si>
  <si>
    <t>4:13.758</t>
  </si>
  <si>
    <t>4:22.399</t>
  </si>
  <si>
    <t>4:30.768</t>
  </si>
  <si>
    <t>1:03.380</t>
  </si>
  <si>
    <t>1:11.412</t>
  </si>
  <si>
    <t>1:19.610</t>
  </si>
  <si>
    <t>1:27.708</t>
  </si>
  <si>
    <t>1:35.999</t>
  </si>
  <si>
    <t>1:44.214</t>
  </si>
  <si>
    <t>1:52.609</t>
  </si>
  <si>
    <t>2:01.041</t>
  </si>
  <si>
    <t>2:09.210</t>
  </si>
  <si>
    <t>2:17.334</t>
  </si>
  <si>
    <t>2:25.604</t>
  </si>
  <si>
    <t>2:33.858</t>
  </si>
  <si>
    <t>2:42.281</t>
  </si>
  <si>
    <t>2:50.701</t>
  </si>
  <si>
    <t>2:59.237</t>
  </si>
  <si>
    <t>3:07.655</t>
  </si>
  <si>
    <t>3:16.192</t>
  </si>
  <si>
    <t>3:24.423</t>
  </si>
  <si>
    <t>3:32.558</t>
  </si>
  <si>
    <t>3:40.874</t>
  </si>
  <si>
    <t>3:49.309</t>
  </si>
  <si>
    <t>3:57.808</t>
  </si>
  <si>
    <t>4:06.490</t>
  </si>
  <si>
    <t>4:15.031</t>
  </si>
  <si>
    <t>4:23.163</t>
  </si>
  <si>
    <t>4:31.329</t>
  </si>
  <si>
    <t>1:02.066</t>
  </si>
  <si>
    <t>1:10.065</t>
  </si>
  <si>
    <t>1:18.209</t>
  </si>
  <si>
    <t>1:26.189</t>
  </si>
  <si>
    <t>1:34.339</t>
  </si>
  <si>
    <t>1:42.317</t>
  </si>
  <si>
    <t>1:50.465</t>
  </si>
  <si>
    <t>1:58.816</t>
  </si>
  <si>
    <t>2:07.060</t>
  </si>
  <si>
    <t>2:15.480</t>
  </si>
  <si>
    <t>2:23.715</t>
  </si>
  <si>
    <t>2:32.146</t>
  </si>
  <si>
    <t>2:40.370</t>
  </si>
  <si>
    <t>2:48.589</t>
  </si>
  <si>
    <t>2:57.085</t>
  </si>
  <si>
    <t>3:05.691</t>
  </si>
  <si>
    <t>3:14.172</t>
  </si>
  <si>
    <t>3:22.952</t>
  </si>
  <si>
    <t>3:31.670</t>
  </si>
  <si>
    <t>3:40.609</t>
  </si>
  <si>
    <t>3:49.351</t>
  </si>
  <si>
    <t>3:58.197</t>
  </si>
  <si>
    <t>4:06.582</t>
  </si>
  <si>
    <t>4:15.116</t>
  </si>
  <si>
    <t>4:23.694</t>
  </si>
  <si>
    <t>4:32.420</t>
  </si>
  <si>
    <t>1:02.449</t>
  </si>
  <si>
    <t>1:10.653</t>
  </si>
  <si>
    <t>1:18.644</t>
  </si>
  <si>
    <t>1:26.652</t>
  </si>
  <si>
    <t>1:34.705</t>
  </si>
  <si>
    <t>1:42.650</t>
  </si>
  <si>
    <t>1:50.770</t>
  </si>
  <si>
    <t>1:58.860</t>
  </si>
  <si>
    <t>2:07.206</t>
  </si>
  <si>
    <t>2:15.671</t>
  </si>
  <si>
    <t>2:24.217</t>
  </si>
  <si>
    <t>2:32.495</t>
  </si>
  <si>
    <t>2:40.685</t>
  </si>
  <si>
    <t>2:48.944</t>
  </si>
  <si>
    <t>2:57.340</t>
  </si>
  <si>
    <t>3:05.621</t>
  </si>
  <si>
    <t>3:14.107</t>
  </si>
  <si>
    <t>3:22.882</t>
  </si>
  <si>
    <t>3:31.802</t>
  </si>
  <si>
    <t>3:40.421</t>
  </si>
  <si>
    <t>3:48.912</t>
  </si>
  <si>
    <t>3:57.479</t>
  </si>
  <si>
    <t>4:06.273</t>
  </si>
  <si>
    <t>4:14.960</t>
  </si>
  <si>
    <t>4:23.914</t>
  </si>
  <si>
    <t>4:33.074</t>
  </si>
  <si>
    <t>MA Menglu</t>
  </si>
  <si>
    <t>1:02.803</t>
  </si>
  <si>
    <t>1:11.062</t>
  </si>
  <si>
    <t>1:19.391</t>
  </si>
  <si>
    <t>1:27.490</t>
  </si>
  <si>
    <t>1:35.671</t>
  </si>
  <si>
    <t>1:43.964</t>
  </si>
  <si>
    <t>1:52.263</t>
  </si>
  <si>
    <t>2:00.826</t>
  </si>
  <si>
    <t>2:09.226</t>
  </si>
  <si>
    <t>2:17.745</t>
  </si>
  <si>
    <t>2:26.042</t>
  </si>
  <si>
    <t>2:42.731</t>
  </si>
  <si>
    <t>2:51.193</t>
  </si>
  <si>
    <t>2:59.594</t>
  </si>
  <si>
    <t>3:08.279</t>
  </si>
  <si>
    <t>3:16.713</t>
  </si>
  <si>
    <t>3:25.259</t>
  </si>
  <si>
    <t>3:33.629</t>
  </si>
  <si>
    <t>3:42.211</t>
  </si>
  <si>
    <t>3:50.643</t>
  </si>
  <si>
    <t>3:59.357</t>
  </si>
  <si>
    <t>4:08.061</t>
  </si>
  <si>
    <t>4:16.588</t>
  </si>
  <si>
    <t>4:25.040</t>
  </si>
  <si>
    <t>4:33.634</t>
  </si>
  <si>
    <t>CHURSINA Anastasiia</t>
  </si>
  <si>
    <t>1:03.776</t>
  </si>
  <si>
    <t>1:11.830</t>
  </si>
  <si>
    <t>1:19.955</t>
  </si>
  <si>
    <t>1:27.929</t>
  </si>
  <si>
    <t>1:36.149</t>
  </si>
  <si>
    <t>1:44.534</t>
  </si>
  <si>
    <t>1:53.286</t>
  </si>
  <si>
    <t>2:01.812</t>
  </si>
  <si>
    <t>2:10.292</t>
  </si>
  <si>
    <t>2:18.980</t>
  </si>
  <si>
    <t>2:27.207</t>
  </si>
  <si>
    <t>2:35.339</t>
  </si>
  <si>
    <t>2:43.561</t>
  </si>
  <si>
    <t>2:51.759</t>
  </si>
  <si>
    <t>3:00.236</t>
  </si>
  <si>
    <t>3:08.822</t>
  </si>
  <si>
    <t>3:17.551</t>
  </si>
  <si>
    <t>3:25.970</t>
  </si>
  <si>
    <t>3:34.415</t>
  </si>
  <si>
    <t>3:42.821</t>
  </si>
  <si>
    <t>3:51.436</t>
  </si>
  <si>
    <t>4:00.197</t>
  </si>
  <si>
    <t>4:08.504</t>
  </si>
  <si>
    <t>4:16.976</t>
  </si>
  <si>
    <t>4:25.369</t>
  </si>
  <si>
    <t>4:33.919</t>
  </si>
  <si>
    <t>1:03.919</t>
  </si>
  <si>
    <t>1:12.091</t>
  </si>
  <si>
    <t>1:20.419</t>
  </si>
  <si>
    <t>1:28.768</t>
  </si>
  <si>
    <t>1:37.380</t>
  </si>
  <si>
    <t>1:45.864</t>
  </si>
  <si>
    <t>1:54.346</t>
  </si>
  <si>
    <t>2:02.623</t>
  </si>
  <si>
    <t>2:10.916</t>
  </si>
  <si>
    <t>2:19.466</t>
  </si>
  <si>
    <t>2:27.956</t>
  </si>
  <si>
    <t>2:36.499</t>
  </si>
  <si>
    <t>2:45.166</t>
  </si>
  <si>
    <t>3:02.225</t>
  </si>
  <si>
    <t>3:10.628</t>
  </si>
  <si>
    <t>3:19.129</t>
  </si>
  <si>
    <t>3:27.502</t>
  </si>
  <si>
    <t>3:36.183</t>
  </si>
  <si>
    <t>3:45.035</t>
  </si>
  <si>
    <t>3:53.821</t>
  </si>
  <si>
    <t>4:02.448</t>
  </si>
  <si>
    <t>4:11.025</t>
  </si>
  <si>
    <t>4:19.761</t>
  </si>
  <si>
    <t>4:28.183</t>
  </si>
  <si>
    <t>4:36.683</t>
  </si>
  <si>
    <t>1:01.583</t>
  </si>
  <si>
    <t>1:09.407</t>
  </si>
  <si>
    <t>1:17.164</t>
  </si>
  <si>
    <t>1:25.020</t>
  </si>
  <si>
    <t>1:33.005</t>
  </si>
  <si>
    <t>1:40.925</t>
  </si>
  <si>
    <t>1:48.799</t>
  </si>
  <si>
    <t>1:56.840</t>
  </si>
  <si>
    <t>2:04.732</t>
  </si>
  <si>
    <t>2:12.798</t>
  </si>
  <si>
    <t>2:20.728</t>
  </si>
  <si>
    <t>2:28.743</t>
  </si>
  <si>
    <t>2:36.675</t>
  </si>
  <si>
    <t>2:44.764</t>
  </si>
  <si>
    <t>2:52.671</t>
  </si>
  <si>
    <t>3:00.593</t>
  </si>
  <si>
    <t>3:08.486</t>
  </si>
  <si>
    <t>3:16.707</t>
  </si>
  <si>
    <t>3:24.667</t>
  </si>
  <si>
    <t>3:32.542</t>
  </si>
  <si>
    <t>3:40.431</t>
  </si>
  <si>
    <t>3:48.544</t>
  </si>
  <si>
    <t>3:56.585</t>
  </si>
  <si>
    <t>4:04.968</t>
  </si>
  <si>
    <t>4:13.165</t>
  </si>
  <si>
    <t>4:21.252</t>
  </si>
  <si>
    <t>1:01.833</t>
  </si>
  <si>
    <t>1:09.780</t>
  </si>
  <si>
    <t>1:17.940</t>
  </si>
  <si>
    <t>1:25.916</t>
  </si>
  <si>
    <t>1:34.109</t>
  </si>
  <si>
    <t>1:42.249</t>
  </si>
  <si>
    <t>1:50.647</t>
  </si>
  <si>
    <t>1:58.607</t>
  </si>
  <si>
    <t>2:06.471</t>
  </si>
  <si>
    <t>2:14.439</t>
  </si>
  <si>
    <t>2:22.549</t>
  </si>
  <si>
    <t>2:30.771</t>
  </si>
  <si>
    <t>2:38.810</t>
  </si>
  <si>
    <t>2:46.638</t>
  </si>
  <si>
    <t>2:54.728</t>
  </si>
  <si>
    <t>3:02.875</t>
  </si>
  <si>
    <t>3:10.921</t>
  </si>
  <si>
    <t>3:18.856</t>
  </si>
  <si>
    <t>3:27.080</t>
  </si>
  <si>
    <t>3:35.415</t>
  </si>
  <si>
    <t>3:43.612</t>
  </si>
  <si>
    <t>3:51.659</t>
  </si>
  <si>
    <t>3:59.652</t>
  </si>
  <si>
    <t>4:07.738</t>
  </si>
  <si>
    <t>4:15.714</t>
  </si>
  <si>
    <t>4:23.721</t>
  </si>
  <si>
    <t>1:00.177</t>
  </si>
  <si>
    <t>1:08.094</t>
  </si>
  <si>
    <t>1:15.804</t>
  </si>
  <si>
    <t>1:23.546</t>
  </si>
  <si>
    <t>1:31.283</t>
  </si>
  <si>
    <t>1:39.191</t>
  </si>
  <si>
    <t>1:46.848</t>
  </si>
  <si>
    <t>1:54.556</t>
  </si>
  <si>
    <t>2:02.186</t>
  </si>
  <si>
    <t>2:10.020</t>
  </si>
  <si>
    <t>2:17.694</t>
  </si>
  <si>
    <t>2:25.462</t>
  </si>
  <si>
    <t>2:33.434</t>
  </si>
  <si>
    <t>2:41.554</t>
  </si>
  <si>
    <t>2:49.429</t>
  </si>
  <si>
    <t>2:57.343</t>
  </si>
  <si>
    <t>3:05.177</t>
  </si>
  <si>
    <t>3:13.159</t>
  </si>
  <si>
    <t>3:21.030</t>
  </si>
  <si>
    <t>3:28.986</t>
  </si>
  <si>
    <t>3:36.972</t>
  </si>
  <si>
    <t>3:45.011</t>
  </si>
  <si>
    <t>3:53.069</t>
  </si>
  <si>
    <t>4:01.183</t>
  </si>
  <si>
    <t>4:09.335</t>
  </si>
  <si>
    <t>4:17.577</t>
  </si>
  <si>
    <t>1:01.565</t>
  </si>
  <si>
    <t>1:09.446</t>
  </si>
  <si>
    <t>1:17.325</t>
  </si>
  <si>
    <t>1:25.303</t>
  </si>
  <si>
    <t>1:33.157</t>
  </si>
  <si>
    <t>1:41.118</t>
  </si>
  <si>
    <t>1:48.996</t>
  </si>
  <si>
    <t>1:57.026</t>
  </si>
  <si>
    <t>2:05.042</t>
  </si>
  <si>
    <t>2:13.206</t>
  </si>
  <si>
    <t>2:21.369</t>
  </si>
  <si>
    <t>2:29.538</t>
  </si>
  <si>
    <t>2:37.827</t>
  </si>
  <si>
    <t>2:45.860</t>
  </si>
  <si>
    <t>2:54.078</t>
  </si>
  <si>
    <t>3:02.013</t>
  </si>
  <si>
    <t>3:10.033</t>
  </si>
  <si>
    <t>3:18.219</t>
  </si>
  <si>
    <t>3:26.386</t>
  </si>
  <si>
    <t>3:34.693</t>
  </si>
  <si>
    <t>3:42.904</t>
  </si>
  <si>
    <t>3:51.052</t>
  </si>
  <si>
    <t>3:59.428</t>
  </si>
  <si>
    <t>4:07.625</t>
  </si>
  <si>
    <t>4:15.735</t>
  </si>
  <si>
    <t>4:23.953</t>
  </si>
  <si>
    <t>1:00.156</t>
  </si>
  <si>
    <t>1:07.914</t>
  </si>
  <si>
    <t>1:15.484</t>
  </si>
  <si>
    <t>1:23.079</t>
  </si>
  <si>
    <t>1:30.679</t>
  </si>
  <si>
    <t>1:38.204</t>
  </si>
  <si>
    <t>1:45.736</t>
  </si>
  <si>
    <t>1:53.538</t>
  </si>
  <si>
    <t>2:01.169</t>
  </si>
  <si>
    <t>2:08.855</t>
  </si>
  <si>
    <t>2:16.587</t>
  </si>
  <si>
    <t>2:24.323</t>
  </si>
  <si>
    <t>2:32.180</t>
  </si>
  <si>
    <t>2:39.993</t>
  </si>
  <si>
    <t>2:47.784</t>
  </si>
  <si>
    <t>2:55.684</t>
  </si>
  <si>
    <t>3:03.357</t>
  </si>
  <si>
    <t>3:11.093</t>
  </si>
  <si>
    <t>3:18.950</t>
  </si>
  <si>
    <t>3:26.728</t>
  </si>
  <si>
    <t>3:34.580</t>
  </si>
  <si>
    <t>3:42.372</t>
  </si>
  <si>
    <t>3:50.314</t>
  </si>
  <si>
    <t>3:58.309</t>
  </si>
  <si>
    <t>4:06.096</t>
  </si>
  <si>
    <t>4:14.067</t>
  </si>
  <si>
    <t>1:00.914</t>
  </si>
  <si>
    <t>1:08.571</t>
  </si>
  <si>
    <t>1:16.334</t>
  </si>
  <si>
    <t>1:23.921</t>
  </si>
  <si>
    <t>1:31.564</t>
  </si>
  <si>
    <t>1:39.173</t>
  </si>
  <si>
    <t>1:47.042</t>
  </si>
  <si>
    <t>1:54.697</t>
  </si>
  <si>
    <t>2:02.547</t>
  </si>
  <si>
    <t>2:10.209</t>
  </si>
  <si>
    <t>2:17.927</t>
  </si>
  <si>
    <t>2:25.807</t>
  </si>
  <si>
    <t>2:33.743</t>
  </si>
  <si>
    <t>2:41.703</t>
  </si>
  <si>
    <t>2:49.802</t>
  </si>
  <si>
    <t>2:57.623</t>
  </si>
  <si>
    <t>3:05.450</t>
  </si>
  <si>
    <t>3:13.224</t>
  </si>
  <si>
    <t>3:21.228</t>
  </si>
  <si>
    <t>3:29.070</t>
  </si>
  <si>
    <t>3:37.109</t>
  </si>
  <si>
    <t>3:45.056</t>
  </si>
  <si>
    <t>3:53.144</t>
  </si>
  <si>
    <t>4:01.399</t>
  </si>
  <si>
    <t>4:09.773</t>
  </si>
  <si>
    <t>4:17.980</t>
  </si>
  <si>
    <t>1:00.516</t>
  </si>
  <si>
    <t>1:08.212</t>
  </si>
  <si>
    <t>1:15.758</t>
  </si>
  <si>
    <t>1:23.345</t>
  </si>
  <si>
    <t>1:30.934</t>
  </si>
  <si>
    <t>1:38.706</t>
  </si>
  <si>
    <t>1:46.411</t>
  </si>
  <si>
    <t>1:54.163</t>
  </si>
  <si>
    <t>2:01.863</t>
  </si>
  <si>
    <t>2:09.580</t>
  </si>
  <si>
    <t>2:17.281</t>
  </si>
  <si>
    <t>2:25.134</t>
  </si>
  <si>
    <t>2:32.778</t>
  </si>
  <si>
    <t>2:40.578</t>
  </si>
  <si>
    <t>2:48.139</t>
  </si>
  <si>
    <t>2:55.767</t>
  </si>
  <si>
    <t>3:03.398</t>
  </si>
  <si>
    <t>3:11.250</t>
  </si>
  <si>
    <t>3:18.985</t>
  </si>
  <si>
    <t>3:26.756</t>
  </si>
  <si>
    <t>3:34.544</t>
  </si>
  <si>
    <t>3:42.562</t>
  </si>
  <si>
    <t>3:50.375</t>
  </si>
  <si>
    <t>3:58.186</t>
  </si>
  <si>
    <t>4:05.993</t>
  </si>
  <si>
    <t>4:13.913</t>
  </si>
  <si>
    <t>1:00.685</t>
  </si>
  <si>
    <t>1:08.325</t>
  </si>
  <si>
    <t>1:16.113</t>
  </si>
  <si>
    <t>1:23.872</t>
  </si>
  <si>
    <t>1:31.654</t>
  </si>
  <si>
    <t>1:39.467</t>
  </si>
  <si>
    <t>1:47.355</t>
  </si>
  <si>
    <t>1:55.073</t>
  </si>
  <si>
    <t>2:02.806</t>
  </si>
  <si>
    <t>2:10.581</t>
  </si>
  <si>
    <t>2:18.592</t>
  </si>
  <si>
    <t>2:26.586</t>
  </si>
  <si>
    <t>2:34.732</t>
  </si>
  <si>
    <t>2:42.691</t>
  </si>
  <si>
    <t>2:50.757</t>
  </si>
  <si>
    <t>2:58.893</t>
  </si>
  <si>
    <t>3:06.831</t>
  </si>
  <si>
    <t>3:14.673</t>
  </si>
  <si>
    <t>3:22.429</t>
  </si>
  <si>
    <t>3:30.201</t>
  </si>
  <si>
    <t>3:38.061</t>
  </si>
  <si>
    <t>3:45.880</t>
  </si>
  <si>
    <t>3:53.755</t>
  </si>
  <si>
    <t>4:01.714</t>
  </si>
  <si>
    <t>4:10.005</t>
  </si>
  <si>
    <t>4:18.528</t>
  </si>
  <si>
    <t>1:07.579</t>
  </si>
  <si>
    <t>1:15.177</t>
  </si>
  <si>
    <t>1:22.776</t>
  </si>
  <si>
    <t>1:30.360</t>
  </si>
  <si>
    <t>1:38.127</t>
  </si>
  <si>
    <t>1:45.791</t>
  </si>
  <si>
    <t>1:53.462</t>
  </si>
  <si>
    <t>2:01.100</t>
  </si>
  <si>
    <t>2:08.719</t>
  </si>
  <si>
    <t>2:16.481</t>
  </si>
  <si>
    <t>2:24.191</t>
  </si>
  <si>
    <t>2:31.932</t>
  </si>
  <si>
    <t>2:39.873</t>
  </si>
  <si>
    <t>2:47.590</t>
  </si>
  <si>
    <t>2:55.338</t>
  </si>
  <si>
    <t>3:03.027</t>
  </si>
  <si>
    <t>3:10.732</t>
  </si>
  <si>
    <t>3:18.609</t>
  </si>
  <si>
    <t>3:26.315</t>
  </si>
  <si>
    <t>3:34.202</t>
  </si>
  <si>
    <t>3:42.007</t>
  </si>
  <si>
    <t>3:49.865</t>
  </si>
  <si>
    <t>3:57.798</t>
  </si>
  <si>
    <t>4:06.080</t>
  </si>
  <si>
    <t>4:14.333</t>
  </si>
  <si>
    <t>1:00.400</t>
  </si>
  <si>
    <t>1:08.156</t>
  </si>
  <si>
    <t>1:15.805</t>
  </si>
  <si>
    <t>1:23.445</t>
  </si>
  <si>
    <t>1:31.148</t>
  </si>
  <si>
    <t>1:38.704</t>
  </si>
  <si>
    <t>1:46.284</t>
  </si>
  <si>
    <t>1:54.004</t>
  </si>
  <si>
    <t>2:01.650</t>
  </si>
  <si>
    <t>2:09.270</t>
  </si>
  <si>
    <t>2:17.011</t>
  </si>
  <si>
    <t>2:24.694</t>
  </si>
  <si>
    <t>2:32.554</t>
  </si>
  <si>
    <t>2:40.326</t>
  </si>
  <si>
    <t>2:48.205</t>
  </si>
  <si>
    <t>2:55.915</t>
  </si>
  <si>
    <t>3:03.689</t>
  </si>
  <si>
    <t>3:11.513</t>
  </si>
  <si>
    <t>3:19.474</t>
  </si>
  <si>
    <t>3:27.252</t>
  </si>
  <si>
    <t>3:35.010</t>
  </si>
  <si>
    <t>3:42.757</t>
  </si>
  <si>
    <t>3:50.713</t>
  </si>
  <si>
    <t>3:58.634</t>
  </si>
  <si>
    <t>4:06.575</t>
  </si>
  <si>
    <t>4:14.537</t>
  </si>
  <si>
    <t>1:01.063</t>
  </si>
  <si>
    <t>1:08.728</t>
  </si>
  <si>
    <t>1:16.546</t>
  </si>
  <si>
    <t>1:24.213</t>
  </si>
  <si>
    <t>1:31.895</t>
  </si>
  <si>
    <t>1:39.547</t>
  </si>
  <si>
    <t>1:47.339</t>
  </si>
  <si>
    <t>1:54.975</t>
  </si>
  <si>
    <t>2:02.823</t>
  </si>
  <si>
    <t>2:10.558</t>
  </si>
  <si>
    <t>2:18.367</t>
  </si>
  <si>
    <t>2:26.324</t>
  </si>
  <si>
    <t>2:34.120</t>
  </si>
  <si>
    <t>2:41.872</t>
  </si>
  <si>
    <t>2:49.725</t>
  </si>
  <si>
    <t>2:57.440</t>
  </si>
  <si>
    <t>3:05.224</t>
  </si>
  <si>
    <t>3:13.132</t>
  </si>
  <si>
    <t>3:20.862</t>
  </si>
  <si>
    <t>3:28.717</t>
  </si>
  <si>
    <t>3:36.605</t>
  </si>
  <si>
    <t>3:44.674</t>
  </si>
  <si>
    <t>3:52.542</t>
  </si>
  <si>
    <t>4:00.497</t>
  </si>
  <si>
    <t>4:08.558</t>
  </si>
  <si>
    <t>4:16.479</t>
  </si>
  <si>
    <t>1:01.016</t>
  </si>
  <si>
    <t>1:08.954</t>
  </si>
  <si>
    <t>1:16.755</t>
  </si>
  <si>
    <t>1:24.567</t>
  </si>
  <si>
    <t>1:32.398</t>
  </si>
  <si>
    <t>1:40.357</t>
  </si>
  <si>
    <t>1:48.158</t>
  </si>
  <si>
    <t>1:55.984</t>
  </si>
  <si>
    <t>2:03.827</t>
  </si>
  <si>
    <t>2:11.811</t>
  </si>
  <si>
    <t>2:19.618</t>
  </si>
  <si>
    <t>2:27.497</t>
  </si>
  <si>
    <t>2:35.668</t>
  </si>
  <si>
    <t>2:43.852</t>
  </si>
  <si>
    <t>2:51.838</t>
  </si>
  <si>
    <t>2:59.823</t>
  </si>
  <si>
    <t>3:07.774</t>
  </si>
  <si>
    <t>3:15.727</t>
  </si>
  <si>
    <t>3:23.907</t>
  </si>
  <si>
    <t>3:31.883</t>
  </si>
  <si>
    <t>3:39.843</t>
  </si>
  <si>
    <t>3:47.751</t>
  </si>
  <si>
    <t>3:55.709</t>
  </si>
  <si>
    <t>4:03.821</t>
  </si>
  <si>
    <t>4:12.047</t>
  </si>
  <si>
    <t>4:20.321</t>
  </si>
  <si>
    <t>1:01.945</t>
  </si>
  <si>
    <t>1:09.860</t>
  </si>
  <si>
    <t>1:17.864</t>
  </si>
  <si>
    <t>1:25.765</t>
  </si>
  <si>
    <t>1:33.654</t>
  </si>
  <si>
    <t>1:41.678</t>
  </si>
  <si>
    <t>1:49.562</t>
  </si>
  <si>
    <t>1:57.485</t>
  </si>
  <si>
    <t>2:05.522</t>
  </si>
  <si>
    <t>2:13.486</t>
  </si>
  <si>
    <t>2:21.573</t>
  </si>
  <si>
    <t>2:29.539</t>
  </si>
  <si>
    <t>2:37.531</t>
  </si>
  <si>
    <t>2:45.589</t>
  </si>
  <si>
    <t>2:53.527</t>
  </si>
  <si>
    <t>3:01.480</t>
  </si>
  <si>
    <t>3:09.424</t>
  </si>
  <si>
    <t>3:17.484</t>
  </si>
  <si>
    <t>3:25.355</t>
  </si>
  <si>
    <t>3:33.317</t>
  </si>
  <si>
    <t>3:41.523</t>
  </si>
  <si>
    <t>3:49.741</t>
  </si>
  <si>
    <t>3:57.732</t>
  </si>
  <si>
    <t>4:05.774</t>
  </si>
  <si>
    <t>4:13.484</t>
  </si>
  <si>
    <t>4:21.339</t>
  </si>
  <si>
    <t>1:02.909</t>
  </si>
  <si>
    <t>1:18.810</t>
  </si>
  <si>
    <t>1:26.883</t>
  </si>
  <si>
    <t>1:34.792</t>
  </si>
  <si>
    <t>1:42.775</t>
  </si>
  <si>
    <t>1:50.743</t>
  </si>
  <si>
    <t>1:58.889</t>
  </si>
  <si>
    <t>2:06.884</t>
  </si>
  <si>
    <t>2:15.002</t>
  </si>
  <si>
    <t>2:23.069</t>
  </si>
  <si>
    <t>2:31.147</t>
  </si>
  <si>
    <t>2:39.161</t>
  </si>
  <si>
    <t>2:47.254</t>
  </si>
  <si>
    <t>2:55.257</t>
  </si>
  <si>
    <t>3:03.298</t>
  </si>
  <si>
    <t>3:11.448</t>
  </si>
  <si>
    <t>3:19.503</t>
  </si>
  <si>
    <t>3:27.538</t>
  </si>
  <si>
    <t>3:35.771</t>
  </si>
  <si>
    <t>3:43.763</t>
  </si>
  <si>
    <t>3:51.765</t>
  </si>
  <si>
    <t>3:59.820</t>
  </si>
  <si>
    <t>4:07.932</t>
  </si>
  <si>
    <t>4:15.844</t>
  </si>
  <si>
    <t>4:23.895</t>
  </si>
  <si>
    <t>ELLIS Lauren</t>
  </si>
  <si>
    <t>1:01.740</t>
  </si>
  <si>
    <t>1:09.572</t>
  </si>
  <si>
    <t>1:17.735</t>
  </si>
  <si>
    <t>1:25.702</t>
  </si>
  <si>
    <t>1:33.775</t>
  </si>
  <si>
    <t>1:42.075</t>
  </si>
  <si>
    <t>1:50.181</t>
  </si>
  <si>
    <t>1:58.442</t>
  </si>
  <si>
    <t>2:06.387</t>
  </si>
  <si>
    <t>2:14.373</t>
  </si>
  <si>
    <t>2:22.415</t>
  </si>
  <si>
    <t>2:30.350</t>
  </si>
  <si>
    <t>2:38.228</t>
  </si>
  <si>
    <t>2:46.056</t>
  </si>
  <si>
    <t>2:54.246</t>
  </si>
  <si>
    <t>3:02.312</t>
  </si>
  <si>
    <t>3:10.706</t>
  </si>
  <si>
    <t>3:19.103</t>
  </si>
  <si>
    <t>3:27.443</t>
  </si>
  <si>
    <t>3:35.724</t>
  </si>
  <si>
    <t>3:44.139</t>
  </si>
  <si>
    <t>3:52.234</t>
  </si>
  <si>
    <t>4:00.355</t>
  </si>
  <si>
    <t>4:08.568</t>
  </si>
  <si>
    <t>4:16.963</t>
  </si>
  <si>
    <t>4:25.140</t>
  </si>
  <si>
    <t>1:02.132</t>
  </si>
  <si>
    <t>1:10.306</t>
  </si>
  <si>
    <t>1:18.252</t>
  </si>
  <si>
    <t>1:26.334</t>
  </si>
  <si>
    <t>1:34.612</t>
  </si>
  <si>
    <t>1:42.797</t>
  </si>
  <si>
    <t>1:50.993</t>
  </si>
  <si>
    <t>1:59.186</t>
  </si>
  <si>
    <t>2:07.323</t>
  </si>
  <si>
    <t>2:15.678</t>
  </si>
  <si>
    <t>2:23.497</t>
  </si>
  <si>
    <t>2:31.425</t>
  </si>
  <si>
    <t>2:39.542</t>
  </si>
  <si>
    <t>2:47.619</t>
  </si>
  <si>
    <t>2:55.765</t>
  </si>
  <si>
    <t>3:04.153</t>
  </si>
  <si>
    <t>3:12.374</t>
  </si>
  <si>
    <t>3:20.555</t>
  </si>
  <si>
    <t>3:28.850</t>
  </si>
  <si>
    <t>3:37.049</t>
  </si>
  <si>
    <t>3:45.283</t>
  </si>
  <si>
    <t>3:53.555</t>
  </si>
  <si>
    <t>4:01.897</t>
  </si>
  <si>
    <t>4:09.759</t>
  </si>
  <si>
    <t>4:17.610</t>
  </si>
  <si>
    <t>4:25.554</t>
  </si>
  <si>
    <t>le NET Marie</t>
  </si>
  <si>
    <t>1:10.762</t>
  </si>
  <si>
    <t>1:18.780</t>
  </si>
  <si>
    <t>1:26.666</t>
  </si>
  <si>
    <t>1:34.591</t>
  </si>
  <si>
    <t>1:42.781</t>
  </si>
  <si>
    <t>1:50.870</t>
  </si>
  <si>
    <t>1:59.171</t>
  </si>
  <si>
    <t>2:07.335</t>
  </si>
  <si>
    <t>2:15.539</t>
  </si>
  <si>
    <t>2:23.762</t>
  </si>
  <si>
    <t>2:31.803</t>
  </si>
  <si>
    <t>2:39.811</t>
  </si>
  <si>
    <t>2:47.983</t>
  </si>
  <si>
    <t>2:56.009</t>
  </si>
  <si>
    <t>3:04.162</t>
  </si>
  <si>
    <t>3:12.514</t>
  </si>
  <si>
    <t>3:20.772</t>
  </si>
  <si>
    <t>3:29.123</t>
  </si>
  <si>
    <t>3:37.406</t>
  </si>
  <si>
    <t>3:45.881</t>
  </si>
  <si>
    <t>3:54.209</t>
  </si>
  <si>
    <t>4:02.478</t>
  </si>
  <si>
    <t>4:10.965</t>
  </si>
  <si>
    <t>4:19.264</t>
  </si>
  <si>
    <t>4:27.587</t>
  </si>
  <si>
    <t>1:02.070</t>
  </si>
  <si>
    <t>1:10.153</t>
  </si>
  <si>
    <t>1:18.124</t>
  </si>
  <si>
    <t>1:26.115</t>
  </si>
  <si>
    <t>1:34.260</t>
  </si>
  <si>
    <t>1:42.266</t>
  </si>
  <si>
    <t>1:50.396</t>
  </si>
  <si>
    <t>1:58.447</t>
  </si>
  <si>
    <t>2:06.542</t>
  </si>
  <si>
    <t>2:14.714</t>
  </si>
  <si>
    <t>2:23.080</t>
  </si>
  <si>
    <t>2:31.368</t>
  </si>
  <si>
    <t>2:39.671</t>
  </si>
  <si>
    <t>2:48.089</t>
  </si>
  <si>
    <t>2:56.650</t>
  </si>
  <si>
    <t>3:05.026</t>
  </si>
  <si>
    <t>3:13.320</t>
  </si>
  <si>
    <t>3:21.676</t>
  </si>
  <si>
    <t>3:30.178</t>
  </si>
  <si>
    <t>3:38.496</t>
  </si>
  <si>
    <t>3:46.960</t>
  </si>
  <si>
    <t>3:55.257</t>
  </si>
  <si>
    <t>4:03.568</t>
  </si>
  <si>
    <t>4:12.043</t>
  </si>
  <si>
    <t>4:20.464</t>
  </si>
  <si>
    <t>4:29.055</t>
  </si>
  <si>
    <t>1:02.698</t>
  </si>
  <si>
    <t>1:10.741</t>
  </si>
  <si>
    <t>1:18.951</t>
  </si>
  <si>
    <t>1:27.150</t>
  </si>
  <si>
    <t>1:35.493</t>
  </si>
  <si>
    <t>1:43.627</t>
  </si>
  <si>
    <t>1:51.935</t>
  </si>
  <si>
    <t>2:00.030</t>
  </si>
  <si>
    <t>2:08.404</t>
  </si>
  <si>
    <t>2:16.674</t>
  </si>
  <si>
    <t>2:24.917</t>
  </si>
  <si>
    <t>2:33.301</t>
  </si>
  <si>
    <t>2:41.570</t>
  </si>
  <si>
    <t>2:50.008</t>
  </si>
  <si>
    <t>2:58.320</t>
  </si>
  <si>
    <t>3:06.595</t>
  </si>
  <si>
    <t>3:15.020</t>
  </si>
  <si>
    <t>3:23.357</t>
  </si>
  <si>
    <t>3:31.602</t>
  </si>
  <si>
    <t>3:39.987</t>
  </si>
  <si>
    <t>3:48.240</t>
  </si>
  <si>
    <t>3:56.810</t>
  </si>
  <si>
    <t>4:05.120</t>
  </si>
  <si>
    <t>4:13.685</t>
  </si>
  <si>
    <t>4:21.930</t>
  </si>
  <si>
    <t>4:30.315</t>
  </si>
  <si>
    <t>1:02.384</t>
  </si>
  <si>
    <t>1:10.423</t>
  </si>
  <si>
    <t>1:18.524</t>
  </si>
  <si>
    <t>1:26.804</t>
  </si>
  <si>
    <t>1:35.014</t>
  </si>
  <si>
    <t>1:43.219</t>
  </si>
  <si>
    <t>1:51.534</t>
  </si>
  <si>
    <t>1:59.728</t>
  </si>
  <si>
    <t>2:08.104</t>
  </si>
  <si>
    <t>2:16.337</t>
  </si>
  <si>
    <t>2:24.581</t>
  </si>
  <si>
    <t>2:32.816</t>
  </si>
  <si>
    <t>2:41.231</t>
  </si>
  <si>
    <t>2:49.452</t>
  </si>
  <si>
    <t>2:57.850</t>
  </si>
  <si>
    <t>3:06.388</t>
  </si>
  <si>
    <t>3:14.899</t>
  </si>
  <si>
    <t>3:23.598</t>
  </si>
  <si>
    <t>3:32.254</t>
  </si>
  <si>
    <t>3:40.737</t>
  </si>
  <si>
    <t>3:49.228</t>
  </si>
  <si>
    <t>3:57.759</t>
  </si>
  <si>
    <t>4:06.487</t>
  </si>
  <si>
    <t>4:15.026</t>
  </si>
  <si>
    <t>4:23.907</t>
  </si>
  <si>
    <t>4:32.574</t>
  </si>
  <si>
    <t>1:02.615</t>
  </si>
  <si>
    <t>1:10.540</t>
  </si>
  <si>
    <t>1:18.698</t>
  </si>
  <si>
    <t>1:26.635</t>
  </si>
  <si>
    <t>1:34.482</t>
  </si>
  <si>
    <t>1:42.419</t>
  </si>
  <si>
    <t>1:50.613</t>
  </si>
  <si>
    <t>1:58.838</t>
  </si>
  <si>
    <t>2:07.264</t>
  </si>
  <si>
    <t>2:15.414</t>
  </si>
  <si>
    <t>2:23.480</t>
  </si>
  <si>
    <t>2:31.800</t>
  </si>
  <si>
    <t>2:40.092</t>
  </si>
  <si>
    <t>2:48.502</t>
  </si>
  <si>
    <t>2:57.149</t>
  </si>
  <si>
    <t>3:05.572</t>
  </si>
  <si>
    <t>3:13.925</t>
  </si>
  <si>
    <t>3:22.541</t>
  </si>
  <si>
    <t>3:31.028</t>
  </si>
  <si>
    <t>3:39.789</t>
  </si>
  <si>
    <t>3:48.394</t>
  </si>
  <si>
    <t>3:57.327</t>
  </si>
  <si>
    <t>4:06.019</t>
  </si>
  <si>
    <t>4:14.711</t>
  </si>
  <si>
    <t>4:23.716</t>
  </si>
  <si>
    <t>4:32.771</t>
  </si>
  <si>
    <t>1:03.137</t>
  </si>
  <si>
    <t>1:11.350</t>
  </si>
  <si>
    <t>1:19.645</t>
  </si>
  <si>
    <t>1:27.729</t>
  </si>
  <si>
    <t>1:35.993</t>
  </si>
  <si>
    <t>1:44.237</t>
  </si>
  <si>
    <t>1:52.287</t>
  </si>
  <si>
    <t>2:00.427</t>
  </si>
  <si>
    <t>2:17.366</t>
  </si>
  <si>
    <t>2:25.640</t>
  </si>
  <si>
    <t>2:33.901</t>
  </si>
  <si>
    <t>2:42.362</t>
  </si>
  <si>
    <t>2:50.599</t>
  </si>
  <si>
    <t>2:58.987</t>
  </si>
  <si>
    <t>3:07.309</t>
  </si>
  <si>
    <t>3:15.861</t>
  </si>
  <si>
    <t>3:24.416</t>
  </si>
  <si>
    <t>3:32.941</t>
  </si>
  <si>
    <t>3:41.647</t>
  </si>
  <si>
    <t>3:49.978</t>
  </si>
  <si>
    <t>3:58.475</t>
  </si>
  <si>
    <t>4:06.932</t>
  </si>
  <si>
    <t>4:15.713</t>
  </si>
  <si>
    <t>4:24.153</t>
  </si>
  <si>
    <t>4:32.975</t>
  </si>
  <si>
    <t>1:04.063</t>
  </si>
  <si>
    <t>1:12.152</t>
  </si>
  <si>
    <t>1:20.363</t>
  </si>
  <si>
    <t>1:28.603</t>
  </si>
  <si>
    <t>1:37.034</t>
  </si>
  <si>
    <t>1:45.323</t>
  </si>
  <si>
    <t>1:53.709</t>
  </si>
  <si>
    <t>2:02.013</t>
  </si>
  <si>
    <t>2:10.403</t>
  </si>
  <si>
    <t>2:18.520</t>
  </si>
  <si>
    <t>2:26.602</t>
  </si>
  <si>
    <t>2:34.967</t>
  </si>
  <si>
    <t>2:43.448</t>
  </si>
  <si>
    <t>2:51.802</t>
  </si>
  <si>
    <t>3:00.246</t>
  </si>
  <si>
    <t>3:08.633</t>
  </si>
  <si>
    <t>3:17.144</t>
  </si>
  <si>
    <t>3:25.496</t>
  </si>
  <si>
    <t>3:33.808</t>
  </si>
  <si>
    <t>3:42.280</t>
  </si>
  <si>
    <t>3:50.847</t>
  </si>
  <si>
    <t>3:59.251</t>
  </si>
  <si>
    <t>4:07.762</t>
  </si>
  <si>
    <t>4:16.193</t>
  </si>
  <si>
    <t>4:24.553</t>
  </si>
  <si>
    <t>4:33.016</t>
  </si>
  <si>
    <t>1:03.873</t>
  </si>
  <si>
    <t>1:12.181</t>
  </si>
  <si>
    <t>1:20.591</t>
  </si>
  <si>
    <t>1:28.916</t>
  </si>
  <si>
    <t>1:37.368</t>
  </si>
  <si>
    <t>1:45.596</t>
  </si>
  <si>
    <t>1:53.902</t>
  </si>
  <si>
    <t>2:02.149</t>
  </si>
  <si>
    <t>2:10.592</t>
  </si>
  <si>
    <t>2:18.964</t>
  </si>
  <si>
    <t>2:27.509</t>
  </si>
  <si>
    <t>2:36.038</t>
  </si>
  <si>
    <t>2:44.666</t>
  </si>
  <si>
    <t>2:53.022</t>
  </si>
  <si>
    <t>3:01.309</t>
  </si>
  <si>
    <t>3:09.791</t>
  </si>
  <si>
    <t>3:26.850</t>
  </si>
  <si>
    <t>3:35.284</t>
  </si>
  <si>
    <t>3:43.560</t>
  </si>
  <si>
    <t>3:52.096</t>
  </si>
  <si>
    <t>4:00.805</t>
  </si>
  <si>
    <t>4:09.104</t>
  </si>
  <si>
    <t>4:17.541</t>
  </si>
  <si>
    <t>4:26.146</t>
  </si>
  <si>
    <t>4:34.897</t>
  </si>
  <si>
    <t>1:03.262</t>
  </si>
  <si>
    <t>1:11.582</t>
  </si>
  <si>
    <t>1:20.043</t>
  </si>
  <si>
    <t>1:28.241</t>
  </si>
  <si>
    <t>1:36.545</t>
  </si>
  <si>
    <t>1:44.891</t>
  </si>
  <si>
    <t>1:53.381</t>
  </si>
  <si>
    <t>2:01.697</t>
  </si>
  <si>
    <t>2:10.222</t>
  </si>
  <si>
    <t>2:18.443</t>
  </si>
  <si>
    <t>2:26.883</t>
  </si>
  <si>
    <t>2:35.232</t>
  </si>
  <si>
    <t>2:43.759</t>
  </si>
  <si>
    <t>2:52.329</t>
  </si>
  <si>
    <t>3:01.003</t>
  </si>
  <si>
    <t>3:09.476</t>
  </si>
  <si>
    <t>3:18.122</t>
  </si>
  <si>
    <t>3:26.645</t>
  </si>
  <si>
    <t>3:35.329</t>
  </si>
  <si>
    <t>3:52.780</t>
  </si>
  <si>
    <t>4:01.570</t>
  </si>
  <si>
    <t>4:10.297</t>
  </si>
  <si>
    <t>4:19.186</t>
  </si>
  <si>
    <t>4:27.606</t>
  </si>
  <si>
    <t>4:36.128</t>
  </si>
  <si>
    <t>HASHIMOTO Yuya</t>
  </si>
  <si>
    <t>1:03.363</t>
  </si>
  <si>
    <t>1:11.551</t>
  </si>
  <si>
    <t>1:19.861</t>
  </si>
  <si>
    <t>1:28.067</t>
  </si>
  <si>
    <t>1:36.296</t>
  </si>
  <si>
    <t>1:44.676</t>
  </si>
  <si>
    <t>1:52.842</t>
  </si>
  <si>
    <t>2:00.981</t>
  </si>
  <si>
    <t>2:09.224</t>
  </si>
  <si>
    <t>2:17.579</t>
  </si>
  <si>
    <t>2:26.012</t>
  </si>
  <si>
    <t>2:34.660</t>
  </si>
  <si>
    <t>2:43.076</t>
  </si>
  <si>
    <t>2:51.471</t>
  </si>
  <si>
    <t>2:59.857</t>
  </si>
  <si>
    <t>3:08.538</t>
  </si>
  <si>
    <t>3:17.154</t>
  </si>
  <si>
    <t>3:25.827</t>
  </si>
  <si>
    <t>3:34.654</t>
  </si>
  <si>
    <t>3:43.373</t>
  </si>
  <si>
    <t>3:52.520</t>
  </si>
  <si>
    <t>4:01.396</t>
  </si>
  <si>
    <t>4:10.133</t>
  </si>
  <si>
    <t>4:18.966</t>
  </si>
  <si>
    <t>4:27.950</t>
  </si>
  <si>
    <t>4:36.733</t>
  </si>
  <si>
    <t>1:02.887</t>
  </si>
  <si>
    <t>1:10.767</t>
  </si>
  <si>
    <t>1:18.734</t>
  </si>
  <si>
    <t>1:26.517</t>
  </si>
  <si>
    <t>1:34.311</t>
  </si>
  <si>
    <t>1:42.342</t>
  </si>
  <si>
    <t>1:50.323</t>
  </si>
  <si>
    <t>1:58.475</t>
  </si>
  <si>
    <t>2:06.495</t>
  </si>
  <si>
    <t>2:14.659</t>
  </si>
  <si>
    <t>2:22.690</t>
  </si>
  <si>
    <t>2:30.715</t>
  </si>
  <si>
    <t>2:38.900</t>
  </si>
  <si>
    <t>2:47.037</t>
  </si>
  <si>
    <t>2:55.176</t>
  </si>
  <si>
    <t>3:03.427</t>
  </si>
  <si>
    <t>3:11.836</t>
  </si>
  <si>
    <t>3:20.145</t>
  </si>
  <si>
    <t>3:28.559</t>
  </si>
  <si>
    <t>3:36.717</t>
  </si>
  <si>
    <t>3:44.851</t>
  </si>
  <si>
    <t>3:53.200</t>
  </si>
  <si>
    <t>4:01.372</t>
  </si>
  <si>
    <t>4:09.585</t>
  </si>
  <si>
    <t>4:17.987</t>
  </si>
  <si>
    <t>4:26.411</t>
  </si>
  <si>
    <t>1:01.398</t>
  </si>
  <si>
    <t>1:09.249</t>
  </si>
  <si>
    <t>1:17.317</t>
  </si>
  <si>
    <t>1:25.542</t>
  </si>
  <si>
    <t>1:33.646</t>
  </si>
  <si>
    <t>1:41.931</t>
  </si>
  <si>
    <t>1:50.030</t>
  </si>
  <si>
    <t>1:58.346</t>
  </si>
  <si>
    <t>2:06.578</t>
  </si>
  <si>
    <t>2:14.932</t>
  </si>
  <si>
    <t>2:23.327</t>
  </si>
  <si>
    <t>2:31.629</t>
  </si>
  <si>
    <t>2:40.103</t>
  </si>
  <si>
    <t>2:48.315</t>
  </si>
  <si>
    <t>2:56.539</t>
  </si>
  <si>
    <t>3:04.951</t>
  </si>
  <si>
    <t>3:13.167</t>
  </si>
  <si>
    <t>3:21.608</t>
  </si>
  <si>
    <t>3:38.585</t>
  </si>
  <si>
    <t>3:46.984</t>
  </si>
  <si>
    <t>3:55.552</t>
  </si>
  <si>
    <t>4:03.893</t>
  </si>
  <si>
    <t>4:12.257</t>
  </si>
  <si>
    <t>4:20.705</t>
  </si>
  <si>
    <t>4:29.078</t>
  </si>
  <si>
    <t>1:02.439</t>
  </si>
  <si>
    <t>1:10.339</t>
  </si>
  <si>
    <t>1:18.328</t>
  </si>
  <si>
    <t>1:26.148</t>
  </si>
  <si>
    <t>1:33.984</t>
  </si>
  <si>
    <t>1:42.064</t>
  </si>
  <si>
    <t>1:49.998</t>
  </si>
  <si>
    <t>1:58.142</t>
  </si>
  <si>
    <t>2:06.172</t>
  </si>
  <si>
    <t>2:14.159</t>
  </si>
  <si>
    <t>2:22.260</t>
  </si>
  <si>
    <t>2:30.217</t>
  </si>
  <si>
    <t>2:38.164</t>
  </si>
  <si>
    <t>2:46.232</t>
  </si>
  <si>
    <t>2:54.226</t>
  </si>
  <si>
    <t>3:02.390</t>
  </si>
  <si>
    <t>3:10.346</t>
  </si>
  <si>
    <t>3:18.452</t>
  </si>
  <si>
    <t>3:26.520</t>
  </si>
  <si>
    <t>3:34.721</t>
  </si>
  <si>
    <t>3:42.715</t>
  </si>
  <si>
    <t>3:50.660</t>
  </si>
  <si>
    <t>3:58.824</t>
  </si>
  <si>
    <t>4:07.067</t>
  </si>
  <si>
    <t>4:15.246</t>
  </si>
  <si>
    <t>4:23.567</t>
  </si>
  <si>
    <t>1:02.824</t>
  </si>
  <si>
    <t>1:10.851</t>
  </si>
  <si>
    <t>1:18.928</t>
  </si>
  <si>
    <t>1:27.156</t>
  </si>
  <si>
    <t>1:35.280</t>
  </si>
  <si>
    <t>1:43.405</t>
  </si>
  <si>
    <t>1:51.632</t>
  </si>
  <si>
    <t>1:59.721</t>
  </si>
  <si>
    <t>2:08.075</t>
  </si>
  <si>
    <t>2:16.307</t>
  </si>
  <si>
    <t>2:24.624</t>
  </si>
  <si>
    <t>2:32.938</t>
  </si>
  <si>
    <t>2:41.356</t>
  </si>
  <si>
    <t>2:49.722</t>
  </si>
  <si>
    <t>2:58.226</t>
  </si>
  <si>
    <t>3:06.512</t>
  </si>
  <si>
    <t>3:14.894</t>
  </si>
  <si>
    <t>3:23.295</t>
  </si>
  <si>
    <t>3:31.812</t>
  </si>
  <si>
    <t>3:40.292</t>
  </si>
  <si>
    <t>3:48.517</t>
  </si>
  <si>
    <t>3:56.747</t>
  </si>
  <si>
    <t>4:04.952</t>
  </si>
  <si>
    <t>4:13.160</t>
  </si>
  <si>
    <t>4:21.456</t>
  </si>
  <si>
    <t>4:29.714</t>
  </si>
  <si>
    <t>1:02.690</t>
  </si>
  <si>
    <t>1:10.586</t>
  </si>
  <si>
    <t>1:18.463</t>
  </si>
  <si>
    <t>1:26.484</t>
  </si>
  <si>
    <t>1:34.335</t>
  </si>
  <si>
    <t>1:42.239</t>
  </si>
  <si>
    <t>1:50.102</t>
  </si>
  <si>
    <t>1:58.074</t>
  </si>
  <si>
    <t>2:05.909</t>
  </si>
  <si>
    <t>2:13.884</t>
  </si>
  <si>
    <t>2:21.749</t>
  </si>
  <si>
    <t>2:29.604</t>
  </si>
  <si>
    <t>2:37.494</t>
  </si>
  <si>
    <t>2:45.486</t>
  </si>
  <si>
    <t>2:53.422</t>
  </si>
  <si>
    <t>3:01.427</t>
  </si>
  <si>
    <t>3:09.565</t>
  </si>
  <si>
    <t>3:17.494</t>
  </si>
  <si>
    <t>3:25.365</t>
  </si>
  <si>
    <t>3:33.265</t>
  </si>
  <si>
    <t>3:41.480</t>
  </si>
  <si>
    <t>3:49.459</t>
  </si>
  <si>
    <t>3:57.583</t>
  </si>
  <si>
    <t>4:05.518</t>
  </si>
  <si>
    <t>4:13.360</t>
  </si>
  <si>
    <t>4:21.397</t>
  </si>
  <si>
    <t>1:02.198</t>
  </si>
  <si>
    <t>1:09.959</t>
  </si>
  <si>
    <t>1:17.830</t>
  </si>
  <si>
    <t>1:25.898</t>
  </si>
  <si>
    <t>1:33.742</t>
  </si>
  <si>
    <t>1:41.590</t>
  </si>
  <si>
    <t>1:49.716</t>
  </si>
  <si>
    <t>1:57.684</t>
  </si>
  <si>
    <t>2:05.745</t>
  </si>
  <si>
    <t>2:13.569</t>
  </si>
  <si>
    <t>2:21.386</t>
  </si>
  <si>
    <t>2:29.388</t>
  </si>
  <si>
    <t>2:37.265</t>
  </si>
  <si>
    <t>2:45.163</t>
  </si>
  <si>
    <t>2:53.128</t>
  </si>
  <si>
    <t>3:01.282</t>
  </si>
  <si>
    <t>3:09.343</t>
  </si>
  <si>
    <t>3:17.461</t>
  </si>
  <si>
    <t>3:25.830</t>
  </si>
  <si>
    <t>3:33.891</t>
  </si>
  <si>
    <t>3:41.964</t>
  </si>
  <si>
    <t>3:49.844</t>
  </si>
  <si>
    <t>3:57.755</t>
  </si>
  <si>
    <t>4:05.832</t>
  </si>
  <si>
    <t>4:13.748</t>
  </si>
  <si>
    <t>4:21.735</t>
  </si>
  <si>
    <t>1:00.973</t>
  </si>
  <si>
    <t>1:08.681</t>
  </si>
  <si>
    <t>1:16.482</t>
  </si>
  <si>
    <t>1:24.215</t>
  </si>
  <si>
    <t>1:31.976</t>
  </si>
  <si>
    <t>1:39.902</t>
  </si>
  <si>
    <t>1:47.704</t>
  </si>
  <si>
    <t>1:55.533</t>
  </si>
  <si>
    <t>2:03.451</t>
  </si>
  <si>
    <t>2:11.254</t>
  </si>
  <si>
    <t>2:19.134</t>
  </si>
  <si>
    <t>2:27.153</t>
  </si>
  <si>
    <t>2:35.053</t>
  </si>
  <si>
    <t>2:42.994</t>
  </si>
  <si>
    <t>2:50.986</t>
  </si>
  <si>
    <t>2:58.827</t>
  </si>
  <si>
    <t>3:06.681</t>
  </si>
  <si>
    <t>3:14.502</t>
  </si>
  <si>
    <t>3:22.415</t>
  </si>
  <si>
    <t>3:38.113</t>
  </si>
  <si>
    <t>3:46.157</t>
  </si>
  <si>
    <t>3:54.086</t>
  </si>
  <si>
    <t>4:02.060</t>
  </si>
  <si>
    <t>4:09.743</t>
  </si>
  <si>
    <t>4:17.438</t>
  </si>
  <si>
    <t>1:02.488</t>
  </si>
  <si>
    <t>1:10.568</t>
  </si>
  <si>
    <t>1:18.529</t>
  </si>
  <si>
    <t>1:26.527</t>
  </si>
  <si>
    <t>1:34.745</t>
  </si>
  <si>
    <t>1:42.793</t>
  </si>
  <si>
    <t>1:50.903</t>
  </si>
  <si>
    <t>1:58.815</t>
  </si>
  <si>
    <t>2:06.709</t>
  </si>
  <si>
    <t>2:14.702</t>
  </si>
  <si>
    <t>2:22.613</t>
  </si>
  <si>
    <t>2:30.507</t>
  </si>
  <si>
    <t>2:38.387</t>
  </si>
  <si>
    <t>2:46.482</t>
  </si>
  <si>
    <t>2:54.502</t>
  </si>
  <si>
    <t>3:02.679</t>
  </si>
  <si>
    <t>3:11.076</t>
  </si>
  <si>
    <t>3:19.240</t>
  </si>
  <si>
    <t>3:27.320</t>
  </si>
  <si>
    <t>3:35.500</t>
  </si>
  <si>
    <t>3:43.553</t>
  </si>
  <si>
    <t>3:51.631</t>
  </si>
  <si>
    <t>3:59.910</t>
  </si>
  <si>
    <t>4:07.909</t>
  </si>
  <si>
    <t>4:16.036</t>
  </si>
  <si>
    <t>4:24.250</t>
  </si>
  <si>
    <t>1:01.521</t>
  </si>
  <si>
    <t>1:09.302</t>
  </si>
  <si>
    <t>1:17.189</t>
  </si>
  <si>
    <t>1:24.943</t>
  </si>
  <si>
    <t>1:32.707</t>
  </si>
  <si>
    <t>1:40.563</t>
  </si>
  <si>
    <t>1:48.375</t>
  </si>
  <si>
    <t>1:56.221</t>
  </si>
  <si>
    <t>2:04.147</t>
  </si>
  <si>
    <t>2:11.996</t>
  </si>
  <si>
    <t>2:19.880</t>
  </si>
  <si>
    <t>2:27.893</t>
  </si>
  <si>
    <t>2:35.767</t>
  </si>
  <si>
    <t>2:43.643</t>
  </si>
  <si>
    <t>2:51.579</t>
  </si>
  <si>
    <t>2:59.458</t>
  </si>
  <si>
    <t>3:07.301</t>
  </si>
  <si>
    <t>3:15.112</t>
  </si>
  <si>
    <t>3:22.983</t>
  </si>
  <si>
    <t>3:30.830</t>
  </si>
  <si>
    <t>3:38.610</t>
  </si>
  <si>
    <t>3:46.600</t>
  </si>
  <si>
    <t>3:54.563</t>
  </si>
  <si>
    <t>4:02.395</t>
  </si>
  <si>
    <t>4:10.078</t>
  </si>
  <si>
    <t>4:17.833</t>
  </si>
  <si>
    <t>1:02.237</t>
  </si>
  <si>
    <t>1:10.004</t>
  </si>
  <si>
    <t>1:17.746</t>
  </si>
  <si>
    <t>1:25.576</t>
  </si>
  <si>
    <t>1:33.336</t>
  </si>
  <si>
    <t>1:41.097</t>
  </si>
  <si>
    <t>1:48.921</t>
  </si>
  <si>
    <t>1:56.851</t>
  </si>
  <si>
    <t>2:04.700</t>
  </si>
  <si>
    <t>2:12.720</t>
  </si>
  <si>
    <t>2:20.722</t>
  </si>
  <si>
    <t>2:28.678</t>
  </si>
  <si>
    <t>2:36.645</t>
  </si>
  <si>
    <t>2:44.755</t>
  </si>
  <si>
    <t>2:52.849</t>
  </si>
  <si>
    <t>3:00.958</t>
  </si>
  <si>
    <t>3:09.317</t>
  </si>
  <si>
    <t>3:17.439</t>
  </si>
  <si>
    <t>3:25.612</t>
  </si>
  <si>
    <t>3:33.925</t>
  </si>
  <si>
    <t>3:42.033</t>
  </si>
  <si>
    <t>3:50.341</t>
  </si>
  <si>
    <t>3:58.624</t>
  </si>
  <si>
    <t>4:06.891</t>
  </si>
  <si>
    <t>4:15.044</t>
  </si>
  <si>
    <t>4:23.289</t>
  </si>
  <si>
    <t>1:01.392</t>
  </si>
  <si>
    <t>1:09.271</t>
  </si>
  <si>
    <t>1:17.307</t>
  </si>
  <si>
    <t>1:25.209</t>
  </si>
  <si>
    <t>1:33.091</t>
  </si>
  <si>
    <t>1:41.127</t>
  </si>
  <si>
    <t>1:49.033</t>
  </si>
  <si>
    <t>1:57.075</t>
  </si>
  <si>
    <t>2:04.940</t>
  </si>
  <si>
    <t>2:12.766</t>
  </si>
  <si>
    <t>2:20.750</t>
  </si>
  <si>
    <t>2:28.595</t>
  </si>
  <si>
    <t>2:36.527</t>
  </si>
  <si>
    <t>2:44.563</t>
  </si>
  <si>
    <t>2:52.500</t>
  </si>
  <si>
    <t>3:00.459</t>
  </si>
  <si>
    <t>3:08.638</t>
  </si>
  <si>
    <t>3:16.559</t>
  </si>
  <si>
    <t>3:24.586</t>
  </si>
  <si>
    <t>3:32.550</t>
  </si>
  <si>
    <t>3:40.560</t>
  </si>
  <si>
    <t>3:48.783</t>
  </si>
  <si>
    <t>3:56.713</t>
  </si>
  <si>
    <t>4:04.875</t>
  </si>
  <si>
    <t>4:12.987</t>
  </si>
  <si>
    <t>4:21.331</t>
  </si>
  <si>
    <t>1:02.107</t>
  </si>
  <si>
    <t>1:10.050</t>
  </si>
  <si>
    <t>1:18.106</t>
  </si>
  <si>
    <t>1:25.945</t>
  </si>
  <si>
    <t>1:33.776</t>
  </si>
  <si>
    <t>1:41.709</t>
  </si>
  <si>
    <t>1:49.633</t>
  </si>
  <si>
    <t>1:57.796</t>
  </si>
  <si>
    <t>2:05.860</t>
  </si>
  <si>
    <t>2:13.906</t>
  </si>
  <si>
    <t>2:22.180</t>
  </si>
  <si>
    <t>2:30.311</t>
  </si>
  <si>
    <t>2:38.555</t>
  </si>
  <si>
    <t>2:46.884</t>
  </si>
  <si>
    <t>2:55.010</t>
  </si>
  <si>
    <t>3:03.085</t>
  </si>
  <si>
    <t>3:11.100</t>
  </si>
  <si>
    <t>3:19.249</t>
  </si>
  <si>
    <t>3:27.660</t>
  </si>
  <si>
    <t>3:36.159</t>
  </si>
  <si>
    <t>3:44.939</t>
  </si>
  <si>
    <t>3:53.413</t>
  </si>
  <si>
    <t>4:01.983</t>
  </si>
  <si>
    <t>4:10.281</t>
  </si>
  <si>
    <t>4:18.548</t>
  </si>
  <si>
    <t>4:26.857</t>
  </si>
  <si>
    <t>1:01.372</t>
  </si>
  <si>
    <t>1:09.165</t>
  </si>
  <si>
    <t>1:17.101</t>
  </si>
  <si>
    <t>1:24.829</t>
  </si>
  <si>
    <t>1:32.539</t>
  </si>
  <si>
    <t>1:40.226</t>
  </si>
  <si>
    <t>1:48.082</t>
  </si>
  <si>
    <t>1:55.864</t>
  </si>
  <si>
    <t>2:03.745</t>
  </si>
  <si>
    <t>2:11.499</t>
  </si>
  <si>
    <t>2:19.304</t>
  </si>
  <si>
    <t>2:27.270</t>
  </si>
  <si>
    <t>2:35.140</t>
  </si>
  <si>
    <t>2:43.086</t>
  </si>
  <si>
    <t>2:51.044</t>
  </si>
  <si>
    <t>2:59.121</t>
  </si>
  <si>
    <t>3:06.994</t>
  </si>
  <si>
    <t>3:14.841</t>
  </si>
  <si>
    <t>3:22.861</t>
  </si>
  <si>
    <t>3:30.773</t>
  </si>
  <si>
    <t>3:38.741</t>
  </si>
  <si>
    <t>3:46.887</t>
  </si>
  <si>
    <t>3:55.125</t>
  </si>
  <si>
    <t>4:03.017</t>
  </si>
  <si>
    <t>4:10.884</t>
  </si>
  <si>
    <t>4:18.849</t>
  </si>
  <si>
    <t>1:00.950</t>
  </si>
  <si>
    <t>1:08.820</t>
  </si>
  <si>
    <t>1:16.680</t>
  </si>
  <si>
    <t>1:24.573</t>
  </si>
  <si>
    <t>1:32.461</t>
  </si>
  <si>
    <t>1:40.488</t>
  </si>
  <si>
    <t>1:48.398</t>
  </si>
  <si>
    <t>1:56.317</t>
  </si>
  <si>
    <t>2:04.180</t>
  </si>
  <si>
    <t>2:12.183</t>
  </si>
  <si>
    <t>2:20.018</t>
  </si>
  <si>
    <t>2:27.824</t>
  </si>
  <si>
    <t>2:35.765</t>
  </si>
  <si>
    <t>2:43.616</t>
  </si>
  <si>
    <t>2:51.528</t>
  </si>
  <si>
    <t>2:59.546</t>
  </si>
  <si>
    <t>3:07.447</t>
  </si>
  <si>
    <t>3:15.404</t>
  </si>
  <si>
    <t>3:23.487</t>
  </si>
  <si>
    <t>3:31.427</t>
  </si>
  <si>
    <t>3:39.368</t>
  </si>
  <si>
    <t>3:47.349</t>
  </si>
  <si>
    <t>3:55.435</t>
  </si>
  <si>
    <t>4:03.700</t>
  </si>
  <si>
    <t>4:11.663</t>
  </si>
  <si>
    <t>4:19.737</t>
  </si>
  <si>
    <t>1:01.322</t>
  </si>
  <si>
    <t>1:08.977</t>
  </si>
  <si>
    <t>1:16.744</t>
  </si>
  <si>
    <t>1:24.638</t>
  </si>
  <si>
    <t>1:32.614</t>
  </si>
  <si>
    <t>1:40.501</t>
  </si>
  <si>
    <t>1:48.362</t>
  </si>
  <si>
    <t>1:56.341</t>
  </si>
  <si>
    <t>2:04.230</t>
  </si>
  <si>
    <t>2:12.268</t>
  </si>
  <si>
    <t>2:20.125</t>
  </si>
  <si>
    <t>2:27.945</t>
  </si>
  <si>
    <t>2:35.871</t>
  </si>
  <si>
    <t>2:43.738</t>
  </si>
  <si>
    <t>2:51.649</t>
  </si>
  <si>
    <t>2:59.528</t>
  </si>
  <si>
    <t>3:07.557</t>
  </si>
  <si>
    <t>3:15.565</t>
  </si>
  <si>
    <t>3:23.816</t>
  </si>
  <si>
    <t>3:32.079</t>
  </si>
  <si>
    <t>3:40.183</t>
  </si>
  <si>
    <t>3:48.270</t>
  </si>
  <si>
    <t>3:56.467</t>
  </si>
  <si>
    <t>4:04.515</t>
  </si>
  <si>
    <t>4:12.600</t>
  </si>
  <si>
    <t>4:20.791</t>
  </si>
  <si>
    <t>1:04.584</t>
  </si>
  <si>
    <t>1:12.664</t>
  </si>
  <si>
    <t>1:20.909</t>
  </si>
  <si>
    <t>1:29.156</t>
  </si>
  <si>
    <t>1:37.640</t>
  </si>
  <si>
    <t>1:45.925</t>
  </si>
  <si>
    <t>1:54.345</t>
  </si>
  <si>
    <t>2:02.672</t>
  </si>
  <si>
    <t>2:11.115</t>
  </si>
  <si>
    <t>2:19.427</t>
  </si>
  <si>
    <t>2:27.858</t>
  </si>
  <si>
    <t>2:36.365</t>
  </si>
  <si>
    <t>2:45.021</t>
  </si>
  <si>
    <t>2:53.353</t>
  </si>
  <si>
    <t>3:01.817</t>
  </si>
  <si>
    <t>3:10.100</t>
  </si>
  <si>
    <t>3:18.347</t>
  </si>
  <si>
    <t>3:26.731</t>
  </si>
  <si>
    <t>3:34.960</t>
  </si>
  <si>
    <t>3:43.149</t>
  </si>
  <si>
    <t>3:51.295</t>
  </si>
  <si>
    <t>3:59.651</t>
  </si>
  <si>
    <t>4:07.941</t>
  </si>
  <si>
    <t>4:16.468</t>
  </si>
  <si>
    <t>4:24.637</t>
  </si>
  <si>
    <t>4:32.764</t>
  </si>
  <si>
    <t>1:04.854</t>
  </si>
  <si>
    <t>1:13.135</t>
  </si>
  <si>
    <t>1:21.584</t>
  </si>
  <si>
    <t>1:29.859</t>
  </si>
  <si>
    <t>1:38.057</t>
  </si>
  <si>
    <t>1:46.242</t>
  </si>
  <si>
    <t>1:54.669</t>
  </si>
  <si>
    <t>2:03.040</t>
  </si>
  <si>
    <t>2:11.488</t>
  </si>
  <si>
    <t>2:19.741</t>
  </si>
  <si>
    <t>2:27.955</t>
  </si>
  <si>
    <t>2:36.255</t>
  </si>
  <si>
    <t>2:44.467</t>
  </si>
  <si>
    <t>2:52.702</t>
  </si>
  <si>
    <t>3:01.183</t>
  </si>
  <si>
    <t>3:09.586</t>
  </si>
  <si>
    <t>3:18.047</t>
  </si>
  <si>
    <t>3:26.665</t>
  </si>
  <si>
    <t>3:35.362</t>
  </si>
  <si>
    <t>3:44.176</t>
  </si>
  <si>
    <t>3:52.737</t>
  </si>
  <si>
    <t>4:01.307</t>
  </si>
  <si>
    <t>4:09.663</t>
  </si>
  <si>
    <t>4:17.877</t>
  </si>
  <si>
    <t>4:26.190</t>
  </si>
  <si>
    <t>4:34.680</t>
  </si>
  <si>
    <t>1:04.043</t>
  </si>
  <si>
    <t>1:12.256</t>
  </si>
  <si>
    <t>1:20.602</t>
  </si>
  <si>
    <t>1:28.963</t>
  </si>
  <si>
    <t>1:37.473</t>
  </si>
  <si>
    <t>1:45.807</t>
  </si>
  <si>
    <t>1:54.250</t>
  </si>
  <si>
    <t>2:02.522</t>
  </si>
  <si>
    <t>2:10.822</t>
  </si>
  <si>
    <t>2:19.065</t>
  </si>
  <si>
    <t>2:27.437</t>
  </si>
  <si>
    <t>2:35.907</t>
  </si>
  <si>
    <t>2:44.514</t>
  </si>
  <si>
    <t>2:52.914</t>
  </si>
  <si>
    <t>3:01.355</t>
  </si>
  <si>
    <t>3:09.984</t>
  </si>
  <si>
    <t>3:18.289</t>
  </si>
  <si>
    <t>3:26.830</t>
  </si>
  <si>
    <t>3:35.184</t>
  </si>
  <si>
    <t>3:43.584</t>
  </si>
  <si>
    <t>3:52.115</t>
  </si>
  <si>
    <t>4:00.748</t>
  </si>
  <si>
    <t>4:09.560</t>
  </si>
  <si>
    <t>4:18.083</t>
  </si>
  <si>
    <t>4:26.663</t>
  </si>
  <si>
    <t>4:35.360</t>
  </si>
  <si>
    <t>1:03.762</t>
  </si>
  <si>
    <t>1:11.968</t>
  </si>
  <si>
    <t>1:20.266</t>
  </si>
  <si>
    <t>1:28.539</t>
  </si>
  <si>
    <t>1:36.808</t>
  </si>
  <si>
    <t>1:45.232</t>
  </si>
  <si>
    <t>1:53.523</t>
  </si>
  <si>
    <t>2:01.985</t>
  </si>
  <si>
    <t>2:10.205</t>
  </si>
  <si>
    <t>2:18.398</t>
  </si>
  <si>
    <t>2:26.720</t>
  </si>
  <si>
    <t>2:34.932</t>
  </si>
  <si>
    <t>2:43.172</t>
  </si>
  <si>
    <t>2:51.607</t>
  </si>
  <si>
    <t>3:00.173</t>
  </si>
  <si>
    <t>3:09.077</t>
  </si>
  <si>
    <t>3:18.027</t>
  </si>
  <si>
    <t>3:26.504</t>
  </si>
  <si>
    <t>3:34.815</t>
  </si>
  <si>
    <t>3:43.316</t>
  </si>
  <si>
    <t>3:51.702</t>
  </si>
  <si>
    <t>4:00.133</t>
  </si>
  <si>
    <t>4:08.961</t>
  </si>
  <si>
    <t>4:17.961</t>
  </si>
  <si>
    <t>4:26.890</t>
  </si>
  <si>
    <t>4:35.636</t>
  </si>
  <si>
    <t>CHEN Qiaolin</t>
  </si>
  <si>
    <t>WANG Hong</t>
  </si>
  <si>
    <t>1:04.212</t>
  </si>
  <si>
    <t>1:12.465</t>
  </si>
  <si>
    <t>1:20.783</t>
  </si>
  <si>
    <t>1:29.351</t>
  </si>
  <si>
    <t>1:37.800</t>
  </si>
  <si>
    <t>1:46.368</t>
  </si>
  <si>
    <t>1:54.705</t>
  </si>
  <si>
    <t>2:03.214</t>
  </si>
  <si>
    <t>2:11.636</t>
  </si>
  <si>
    <t>2:20.103</t>
  </si>
  <si>
    <t>2:28.660</t>
  </si>
  <si>
    <t>2:37.032</t>
  </si>
  <si>
    <t>2:45.555</t>
  </si>
  <si>
    <t>2:54.037</t>
  </si>
  <si>
    <t>3:02.609</t>
  </si>
  <si>
    <t>3:11.110</t>
  </si>
  <si>
    <t>3:19.737</t>
  </si>
  <si>
    <t>3:28.221</t>
  </si>
  <si>
    <t>3:36.725</t>
  </si>
  <si>
    <t>3:45.440</t>
  </si>
  <si>
    <t>3:53.925</t>
  </si>
  <si>
    <t>4:02.457</t>
  </si>
  <si>
    <t>4:11.161</t>
  </si>
  <si>
    <t>4:19.650</t>
  </si>
  <si>
    <t>4:28.260</t>
  </si>
  <si>
    <t>4:36.755</t>
  </si>
  <si>
    <t>1:03.481</t>
  </si>
  <si>
    <t>1:11.541</t>
  </si>
  <si>
    <t>1:19.737</t>
  </si>
  <si>
    <t>1:27.802</t>
  </si>
  <si>
    <t>1:35.901</t>
  </si>
  <si>
    <t>1:44.046</t>
  </si>
  <si>
    <t>1:52.171</t>
  </si>
  <si>
    <t>2:00.109</t>
  </si>
  <si>
    <t>2:08.079</t>
  </si>
  <si>
    <t>2:16.027</t>
  </si>
  <si>
    <t>2:24.194</t>
  </si>
  <si>
    <t>2:32.307</t>
  </si>
  <si>
    <t>2:40.522</t>
  </si>
  <si>
    <t>2:48.906</t>
  </si>
  <si>
    <t>2:57.277</t>
  </si>
  <si>
    <t>3:05.685</t>
  </si>
  <si>
    <t>3:14.142</t>
  </si>
  <si>
    <t>3:22.412</t>
  </si>
  <si>
    <t>3:30.447</t>
  </si>
  <si>
    <t>3:46.310</t>
  </si>
  <si>
    <t>3:54.151</t>
  </si>
  <si>
    <t>4:01.985</t>
  </si>
  <si>
    <t>4:10.043</t>
  </si>
  <si>
    <t>4:18.387</t>
  </si>
  <si>
    <t>4:26.779</t>
  </si>
  <si>
    <t>1:04.405</t>
  </si>
  <si>
    <t>1:12.525</t>
  </si>
  <si>
    <t>1:20.826</t>
  </si>
  <si>
    <t>1:29.085</t>
  </si>
  <si>
    <t>1:37.415</t>
  </si>
  <si>
    <t>1:45.628</t>
  </si>
  <si>
    <t>1:54.015</t>
  </si>
  <si>
    <t>2:02.203</t>
  </si>
  <si>
    <t>2:10.402</t>
  </si>
  <si>
    <t>2:18.657</t>
  </si>
  <si>
    <t>2:27.150</t>
  </si>
  <si>
    <t>2:35.513</t>
  </si>
  <si>
    <t>2:43.905</t>
  </si>
  <si>
    <t>2:52.261</t>
  </si>
  <si>
    <t>3:00.787</t>
  </si>
  <si>
    <t>3:08.982</t>
  </si>
  <si>
    <t>3:17.127</t>
  </si>
  <si>
    <t>3:25.468</t>
  </si>
  <si>
    <t>3:34.041</t>
  </si>
  <si>
    <t>3:42.512</t>
  </si>
  <si>
    <t>3:51.159</t>
  </si>
  <si>
    <t>3:59.819</t>
  </si>
  <si>
    <t>4:08.607</t>
  </si>
  <si>
    <t>4:16.884</t>
  </si>
  <si>
    <t>4:25.080</t>
  </si>
  <si>
    <t>4:33.389</t>
  </si>
  <si>
    <t>1:01.826</t>
  </si>
  <si>
    <t>1:09.705</t>
  </si>
  <si>
    <t>1:17.733</t>
  </si>
  <si>
    <t>1:25.707</t>
  </si>
  <si>
    <t>1:33.730</t>
  </si>
  <si>
    <t>1:41.959</t>
  </si>
  <si>
    <t>1:49.957</t>
  </si>
  <si>
    <t>1:58.045</t>
  </si>
  <si>
    <t>2:05.978</t>
  </si>
  <si>
    <t>2:13.811</t>
  </si>
  <si>
    <t>2:21.587</t>
  </si>
  <si>
    <t>2:29.496</t>
  </si>
  <si>
    <t>2:37.293</t>
  </si>
  <si>
    <t>2:45.142</t>
  </si>
  <si>
    <t>2:53.139</t>
  </si>
  <si>
    <t>3:01.018</t>
  </si>
  <si>
    <t>3:09.260</t>
  </si>
  <si>
    <t>3:17.367</t>
  </si>
  <si>
    <t>3:25.167</t>
  </si>
  <si>
    <t>3:32.939</t>
  </si>
  <si>
    <t>3:40.627</t>
  </si>
  <si>
    <t>3:48.472</t>
  </si>
  <si>
    <t>3:56.298</t>
  </si>
  <si>
    <t>4:04.363</t>
  </si>
  <si>
    <t>4:12.423</t>
  </si>
  <si>
    <t>4:20.715</t>
  </si>
  <si>
    <t>1:03.387</t>
  </si>
  <si>
    <t>1:11.610</t>
  </si>
  <si>
    <t>1:20.027</t>
  </si>
  <si>
    <t>1:28.466</t>
  </si>
  <si>
    <t>1:36.815</t>
  </si>
  <si>
    <t>1:45.242</t>
  </si>
  <si>
    <t>1:53.478</t>
  </si>
  <si>
    <t>2:01.804</t>
  </si>
  <si>
    <t>2:10.263</t>
  </si>
  <si>
    <t>2:18.837</t>
  </si>
  <si>
    <t>2:27.108</t>
  </si>
  <si>
    <t>2:35.432</t>
  </si>
  <si>
    <t>2:43.711</t>
  </si>
  <si>
    <t>2:52.118</t>
  </si>
  <si>
    <t>3:00.461</t>
  </si>
  <si>
    <t>3:08.910</t>
  </si>
  <si>
    <t>3:17.653</t>
  </si>
  <si>
    <t>3:26.512</t>
  </si>
  <si>
    <t>3:35.106</t>
  </si>
  <si>
    <t>3:43.833</t>
  </si>
  <si>
    <t>3:52.037</t>
  </si>
  <si>
    <t>4:00.121</t>
  </si>
  <si>
    <t>4:08.147</t>
  </si>
  <si>
    <t>4:16.215</t>
  </si>
  <si>
    <t>4:24.321</t>
  </si>
  <si>
    <t>4:32.529</t>
  </si>
  <si>
    <t>1:00.581</t>
  </si>
  <si>
    <t>1:08.410</t>
  </si>
  <si>
    <t>1:16.159</t>
  </si>
  <si>
    <t>1:23.908</t>
  </si>
  <si>
    <t>1:31.638</t>
  </si>
  <si>
    <t>1:39.462</t>
  </si>
  <si>
    <t>1:47.184</t>
  </si>
  <si>
    <t>1:54.930</t>
  </si>
  <si>
    <t>2:02.697</t>
  </si>
  <si>
    <t>2:10.609</t>
  </si>
  <si>
    <t>2:18.388</t>
  </si>
  <si>
    <t>2:26.180</t>
  </si>
  <si>
    <t>2:34.081</t>
  </si>
  <si>
    <t>2:41.897</t>
  </si>
  <si>
    <t>2:49.778</t>
  </si>
  <si>
    <t>2:57.710</t>
  </si>
  <si>
    <t>3:05.488</t>
  </si>
  <si>
    <t>3:13.278</t>
  </si>
  <si>
    <t>3:21.191</t>
  </si>
  <si>
    <t>3:28.900</t>
  </si>
  <si>
    <t>3:36.567</t>
  </si>
  <si>
    <t>3:44.219</t>
  </si>
  <si>
    <t>3:51.890</t>
  </si>
  <si>
    <t>3:59.627</t>
  </si>
  <si>
    <t>4:07.466</t>
  </si>
  <si>
    <t>4:15.579</t>
  </si>
  <si>
    <t>1:01.789</t>
  </si>
  <si>
    <t>1:09.518</t>
  </si>
  <si>
    <t>1:17.193</t>
  </si>
  <si>
    <t>1:24.893</t>
  </si>
  <si>
    <t>1:32.756</t>
  </si>
  <si>
    <t>1:40.504</t>
  </si>
  <si>
    <t>1:48.332</t>
  </si>
  <si>
    <t>1:56.022</t>
  </si>
  <si>
    <t>2:03.802</t>
  </si>
  <si>
    <t>2:11.496</t>
  </si>
  <si>
    <t>2:19.248</t>
  </si>
  <si>
    <t>2:27.074</t>
  </si>
  <si>
    <t>2:34.844</t>
  </si>
  <si>
    <t>2:42.596</t>
  </si>
  <si>
    <t>2:50.390</t>
  </si>
  <si>
    <t>2:58.349</t>
  </si>
  <si>
    <t>3:06.106</t>
  </si>
  <si>
    <t>3:13.978</t>
  </si>
  <si>
    <t>3:21.738</t>
  </si>
  <si>
    <t>3:29.512</t>
  </si>
  <si>
    <t>3:37.489</t>
  </si>
  <si>
    <t>3:45.461</t>
  </si>
  <si>
    <t>3:53.534</t>
  </si>
  <si>
    <t>4:01.861</t>
  </si>
  <si>
    <t>4:10.131</t>
  </si>
  <si>
    <t>4:18.601</t>
  </si>
  <si>
    <t>1:02.282</t>
  </si>
  <si>
    <t>1:10.012</t>
  </si>
  <si>
    <t>1:17.815</t>
  </si>
  <si>
    <t>1:25.507</t>
  </si>
  <si>
    <t>1:33.184</t>
  </si>
  <si>
    <t>1:41.005</t>
  </si>
  <si>
    <t>1:56.693</t>
  </si>
  <si>
    <t>2:04.415</t>
  </si>
  <si>
    <t>2:12.257</t>
  </si>
  <si>
    <t>2:19.966</t>
  </si>
  <si>
    <t>2:27.720</t>
  </si>
  <si>
    <t>2:35.710</t>
  </si>
  <si>
    <t>2:43.546</t>
  </si>
  <si>
    <t>2:51.344</t>
  </si>
  <si>
    <t>2:59.260</t>
  </si>
  <si>
    <t>3:07.138</t>
  </si>
  <si>
    <t>3:15.171</t>
  </si>
  <si>
    <t>3:23.027</t>
  </si>
  <si>
    <t>3:31.121</t>
  </si>
  <si>
    <t>3:38.957</t>
  </si>
  <si>
    <t>3:46.979</t>
  </si>
  <si>
    <t>3:55.121</t>
  </si>
  <si>
    <t>4:03.068</t>
  </si>
  <si>
    <t>4:10.989</t>
  </si>
  <si>
    <t>4:18.967</t>
  </si>
  <si>
    <t>1:01.126</t>
  </si>
  <si>
    <t>1:09.171</t>
  </si>
  <si>
    <t>1:17.035</t>
  </si>
  <si>
    <t>1:24.793</t>
  </si>
  <si>
    <t>1:32.696</t>
  </si>
  <si>
    <t>1:40.534</t>
  </si>
  <si>
    <t>1:48.582</t>
  </si>
  <si>
    <t>1:56.574</t>
  </si>
  <si>
    <t>2:04.711</t>
  </si>
  <si>
    <t>2:12.700</t>
  </si>
  <si>
    <t>2:20.819</t>
  </si>
  <si>
    <t>2:28.776</t>
  </si>
  <si>
    <t>2:36.667</t>
  </si>
  <si>
    <t>2:44.673</t>
  </si>
  <si>
    <t>2:52.666</t>
  </si>
  <si>
    <t>3:00.689</t>
  </si>
  <si>
    <t>3:08.936</t>
  </si>
  <si>
    <t>3:17.215</t>
  </si>
  <si>
    <t>3:25.544</t>
  </si>
  <si>
    <t>3:33.663</t>
  </si>
  <si>
    <t>3:41.893</t>
  </si>
  <si>
    <t>3:49.930</t>
  </si>
  <si>
    <t>3:57.949</t>
  </si>
  <si>
    <t>4:06.125</t>
  </si>
  <si>
    <t>4:14.495</t>
  </si>
  <si>
    <t>4:23.181</t>
  </si>
  <si>
    <t>1:00.420</t>
  </si>
  <si>
    <t>1:07.993</t>
  </si>
  <si>
    <t>1:15.699</t>
  </si>
  <si>
    <t>1:23.321</t>
  </si>
  <si>
    <t>1:30.927</t>
  </si>
  <si>
    <t>1:38.553</t>
  </si>
  <si>
    <t>1:46.270</t>
  </si>
  <si>
    <t>1:53.883</t>
  </si>
  <si>
    <t>2:01.695</t>
  </si>
  <si>
    <t>2:09.314</t>
  </si>
  <si>
    <t>2:16.969</t>
  </si>
  <si>
    <t>2:24.803</t>
  </si>
  <si>
    <t>2:32.542</t>
  </si>
  <si>
    <t>2:40.343</t>
  </si>
  <si>
    <t>2:48.303</t>
  </si>
  <si>
    <t>2:56.024</t>
  </si>
  <si>
    <t>3:03.725</t>
  </si>
  <si>
    <t>3:11.673</t>
  </si>
  <si>
    <t>3:19.700</t>
  </si>
  <si>
    <t>3:27.868</t>
  </si>
  <si>
    <t>3:35.948</t>
  </si>
  <si>
    <t>3:44.212</t>
  </si>
  <si>
    <t>3:52.066</t>
  </si>
  <si>
    <t>3:59.942</t>
  </si>
  <si>
    <t>4:07.995</t>
  </si>
  <si>
    <t>4:16.028</t>
  </si>
  <si>
    <t>1:07.710</t>
  </si>
  <si>
    <t>1:15.414</t>
  </si>
  <si>
    <t>1:23.104</t>
  </si>
  <si>
    <t>1:30.828</t>
  </si>
  <si>
    <t>1:38.700</t>
  </si>
  <si>
    <t>1:46.380</t>
  </si>
  <si>
    <t>1:54.031</t>
  </si>
  <si>
    <t>2:01.692</t>
  </si>
  <si>
    <t>2:09.538</t>
  </si>
  <si>
    <t>2:17.295</t>
  </si>
  <si>
    <t>2:25.118</t>
  </si>
  <si>
    <t>2:33.082</t>
  </si>
  <si>
    <t>2:40.982</t>
  </si>
  <si>
    <t>2:49.080</t>
  </si>
  <si>
    <t>2:57.061</t>
  </si>
  <si>
    <t>3:05.166</t>
  </si>
  <si>
    <t>3:12.946</t>
  </si>
  <si>
    <t>3:20.740</t>
  </si>
  <si>
    <t>3:28.652</t>
  </si>
  <si>
    <t>3:36.610</t>
  </si>
  <si>
    <t>3:44.689</t>
  </si>
  <si>
    <t>3:52.802</t>
  </si>
  <si>
    <t>4:09.160</t>
  </si>
  <si>
    <t>4:17.270</t>
  </si>
  <si>
    <t>1:01.280</t>
  </si>
  <si>
    <t>1:08.996</t>
  </si>
  <si>
    <t>1:16.662</t>
  </si>
  <si>
    <t>1:24.313</t>
  </si>
  <si>
    <t>1:32.154</t>
  </si>
  <si>
    <t>1:39.881</t>
  </si>
  <si>
    <t>1:47.651</t>
  </si>
  <si>
    <t>1:55.572</t>
  </si>
  <si>
    <t>2:03.470</t>
  </si>
  <si>
    <t>2:11.494</t>
  </si>
  <si>
    <t>2:19.344</t>
  </si>
  <si>
    <t>2:27.201</t>
  </si>
  <si>
    <t>2:35.107</t>
  </si>
  <si>
    <t>2:42.925</t>
  </si>
  <si>
    <t>2:50.733</t>
  </si>
  <si>
    <t>2:58.568</t>
  </si>
  <si>
    <t>3:06.500</t>
  </si>
  <si>
    <t>3:14.380</t>
  </si>
  <si>
    <t>3:22.321</t>
  </si>
  <si>
    <t>3:30.406</t>
  </si>
  <si>
    <t>3:38.299</t>
  </si>
  <si>
    <t>3:46.179</t>
  </si>
  <si>
    <t>3:54.132</t>
  </si>
  <si>
    <t>4:02.112</t>
  </si>
  <si>
    <t>4:10.028</t>
  </si>
  <si>
    <t>4:18.069</t>
  </si>
  <si>
    <t>1:01.885</t>
  </si>
  <si>
    <t>1:09.844</t>
  </si>
  <si>
    <t>1:18.007</t>
  </si>
  <si>
    <t>1:25.821</t>
  </si>
  <si>
    <t>1:33.576</t>
  </si>
  <si>
    <t>1:41.496</t>
  </si>
  <si>
    <t>1:49.382</t>
  </si>
  <si>
    <t>1:57.357</t>
  </si>
  <si>
    <t>2:05.323</t>
  </si>
  <si>
    <t>2:13.259</t>
  </si>
  <si>
    <t>2:21.173</t>
  </si>
  <si>
    <t>2:29.230</t>
  </si>
  <si>
    <t>2:37.427</t>
  </si>
  <si>
    <t>2:45.399</t>
  </si>
  <si>
    <t>2:53.450</t>
  </si>
  <si>
    <t>3:01.650</t>
  </si>
  <si>
    <t>3:09.595</t>
  </si>
  <si>
    <t>3:17.555</t>
  </si>
  <si>
    <t>3:25.441</t>
  </si>
  <si>
    <t>3:33.240</t>
  </si>
  <si>
    <t>3:41.637</t>
  </si>
  <si>
    <t>3:50.356</t>
  </si>
  <si>
    <t>3:59.698</t>
  </si>
  <si>
    <t>4:09.386</t>
  </si>
  <si>
    <t>4:19.380</t>
  </si>
  <si>
    <t>4:31.012</t>
  </si>
  <si>
    <t>1:01.632</t>
  </si>
  <si>
    <t>1:09.358</t>
  </si>
  <si>
    <t>1:17.333</t>
  </si>
  <si>
    <t>1:24.960</t>
  </si>
  <si>
    <t>1:33.099</t>
  </si>
  <si>
    <t>1:40.774</t>
  </si>
  <si>
    <t>1:48.721</t>
  </si>
  <si>
    <t>1:56.351</t>
  </si>
  <si>
    <t>2:04.361</t>
  </si>
  <si>
    <t>2:11.981</t>
  </si>
  <si>
    <t>2:19.883</t>
  </si>
  <si>
    <t>2:27.584</t>
  </si>
  <si>
    <t>2:35.528</t>
  </si>
  <si>
    <t>2:43.233</t>
  </si>
  <si>
    <t>2:51.214</t>
  </si>
  <si>
    <t>2:58.965</t>
  </si>
  <si>
    <t>3:06.960</t>
  </si>
  <si>
    <t>3:14.625</t>
  </si>
  <si>
    <t>3:22.604</t>
  </si>
  <si>
    <t>3:30.531</t>
  </si>
  <si>
    <t>3:38.859</t>
  </si>
  <si>
    <t>3:46.670</t>
  </si>
  <si>
    <t>3:54.608</t>
  </si>
  <si>
    <t>4:02.111</t>
  </si>
  <si>
    <t>4:09.834</t>
  </si>
  <si>
    <t>4:17.453</t>
  </si>
  <si>
    <t>1:01.956</t>
  </si>
  <si>
    <t>1:09.608</t>
  </si>
  <si>
    <t>1:17.555</t>
  </si>
  <si>
    <t>1:25.190</t>
  </si>
  <si>
    <t>1:33.316</t>
  </si>
  <si>
    <t>1:41.107</t>
  </si>
  <si>
    <t>1:49.282</t>
  </si>
  <si>
    <t>1:57.302</t>
  </si>
  <si>
    <t>2:05.382</t>
  </si>
  <si>
    <t>2:13.320</t>
  </si>
  <si>
    <t>2:21.535</t>
  </si>
  <si>
    <t>2:29.628</t>
  </si>
  <si>
    <t>2:37.795</t>
  </si>
  <si>
    <t>2:45.621</t>
  </si>
  <si>
    <t>2:53.897</t>
  </si>
  <si>
    <t>3:01.875</t>
  </si>
  <si>
    <t>3:10.232</t>
  </si>
  <si>
    <t>3:18.380</t>
  </si>
  <si>
    <t>3:26.774</t>
  </si>
  <si>
    <t>3:34.843</t>
  </si>
  <si>
    <t>3:43.349</t>
  </si>
  <si>
    <t>3:51.763</t>
  </si>
  <si>
    <t>4:00.074</t>
  </si>
  <si>
    <t>4:08.014</t>
  </si>
  <si>
    <t>4:16.218</t>
  </si>
  <si>
    <t>4:24.396</t>
  </si>
  <si>
    <t>CATLIN Kelly</t>
  </si>
  <si>
    <t>1:02.530</t>
  </si>
  <si>
    <t>1:10.460</t>
  </si>
  <si>
    <t>1:18.572</t>
  </si>
  <si>
    <t>1:26.363</t>
  </si>
  <si>
    <t>1:34.357</t>
  </si>
  <si>
    <t>1:42.264</t>
  </si>
  <si>
    <t>1:50.539</t>
  </si>
  <si>
    <t>1:58.786</t>
  </si>
  <si>
    <t>2:07.239</t>
  </si>
  <si>
    <t>2:15.638</t>
  </si>
  <si>
    <t>2:24.022</t>
  </si>
  <si>
    <t>2:31.979</t>
  </si>
  <si>
    <t>2:40.128</t>
  </si>
  <si>
    <t>2:47.981</t>
  </si>
  <si>
    <t>2:55.993</t>
  </si>
  <si>
    <t>3:03.611</t>
  </si>
  <si>
    <t>3:11.716</t>
  </si>
  <si>
    <t>3:19.701</t>
  </si>
  <si>
    <t>3:28.183</t>
  </si>
  <si>
    <t>3:36.507</t>
  </si>
  <si>
    <t>3:44.925</t>
  </si>
  <si>
    <t>3:52.952</t>
  </si>
  <si>
    <t>4:01.160</t>
  </si>
  <si>
    <t>4:09.089</t>
  </si>
  <si>
    <t>4:16.882</t>
  </si>
  <si>
    <t>4:24.493</t>
  </si>
  <si>
    <t>1:02.885</t>
  </si>
  <si>
    <t>1:10.575</t>
  </si>
  <si>
    <t>1:18.668</t>
  </si>
  <si>
    <t>1:26.403</t>
  </si>
  <si>
    <t>1:34.470</t>
  </si>
  <si>
    <t>1:42.320</t>
  </si>
  <si>
    <t>1:50.357</t>
  </si>
  <si>
    <t>1:58.270</t>
  </si>
  <si>
    <t>2:06.416</t>
  </si>
  <si>
    <t>2:14.377</t>
  </si>
  <si>
    <t>2:22.850</t>
  </si>
  <si>
    <t>2:31.189</t>
  </si>
  <si>
    <t>2:39.503</t>
  </si>
  <si>
    <t>2:47.516</t>
  </si>
  <si>
    <t>2:55.858</t>
  </si>
  <si>
    <t>3:04.031</t>
  </si>
  <si>
    <t>3:12.302</t>
  </si>
  <si>
    <t>3:20.229</t>
  </si>
  <si>
    <t>3:28.506</t>
  </si>
  <si>
    <t>3:36.681</t>
  </si>
  <si>
    <t>3:44.827</t>
  </si>
  <si>
    <t>3:52.713</t>
  </si>
  <si>
    <t>4:00.923</t>
  </si>
  <si>
    <t>4:08.952</t>
  </si>
  <si>
    <t>4:17.198</t>
  </si>
  <si>
    <t>4:25.362</t>
  </si>
  <si>
    <t>HOLL Jenny</t>
  </si>
  <si>
    <t>RAYBOULD Rebecca</t>
  </si>
  <si>
    <t>1:03.417</t>
  </si>
  <si>
    <t>1:11.378</t>
  </si>
  <si>
    <t>1:19.561</t>
  </si>
  <si>
    <t>1:27.512</t>
  </si>
  <si>
    <t>1:35.719</t>
  </si>
  <si>
    <t>1:43.658</t>
  </si>
  <si>
    <t>1:51.988</t>
  </si>
  <si>
    <t>1:59.928</t>
  </si>
  <si>
    <t>2:08.342</t>
  </si>
  <si>
    <t>2:16.426</t>
  </si>
  <si>
    <t>2:24.830</t>
  </si>
  <si>
    <t>2:33.067</t>
  </si>
  <si>
    <t>2:41.322</t>
  </si>
  <si>
    <t>2:49.171</t>
  </si>
  <si>
    <t>2:57.306</t>
  </si>
  <si>
    <t>3:05.314</t>
  </si>
  <si>
    <t>3:13.578</t>
  </si>
  <si>
    <t>3:21.497</t>
  </si>
  <si>
    <t>3:29.686</t>
  </si>
  <si>
    <t>3:37.577</t>
  </si>
  <si>
    <t>3:45.723</t>
  </si>
  <si>
    <t>3:53.866</t>
  </si>
  <si>
    <t>4:02.402</t>
  </si>
  <si>
    <t>4:10.353</t>
  </si>
  <si>
    <t>4:18.752</t>
  </si>
  <si>
    <t>4:26.834</t>
  </si>
  <si>
    <t>1:03.411</t>
  </si>
  <si>
    <t>1:11.320</t>
  </si>
  <si>
    <t>1:19.493</t>
  </si>
  <si>
    <t>1:27.523</t>
  </si>
  <si>
    <t>1:35.926</t>
  </si>
  <si>
    <t>1:44.182</t>
  </si>
  <si>
    <t>1:52.447</t>
  </si>
  <si>
    <t>2:00.678</t>
  </si>
  <si>
    <t>2:09.111</t>
  </si>
  <si>
    <t>2:17.389</t>
  </si>
  <si>
    <t>2:25.777</t>
  </si>
  <si>
    <t>2:33.847</t>
  </si>
  <si>
    <t>2:42.203</t>
  </si>
  <si>
    <t>2:50.449</t>
  </si>
  <si>
    <t>2:58.803</t>
  </si>
  <si>
    <t>3:06.915</t>
  </si>
  <si>
    <t>3:15.551</t>
  </si>
  <si>
    <t>3:23.803</t>
  </si>
  <si>
    <t>3:32.536</t>
  </si>
  <si>
    <t>3:40.787</t>
  </si>
  <si>
    <t>3:49.313</t>
  </si>
  <si>
    <t>3:57.525</t>
  </si>
  <si>
    <t>4:06.031</t>
  </si>
  <si>
    <t>4:14.410</t>
  </si>
  <si>
    <t>4:22.729</t>
  </si>
  <si>
    <t>4:30.730</t>
  </si>
  <si>
    <t>1:02.556</t>
  </si>
  <si>
    <t>1:10.383</t>
  </si>
  <si>
    <t>1:18.653</t>
  </si>
  <si>
    <t>1:26.496</t>
  </si>
  <si>
    <t>1:34.817</t>
  </si>
  <si>
    <t>1:42.721</t>
  </si>
  <si>
    <t>1:51.133</t>
  </si>
  <si>
    <t>1:59.003</t>
  </si>
  <si>
    <t>2:07.152</t>
  </si>
  <si>
    <t>2:15.192</t>
  </si>
  <si>
    <t>2:23.405</t>
  </si>
  <si>
    <t>2:31.485</t>
  </si>
  <si>
    <t>2:39.612</t>
  </si>
  <si>
    <t>2:47.634</t>
  </si>
  <si>
    <t>2:56.120</t>
  </si>
  <si>
    <t>3:04.234</t>
  </si>
  <si>
    <t>3:12.952</t>
  </si>
  <si>
    <t>3:21.390</t>
  </si>
  <si>
    <t>3:29.873</t>
  </si>
  <si>
    <t>3:38.309</t>
  </si>
  <si>
    <t>3:46.968</t>
  </si>
  <si>
    <t>3:55.480</t>
  </si>
  <si>
    <t>4:04.598</t>
  </si>
  <si>
    <t>4:13.128</t>
  </si>
  <si>
    <t>4:21.925</t>
  </si>
  <si>
    <t>4:30.883</t>
  </si>
  <si>
    <t>1:03.235</t>
  </si>
  <si>
    <t>1:11.201</t>
  </si>
  <si>
    <t>1:19.571</t>
  </si>
  <si>
    <t>1:27.531</t>
  </si>
  <si>
    <t>1:35.739</t>
  </si>
  <si>
    <t>1:43.762</t>
  </si>
  <si>
    <t>1:51.855</t>
  </si>
  <si>
    <t>1:59.680</t>
  </si>
  <si>
    <t>2:16.114</t>
  </si>
  <si>
    <t>2:24.560</t>
  </si>
  <si>
    <t>2:32.658</t>
  </si>
  <si>
    <t>2:41.092</t>
  </si>
  <si>
    <t>2:49.362</t>
  </si>
  <si>
    <t>2:57.652</t>
  </si>
  <si>
    <t>3:05.736</t>
  </si>
  <si>
    <t>3:14.276</t>
  </si>
  <si>
    <t>3:22.760</t>
  </si>
  <si>
    <t>3:31.425</t>
  </si>
  <si>
    <t>3:39.898</t>
  </si>
  <si>
    <t>3:48.473</t>
  </si>
  <si>
    <t>3:56.844</t>
  </si>
  <si>
    <t>4:05.700</t>
  </si>
  <si>
    <t>4:14.134</t>
  </si>
  <si>
    <t>4:23.084</t>
  </si>
  <si>
    <t>4:31.762</t>
  </si>
  <si>
    <t>1:04.251</t>
  </si>
  <si>
    <t>1:12.219</t>
  </si>
  <si>
    <t>1:20.458</t>
  </si>
  <si>
    <t>1:28.549</t>
  </si>
  <si>
    <t>1:36.794</t>
  </si>
  <si>
    <t>1:44.775</t>
  </si>
  <si>
    <t>1:53.216</t>
  </si>
  <si>
    <t>2:01.449</t>
  </si>
  <si>
    <t>2:09.735</t>
  </si>
  <si>
    <t>2:17.625</t>
  </si>
  <si>
    <t>2:25.850</t>
  </si>
  <si>
    <t>2:34.025</t>
  </si>
  <si>
    <t>2:42.413</t>
  </si>
  <si>
    <t>2:50.815</t>
  </si>
  <si>
    <t>2:59.332</t>
  </si>
  <si>
    <t>3:07.563</t>
  </si>
  <si>
    <t>3:16.155</t>
  </si>
  <si>
    <t>3:24.375</t>
  </si>
  <si>
    <t>3:32.824</t>
  </si>
  <si>
    <t>3:40.998</t>
  </si>
  <si>
    <t>3:49.746</t>
  </si>
  <si>
    <t>3:58.330</t>
  </si>
  <si>
    <t>4:06.851</t>
  </si>
  <si>
    <t>4:15.034</t>
  </si>
  <si>
    <t>4:23.555</t>
  </si>
  <si>
    <t>4:32.103</t>
  </si>
  <si>
    <t>1:02.578</t>
  </si>
  <si>
    <t>1:10.557</t>
  </si>
  <si>
    <t>1:18.994</t>
  </si>
  <si>
    <t>1:26.964</t>
  </si>
  <si>
    <t>1:35.325</t>
  </si>
  <si>
    <t>1:43.362</t>
  </si>
  <si>
    <t>1:51.833</t>
  </si>
  <si>
    <t>1:59.799</t>
  </si>
  <si>
    <t>2:08.263</t>
  </si>
  <si>
    <t>2:16.510</t>
  </si>
  <si>
    <t>2:25.112</t>
  </si>
  <si>
    <t>2:33.541</t>
  </si>
  <si>
    <t>2:42.380</t>
  </si>
  <si>
    <t>2:50.691</t>
  </si>
  <si>
    <t>2:59.342</t>
  </si>
  <si>
    <t>3:07.882</t>
  </si>
  <si>
    <t>3:16.768</t>
  </si>
  <si>
    <t>3:25.574</t>
  </si>
  <si>
    <t>3:34.403</t>
  </si>
  <si>
    <t>3:43.107</t>
  </si>
  <si>
    <t>3:51.842</t>
  </si>
  <si>
    <t>4:00.270</t>
  </si>
  <si>
    <t>4:09.078</t>
  </si>
  <si>
    <t>4:17.596</t>
  </si>
  <si>
    <t>4:26.404</t>
  </si>
  <si>
    <t>4:35.144</t>
  </si>
  <si>
    <t>KONONENKO Valeriya</t>
  </si>
  <si>
    <t>1:04.853</t>
  </si>
  <si>
    <t>1:12.861</t>
  </si>
  <si>
    <t>1:21.268</t>
  </si>
  <si>
    <t>1:29.318</t>
  </si>
  <si>
    <t>1:37.892</t>
  </si>
  <si>
    <t>1:46.052</t>
  </si>
  <si>
    <t>1:54.695</t>
  </si>
  <si>
    <t>2:02.875</t>
  </si>
  <si>
    <t>2:11.483</t>
  </si>
  <si>
    <t>2:19.725</t>
  </si>
  <si>
    <t>2:28.325</t>
  </si>
  <si>
    <t>2:36.751</t>
  </si>
  <si>
    <t>2:53.952</t>
  </si>
  <si>
    <t>3:02.535</t>
  </si>
  <si>
    <t>3:10.813</t>
  </si>
  <si>
    <t>3:19.485</t>
  </si>
  <si>
    <t>3:27.706</t>
  </si>
  <si>
    <t>3:36.296</t>
  </si>
  <si>
    <t>3:44.466</t>
  </si>
  <si>
    <t>3:53.055</t>
  </si>
  <si>
    <t>4:01.193</t>
  </si>
  <si>
    <t>4:09.866</t>
  </si>
  <si>
    <t>4:18.085</t>
  </si>
  <si>
    <t>4:26.724</t>
  </si>
  <si>
    <t>4:35.228</t>
  </si>
  <si>
    <t>EBERT Michaela</t>
  </si>
  <si>
    <t>1:05.778</t>
  </si>
  <si>
    <t>1:13.673</t>
  </si>
  <si>
    <t>1:22.044</t>
  </si>
  <si>
    <t>1:30.014</t>
  </si>
  <si>
    <t>1:38.462</t>
  </si>
  <si>
    <t>1:46.476</t>
  </si>
  <si>
    <t>1:54.781</t>
  </si>
  <si>
    <t>2:02.934</t>
  </si>
  <si>
    <t>2:11.513</t>
  </si>
  <si>
    <t>2:20.027</t>
  </si>
  <si>
    <t>2:29.025</t>
  </si>
  <si>
    <t>2:37.302</t>
  </si>
  <si>
    <t>2:45.805</t>
  </si>
  <si>
    <t>2:54.178</t>
  </si>
  <si>
    <t>3:02.749</t>
  </si>
  <si>
    <t>3:11.214</t>
  </si>
  <si>
    <t>3:19.686</t>
  </si>
  <si>
    <t>3:27.750</t>
  </si>
  <si>
    <t>3:36.389</t>
  </si>
  <si>
    <t>3:44.816</t>
  </si>
  <si>
    <t>3:53.863</t>
  </si>
  <si>
    <t>4:02.347</t>
  </si>
  <si>
    <t>4:11.063</t>
  </si>
  <si>
    <t>4:19.529</t>
  </si>
  <si>
    <t>4:27.919</t>
  </si>
  <si>
    <t>4:36.282</t>
  </si>
  <si>
    <t>1:02.259</t>
  </si>
  <si>
    <t>1:10.080</t>
  </si>
  <si>
    <t>1:18.060</t>
  </si>
  <si>
    <t>1:25.907</t>
  </si>
  <si>
    <t>1:33.915</t>
  </si>
  <si>
    <t>1:41.706</t>
  </si>
  <si>
    <t>1:49.754</t>
  </si>
  <si>
    <t>1:57.989</t>
  </si>
  <si>
    <t>2:06.111</t>
  </si>
  <si>
    <t>2:14.305</t>
  </si>
  <si>
    <t>2:22.322</t>
  </si>
  <si>
    <t>2:30.434</t>
  </si>
  <si>
    <t>2:38.427</t>
  </si>
  <si>
    <t>2:46.543</t>
  </si>
  <si>
    <t>2:54.601</t>
  </si>
  <si>
    <t>3:02.706</t>
  </si>
  <si>
    <t>3:10.925</t>
  </si>
  <si>
    <t>3:18.940</t>
  </si>
  <si>
    <t>3:27.183</t>
  </si>
  <si>
    <t>3:35.196</t>
  </si>
  <si>
    <t>3:43.426</t>
  </si>
  <si>
    <t>3:51.671</t>
  </si>
  <si>
    <t>4:08.690</t>
  </si>
  <si>
    <t>4:17.047</t>
  </si>
  <si>
    <t>4:25.299</t>
  </si>
  <si>
    <t>1:02.788</t>
  </si>
  <si>
    <t>1:10.670</t>
  </si>
  <si>
    <t>1:18.754</t>
  </si>
  <si>
    <t>1:27.014</t>
  </si>
  <si>
    <t>1:35.149</t>
  </si>
  <si>
    <t>1:43.503</t>
  </si>
  <si>
    <t>1:51.752</t>
  </si>
  <si>
    <t>2:00.163</t>
  </si>
  <si>
    <t>2:08.393</t>
  </si>
  <si>
    <t>2:16.622</t>
  </si>
  <si>
    <t>2:24.962</t>
  </si>
  <si>
    <t>2:33.237</t>
  </si>
  <si>
    <t>2:41.643</t>
  </si>
  <si>
    <t>2:49.941</t>
  </si>
  <si>
    <t>2:58.425</t>
  </si>
  <si>
    <t>3:06.789</t>
  </si>
  <si>
    <t>3:15.295</t>
  </si>
  <si>
    <t>3:23.632</t>
  </si>
  <si>
    <t>3:31.968</t>
  </si>
  <si>
    <t>3:40.506</t>
  </si>
  <si>
    <t>3:48.922</t>
  </si>
  <si>
    <t>3:57.632</t>
  </si>
  <si>
    <t>4:06.184</t>
  </si>
  <si>
    <t>4:14.951</t>
  </si>
  <si>
    <t>4:23.258</t>
  </si>
  <si>
    <t>4:31.635</t>
  </si>
  <si>
    <t>1:02.932</t>
  </si>
  <si>
    <t>1:10.900</t>
  </si>
  <si>
    <t>1:18.813</t>
  </si>
  <si>
    <t>1:26.846</t>
  </si>
  <si>
    <t>1:34.715</t>
  </si>
  <si>
    <t>1:42.611</t>
  </si>
  <si>
    <t>1:50.528</t>
  </si>
  <si>
    <t>1:58.582</t>
  </si>
  <si>
    <t>2:06.537</t>
  </si>
  <si>
    <t>2:14.609</t>
  </si>
  <si>
    <t>2:22.590</t>
  </si>
  <si>
    <t>2:30.561</t>
  </si>
  <si>
    <t>2:38.730</t>
  </si>
  <si>
    <t>2:46.968</t>
  </si>
  <si>
    <t>2:55.116</t>
  </si>
  <si>
    <t>3:03.292</t>
  </si>
  <si>
    <t>3:11.288</t>
  </si>
  <si>
    <t>3:19.345</t>
  </si>
  <si>
    <t>3:27.354</t>
  </si>
  <si>
    <t>3:35.555</t>
  </si>
  <si>
    <t>3:43.588</t>
  </si>
  <si>
    <t>3:51.772</t>
  </si>
  <si>
    <t>3:59.680</t>
  </si>
  <si>
    <t>4:07.618</t>
  </si>
  <si>
    <t>4:15.788</t>
  </si>
  <si>
    <t>4:23.702</t>
  </si>
  <si>
    <t>1:10.647</t>
  </si>
  <si>
    <t>1:18.831</t>
  </si>
  <si>
    <t>1:26.863</t>
  </si>
  <si>
    <t>1:34.969</t>
  </si>
  <si>
    <t>1:43.146</t>
  </si>
  <si>
    <t>1:51.151</t>
  </si>
  <si>
    <t>1:59.115</t>
  </si>
  <si>
    <t>2:07.327</t>
  </si>
  <si>
    <t>2:15.496</t>
  </si>
  <si>
    <t>2:23.956</t>
  </si>
  <si>
    <t>2:32.155</t>
  </si>
  <si>
    <t>2:40.404</t>
  </si>
  <si>
    <t>2:48.859</t>
  </si>
  <si>
    <t>2:57.071</t>
  </si>
  <si>
    <t>3:05.397</t>
  </si>
  <si>
    <t>3:13.980</t>
  </si>
  <si>
    <t>3:22.650</t>
  </si>
  <si>
    <t>3:31.524</t>
  </si>
  <si>
    <t>3:40.095</t>
  </si>
  <si>
    <t>3:48.709</t>
  </si>
  <si>
    <t>3:57.504</t>
  </si>
  <si>
    <t>4:06.559</t>
  </si>
  <si>
    <t>4:15.755</t>
  </si>
  <si>
    <t>4:25.050</t>
  </si>
  <si>
    <t>4:34.535</t>
  </si>
  <si>
    <t>1:01.161</t>
  </si>
  <si>
    <t>1:08.891</t>
  </si>
  <si>
    <t>1:16.538</t>
  </si>
  <si>
    <t>1:24.269</t>
  </si>
  <si>
    <t>1:31.982</t>
  </si>
  <si>
    <t>1:39.885</t>
  </si>
  <si>
    <t>1:47.921</t>
  </si>
  <si>
    <t>1:56.197</t>
  </si>
  <si>
    <t>2:04.313</t>
  </si>
  <si>
    <t>2:12.603</t>
  </si>
  <si>
    <t>2:20.665</t>
  </si>
  <si>
    <t>2:28.622</t>
  </si>
  <si>
    <t>2:36.470</t>
  </si>
  <si>
    <t>2:44.400</t>
  </si>
  <si>
    <t>2:52.188</t>
  </si>
  <si>
    <t>2:59.927</t>
  </si>
  <si>
    <t>3:07.949</t>
  </si>
  <si>
    <t>3:16.067</t>
  </si>
  <si>
    <t>3:24.185</t>
  </si>
  <si>
    <t>3:32.483</t>
  </si>
  <si>
    <t>3:40.651</t>
  </si>
  <si>
    <t>3:48.773</t>
  </si>
  <si>
    <t>3:56.843</t>
  </si>
  <si>
    <t>4:04.942</t>
  </si>
  <si>
    <t>4:12.664</t>
  </si>
  <si>
    <t>4:20.353</t>
  </si>
  <si>
    <t>1:01.536</t>
  </si>
  <si>
    <t>1:09.451</t>
  </si>
  <si>
    <t>1:17.256</t>
  </si>
  <si>
    <t>1:25.072</t>
  </si>
  <si>
    <t>1:32.909</t>
  </si>
  <si>
    <t>1:40.764</t>
  </si>
  <si>
    <t>1:48.738</t>
  </si>
  <si>
    <t>1:56.628</t>
  </si>
  <si>
    <t>2:04.523</t>
  </si>
  <si>
    <t>2:12.594</t>
  </si>
  <si>
    <t>2:20.573</t>
  </si>
  <si>
    <t>2:28.712</t>
  </si>
  <si>
    <t>2:36.730</t>
  </si>
  <si>
    <t>2:44.971</t>
  </si>
  <si>
    <t>2:53.005</t>
  </si>
  <si>
    <t>3:01.015</t>
  </si>
  <si>
    <t>3:09.153</t>
  </si>
  <si>
    <t>3:17.237</t>
  </si>
  <si>
    <t>3:25.362</t>
  </si>
  <si>
    <t>3:33.666</t>
  </si>
  <si>
    <t>3:41.911</t>
  </si>
  <si>
    <t>3:50.381</t>
  </si>
  <si>
    <t>3:58.571</t>
  </si>
  <si>
    <t>4:06.764</t>
  </si>
  <si>
    <t>4:14.891</t>
  </si>
  <si>
    <t>4:23.148</t>
  </si>
  <si>
    <t>1:00.977</t>
  </si>
  <si>
    <t>1:08.748</t>
  </si>
  <si>
    <t>1:16.507</t>
  </si>
  <si>
    <t>1:24.270</t>
  </si>
  <si>
    <t>1:32.155</t>
  </si>
  <si>
    <t>1:47.595</t>
  </si>
  <si>
    <t>1:55.271</t>
  </si>
  <si>
    <t>2:02.957</t>
  </si>
  <si>
    <t>2:10.660</t>
  </si>
  <si>
    <t>2:18.364</t>
  </si>
  <si>
    <t>2:26.167</t>
  </si>
  <si>
    <t>2:33.817</t>
  </si>
  <si>
    <t>2:41.668</t>
  </si>
  <si>
    <t>2:49.343</t>
  </si>
  <si>
    <t>2:57.011</t>
  </si>
  <si>
    <t>3:04.817</t>
  </si>
  <si>
    <t>3:12.524</t>
  </si>
  <si>
    <t>3:20.392</t>
  </si>
  <si>
    <t>3:28.331</t>
  </si>
  <si>
    <t>3:36.480</t>
  </si>
  <si>
    <t>3:44.894</t>
  </si>
  <si>
    <t>3:53.233</t>
  </si>
  <si>
    <t>4:01.876</t>
  </si>
  <si>
    <t>4:10.125</t>
  </si>
  <si>
    <t>4:18.344</t>
  </si>
  <si>
    <t>1:02.810</t>
  </si>
  <si>
    <t>1:10.549</t>
  </si>
  <si>
    <t>1:18.460</t>
  </si>
  <si>
    <t>1:26.242</t>
  </si>
  <si>
    <t>1:34.042</t>
  </si>
  <si>
    <t>1:41.993</t>
  </si>
  <si>
    <t>1:49.913</t>
  </si>
  <si>
    <t>1:58.006</t>
  </si>
  <si>
    <t>2:06.064</t>
  </si>
  <si>
    <t>2:14.232</t>
  </si>
  <si>
    <t>2:22.579</t>
  </si>
  <si>
    <t>2:30.711</t>
  </si>
  <si>
    <t>2:38.796</t>
  </si>
  <si>
    <t>2:46.904</t>
  </si>
  <si>
    <t>2:55.195</t>
  </si>
  <si>
    <t>3:03.203</t>
  </si>
  <si>
    <t>3:11.194</t>
  </si>
  <si>
    <t>3:19.289</t>
  </si>
  <si>
    <t>3:27.560</t>
  </si>
  <si>
    <t>3:35.741</t>
  </si>
  <si>
    <t>3:44.177</t>
  </si>
  <si>
    <t>3:52.663</t>
  </si>
  <si>
    <t>4:01.303</t>
  </si>
  <si>
    <t>4:09.558</t>
  </si>
  <si>
    <t>4:17.909</t>
  </si>
  <si>
    <t>4:26.200</t>
  </si>
  <si>
    <t>1:00.626</t>
  </si>
  <si>
    <t>1:08.387</t>
  </si>
  <si>
    <t>1:16.246</t>
  </si>
  <si>
    <t>1:24.152</t>
  </si>
  <si>
    <t>1:32.175</t>
  </si>
  <si>
    <t>1:39.958</t>
  </si>
  <si>
    <t>1:47.643</t>
  </si>
  <si>
    <t>1:55.280</t>
  </si>
  <si>
    <t>2:02.885</t>
  </si>
  <si>
    <t>2:10.453</t>
  </si>
  <si>
    <t>2:17.958</t>
  </si>
  <si>
    <t>2:25.418</t>
  </si>
  <si>
    <t>2:32.982</t>
  </si>
  <si>
    <t>2:40.458</t>
  </si>
  <si>
    <t>2:48.185</t>
  </si>
  <si>
    <t>2:56.434</t>
  </si>
  <si>
    <t>3:04.759</t>
  </si>
  <si>
    <t>3:12.853</t>
  </si>
  <si>
    <t>3:22.403</t>
  </si>
  <si>
    <t>1:02.454</t>
  </si>
  <si>
    <t>1:10.431</t>
  </si>
  <si>
    <t>1:18.336</t>
  </si>
  <si>
    <t>1:26.341</t>
  </si>
  <si>
    <t>1:34.409</t>
  </si>
  <si>
    <t>1:42.769</t>
  </si>
  <si>
    <t>1:50.982</t>
  </si>
  <si>
    <t>1:59.342</t>
  </si>
  <si>
    <t>2:07.549</t>
  </si>
  <si>
    <t>2:15.881</t>
  </si>
  <si>
    <t>2:31.933</t>
  </si>
  <si>
    <t>2:39.805</t>
  </si>
  <si>
    <t>2:47.860</t>
  </si>
  <si>
    <t>2:56.973</t>
  </si>
  <si>
    <t>1:02.671</t>
  </si>
  <si>
    <t>1:10.594</t>
  </si>
  <si>
    <t>1:18.451</t>
  </si>
  <si>
    <t>1:26.414</t>
  </si>
  <si>
    <t>1:34.293</t>
  </si>
  <si>
    <t>1:42.140</t>
  </si>
  <si>
    <t>1:49.981</t>
  </si>
  <si>
    <t>1:57.991</t>
  </si>
  <si>
    <t>2:05.950</t>
  </si>
  <si>
    <t>2:14.073</t>
  </si>
  <si>
    <t>2:22.079</t>
  </si>
  <si>
    <t>2:30.071</t>
  </si>
  <si>
    <t>2:38.242</t>
  </si>
  <si>
    <t>2:46.239</t>
  </si>
  <si>
    <t>2:54.118</t>
  </si>
  <si>
    <t>3:03.086</t>
  </si>
  <si>
    <t>3:10.163</t>
  </si>
  <si>
    <t>3:18.295</t>
  </si>
  <si>
    <t>3:26.615</t>
  </si>
  <si>
    <t>3:34.738</t>
  </si>
  <si>
    <t>3:43.080</t>
  </si>
  <si>
    <t>3:51.197</t>
  </si>
  <si>
    <t>3:59.432</t>
  </si>
  <si>
    <t>4:07.933</t>
  </si>
  <si>
    <t>4:16.348</t>
  </si>
  <si>
    <t>4:24.512</t>
  </si>
  <si>
    <t>1:01.646</t>
  </si>
  <si>
    <t>1:09.424</t>
  </si>
  <si>
    <t>1:17.179</t>
  </si>
  <si>
    <t>1:25.077</t>
  </si>
  <si>
    <t>1:32.947</t>
  </si>
  <si>
    <t>1:40.875</t>
  </si>
  <si>
    <t>1:48.976</t>
  </si>
  <si>
    <t>1:56.972</t>
  </si>
  <si>
    <t>2:05.121</t>
  </si>
  <si>
    <t>2:13.204</t>
  </si>
  <si>
    <t>2:21.262</t>
  </si>
  <si>
    <t>2:29.493</t>
  </si>
  <si>
    <t>2:37.548</t>
  </si>
  <si>
    <t>2:45.554</t>
  </si>
  <si>
    <t>3:01.731</t>
  </si>
  <si>
    <t>3:09.836</t>
  </si>
  <si>
    <t>3:18.085</t>
  </si>
  <si>
    <t>3:26.353</t>
  </si>
  <si>
    <t>3:34.578</t>
  </si>
  <si>
    <t>3:42.872</t>
  </si>
  <si>
    <t>3:51.339</t>
  </si>
  <si>
    <t>3:59.482</t>
  </si>
  <si>
    <t>4:07.607</t>
  </si>
  <si>
    <t>4:15.687</t>
  </si>
  <si>
    <t>4:23.765</t>
  </si>
  <si>
    <t>1:09.281</t>
  </si>
  <si>
    <t>1:17.171</t>
  </si>
  <si>
    <t>1:24.941</t>
  </si>
  <si>
    <t>1:32.676</t>
  </si>
  <si>
    <t>1:40.448</t>
  </si>
  <si>
    <t>1:48.428</t>
  </si>
  <si>
    <t>1:56.333</t>
  </si>
  <si>
    <t>2:04.316</t>
  </si>
  <si>
    <t>2:12.119</t>
  </si>
  <si>
    <t>2:20.025</t>
  </si>
  <si>
    <t>2:27.932</t>
  </si>
  <si>
    <t>2:35.937</t>
  </si>
  <si>
    <t>2:44.045</t>
  </si>
  <si>
    <t>2:51.993</t>
  </si>
  <si>
    <t>2:59.984</t>
  </si>
  <si>
    <t>3:07.963</t>
  </si>
  <si>
    <t>3:15.951</t>
  </si>
  <si>
    <t>3:23.916</t>
  </si>
  <si>
    <t>3:32.097</t>
  </si>
  <si>
    <t>3:40.143</t>
  </si>
  <si>
    <t>3:47.983</t>
  </si>
  <si>
    <t>3:55.697</t>
  </si>
  <si>
    <t>4:03.451</t>
  </si>
  <si>
    <t>4:11.218</t>
  </si>
  <si>
    <t>4:19.073</t>
  </si>
  <si>
    <t>1:02.155</t>
  </si>
  <si>
    <t>1:10.021</t>
  </si>
  <si>
    <t>1:17.875</t>
  </si>
  <si>
    <t>1:25.855</t>
  </si>
  <si>
    <t>1:33.728</t>
  </si>
  <si>
    <t>1:41.616</t>
  </si>
  <si>
    <t>1:49.472</t>
  </si>
  <si>
    <t>1:57.521</t>
  </si>
  <si>
    <t>2:05.519</t>
  </si>
  <si>
    <t>2:13.605</t>
  </si>
  <si>
    <t>2:21.467</t>
  </si>
  <si>
    <t>2:29.339</t>
  </si>
  <si>
    <t>2:37.164</t>
  </si>
  <si>
    <t>2:45.191</t>
  </si>
  <si>
    <t>2:53.077</t>
  </si>
  <si>
    <t>3:00.979</t>
  </si>
  <si>
    <t>3:08.841</t>
  </si>
  <si>
    <t>3:16.661</t>
  </si>
  <si>
    <t>3:24.393</t>
  </si>
  <si>
    <t>3:32.140</t>
  </si>
  <si>
    <t>3:39.877</t>
  </si>
  <si>
    <t>3:47.762</t>
  </si>
  <si>
    <t>3:55.604</t>
  </si>
  <si>
    <t>4:03.698</t>
  </si>
  <si>
    <t>4:11.660</t>
  </si>
  <si>
    <t>4:19.683</t>
  </si>
  <si>
    <t>1:02.650</t>
  </si>
  <si>
    <t>1:10.917</t>
  </si>
  <si>
    <t>1:18.967</t>
  </si>
  <si>
    <t>1:27.056</t>
  </si>
  <si>
    <t>1:34.962</t>
  </si>
  <si>
    <t>1:43.069</t>
  </si>
  <si>
    <t>1:51.212</t>
  </si>
  <si>
    <t>1:59.498</t>
  </si>
  <si>
    <t>2:07.807</t>
  </si>
  <si>
    <t>2:16.266</t>
  </si>
  <si>
    <t>2:24.483</t>
  </si>
  <si>
    <t>2:32.609</t>
  </si>
  <si>
    <t>2:40.640</t>
  </si>
  <si>
    <t>2:48.719</t>
  </si>
  <si>
    <t>2:56.629</t>
  </si>
  <si>
    <t>3:04.500</t>
  </si>
  <si>
    <t>3:12.409</t>
  </si>
  <si>
    <t>3:20.351</t>
  </si>
  <si>
    <t>3:28.520</t>
  </si>
  <si>
    <t>3:36.975</t>
  </si>
  <si>
    <t>3:45.196</t>
  </si>
  <si>
    <t>3:53.484</t>
  </si>
  <si>
    <t>4:01.702</t>
  </si>
  <si>
    <t>4:09.867</t>
  </si>
  <si>
    <t>4:17.968</t>
  </si>
  <si>
    <t>4:25.760</t>
  </si>
  <si>
    <t>ROORDA Stephanie</t>
  </si>
  <si>
    <t>1:02.946</t>
  </si>
  <si>
    <t>1:11.117</t>
  </si>
  <si>
    <t>1:18.999</t>
  </si>
  <si>
    <t>1:26.866</t>
  </si>
  <si>
    <t>1:34.884</t>
  </si>
  <si>
    <t>1:42.854</t>
  </si>
  <si>
    <t>1:50.925</t>
  </si>
  <si>
    <t>1:59.155</t>
  </si>
  <si>
    <t>2:07.200</t>
  </si>
  <si>
    <t>2:15.246</t>
  </si>
  <si>
    <t>2:23.393</t>
  </si>
  <si>
    <t>2:31.592</t>
  </si>
  <si>
    <t>2:40.015</t>
  </si>
  <si>
    <t>2:48.130</t>
  </si>
  <si>
    <t>2:56.154</t>
  </si>
  <si>
    <t>3:04.111</t>
  </si>
  <si>
    <t>3:12.292</t>
  </si>
  <si>
    <t>3:20.470</t>
  </si>
  <si>
    <t>3:28.891</t>
  </si>
  <si>
    <t>3:37.015</t>
  </si>
  <si>
    <t>3:45.061</t>
  </si>
  <si>
    <t>3:53.158</t>
  </si>
  <si>
    <t>4:01.298</t>
  </si>
  <si>
    <t>4:09.488</t>
  </si>
  <si>
    <t>4:17.645</t>
  </si>
  <si>
    <t>4:25.931</t>
  </si>
  <si>
    <t>1:02.649</t>
  </si>
  <si>
    <t>1:10.675</t>
  </si>
  <si>
    <t>1:18.547</t>
  </si>
  <si>
    <t>1:26.458</t>
  </si>
  <si>
    <t>1:34.528</t>
  </si>
  <si>
    <t>1:42.436</t>
  </si>
  <si>
    <t>1:50.524</t>
  </si>
  <si>
    <t>1:58.494</t>
  </si>
  <si>
    <t>2:06.638</t>
  </si>
  <si>
    <t>2:14.757</t>
  </si>
  <si>
    <t>2:22.828</t>
  </si>
  <si>
    <t>2:31.093</t>
  </si>
  <si>
    <t>2:39.143</t>
  </si>
  <si>
    <t>2:47.226</t>
  </si>
  <si>
    <t>2:55.359</t>
  </si>
  <si>
    <t>3:03.714</t>
  </si>
  <si>
    <t>3:11.847</t>
  </si>
  <si>
    <t>3:20.167</t>
  </si>
  <si>
    <t>3:28.458</t>
  </si>
  <si>
    <t>3:36.935</t>
  </si>
  <si>
    <t>3:45.157</t>
  </si>
  <si>
    <t>3:53.370</t>
  </si>
  <si>
    <t>4:01.664</t>
  </si>
  <si>
    <t>4:09.998</t>
  </si>
  <si>
    <t>4:18.539</t>
  </si>
  <si>
    <t>4:26.858</t>
  </si>
  <si>
    <t>1:03.400</t>
  </si>
  <si>
    <t>1:11.471</t>
  </si>
  <si>
    <t>1:19.626</t>
  </si>
  <si>
    <t>1:27.613</t>
  </si>
  <si>
    <t>1:35.537</t>
  </si>
  <si>
    <t>1:43.474</t>
  </si>
  <si>
    <t>1:51.423</t>
  </si>
  <si>
    <t>1:59.343</t>
  </si>
  <si>
    <t>2:07.375</t>
  </si>
  <si>
    <t>2:15.393</t>
  </si>
  <si>
    <t>2:23.663</t>
  </si>
  <si>
    <t>2:31.944</t>
  </si>
  <si>
    <t>2:40.395</t>
  </si>
  <si>
    <t>2:56.976</t>
  </si>
  <si>
    <t>3:05.178</t>
  </si>
  <si>
    <t>3:13.398</t>
  </si>
  <si>
    <t>3:21.588</t>
  </si>
  <si>
    <t>3:29.766</t>
  </si>
  <si>
    <t>3:37.953</t>
  </si>
  <si>
    <t>3:46.342</t>
  </si>
  <si>
    <t>3:55.030</t>
  </si>
  <si>
    <t>4:03.392</t>
  </si>
  <si>
    <t>4:11.879</t>
  </si>
  <si>
    <t>4:19.981</t>
  </si>
  <si>
    <t>4:27.974</t>
  </si>
  <si>
    <t>1:02.411</t>
  </si>
  <si>
    <t>1:10.391</t>
  </si>
  <si>
    <t>1:18.540</t>
  </si>
  <si>
    <t>1:26.569</t>
  </si>
  <si>
    <t>1:34.743</t>
  </si>
  <si>
    <t>1:42.740</t>
  </si>
  <si>
    <t>1:50.922</t>
  </si>
  <si>
    <t>1:59.089</t>
  </si>
  <si>
    <t>2:07.304</t>
  </si>
  <si>
    <t>2:15.367</t>
  </si>
  <si>
    <t>2:23.428</t>
  </si>
  <si>
    <t>2:31.714</t>
  </si>
  <si>
    <t>2:39.889</t>
  </si>
  <si>
    <t>2:48.256</t>
  </si>
  <si>
    <t>2:56.337</t>
  </si>
  <si>
    <t>3:04.463</t>
  </si>
  <si>
    <t>3:12.793</t>
  </si>
  <si>
    <t>3:21.317</t>
  </si>
  <si>
    <t>3:38.066</t>
  </si>
  <si>
    <t>3:46.405</t>
  </si>
  <si>
    <t>3:54.982</t>
  </si>
  <si>
    <t>4:03.635</t>
  </si>
  <si>
    <t>4:12.038</t>
  </si>
  <si>
    <t>4:20.402</t>
  </si>
  <si>
    <t>4:28.896</t>
  </si>
  <si>
    <t>1:03.566</t>
  </si>
  <si>
    <t>1:11.739</t>
  </si>
  <si>
    <t>1:19.727</t>
  </si>
  <si>
    <t>1:27.877</t>
  </si>
  <si>
    <t>1:35.854</t>
  </si>
  <si>
    <t>1:44.001</t>
  </si>
  <si>
    <t>1:52.029</t>
  </si>
  <si>
    <t>2:00.091</t>
  </si>
  <si>
    <t>2:08.356</t>
  </si>
  <si>
    <t>2:16.599</t>
  </si>
  <si>
    <t>2:24.797</t>
  </si>
  <si>
    <t>2:33.003</t>
  </si>
  <si>
    <t>2:41.279</t>
  </si>
  <si>
    <t>2:49.586</t>
  </si>
  <si>
    <t>2:58.141</t>
  </si>
  <si>
    <t>3:06.625</t>
  </si>
  <si>
    <t>3:15.329</t>
  </si>
  <si>
    <t>3:23.829</t>
  </si>
  <si>
    <t>3:32.537</t>
  </si>
  <si>
    <t>3:41.026</t>
  </si>
  <si>
    <t>3:49.312</t>
  </si>
  <si>
    <t>3:57.591</t>
  </si>
  <si>
    <t>4:06.028</t>
  </si>
  <si>
    <t>4:14.462</t>
  </si>
  <si>
    <t>4:23.009</t>
  </si>
  <si>
    <t>4:31.457</t>
  </si>
  <si>
    <t>1:04.099</t>
  </si>
  <si>
    <t>1:12.376</t>
  </si>
  <si>
    <t>1:20.468</t>
  </si>
  <si>
    <t>1:28.463</t>
  </si>
  <si>
    <t>1:36.419</t>
  </si>
  <si>
    <t>1:44.558</t>
  </si>
  <si>
    <t>1:52.810</t>
  </si>
  <si>
    <t>2:01.008</t>
  </si>
  <si>
    <t>2:09.194</t>
  </si>
  <si>
    <t>2:17.612</t>
  </si>
  <si>
    <t>2:25.992</t>
  </si>
  <si>
    <t>2:34.525</t>
  </si>
  <si>
    <t>2:42.871</t>
  </si>
  <si>
    <t>2:51.165</t>
  </si>
  <si>
    <t>2:59.410</t>
  </si>
  <si>
    <t>3:07.824</t>
  </si>
  <si>
    <t>3:16.144</t>
  </si>
  <si>
    <t>3:24.582</t>
  </si>
  <si>
    <t>3:32.905</t>
  </si>
  <si>
    <t>3:41.427</t>
  </si>
  <si>
    <t>3:49.870</t>
  </si>
  <si>
    <t>3:58.449</t>
  </si>
  <si>
    <t>4:06.736</t>
  </si>
  <si>
    <t>4:15.017</t>
  </si>
  <si>
    <t>4:23.328</t>
  </si>
  <si>
    <t>4:31.782</t>
  </si>
  <si>
    <t>1:04.294</t>
  </si>
  <si>
    <t>1:12.589</t>
  </si>
  <si>
    <t>1:21.023</t>
  </si>
  <si>
    <t>1:29.197</t>
  </si>
  <si>
    <t>1:37.385</t>
  </si>
  <si>
    <t>1:45.746</t>
  </si>
  <si>
    <t>1:54.001</t>
  </si>
  <si>
    <t>2:02.414</t>
  </si>
  <si>
    <t>2:10.594</t>
  </si>
  <si>
    <t>2:18.940</t>
  </si>
  <si>
    <t>2:27.260</t>
  </si>
  <si>
    <t>2:35.756</t>
  </si>
  <si>
    <t>2:43.981</t>
  </si>
  <si>
    <t>2:52.265</t>
  </si>
  <si>
    <t>3:00.690</t>
  </si>
  <si>
    <t>3:09.037</t>
  </si>
  <si>
    <t>3:17.503</t>
  </si>
  <si>
    <t>3:34.032</t>
  </si>
  <si>
    <t>3:42.559</t>
  </si>
  <si>
    <t>3:51.064</t>
  </si>
  <si>
    <t>3:59.378</t>
  </si>
  <si>
    <t>4:07.729</t>
  </si>
  <si>
    <t>4:16.259</t>
  </si>
  <si>
    <t>4:24.546</t>
  </si>
  <si>
    <t>4:32.753</t>
  </si>
  <si>
    <t>1:03.792</t>
  </si>
  <si>
    <t>1:11.838</t>
  </si>
  <si>
    <t>1:20.047</t>
  </si>
  <si>
    <t>1:28.211</t>
  </si>
  <si>
    <t>1:36.558</t>
  </si>
  <si>
    <t>1:44.771</t>
  </si>
  <si>
    <t>1:53.160</t>
  </si>
  <si>
    <t>2:01.336</t>
  </si>
  <si>
    <t>2:09.607</t>
  </si>
  <si>
    <t>2:17.835</t>
  </si>
  <si>
    <t>2:26.255</t>
  </si>
  <si>
    <t>2:34.795</t>
  </si>
  <si>
    <t>2:43.247</t>
  </si>
  <si>
    <t>2:51.937</t>
  </si>
  <si>
    <t>3:00.334</t>
  </si>
  <si>
    <t>3:08.802</t>
  </si>
  <si>
    <t>3:17.250</t>
  </si>
  <si>
    <t>3:25.500</t>
  </si>
  <si>
    <t>3:33.764</t>
  </si>
  <si>
    <t>3:42.257</t>
  </si>
  <si>
    <t>3:50.804</t>
  </si>
  <si>
    <t>3:59.297</t>
  </si>
  <si>
    <t>4:08.016</t>
  </si>
  <si>
    <t>4:16.440</t>
  </si>
  <si>
    <t>4:24.751</t>
  </si>
  <si>
    <t>4:33.175</t>
  </si>
  <si>
    <t>1:04.530</t>
  </si>
  <si>
    <t>1:12.576</t>
  </si>
  <si>
    <t>1:20.647</t>
  </si>
  <si>
    <t>1:28.990</t>
  </si>
  <si>
    <t>1:37.202</t>
  </si>
  <si>
    <t>1:45.444</t>
  </si>
  <si>
    <t>1:53.666</t>
  </si>
  <si>
    <t>2:02.133</t>
  </si>
  <si>
    <t>2:10.239</t>
  </si>
  <si>
    <t>2:18.386</t>
  </si>
  <si>
    <t>2:26.769</t>
  </si>
  <si>
    <t>2:34.960</t>
  </si>
  <si>
    <t>2:43.150</t>
  </si>
  <si>
    <t>2:51.502</t>
  </si>
  <si>
    <t>2:59.633</t>
  </si>
  <si>
    <t>3:07.857</t>
  </si>
  <si>
    <t>3:16.246</t>
  </si>
  <si>
    <t>3:24.699</t>
  </si>
  <si>
    <t>3:33.362</t>
  </si>
  <si>
    <t>3:41.843</t>
  </si>
  <si>
    <t>3:50.306</t>
  </si>
  <si>
    <t>3:58.839</t>
  </si>
  <si>
    <t>4:07.589</t>
  </si>
  <si>
    <t>4:16.120</t>
  </si>
  <si>
    <t>4:24.758</t>
  </si>
  <si>
    <t>4:33.296</t>
  </si>
  <si>
    <t>BALABOLINA Tamara</t>
  </si>
  <si>
    <t>IAKOVENKO Anastasiia</t>
  </si>
  <si>
    <t>1:03.979</t>
  </si>
  <si>
    <t>1:11.900</t>
  </si>
  <si>
    <t>1:19.932</t>
  </si>
  <si>
    <t>1:27.918</t>
  </si>
  <si>
    <t>1:36.070</t>
  </si>
  <si>
    <t>1:44.320</t>
  </si>
  <si>
    <t>1:52.372</t>
  </si>
  <si>
    <t>2:00.629</t>
  </si>
  <si>
    <t>2:08.832</t>
  </si>
  <si>
    <t>2:17.226</t>
  </si>
  <si>
    <t>2:25.516</t>
  </si>
  <si>
    <t>2:33.904</t>
  </si>
  <si>
    <t>2:42.292</t>
  </si>
  <si>
    <t>2:50.491</t>
  </si>
  <si>
    <t>2:58.890</t>
  </si>
  <si>
    <t>3:07.359</t>
  </si>
  <si>
    <t>3:16.102</t>
  </si>
  <si>
    <t>3:24.821</t>
  </si>
  <si>
    <t>3:33.626</t>
  </si>
  <si>
    <t>3:42.163</t>
  </si>
  <si>
    <t>3:50.814</t>
  </si>
  <si>
    <t>3:59.500</t>
  </si>
  <si>
    <t>4:08.324</t>
  </si>
  <si>
    <t>4:16.970</t>
  </si>
  <si>
    <t>4:25.488</t>
  </si>
  <si>
    <t>4:34.291</t>
  </si>
  <si>
    <t>PIVOVAROVA Polina</t>
  </si>
  <si>
    <t>1:05.151</t>
  </si>
  <si>
    <t>1:13.163</t>
  </si>
  <si>
    <t>1:21.206</t>
  </si>
  <si>
    <t>1:29.297</t>
  </si>
  <si>
    <t>1:37.610</t>
  </si>
  <si>
    <t>1:45.811</t>
  </si>
  <si>
    <t>1:54.240</t>
  </si>
  <si>
    <t>2:02.718</t>
  </si>
  <si>
    <t>2:10.859</t>
  </si>
  <si>
    <t>2:18.944</t>
  </si>
  <si>
    <t>2:27.179</t>
  </si>
  <si>
    <t>2:35.662</t>
  </si>
  <si>
    <t>2:43.977</t>
  </si>
  <si>
    <t>2:52.461</t>
  </si>
  <si>
    <t>3:00.729</t>
  </si>
  <si>
    <t>3:09.293</t>
  </si>
  <si>
    <t>3:18.092</t>
  </si>
  <si>
    <t>3:26.747</t>
  </si>
  <si>
    <t>3:35.459</t>
  </si>
  <si>
    <t>3:43.962</t>
  </si>
  <si>
    <t>3:52.694</t>
  </si>
  <si>
    <t>4:01.634</t>
  </si>
  <si>
    <t>4:10.523</t>
  </si>
  <si>
    <t>4:19.448</t>
  </si>
  <si>
    <t>4:27.994</t>
  </si>
  <si>
    <t>4:36.491</t>
  </si>
  <si>
    <t>1:02.759</t>
  </si>
  <si>
    <t>1:10.908</t>
  </si>
  <si>
    <t>1:19.250</t>
  </si>
  <si>
    <t>1:27.513</t>
  </si>
  <si>
    <t>1:35.796</t>
  </si>
  <si>
    <t>1:44.192</t>
  </si>
  <si>
    <t>1:52.523</t>
  </si>
  <si>
    <t>2:00.848</t>
  </si>
  <si>
    <t>2:09.241</t>
  </si>
  <si>
    <t>2:17.836</t>
  </si>
  <si>
    <t>2:26.224</t>
  </si>
  <si>
    <t>2:34.729</t>
  </si>
  <si>
    <t>2:43.414</t>
  </si>
  <si>
    <t>2:51.974</t>
  </si>
  <si>
    <t>3:00.522</t>
  </si>
  <si>
    <t>3:09.155</t>
  </si>
  <si>
    <t>3:17.447</t>
  </si>
  <si>
    <t>3:25.850</t>
  </si>
  <si>
    <t>3:34.526</t>
  </si>
  <si>
    <t>3:43.613</t>
  </si>
  <si>
    <t>3:52.523</t>
  </si>
  <si>
    <t>4:01.631</t>
  </si>
  <si>
    <t>4:11.078</t>
  </si>
  <si>
    <t>4:20.272</t>
  </si>
  <si>
    <t>4:29.280</t>
  </si>
  <si>
    <t>4:38.119</t>
  </si>
  <si>
    <t>1:03.034</t>
  </si>
  <si>
    <t>1:11.186</t>
  </si>
  <si>
    <t>1:19.263</t>
  </si>
  <si>
    <t>1:27.388</t>
  </si>
  <si>
    <t>1:35.336</t>
  </si>
  <si>
    <t>1:43.269</t>
  </si>
  <si>
    <t>1:51.210</t>
  </si>
  <si>
    <t>1:59.100</t>
  </si>
  <si>
    <t>2:06.939</t>
  </si>
  <si>
    <t>2:14.894</t>
  </si>
  <si>
    <t>2:22.928</t>
  </si>
  <si>
    <t>2:30.917</t>
  </si>
  <si>
    <t>2:39.215</t>
  </si>
  <si>
    <t>2:47.308</t>
  </si>
  <si>
    <t>2:55.553</t>
  </si>
  <si>
    <t>3:03.595</t>
  </si>
  <si>
    <t>3:11.637</t>
  </si>
  <si>
    <t>3:19.703</t>
  </si>
  <si>
    <t>3:27.676</t>
  </si>
  <si>
    <t>3:35.779</t>
  </si>
  <si>
    <t>3:43.970</t>
  </si>
  <si>
    <t>3:52.557</t>
  </si>
  <si>
    <t>4:00.766</t>
  </si>
  <si>
    <t>4:08.903</t>
  </si>
  <si>
    <t>4:16.907</t>
  </si>
  <si>
    <t>4:24.912</t>
  </si>
  <si>
    <t>1:02.797</t>
  </si>
  <si>
    <t>1:10.780</t>
  </si>
  <si>
    <t>1:18.756</t>
  </si>
  <si>
    <t>1:26.909</t>
  </si>
  <si>
    <t>1:34.895</t>
  </si>
  <si>
    <t>1:43.047</t>
  </si>
  <si>
    <t>1:51.050</t>
  </si>
  <si>
    <t>1:59.231</t>
  </si>
  <si>
    <t>2:07.324</t>
  </si>
  <si>
    <t>2:15.559</t>
  </si>
  <si>
    <t>2:23.642</t>
  </si>
  <si>
    <t>2:31.883</t>
  </si>
  <si>
    <t>2:39.983</t>
  </si>
  <si>
    <t>2:48.276</t>
  </si>
  <si>
    <t>2:56.335</t>
  </si>
  <si>
    <t>3:04.405</t>
  </si>
  <si>
    <t>3:12.559</t>
  </si>
  <si>
    <t>3:20.886</t>
  </si>
  <si>
    <t>3:28.998</t>
  </si>
  <si>
    <t>3:37.445</t>
  </si>
  <si>
    <t>3:45.580</t>
  </si>
  <si>
    <t>3:53.987</t>
  </si>
  <si>
    <t>4:02.190</t>
  </si>
  <si>
    <t>4:10.689</t>
  </si>
  <si>
    <t>4:19.233</t>
  </si>
  <si>
    <t>1:01.785</t>
  </si>
  <si>
    <t>1:09.743</t>
  </si>
  <si>
    <t>1:17.551</t>
  </si>
  <si>
    <t>1:25.369</t>
  </si>
  <si>
    <t>1:33.360</t>
  </si>
  <si>
    <t>1:41.289</t>
  </si>
  <si>
    <t>1:49.414</t>
  </si>
  <si>
    <t>1:57.389</t>
  </si>
  <si>
    <t>2:05.469</t>
  </si>
  <si>
    <t>2:13.490</t>
  </si>
  <si>
    <t>2:21.554</t>
  </si>
  <si>
    <t>2:29.786</t>
  </si>
  <si>
    <t>2:37.753</t>
  </si>
  <si>
    <t>2:45.701</t>
  </si>
  <si>
    <t>2:53.698</t>
  </si>
  <si>
    <t>3:01.877</t>
  </si>
  <si>
    <t>3:10.144</t>
  </si>
  <si>
    <t>3:18.738</t>
  </si>
  <si>
    <t>3:27.416</t>
  </si>
  <si>
    <t>3:35.944</t>
  </si>
  <si>
    <t>3:44.531</t>
  </si>
  <si>
    <t>3:52.960</t>
  </si>
  <si>
    <t>4:01.169</t>
  </si>
  <si>
    <t>4:09.269</t>
  </si>
  <si>
    <t>4:17.314</t>
  </si>
  <si>
    <t>4:25.506</t>
  </si>
  <si>
    <t>1:03.944</t>
  </si>
  <si>
    <t>1:11.909</t>
  </si>
  <si>
    <t>1:20.082</t>
  </si>
  <si>
    <t>1:27.995</t>
  </si>
  <si>
    <t>1:36.095</t>
  </si>
  <si>
    <t>1:44.108</t>
  </si>
  <si>
    <t>1:52.065</t>
  </si>
  <si>
    <t>2:00.012</t>
  </si>
  <si>
    <t>2:08.202</t>
  </si>
  <si>
    <t>2:16.323</t>
  </si>
  <si>
    <t>2:24.672</t>
  </si>
  <si>
    <t>2:32.852</t>
  </si>
  <si>
    <t>2:41.201</t>
  </si>
  <si>
    <t>2:49.401</t>
  </si>
  <si>
    <t>2:57.724</t>
  </si>
  <si>
    <t>3:06.228</t>
  </si>
  <si>
    <t>3:14.606</t>
  </si>
  <si>
    <t>3:22.856</t>
  </si>
  <si>
    <t>3:31.179</t>
  </si>
  <si>
    <t>3:39.496</t>
  </si>
  <si>
    <t>3:48.174</t>
  </si>
  <si>
    <t>3:56.901</t>
  </si>
  <si>
    <t>4:05.442</t>
  </si>
  <si>
    <t>4:13.966</t>
  </si>
  <si>
    <t>4:22.696</t>
  </si>
  <si>
    <t>4:31.425</t>
  </si>
  <si>
    <t>1:00.926</t>
  </si>
  <si>
    <t>1:08.658</t>
  </si>
  <si>
    <t>1:16.283</t>
  </si>
  <si>
    <t>1:24.057</t>
  </si>
  <si>
    <t>1:31.725</t>
  </si>
  <si>
    <t>1:39.415</t>
  </si>
  <si>
    <t>1:47.124</t>
  </si>
  <si>
    <t>1:55.008</t>
  </si>
  <si>
    <t>2:02.763</t>
  </si>
  <si>
    <t>2:10.463</t>
  </si>
  <si>
    <t>2:18.083</t>
  </si>
  <si>
    <t>2:25.832</t>
  </si>
  <si>
    <t>2:33.579</t>
  </si>
  <si>
    <t>2:41.393</t>
  </si>
  <si>
    <t>2:49.355</t>
  </si>
  <si>
    <t>2:57.319</t>
  </si>
  <si>
    <t>3:05.320</t>
  </si>
  <si>
    <t>3:13.082</t>
  </si>
  <si>
    <t>3:20.853</t>
  </si>
  <si>
    <t>3:28.806</t>
  </si>
  <si>
    <t>3:36.688</t>
  </si>
  <si>
    <t>3:44.712</t>
  </si>
  <si>
    <t>3:52.608</t>
  </si>
  <si>
    <t>4:00.563</t>
  </si>
  <si>
    <t>4:08.787</t>
  </si>
  <si>
    <t>4:17.196</t>
  </si>
  <si>
    <t>1:01.774</t>
  </si>
  <si>
    <t>1:09.758</t>
  </si>
  <si>
    <t>1:17.753</t>
  </si>
  <si>
    <t>1:25.676</t>
  </si>
  <si>
    <t>1:33.732</t>
  </si>
  <si>
    <t>1:41.668</t>
  </si>
  <si>
    <t>1:49.799</t>
  </si>
  <si>
    <t>1:57.878</t>
  </si>
  <si>
    <t>2:06.154</t>
  </si>
  <si>
    <t>2:14.277</t>
  </si>
  <si>
    <t>2:22.641</t>
  </si>
  <si>
    <t>2:30.832</t>
  </si>
  <si>
    <t>2:38.939</t>
  </si>
  <si>
    <t>2:46.971</t>
  </si>
  <si>
    <t>2:55.073</t>
  </si>
  <si>
    <t>3:02.983</t>
  </si>
  <si>
    <t>3:10.826</t>
  </si>
  <si>
    <t>3:18.776</t>
  </si>
  <si>
    <t>3:27.048</t>
  </si>
  <si>
    <t>3:35.220</t>
  </si>
  <si>
    <t>3:43.517</t>
  </si>
  <si>
    <t>3:51.719</t>
  </si>
  <si>
    <t>4:00.008</t>
  </si>
  <si>
    <t>4:08.391</t>
  </si>
  <si>
    <t>4:16.764</t>
  </si>
  <si>
    <t>4:25.088</t>
  </si>
  <si>
    <t>1:01.174</t>
  </si>
  <si>
    <t>1:08.909</t>
  </si>
  <si>
    <t>1:24.521</t>
  </si>
  <si>
    <t>1:32.241</t>
  </si>
  <si>
    <t>1:39.984</t>
  </si>
  <si>
    <t>1:47.915</t>
  </si>
  <si>
    <t>1:55.859</t>
  </si>
  <si>
    <t>2:03.708</t>
  </si>
  <si>
    <t>2:11.710</t>
  </si>
  <si>
    <t>2:19.545</t>
  </si>
  <si>
    <t>2:27.357</t>
  </si>
  <si>
    <t>2:35.174</t>
  </si>
  <si>
    <t>2:42.970</t>
  </si>
  <si>
    <t>2:50.973</t>
  </si>
  <si>
    <t>2:58.812</t>
  </si>
  <si>
    <t>3:06.711</t>
  </si>
  <si>
    <t>3:14.629</t>
  </si>
  <si>
    <t>3:22.560</t>
  </si>
  <si>
    <t>3:30.696</t>
  </si>
  <si>
    <t>3:46.588</t>
  </si>
  <si>
    <t>3:54.399</t>
  </si>
  <si>
    <t>4:02.171</t>
  </si>
  <si>
    <t>1:01.258</t>
  </si>
  <si>
    <t>1:09.198</t>
  </si>
  <si>
    <t>1:17.096</t>
  </si>
  <si>
    <t>1:24.975</t>
  </si>
  <si>
    <t>1:40.847</t>
  </si>
  <si>
    <t>1:48.675</t>
  </si>
  <si>
    <t>1:56.487</t>
  </si>
  <si>
    <t>2:04.437</t>
  </si>
  <si>
    <t>2:12.267</t>
  </si>
  <si>
    <t>2:20.139</t>
  </si>
  <si>
    <t>2:28.123</t>
  </si>
  <si>
    <t>2:36.027</t>
  </si>
  <si>
    <t>2:43.970</t>
  </si>
  <si>
    <t>2:52.129</t>
  </si>
  <si>
    <t>3:00.120</t>
  </si>
  <si>
    <t>3:08.330</t>
  </si>
  <si>
    <t>3:16.237</t>
  </si>
  <si>
    <t>3:24.099</t>
  </si>
  <si>
    <t>3:31.881</t>
  </si>
  <si>
    <t>3:39.755</t>
  </si>
  <si>
    <t>3:47.691</t>
  </si>
  <si>
    <t>3:55.827</t>
  </si>
  <si>
    <t>4:04.012</t>
  </si>
  <si>
    <t>4:12.103</t>
  </si>
  <si>
    <t>4:20.153</t>
  </si>
  <si>
    <t>1:01.677</t>
  </si>
  <si>
    <t>1:09.404</t>
  </si>
  <si>
    <t>1:17.007</t>
  </si>
  <si>
    <t>1:24.706</t>
  </si>
  <si>
    <t>1:32.322</t>
  </si>
  <si>
    <t>1:39.971</t>
  </si>
  <si>
    <t>1:47.725</t>
  </si>
  <si>
    <t>1:55.682</t>
  </si>
  <si>
    <t>2:03.493</t>
  </si>
  <si>
    <t>2:11.276</t>
  </si>
  <si>
    <t>2:19.016</t>
  </si>
  <si>
    <t>2:26.765</t>
  </si>
  <si>
    <t>2:34.606</t>
  </si>
  <si>
    <t>2:42.387</t>
  </si>
  <si>
    <t>2:50.205</t>
  </si>
  <si>
    <t>2:58.046</t>
  </si>
  <si>
    <t>3:05.887</t>
  </si>
  <si>
    <t>3:13.909</t>
  </si>
  <si>
    <t>3:21.717</t>
  </si>
  <si>
    <t>3:29.505</t>
  </si>
  <si>
    <t>3:37.300</t>
  </si>
  <si>
    <t>3:45.243</t>
  </si>
  <si>
    <t>3:53.071</t>
  </si>
  <si>
    <t>4:01.003</t>
  </si>
  <si>
    <t>4:08.594</t>
  </si>
  <si>
    <t>4:16.153</t>
  </si>
  <si>
    <t>1:00.586</t>
  </si>
  <si>
    <t>1:08.424</t>
  </si>
  <si>
    <t>1:16.023</t>
  </si>
  <si>
    <t>1:23.619</t>
  </si>
  <si>
    <t>1:31.207</t>
  </si>
  <si>
    <t>1:38.843</t>
  </si>
  <si>
    <t>1:46.558</t>
  </si>
  <si>
    <t>1:54.365</t>
  </si>
  <si>
    <t>2:02.030</t>
  </si>
  <si>
    <t>2:09.673</t>
  </si>
  <si>
    <t>2:17.318</t>
  </si>
  <si>
    <t>2:25.121</t>
  </si>
  <si>
    <t>2:32.830</t>
  </si>
  <si>
    <t>2:40.724</t>
  </si>
  <si>
    <t>2:48.516</t>
  </si>
  <si>
    <t>2:56.389</t>
  </si>
  <si>
    <t>3:04.393</t>
  </si>
  <si>
    <t>3:12.513</t>
  </si>
  <si>
    <t>3:20.396</t>
  </si>
  <si>
    <t>3:28.268</t>
  </si>
  <si>
    <t>3:36.149</t>
  </si>
  <si>
    <t>3:44.202</t>
  </si>
  <si>
    <t>3:52.173</t>
  </si>
  <si>
    <t>4:00.353</t>
  </si>
  <si>
    <t>4:08.518</t>
  </si>
  <si>
    <t>4:16.413</t>
  </si>
  <si>
    <t>1:00.713</t>
  </si>
  <si>
    <t>1:08.697</t>
  </si>
  <si>
    <t>1:16.544</t>
  </si>
  <si>
    <t>1:32.426</t>
  </si>
  <si>
    <t>1:40.306</t>
  </si>
  <si>
    <t>1:48.139</t>
  </si>
  <si>
    <t>1:55.921</t>
  </si>
  <si>
    <t>2:03.818</t>
  </si>
  <si>
    <t>2:11.523</t>
  </si>
  <si>
    <t>2:19.219</t>
  </si>
  <si>
    <t>2:27.056</t>
  </si>
  <si>
    <t>2:34.759</t>
  </si>
  <si>
    <t>2:42.483</t>
  </si>
  <si>
    <t>2:50.929</t>
  </si>
  <si>
    <t>3:01.289</t>
  </si>
  <si>
    <t>1:02.934</t>
  </si>
  <si>
    <t>1:11.069</t>
  </si>
  <si>
    <t>1:19.029</t>
  </si>
  <si>
    <t>1:27.100</t>
  </si>
  <si>
    <t>1:35.165</t>
  </si>
  <si>
    <t>1:43.455</t>
  </si>
  <si>
    <t>1:51.597</t>
  </si>
  <si>
    <t>1:59.953</t>
  </si>
  <si>
    <t>2:08.198</t>
  </si>
  <si>
    <t>2:16.592</t>
  </si>
  <si>
    <t>2:24.834</t>
  </si>
  <si>
    <t>2:33.197</t>
  </si>
  <si>
    <t>2:41.502</t>
  </si>
  <si>
    <t>2:50.251</t>
  </si>
  <si>
    <t>3:00.349</t>
  </si>
  <si>
    <t>Sprint 9</t>
  </si>
  <si>
    <t>Sprint 10</t>
  </si>
  <si>
    <t>Sprint 11</t>
  </si>
  <si>
    <t>Sprint 12</t>
  </si>
  <si>
    <t>Distance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</si>
  <si>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</si>
  <si>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</si>
  <si>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</si>
  <si>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</si>
  <si>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</si>
  <si>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</si>
  <si>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</si>
  <si>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</si>
  <si>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</si>
  <si>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</si>
  <si>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</si>
  <si>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</si>
  <si>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</si>
  <si>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</si>
  <si>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</si>
  <si>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</si>
  <si>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</si>
  <si>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</si>
  <si>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</si>
  <si>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</si>
  <si>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</si>
  <si>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</si>
  <si>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</si>
  <si>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</si>
  <si>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</si>
  <si>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</si>
  <si>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</si>
  <si>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1:04.491</t>
  </si>
  <si>
    <t>1:12.993</t>
  </si>
  <si>
    <t>1:21.498</t>
  </si>
  <si>
    <t>1:30.080</t>
  </si>
  <si>
    <t>1:38.593</t>
  </si>
  <si>
    <t>1:47.137</t>
  </si>
  <si>
    <t>1:55.629</t>
  </si>
  <si>
    <t>2:04.176</t>
  </si>
  <si>
    <t>2:12.675</t>
  </si>
  <si>
    <t>2:21.243</t>
  </si>
  <si>
    <t>2:29.769</t>
  </si>
  <si>
    <t>2:38.295</t>
  </si>
  <si>
    <t>2:47.002</t>
  </si>
  <si>
    <t>2:55.904</t>
  </si>
  <si>
    <t>3:04.493</t>
  </si>
  <si>
    <t>3:13.197</t>
  </si>
  <si>
    <t>3:21.919</t>
  </si>
  <si>
    <t>3:30.780</t>
  </si>
  <si>
    <t>1:06.626</t>
  </si>
  <si>
    <t>1:15.141</t>
  </si>
  <si>
    <t>1:23.695</t>
  </si>
  <si>
    <t>1:32.251</t>
  </si>
  <si>
    <t>1:40.820</t>
  </si>
  <si>
    <t>1:49.363</t>
  </si>
  <si>
    <t>1:57.910</t>
  </si>
  <si>
    <t>2:06.421</t>
  </si>
  <si>
    <t>2:14.919</t>
  </si>
  <si>
    <t>2:23.392</t>
  </si>
  <si>
    <t>2:31.930</t>
  </si>
  <si>
    <t>2:40.498</t>
  </si>
  <si>
    <t>2:49.114</t>
  </si>
  <si>
    <t>2:57.725</t>
  </si>
  <si>
    <t>3:06.288</t>
  </si>
  <si>
    <t>3:14.890</t>
  </si>
  <si>
    <t>3:23.537</t>
  </si>
  <si>
    <t>3:32.166</t>
  </si>
  <si>
    <t>1:05.389</t>
  </si>
  <si>
    <t>1:13.813</t>
  </si>
  <si>
    <t>1:22.348</t>
  </si>
  <si>
    <t>1:30.884</t>
  </si>
  <si>
    <t>1:39.422</t>
  </si>
  <si>
    <t>1:47.964</t>
  </si>
  <si>
    <t>1:56.586</t>
  </si>
  <si>
    <t>2:05.235</t>
  </si>
  <si>
    <t>2:13.918</t>
  </si>
  <si>
    <t>2:22.580</t>
  </si>
  <si>
    <t>2:31.280</t>
  </si>
  <si>
    <t>2:40.011</t>
  </si>
  <si>
    <t>2:48.868</t>
  </si>
  <si>
    <t>2:57.722</t>
  </si>
  <si>
    <t>3:06.696</t>
  </si>
  <si>
    <t>3:15.733</t>
  </si>
  <si>
    <t>3:24.769</t>
  </si>
  <si>
    <t>3:33.763</t>
  </si>
  <si>
    <t>1:05.120</t>
  </si>
  <si>
    <t>1:13.708</t>
  </si>
  <si>
    <t>1:22.274</t>
  </si>
  <si>
    <t>1:30.994</t>
  </si>
  <si>
    <t>1:39.716</t>
  </si>
  <si>
    <t>1:48.388</t>
  </si>
  <si>
    <t>1:57.003</t>
  </si>
  <si>
    <t>2:05.720</t>
  </si>
  <si>
    <t>2:23.232</t>
  </si>
  <si>
    <t>2:32.028</t>
  </si>
  <si>
    <t>2:40.847</t>
  </si>
  <si>
    <t>2:49.612</t>
  </si>
  <si>
    <t>2:58.660</t>
  </si>
  <si>
    <t>3:07.497</t>
  </si>
  <si>
    <t>3:16.413</t>
  </si>
  <si>
    <t>3:25.210</t>
  </si>
  <si>
    <t>3:34.019</t>
  </si>
  <si>
    <t>1:06.032</t>
  </si>
  <si>
    <t>1:14.599</t>
  </si>
  <si>
    <t>1:23.190</t>
  </si>
  <si>
    <t>1:31.883</t>
  </si>
  <si>
    <t>1:40.606</t>
  </si>
  <si>
    <t>1:49.411</t>
  </si>
  <si>
    <t>1:58.254</t>
  </si>
  <si>
    <t>2:07.131</t>
  </si>
  <si>
    <t>2:15.962</t>
  </si>
  <si>
    <t>2:24.822</t>
  </si>
  <si>
    <t>2:33.668</t>
  </si>
  <si>
    <t>2:42.521</t>
  </si>
  <si>
    <t>2:51.463</t>
  </si>
  <si>
    <t>3:00.408</t>
  </si>
  <si>
    <t>3:09.454</t>
  </si>
  <si>
    <t>3:18.545</t>
  </si>
  <si>
    <t>3:27.665</t>
  </si>
  <si>
    <t>3:36.855</t>
  </si>
  <si>
    <t>1:04.883</t>
  </si>
  <si>
    <t>1:13.334</t>
  </si>
  <si>
    <t>1:21.857</t>
  </si>
  <si>
    <t>1:30.519</t>
  </si>
  <si>
    <t>1:39.219</t>
  </si>
  <si>
    <t>1:47.997</t>
  </si>
  <si>
    <t>1:56.800</t>
  </si>
  <si>
    <t>2:05.747</t>
  </si>
  <si>
    <t>2:14.731</t>
  </si>
  <si>
    <t>2:23.782</t>
  </si>
  <si>
    <t>2:32.788</t>
  </si>
  <si>
    <t>2:41.878</t>
  </si>
  <si>
    <t>2:50.989</t>
  </si>
  <si>
    <t>3:00.231</t>
  </si>
  <si>
    <t>3:09.536</t>
  </si>
  <si>
    <t>3:18.863</t>
  </si>
  <si>
    <t>3:28.239</t>
  </si>
  <si>
    <t>3:37.815</t>
  </si>
  <si>
    <t>1:06.216</t>
  </si>
  <si>
    <t>1:14.961</t>
  </si>
  <si>
    <t>1:23.727</t>
  </si>
  <si>
    <t>1:32.578</t>
  </si>
  <si>
    <t>1:41.419</t>
  </si>
  <si>
    <t>1:50.295</t>
  </si>
  <si>
    <t>1:59.215</t>
  </si>
  <si>
    <t>2:08.189</t>
  </si>
  <si>
    <t>2:17.227</t>
  </si>
  <si>
    <t>2:26.305</t>
  </si>
  <si>
    <t>2:35.376</t>
  </si>
  <si>
    <t>2:44.571</t>
  </si>
  <si>
    <t>2:53.724</t>
  </si>
  <si>
    <t>3:02.976</t>
  </si>
  <si>
    <t>3:12.259</t>
  </si>
  <si>
    <t>3:21.562</t>
  </si>
  <si>
    <t>3:30.796</t>
  </si>
  <si>
    <t>3:40.103</t>
  </si>
  <si>
    <t>1:07.857</t>
  </si>
  <si>
    <t>1:16.934</t>
  </si>
  <si>
    <t>1:25.988</t>
  </si>
  <si>
    <t>1:35.130</t>
  </si>
  <si>
    <t>1:53.333</t>
  </si>
  <si>
    <t>2:02.344</t>
  </si>
  <si>
    <t>2:11.446</t>
  </si>
  <si>
    <t>2:20.514</t>
  </si>
  <si>
    <t>2:29.654</t>
  </si>
  <si>
    <t>2:38.712</t>
  </si>
  <si>
    <t>2:47.796</t>
  </si>
  <si>
    <t>2:56.786</t>
  </si>
  <si>
    <t>3:05.860</t>
  </si>
  <si>
    <t>3:23.955</t>
  </si>
  <si>
    <t>3:32.873</t>
  </si>
  <si>
    <t>3:41.812</t>
  </si>
  <si>
    <t>1:06.010</t>
  </si>
  <si>
    <t>1:14.789</t>
  </si>
  <si>
    <t>1:23.705</t>
  </si>
  <si>
    <t>1:32.697</t>
  </si>
  <si>
    <t>1:41.865</t>
  </si>
  <si>
    <t>1:51.117</t>
  </si>
  <si>
    <t>2:00.518</t>
  </si>
  <si>
    <t>2:09.958</t>
  </si>
  <si>
    <t>2:19.548</t>
  </si>
  <si>
    <t>2:29.231</t>
  </si>
  <si>
    <t>2:39.075</t>
  </si>
  <si>
    <t>2:48.934</t>
  </si>
  <si>
    <t>2:58.866</t>
  </si>
  <si>
    <t>3:08.532</t>
  </si>
  <si>
    <t>3:18.319</t>
  </si>
  <si>
    <t>3:28.058</t>
  </si>
  <si>
    <t>3:37.921</t>
  </si>
  <si>
    <t>3:47.638</t>
  </si>
  <si>
    <t>1:01.433</t>
  </si>
  <si>
    <t>1:10.816</t>
  </si>
  <si>
    <t>1:20.349</t>
  </si>
  <si>
    <t>1:29.821</t>
  </si>
  <si>
    <t>1:39.303</t>
  </si>
  <si>
    <t>1:48.724</t>
  </si>
  <si>
    <t>1:58.229</t>
  </si>
  <si>
    <t>2:07.702</t>
  </si>
  <si>
    <t>2:17.156</t>
  </si>
  <si>
    <t>2:26.606</t>
  </si>
  <si>
    <t>2:36.016</t>
  </si>
  <si>
    <t>2:45.546</t>
  </si>
  <si>
    <t>2:56.782</t>
  </si>
  <si>
    <t>3:04.285</t>
  </si>
  <si>
    <t>3:13.779</t>
  </si>
  <si>
    <t>3:23.215</t>
  </si>
  <si>
    <t>3:32.735</t>
  </si>
  <si>
    <t>3:42.226</t>
  </si>
  <si>
    <t>3:51.683</t>
  </si>
  <si>
    <t>1:08.802</t>
  </si>
  <si>
    <t>1:17.871</t>
  </si>
  <si>
    <t>1:27.091</t>
  </si>
  <si>
    <t>1:36.398</t>
  </si>
  <si>
    <t>1:45.849</t>
  </si>
  <si>
    <t>1:55.417</t>
  </si>
  <si>
    <t>2:05.017</t>
  </si>
  <si>
    <t>2:14.665</t>
  </si>
  <si>
    <t>2:24.357</t>
  </si>
  <si>
    <t>2:43.804</t>
  </si>
  <si>
    <t>2:53.522</t>
  </si>
  <si>
    <t>3:03.303</t>
  </si>
  <si>
    <t>3:13.109</t>
  </si>
  <si>
    <t>3:23.003</t>
  </si>
  <si>
    <t>3:32.874</t>
  </si>
  <si>
    <t>3:42.669</t>
  </si>
  <si>
    <t>3:52.474</t>
  </si>
  <si>
    <t>1:08.411</t>
  </si>
  <si>
    <t>1:17.321</t>
  </si>
  <si>
    <t>1:26.357</t>
  </si>
  <si>
    <t>1:35.516</t>
  </si>
  <si>
    <t>1:44.762</t>
  </si>
  <si>
    <t>1:54.133</t>
  </si>
  <si>
    <t>2:03.560</t>
  </si>
  <si>
    <t>2:13.094</t>
  </si>
  <si>
    <t>2:22.686</t>
  </si>
  <si>
    <t>2:32.410</t>
  </si>
  <si>
    <t>2:42.352</t>
  </si>
  <si>
    <t>2:52.349</t>
  </si>
  <si>
    <t>3:02.372</t>
  </si>
  <si>
    <t>3:12.621</t>
  </si>
  <si>
    <t>3:22.905</t>
  </si>
  <si>
    <t>3:33.301</t>
  </si>
  <si>
    <t>3:43.801</t>
  </si>
  <si>
    <t>3:54.246</t>
  </si>
  <si>
    <t>1:09.577</t>
  </si>
  <si>
    <t>1:30.077</t>
  </si>
  <si>
    <t>1:40.725</t>
  </si>
  <si>
    <t>2:02.143</t>
  </si>
  <si>
    <t>2:12.821</t>
  </si>
  <si>
    <t>2:23.464</t>
  </si>
  <si>
    <t>2:34.421</t>
  </si>
  <si>
    <t>2:45.421</t>
  </si>
  <si>
    <t>2:54.866</t>
  </si>
  <si>
    <t>3:08.512</t>
  </si>
  <si>
    <t>3:20.798</t>
  </si>
  <si>
    <t>3:33.305</t>
  </si>
  <si>
    <t>3:46.033</t>
  </si>
  <si>
    <t>3:58.372</t>
  </si>
  <si>
    <t>4:10.540</t>
  </si>
  <si>
    <t>4:22.717</t>
  </si>
  <si>
    <t>1:05.348</t>
  </si>
  <si>
    <t>1:13.744</t>
  </si>
  <si>
    <t>1:22.016</t>
  </si>
  <si>
    <t>1:30.397</t>
  </si>
  <si>
    <t>1:38.733</t>
  </si>
  <si>
    <t>1:47.199</t>
  </si>
  <si>
    <t>1:55.653</t>
  </si>
  <si>
    <t>2:04.210</t>
  </si>
  <si>
    <t>2:12.742</t>
  </si>
  <si>
    <t>2:21.419</t>
  </si>
  <si>
    <t>2:30.074</t>
  </si>
  <si>
    <t>2:38.871</t>
  </si>
  <si>
    <t>2:47.679</t>
  </si>
  <si>
    <t>2:56.765</t>
  </si>
  <si>
    <t>3:05.773</t>
  </si>
  <si>
    <t>3:14.912</t>
  </si>
  <si>
    <t>3:23.994</t>
  </si>
  <si>
    <t>3:33.268</t>
  </si>
  <si>
    <t>1:06.248</t>
  </si>
  <si>
    <t>1:14.694</t>
  </si>
  <si>
    <t>1:23.240</t>
  </si>
  <si>
    <t>1:31.692</t>
  </si>
  <si>
    <t>1:40.291</t>
  </si>
  <si>
    <t>1:48.831</t>
  </si>
  <si>
    <t>1:57.500</t>
  </si>
  <si>
    <t>2:06.131</t>
  </si>
  <si>
    <t>2:14.814</t>
  </si>
  <si>
    <t>2:23.358</t>
  </si>
  <si>
    <t>2:32.044</t>
  </si>
  <si>
    <t>2:40.611</t>
  </si>
  <si>
    <t>2:49.314</t>
  </si>
  <si>
    <t>2:58.081</t>
  </si>
  <si>
    <t>3:07.105</t>
  </si>
  <si>
    <t>3:16.112</t>
  </si>
  <si>
    <t>3:25.086</t>
  </si>
  <si>
    <t>3:33.927</t>
  </si>
  <si>
    <t>1:04.866</t>
  </si>
  <si>
    <t>1:13.218</t>
  </si>
  <si>
    <t>1:21.636</t>
  </si>
  <si>
    <t>1:30.142</t>
  </si>
  <si>
    <t>1:47.367</t>
  </si>
  <si>
    <t>1:56.012</t>
  </si>
  <si>
    <t>2:04.720</t>
  </si>
  <si>
    <t>2:13.434</t>
  </si>
  <si>
    <t>2:22.251</t>
  </si>
  <si>
    <t>2:31.038</t>
  </si>
  <si>
    <t>2:39.782</t>
  </si>
  <si>
    <t>2:48.483</t>
  </si>
  <si>
    <t>2:57.271</t>
  </si>
  <si>
    <t>3:06.101</t>
  </si>
  <si>
    <t>3:14.976</t>
  </si>
  <si>
    <t>3:23.967</t>
  </si>
  <si>
    <t>3:32.981</t>
  </si>
  <si>
    <t>1:05.441</t>
  </si>
  <si>
    <t>1:13.991</t>
  </si>
  <si>
    <t>1:22.597</t>
  </si>
  <si>
    <t>1:31.178</t>
  </si>
  <si>
    <t>1:39.808</t>
  </si>
  <si>
    <t>1:48.524</t>
  </si>
  <si>
    <t>1:57.341</t>
  </si>
  <si>
    <t>2:06.095</t>
  </si>
  <si>
    <t>2:14.859</t>
  </si>
  <si>
    <t>2:23.670</t>
  </si>
  <si>
    <t>2:32.474</t>
  </si>
  <si>
    <t>2:41.204</t>
  </si>
  <si>
    <t>2:49.951</t>
  </si>
  <si>
    <t>2:58.703</t>
  </si>
  <si>
    <t>3:07.567</t>
  </si>
  <si>
    <t>3:16.303</t>
  </si>
  <si>
    <t>3:24.999</t>
  </si>
  <si>
    <t>3:33.753</t>
  </si>
  <si>
    <t>1:06.360</t>
  </si>
  <si>
    <t>1:15.236</t>
  </si>
  <si>
    <t>1:24.120</t>
  </si>
  <si>
    <t>1:41.813</t>
  </si>
  <si>
    <t>1:50.717</t>
  </si>
  <si>
    <t>1:59.622</t>
  </si>
  <si>
    <t>2:08.551</t>
  </si>
  <si>
    <t>2:17.470</t>
  </si>
  <si>
    <t>2:26.430</t>
  </si>
  <si>
    <t>2:35.401</t>
  </si>
  <si>
    <t>2:44.408</t>
  </si>
  <si>
    <t>2:53.396</t>
  </si>
  <si>
    <t>3:02.361</t>
  </si>
  <si>
    <t>3:11.347</t>
  </si>
  <si>
    <t>3:20.308</t>
  </si>
  <si>
    <t>3:29.289</t>
  </si>
  <si>
    <t>3:38.163</t>
  </si>
  <si>
    <t>1:07.165</t>
  </si>
  <si>
    <t>1:15.878</t>
  </si>
  <si>
    <t>1:24.687</t>
  </si>
  <si>
    <t>1:33.600</t>
  </si>
  <si>
    <t>1:42.525</t>
  </si>
  <si>
    <t>1:51.557</t>
  </si>
  <si>
    <t>2:00.578</t>
  </si>
  <si>
    <t>2:09.651</t>
  </si>
  <si>
    <t>2:18.765</t>
  </si>
  <si>
    <t>2:27.954</t>
  </si>
  <si>
    <t>2:37.160</t>
  </si>
  <si>
    <t>2:46.408</t>
  </si>
  <si>
    <t>2:55.780</t>
  </si>
  <si>
    <t>3:05.216</t>
  </si>
  <si>
    <t>3:14.692</t>
  </si>
  <si>
    <t>3:24.253</t>
  </si>
  <si>
    <t>3:33.774</t>
  </si>
  <si>
    <t>3:43.271</t>
  </si>
  <si>
    <t>1:07.917</t>
  </si>
  <si>
    <t>1:16.741</t>
  </si>
  <si>
    <t>1:25.566</t>
  </si>
  <si>
    <t>1:34.406</t>
  </si>
  <si>
    <t>1:43.285</t>
  </si>
  <si>
    <t>1:52.153</t>
  </si>
  <si>
    <t>2:01.028</t>
  </si>
  <si>
    <t>2:09.984</t>
  </si>
  <si>
    <t>2:19.066</t>
  </si>
  <si>
    <t>2:28.228</t>
  </si>
  <si>
    <t>2:37.474</t>
  </si>
  <si>
    <t>2:46.776</t>
  </si>
  <si>
    <t>2:56.175</t>
  </si>
  <si>
    <t>3:05.668</t>
  </si>
  <si>
    <t>3:15.214</t>
  </si>
  <si>
    <t>3:24.837</t>
  </si>
  <si>
    <t>3:34.516</t>
  </si>
  <si>
    <t>3:44.228</t>
  </si>
  <si>
    <t>1:08.975</t>
  </si>
  <si>
    <t>1:17.994</t>
  </si>
  <si>
    <t>1:27.010</t>
  </si>
  <si>
    <t>1:36.086</t>
  </si>
  <si>
    <t>1:45.182</t>
  </si>
  <si>
    <t>1:54.328</t>
  </si>
  <si>
    <t>2:03.579</t>
  </si>
  <si>
    <t>2:12.814</t>
  </si>
  <si>
    <t>2:22.074</t>
  </si>
  <si>
    <t>2:31.373</t>
  </si>
  <si>
    <t>2:40.722</t>
  </si>
  <si>
    <t>2:50.091</t>
  </si>
  <si>
    <t>2:59.431</t>
  </si>
  <si>
    <t>3:08.866</t>
  </si>
  <si>
    <t>3:18.324</t>
  </si>
  <si>
    <t>3:27.829</t>
  </si>
  <si>
    <t>3:37.363</t>
  </si>
  <si>
    <t>3:46.978</t>
  </si>
  <si>
    <t>1:00.078</t>
  </si>
  <si>
    <t>1:09.205</t>
  </si>
  <si>
    <t>1:18.392</t>
  </si>
  <si>
    <t>1:27.609</t>
  </si>
  <si>
    <t>1:36.851</t>
  </si>
  <si>
    <t>1:46.068</t>
  </si>
  <si>
    <t>1:55.327</t>
  </si>
  <si>
    <t>2:04.510</t>
  </si>
  <si>
    <t>2:13.698</t>
  </si>
  <si>
    <t>2:22.973</t>
  </si>
  <si>
    <t>2:32.364</t>
  </si>
  <si>
    <t>2:41.858</t>
  </si>
  <si>
    <t>2:51.354</t>
  </si>
  <si>
    <t>3:00.831</t>
  </si>
  <si>
    <t>3:10.305</t>
  </si>
  <si>
    <t>3:19.894</t>
  </si>
  <si>
    <t>3:38.839</t>
  </si>
  <si>
    <t>3:48.044</t>
  </si>
  <si>
    <t>1:06.835</t>
  </si>
  <si>
    <t>1:15.684</t>
  </si>
  <si>
    <t>1:24.558</t>
  </si>
  <si>
    <t>1:33.417</t>
  </si>
  <si>
    <t>1:42.276</t>
  </si>
  <si>
    <t>1:51.112</t>
  </si>
  <si>
    <t>1:59.949</t>
  </si>
  <si>
    <t>2:08.761</t>
  </si>
  <si>
    <t>2:17.578</t>
  </si>
  <si>
    <t>2:26.375</t>
  </si>
  <si>
    <t>2:35.231</t>
  </si>
  <si>
    <t>2:44.153</t>
  </si>
  <si>
    <t>2:53.084</t>
  </si>
  <si>
    <t>3:01.970</t>
  </si>
  <si>
    <t>3:10.840</t>
  </si>
  <si>
    <t>3:19.688</t>
  </si>
  <si>
    <t>3:28.540</t>
  </si>
  <si>
    <t>3:37.364</t>
  </si>
  <si>
    <t>1:07.011</t>
  </si>
  <si>
    <t>1:15.734</t>
  </si>
  <si>
    <t>1:24.499</t>
  </si>
  <si>
    <t>1:33.320</t>
  </si>
  <si>
    <t>1:51.095</t>
  </si>
  <si>
    <t>2:00.088</t>
  </si>
  <si>
    <t>2:09.154</t>
  </si>
  <si>
    <t>2:18.263</t>
  </si>
  <si>
    <t>2:27.458</t>
  </si>
  <si>
    <t>2:36.697</t>
  </si>
  <si>
    <t>2:55.471</t>
  </si>
  <si>
    <t>3:05.006</t>
  </si>
  <si>
    <t>3:14.676</t>
  </si>
  <si>
    <t>3:24.417</t>
  </si>
  <si>
    <t>3:34.242</t>
  </si>
  <si>
    <t>3:44.147</t>
  </si>
  <si>
    <t>1:03.123</t>
  </si>
  <si>
    <t>1:11.380</t>
  </si>
  <si>
    <t>1:19.637</t>
  </si>
  <si>
    <t>1:27.920</t>
  </si>
  <si>
    <t>1:36.252</t>
  </si>
  <si>
    <t>1:44.575</t>
  </si>
  <si>
    <t>1:52.910</t>
  </si>
  <si>
    <t>2:01.229</t>
  </si>
  <si>
    <t>2:09.575</t>
  </si>
  <si>
    <t>2:17.945</t>
  </si>
  <si>
    <t>2:26.288</t>
  </si>
  <si>
    <t>2:34.653</t>
  </si>
  <si>
    <t>2:43.036</t>
  </si>
  <si>
    <t>2:51.509</t>
  </si>
  <si>
    <t>2:59.983</t>
  </si>
  <si>
    <t>3:08.495</t>
  </si>
  <si>
    <t>3:17.057</t>
  </si>
  <si>
    <t>3:25.697</t>
  </si>
  <si>
    <t>1:04.454</t>
  </si>
  <si>
    <t>1:12.754</t>
  </si>
  <si>
    <t>1:21.109</t>
  </si>
  <si>
    <t>1:29.447</t>
  </si>
  <si>
    <t>1:37.823</t>
  </si>
  <si>
    <t>1:46.168</t>
  </si>
  <si>
    <t>1:54.491</t>
  </si>
  <si>
    <t>2:02.787</t>
  </si>
  <si>
    <t>2:11.085</t>
  </si>
  <si>
    <t>2:19.389</t>
  </si>
  <si>
    <t>2:27.706</t>
  </si>
  <si>
    <t>2:36.000</t>
  </si>
  <si>
    <t>2:44.264</t>
  </si>
  <si>
    <t>2:52.507</t>
  </si>
  <si>
    <t>3:00.793</t>
  </si>
  <si>
    <t>3:09.104</t>
  </si>
  <si>
    <t>3:25.921</t>
  </si>
  <si>
    <t>1:03.577</t>
  </si>
  <si>
    <t>1:11.964</t>
  </si>
  <si>
    <t>1:28.773</t>
  </si>
  <si>
    <t>1:37.168</t>
  </si>
  <si>
    <t>1:45.579</t>
  </si>
  <si>
    <t>1:54.029</t>
  </si>
  <si>
    <t>2:02.479</t>
  </si>
  <si>
    <t>2:10.961</t>
  </si>
  <si>
    <t>2:19.399</t>
  </si>
  <si>
    <t>2:27.863</t>
  </si>
  <si>
    <t>2:36.326</t>
  </si>
  <si>
    <t>2:44.861</t>
  </si>
  <si>
    <t>2:53.379</t>
  </si>
  <si>
    <t>3:01.925</t>
  </si>
  <si>
    <t>3:10.395</t>
  </si>
  <si>
    <t>3:19.096</t>
  </si>
  <si>
    <t>3:27.670</t>
  </si>
  <si>
    <t>1:04.831</t>
  </si>
  <si>
    <t>1:13.305</t>
  </si>
  <si>
    <t>1:21.789</t>
  </si>
  <si>
    <t>1:30.219</t>
  </si>
  <si>
    <t>1:38.642</t>
  </si>
  <si>
    <t>1:46.994</t>
  </si>
  <si>
    <t>1:55.345</t>
  </si>
  <si>
    <t>2:03.655</t>
  </si>
  <si>
    <t>2:11.977</t>
  </si>
  <si>
    <t>2:20.300</t>
  </si>
  <si>
    <t>2:28.681</t>
  </si>
  <si>
    <t>2:37.031</t>
  </si>
  <si>
    <t>2:45.462</t>
  </si>
  <si>
    <t>2:53.858</t>
  </si>
  <si>
    <t>3:02.329</t>
  </si>
  <si>
    <t>3:10.876</t>
  </si>
  <si>
    <t>3:19.587</t>
  </si>
  <si>
    <t>3:28.407</t>
  </si>
  <si>
    <t>1:04.310</t>
  </si>
  <si>
    <t>1:12.692</t>
  </si>
  <si>
    <t>1:21.076</t>
  </si>
  <si>
    <t>1:29.493</t>
  </si>
  <si>
    <t>1:37.908</t>
  </si>
  <si>
    <t>1:46.344</t>
  </si>
  <si>
    <t>1:54.795</t>
  </si>
  <si>
    <t>2:03.311</t>
  </si>
  <si>
    <t>2:11.802</t>
  </si>
  <si>
    <t>2:20.268</t>
  </si>
  <si>
    <t>2:28.721</t>
  </si>
  <si>
    <t>2:37.212</t>
  </si>
  <si>
    <t>2:45.729</t>
  </si>
  <si>
    <t>2:54.305</t>
  </si>
  <si>
    <t>3:02.895</t>
  </si>
  <si>
    <t>3:11.682</t>
  </si>
  <si>
    <t>3:20.435</t>
  </si>
  <si>
    <t>3:29.281</t>
  </si>
  <si>
    <t>1:04.602</t>
  </si>
  <si>
    <t>1:12.912</t>
  </si>
  <si>
    <t>1:21.298</t>
  </si>
  <si>
    <t>1:29.641</t>
  </si>
  <si>
    <t>1:38.018</t>
  </si>
  <si>
    <t>1:46.391</t>
  </si>
  <si>
    <t>1:54.828</t>
  </si>
  <si>
    <t>2:03.250</t>
  </si>
  <si>
    <t>2:11.749</t>
  </si>
  <si>
    <t>2:20.229</t>
  </si>
  <si>
    <t>2:28.850</t>
  </si>
  <si>
    <t>2:37.465</t>
  </si>
  <si>
    <t>2:46.201</t>
  </si>
  <si>
    <t>2:55.004</t>
  </si>
  <si>
    <t>3:03.904</t>
  </si>
  <si>
    <t>3:12.890</t>
  </si>
  <si>
    <t>3:21.889</t>
  </si>
  <si>
    <t>3:30.864</t>
  </si>
  <si>
    <t>1:04.185</t>
  </si>
  <si>
    <t>1:12.570</t>
  </si>
  <si>
    <t>1:20.997</t>
  </si>
  <si>
    <t>1:29.445</t>
  </si>
  <si>
    <t>1:37.969</t>
  </si>
  <si>
    <t>1:46.527</t>
  </si>
  <si>
    <t>1:55.082</t>
  </si>
  <si>
    <t>2:03.645</t>
  </si>
  <si>
    <t>2:12.272</t>
  </si>
  <si>
    <t>2:20.855</t>
  </si>
  <si>
    <t>2:29.372</t>
  </si>
  <si>
    <t>2:37.981</t>
  </si>
  <si>
    <t>2:46.711</t>
  </si>
  <si>
    <t>2:55.490</t>
  </si>
  <si>
    <t>3:04.379</t>
  </si>
  <si>
    <t>3:13.267</t>
  </si>
  <si>
    <t>3:22.274</t>
  </si>
  <si>
    <t>3:31.252</t>
  </si>
  <si>
    <t>1:05.123</t>
  </si>
  <si>
    <t>1:13.658</t>
  </si>
  <si>
    <t>1:22.247</t>
  </si>
  <si>
    <t>1:30.818</t>
  </si>
  <si>
    <t>1:39.437</t>
  </si>
  <si>
    <t>1:48.058</t>
  </si>
  <si>
    <t>1:56.700</t>
  </si>
  <si>
    <t>2:05.329</t>
  </si>
  <si>
    <t>2:14.027</t>
  </si>
  <si>
    <t>2:22.762</t>
  </si>
  <si>
    <t>2:31.531</t>
  </si>
  <si>
    <t>2:40.316</t>
  </si>
  <si>
    <t>2:49.158</t>
  </si>
  <si>
    <t>2:58.055</t>
  </si>
  <si>
    <t>3:07.021</t>
  </si>
  <si>
    <t>3:15.992</t>
  </si>
  <si>
    <t>3:25.054</t>
  </si>
  <si>
    <t>3:34.149</t>
  </si>
  <si>
    <t>1:02.691</t>
  </si>
  <si>
    <t>1:11.140</t>
  </si>
  <si>
    <t>1:28.288</t>
  </si>
  <si>
    <t>1:36.947</t>
  </si>
  <si>
    <t>1:54.428</t>
  </si>
  <si>
    <t>2:03.267</t>
  </si>
  <si>
    <t>2:12.168</t>
  </si>
  <si>
    <t>2:21.123</t>
  </si>
  <si>
    <t>2:30.271</t>
  </si>
  <si>
    <t>2:39.469</t>
  </si>
  <si>
    <t>2:48.677</t>
  </si>
  <si>
    <t>2:57.940</t>
  </si>
  <si>
    <t>3:07.188</t>
  </si>
  <si>
    <t>3:16.568</t>
  </si>
  <si>
    <t>3:26.031</t>
  </si>
  <si>
    <t>3:35.635</t>
  </si>
  <si>
    <t>1:04.298</t>
  </si>
  <si>
    <t>1:12.818</t>
  </si>
  <si>
    <t>1:21.390</t>
  </si>
  <si>
    <t>1:30.092</t>
  </si>
  <si>
    <t>1:38.797</t>
  </si>
  <si>
    <t>1:47.532</t>
  </si>
  <si>
    <t>1:56.313</t>
  </si>
  <si>
    <t>2:05.137</t>
  </si>
  <si>
    <t>2:13.976</t>
  </si>
  <si>
    <t>2:22.993</t>
  </si>
  <si>
    <t>2:31.966</t>
  </si>
  <si>
    <t>2:41.037</t>
  </si>
  <si>
    <t>2:50.150</t>
  </si>
  <si>
    <t>2:59.363</t>
  </si>
  <si>
    <t>3:08.629</t>
  </si>
  <si>
    <t>3:18.034</t>
  </si>
  <si>
    <t>3:27.327</t>
  </si>
  <si>
    <t>3:36.563</t>
  </si>
  <si>
    <t>1:05.160</t>
  </si>
  <si>
    <t>1:13.709</t>
  </si>
  <si>
    <t>1:22.374</t>
  </si>
  <si>
    <t>1:31.064</t>
  </si>
  <si>
    <t>1:39.825</t>
  </si>
  <si>
    <t>1:48.571</t>
  </si>
  <si>
    <t>1:57.366</t>
  </si>
  <si>
    <t>2:06.142</t>
  </si>
  <si>
    <t>2:15.021</t>
  </si>
  <si>
    <t>2:23.904</t>
  </si>
  <si>
    <t>2:32.839</t>
  </si>
  <si>
    <t>2:41.760</t>
  </si>
  <si>
    <t>2:51.038</t>
  </si>
  <si>
    <t>3:00.139</t>
  </si>
  <si>
    <t>3:09.355</t>
  </si>
  <si>
    <t>3:18.571</t>
  </si>
  <si>
    <t>3:27.875</t>
  </si>
  <si>
    <t>3:37.170</t>
  </si>
  <si>
    <t>1:04.849</t>
  </si>
  <si>
    <t>1:13.446</t>
  </si>
  <si>
    <t>1:22.145</t>
  </si>
  <si>
    <t>1:30.904</t>
  </si>
  <si>
    <t>1:39.735</t>
  </si>
  <si>
    <t>1:48.610</t>
  </si>
  <si>
    <t>1:57.523</t>
  </si>
  <si>
    <t>2:06.453</t>
  </si>
  <si>
    <t>2:15.376</t>
  </si>
  <si>
    <t>2:24.317</t>
  </si>
  <si>
    <t>2:33.311</t>
  </si>
  <si>
    <t>2:42.346</t>
  </si>
  <si>
    <t>2:51.438</t>
  </si>
  <si>
    <t>3:00.566</t>
  </si>
  <si>
    <t>3:09.737</t>
  </si>
  <si>
    <t>3:18.899</t>
  </si>
  <si>
    <t>3:28.109</t>
  </si>
  <si>
    <t>3:37.338</t>
  </si>
  <si>
    <t>1:05.208</t>
  </si>
  <si>
    <t>1:13.704</t>
  </si>
  <si>
    <t>1:22.217</t>
  </si>
  <si>
    <t>1:30.775</t>
  </si>
  <si>
    <t>1:39.393</t>
  </si>
  <si>
    <t>1:48.035</t>
  </si>
  <si>
    <t>1:56.743</t>
  </si>
  <si>
    <t>2:05.553</t>
  </si>
  <si>
    <t>2:14.461</t>
  </si>
  <si>
    <t>2:23.517</t>
  </si>
  <si>
    <t>2:32.651</t>
  </si>
  <si>
    <t>2:41.885</t>
  </si>
  <si>
    <t>2:51.166</t>
  </si>
  <si>
    <t>3:00.507</t>
  </si>
  <si>
    <t>3:09.878</t>
  </si>
  <si>
    <t>3:19.360</t>
  </si>
  <si>
    <t>3:28.647</t>
  </si>
  <si>
    <t>3:38.013</t>
  </si>
  <si>
    <t>1:05.399</t>
  </si>
  <si>
    <t>1:14.084</t>
  </si>
  <si>
    <t>1:22.837</t>
  </si>
  <si>
    <t>1:31.635</t>
  </si>
  <si>
    <t>1:40.471</t>
  </si>
  <si>
    <t>1:49.389</t>
  </si>
  <si>
    <t>1:58.334</t>
  </si>
  <si>
    <t>2:07.386</t>
  </si>
  <si>
    <t>2:25.700</t>
  </si>
  <si>
    <t>2:34.899</t>
  </si>
  <si>
    <t>2:44.198</t>
  </si>
  <si>
    <t>2:53.305</t>
  </si>
  <si>
    <t>3:02.309</t>
  </si>
  <si>
    <t>3:11.255</t>
  </si>
  <si>
    <t>3:20.319</t>
  </si>
  <si>
    <t>3:29.381</t>
  </si>
  <si>
    <t>3:38.503</t>
  </si>
  <si>
    <t>1:04.541</t>
  </si>
  <si>
    <t>1:13.168</t>
  </si>
  <si>
    <t>1:21.840</t>
  </si>
  <si>
    <t>1:30.580</t>
  </si>
  <si>
    <t>1:39.446</t>
  </si>
  <si>
    <t>1:48.380</t>
  </si>
  <si>
    <t>1:57.448</t>
  </si>
  <si>
    <t>2:06.568</t>
  </si>
  <si>
    <t>2:15.699</t>
  </si>
  <si>
    <t>2:34.161</t>
  </si>
  <si>
    <t>2:43.484</t>
  </si>
  <si>
    <t>2:52.867</t>
  </si>
  <si>
    <t>3:02.224</t>
  </si>
  <si>
    <t>3:11.734</t>
  </si>
  <si>
    <t>3:20.930</t>
  </si>
  <si>
    <t>3:29.940</t>
  </si>
  <si>
    <t>3:39.018</t>
  </si>
  <si>
    <t>1:05.104</t>
  </si>
  <si>
    <t>1:13.726</t>
  </si>
  <si>
    <t>1:22.407</t>
  </si>
  <si>
    <t>1:31.253</t>
  </si>
  <si>
    <t>1:40.070</t>
  </si>
  <si>
    <t>1:48.968</t>
  </si>
  <si>
    <t>1:57.919</t>
  </si>
  <si>
    <t>2:06.942</t>
  </si>
  <si>
    <t>2:16.017</t>
  </si>
  <si>
    <t>2:25.169</t>
  </si>
  <si>
    <t>2:34.475</t>
  </si>
  <si>
    <t>2:43.901</t>
  </si>
  <si>
    <t>2:53.311</t>
  </si>
  <si>
    <t>3:02.787</t>
  </si>
  <si>
    <t>3:12.285</t>
  </si>
  <si>
    <t>3:21.830</t>
  </si>
  <si>
    <t>3:31.341</t>
  </si>
  <si>
    <t>3:40.743</t>
  </si>
  <si>
    <t>1:05.270</t>
  </si>
  <si>
    <t>1:13.977</t>
  </si>
  <si>
    <t>1:22.716</t>
  </si>
  <si>
    <t>1:31.633</t>
  </si>
  <si>
    <t>1:40.555</t>
  </si>
  <si>
    <t>1:49.575</t>
  </si>
  <si>
    <t>1:58.622</t>
  </si>
  <si>
    <t>2:07.747</t>
  </si>
  <si>
    <t>2:16.927</t>
  </si>
  <si>
    <t>2:26.208</t>
  </si>
  <si>
    <t>2:35.500</t>
  </si>
  <si>
    <t>2:54.277</t>
  </si>
  <si>
    <t>3:03.716</t>
  </si>
  <si>
    <t>3:13.066</t>
  </si>
  <si>
    <t>3:22.406</t>
  </si>
  <si>
    <t>3:31.657</t>
  </si>
  <si>
    <t>3:41.027</t>
  </si>
  <si>
    <t>1:07.220</t>
  </si>
  <si>
    <t>1:16.300</t>
  </si>
  <si>
    <t>1:25.426</t>
  </si>
  <si>
    <t>1:43.757</t>
  </si>
  <si>
    <t>1:52.957</t>
  </si>
  <si>
    <t>2:02.157</t>
  </si>
  <si>
    <t>2:11.447</t>
  </si>
  <si>
    <t>2:20.877</t>
  </si>
  <si>
    <t>2:29.895</t>
  </si>
  <si>
    <t>2:38.605</t>
  </si>
  <si>
    <t>2:47.388</t>
  </si>
  <si>
    <t>2:56.231</t>
  </si>
  <si>
    <t>3:05.100</t>
  </si>
  <si>
    <t>3:14.012</t>
  </si>
  <si>
    <t>3:23.002</t>
  </si>
  <si>
    <t>3:32.059</t>
  </si>
  <si>
    <t>3:41.116</t>
  </si>
  <si>
    <t>1:06.252</t>
  </si>
  <si>
    <t>1:14.987</t>
  </si>
  <si>
    <t>1:23.801</t>
  </si>
  <si>
    <t>1:32.644</t>
  </si>
  <si>
    <t>1:41.540</t>
  </si>
  <si>
    <t>1:50.423</t>
  </si>
  <si>
    <t>1:59.366</t>
  </si>
  <si>
    <t>2:08.365</t>
  </si>
  <si>
    <t>2:17.524</t>
  </si>
  <si>
    <t>2:26.699</t>
  </si>
  <si>
    <t>2:36.017</t>
  </si>
  <si>
    <t>2:45.359</t>
  </si>
  <si>
    <t>2:54.805</t>
  </si>
  <si>
    <t>3:04.362</t>
  </si>
  <si>
    <t>3:13.932</t>
  </si>
  <si>
    <t>3:33.149</t>
  </si>
  <si>
    <t>3:42.681</t>
  </si>
  <si>
    <t>1:06.798</t>
  </si>
  <si>
    <t>1:15.777</t>
  </si>
  <si>
    <t>1:24.869</t>
  </si>
  <si>
    <t>1:34.145</t>
  </si>
  <si>
    <t>1:43.546</t>
  </si>
  <si>
    <t>1:53.016</t>
  </si>
  <si>
    <t>2:02.535</t>
  </si>
  <si>
    <t>2:12.139</t>
  </si>
  <si>
    <t>2:21.819</t>
  </si>
  <si>
    <t>2:31.561</t>
  </si>
  <si>
    <t>2:41.383</t>
  </si>
  <si>
    <t>2:51.239</t>
  </si>
  <si>
    <t>3:00.803</t>
  </si>
  <si>
    <t>3:10.335</t>
  </si>
  <si>
    <t>3:19.893</t>
  </si>
  <si>
    <t>3:29.557</t>
  </si>
  <si>
    <t>3:39.128</t>
  </si>
  <si>
    <t>3:48.631</t>
  </si>
  <si>
    <t>1:12.406</t>
  </si>
  <si>
    <t>1:20.877</t>
  </si>
  <si>
    <t>1:29.313</t>
  </si>
  <si>
    <t>1:37.721</t>
  </si>
  <si>
    <t>1:46.074</t>
  </si>
  <si>
    <t>1:54.416</t>
  </si>
  <si>
    <t>2:02.776</t>
  </si>
  <si>
    <t>2:11.197</t>
  </si>
  <si>
    <t>2:19.619</t>
  </si>
  <si>
    <t>2:27.998</t>
  </si>
  <si>
    <t>2:36.297</t>
  </si>
  <si>
    <t>2:44.572</t>
  </si>
  <si>
    <t>2:52.836</t>
  </si>
  <si>
    <t>3:01.106</t>
  </si>
  <si>
    <t>3:09.313</t>
  </si>
  <si>
    <t>3:17.574</t>
  </si>
  <si>
    <t>3:25.971</t>
  </si>
  <si>
    <t>1:04.569</t>
  </si>
  <si>
    <t>1:12.858</t>
  </si>
  <si>
    <t>1:21.121</t>
  </si>
  <si>
    <t>1:29.416</t>
  </si>
  <si>
    <t>1:37.759</t>
  </si>
  <si>
    <t>1:46.131</t>
  </si>
  <si>
    <t>1:54.553</t>
  </si>
  <si>
    <t>2:02.980</t>
  </si>
  <si>
    <t>2:11.444</t>
  </si>
  <si>
    <t>2:19.960</t>
  </si>
  <si>
    <t>2:28.550</t>
  </si>
  <si>
    <t>2:37.156</t>
  </si>
  <si>
    <t>2:45.753</t>
  </si>
  <si>
    <t>2:54.402</t>
  </si>
  <si>
    <t>3:03.073</t>
  </si>
  <si>
    <t>3:11.736</t>
  </si>
  <si>
    <t>3:20.457</t>
  </si>
  <si>
    <t>3:29.243</t>
  </si>
  <si>
    <t>1:03.981</t>
  </si>
  <si>
    <t>1:12.359</t>
  </si>
  <si>
    <t>1:20.756</t>
  </si>
  <si>
    <t>1:29.225</t>
  </si>
  <si>
    <t>1:37.643</t>
  </si>
  <si>
    <t>1:46.126</t>
  </si>
  <si>
    <t>1:54.591</t>
  </si>
  <si>
    <t>2:03.078</t>
  </si>
  <si>
    <t>2:11.537</t>
  </si>
  <si>
    <t>2:20.105</t>
  </si>
  <si>
    <t>2:28.682</t>
  </si>
  <si>
    <t>2:37.343</t>
  </si>
  <si>
    <t>2:45.969</t>
  </si>
  <si>
    <t>2:54.689</t>
  </si>
  <si>
    <t>3:03.367</t>
  </si>
  <si>
    <t>3:12.065</t>
  </si>
  <si>
    <t>3:20.732</t>
  </si>
  <si>
    <t>3:29.473</t>
  </si>
  <si>
    <t>1:04.935</t>
  </si>
  <si>
    <t>1:13.505</t>
  </si>
  <si>
    <t>1:22.087</t>
  </si>
  <si>
    <t>1:30.598</t>
  </si>
  <si>
    <t>1:39.153</t>
  </si>
  <si>
    <t>1:47.758</t>
  </si>
  <si>
    <t>1:56.464</t>
  </si>
  <si>
    <t>2:05.142</t>
  </si>
  <si>
    <t>2:22.725</t>
  </si>
  <si>
    <t>2:31.668</t>
  </si>
  <si>
    <t>2:40.534</t>
  </si>
  <si>
    <t>2:49.454</t>
  </si>
  <si>
    <t>2:58.305</t>
  </si>
  <si>
    <t>3:07.256</t>
  </si>
  <si>
    <t>3:16.174</t>
  </si>
  <si>
    <t>3:25.173</t>
  </si>
  <si>
    <t>3:34.188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</si>
  <si>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</si>
  <si>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</si>
  <si>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</si>
  <si>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</si>
  <si>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</si>
  <si>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</si>
  <si>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</si>
  <si>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</si>
  <si>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</si>
  <si>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</si>
  <si>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</si>
  <si>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</si>
  <si>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Cass Amelia</t>
  </si>
  <si>
    <t>Cluxton Laura</t>
  </si>
  <si>
    <t>Fachie Lora</t>
  </si>
  <si>
    <t xml:space="preserve">Giglia Megan </t>
  </si>
  <si>
    <t>Hall Corrine</t>
  </si>
  <si>
    <t xml:space="preserve">Lane-Wright Crystal </t>
  </si>
  <si>
    <t>Meakin Emily</t>
  </si>
  <si>
    <t>Toft Katie</t>
  </si>
  <si>
    <t xml:space="preserve">Dietz Jessica </t>
  </si>
  <si>
    <t>Hausberger Maike</t>
  </si>
  <si>
    <t>Rathman Maxie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</si>
  <si>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</si>
  <si>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</si>
  <si>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</si>
  <si>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</si>
  <si>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</si>
  <si>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</si>
  <si>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</si>
  <si>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</si>
  <si>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</si>
  <si>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</si>
  <si>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</si>
  <si>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</si>
  <si>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</si>
  <si>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</si>
  <si>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</si>
  <si>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</si>
  <si>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</si>
  <si>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</si>
  <si>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</si>
  <si>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</si>
  <si>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</si>
  <si>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</si>
  <si>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</si>
  <si>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</si>
  <si>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</si>
  <si>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</si>
  <si>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Shizuoka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</si>
  <si>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</si>
  <si>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</si>
  <si>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</si>
  <si>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</si>
  <si>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</si>
  <si>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</si>
  <si>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</si>
  <si>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</si>
  <si>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</si>
  <si>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</si>
  <si>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</si>
  <si>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</si>
  <si>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</si>
  <si>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</si>
  <si>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</si>
  <si>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</si>
  <si>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</si>
  <si>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</si>
  <si>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</si>
  <si>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</si>
  <si>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</si>
  <si>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</si>
  <si>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</si>
  <si>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</si>
  <si>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</si>
  <si>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</si>
  <si>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</si>
  <si>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</si>
  <si>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</si>
  <si>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</si>
  <si>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</si>
  <si>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</si>
  <si>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</si>
  <si>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</si>
  <si>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</si>
  <si>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</si>
  <si>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</si>
  <si>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</si>
  <si>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</si>
  <si>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</si>
  <si>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</si>
  <si>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</si>
  <si>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</si>
  <si>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</si>
  <si>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</si>
  <si>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</si>
  <si>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</si>
  <si>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</si>
  <si>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</si>
  <si>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</si>
  <si>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</si>
  <si>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</si>
  <si>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</si>
  <si>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</si>
  <si>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</si>
  <si>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</si>
  <si>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</si>
  <si>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</si>
  <si>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</si>
  <si>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</si>
  <si>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</si>
  <si>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</si>
  <si>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</si>
  <si>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</si>
  <si>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</si>
  <si>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</si>
  <si>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</si>
  <si>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</si>
  <si>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</si>
  <si>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</si>
  <si>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</si>
  <si>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</si>
  <si>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</si>
  <si>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</si>
  <si>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</si>
  <si>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</si>
  <si>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</si>
  <si>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</si>
  <si>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</si>
  <si>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</si>
  <si>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</si>
  <si>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</si>
  <si>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</si>
  <si>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</si>
  <si>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</si>
  <si>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</si>
  <si>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</si>
  <si>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</si>
  <si>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</si>
  <si>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</si>
  <si>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</si>
  <si>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</si>
  <si>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</si>
  <si>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</si>
  <si>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</si>
  <si>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</si>
  <si>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</si>
  <si>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</si>
  <si>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</si>
  <si>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</si>
  <si>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</si>
  <si>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</si>
  <si>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</si>
  <si>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</si>
  <si>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</si>
  <si>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</si>
  <si>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</si>
  <si>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</si>
  <si>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</si>
  <si>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</si>
  <si>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</si>
  <si>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</si>
  <si>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</si>
  <si>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</si>
  <si>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</si>
  <si>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</si>
  <si>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</si>
  <si>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</si>
  <si>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</si>
  <si>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</si>
  <si>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</si>
  <si>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</si>
  <si>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</si>
  <si>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</si>
  <si>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</si>
  <si>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</si>
  <si>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</si>
  <si>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</si>
  <si>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</si>
  <si>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</si>
  <si>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</si>
  <si>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</si>
  <si>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</si>
  <si>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</si>
  <si>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</si>
  <si>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</si>
  <si>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</si>
  <si>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</si>
  <si>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</si>
  <si>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</si>
  <si>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</si>
  <si>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</si>
  <si>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</si>
  <si>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</si>
  <si>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</si>
  <si>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</si>
  <si>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</si>
  <si>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</si>
  <si>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</si>
  <si>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</si>
  <si>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</si>
  <si>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</si>
  <si>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</si>
  <si>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</si>
  <si>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</si>
  <si>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</si>
  <si>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</si>
  <si>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</si>
  <si>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</si>
  <si>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</si>
  <si>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</si>
  <si>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</si>
  <si>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</si>
  <si>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</si>
  <si>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</si>
  <si>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</si>
  <si>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</si>
  <si>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</si>
  <si>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</si>
  <si>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</si>
  <si>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</si>
  <si>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</si>
  <si>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</si>
  <si>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</si>
  <si>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</si>
  <si>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</si>
  <si>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</si>
  <si>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</si>
  <si>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</si>
  <si>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</si>
  <si>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</si>
  <si>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</si>
  <si>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</si>
  <si>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</si>
  <si>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118 (1)</t>
  </si>
  <si>
    <t>76 (6)</t>
  </si>
  <si>
    <t>58 (10)</t>
  </si>
  <si>
    <t>78 (5)</t>
  </si>
  <si>
    <t>52 (11)</t>
  </si>
  <si>
    <t>47 (13)</t>
  </si>
  <si>
    <t>42 (15)</t>
  </si>
  <si>
    <t>50 (12)</t>
  </si>
  <si>
    <t>44 (14)</t>
  </si>
  <si>
    <t>21 (20)</t>
  </si>
  <si>
    <t>38 (16)</t>
  </si>
  <si>
    <t>29 (18)</t>
  </si>
  <si>
    <t>15 (22)</t>
  </si>
  <si>
    <t>20 (21)</t>
  </si>
  <si>
    <t>30 (17)</t>
  </si>
  <si>
    <t>LUTE Mayuri</t>
  </si>
  <si>
    <t>NUR INDAH Ratu Afifah</t>
  </si>
  <si>
    <t>? HSIAO ?? Mei Yu</t>
  </si>
  <si>
    <t>SALAZAR VAZQUEZ Lizeth Yarely</t>
  </si>
  <si>
    <t>SALAZAR VAZQUEZ Lizeth
Yarely</t>
  </si>
  <si>
    <t>112 (2)</t>
  </si>
  <si>
    <t>86 (4)</t>
  </si>
  <si>
    <t>84 (5)</t>
  </si>
  <si>
    <t>64 (9)</t>
  </si>
  <si>
    <t>57 (11)</t>
  </si>
  <si>
    <t>42 (14)</t>
  </si>
  <si>
    <t>31 (18)</t>
  </si>
  <si>
    <t>34 (16)</t>
  </si>
  <si>
    <t>34 (17)</t>
  </si>
  <si>
    <t>20 (19)</t>
  </si>
  <si>
    <t>12 (22)</t>
  </si>
  <si>
    <t>13 (21)</t>
  </si>
  <si>
    <t>4 (24)</t>
  </si>
  <si>
    <t>DATA</t>
  </si>
  <si>
    <t>Sprint Qualification</t>
  </si>
  <si>
    <t>Sprint</t>
  </si>
  <si>
    <t>Omnium</t>
  </si>
  <si>
    <t>500m TT</t>
  </si>
  <si>
    <t>Team Pursuit</t>
  </si>
  <si>
    <t>Team Sprint</t>
  </si>
  <si>
    <t>Madison</t>
  </si>
  <si>
    <t>Individual Pursuit</t>
  </si>
  <si>
    <t>Keirin</t>
  </si>
  <si>
    <t>Points</t>
  </si>
  <si>
    <t>Points &amp; Summary</t>
  </si>
  <si>
    <t>Dashboards</t>
  </si>
  <si>
    <t>Row Labels</t>
  </si>
  <si>
    <t>(All)</t>
  </si>
  <si>
    <t>Split1</t>
  </si>
  <si>
    <t>Split2</t>
  </si>
  <si>
    <t>Split3</t>
  </si>
  <si>
    <t>Split4</t>
  </si>
  <si>
    <t>Column Labels</t>
  </si>
  <si>
    <t>Marker</t>
  </si>
  <si>
    <t>RunningTime</t>
  </si>
  <si>
    <t>Split</t>
  </si>
  <si>
    <t>Splits</t>
  </si>
  <si>
    <t>125 m</t>
  </si>
  <si>
    <t>250 m</t>
  </si>
  <si>
    <t>375 m</t>
  </si>
  <si>
    <t>500 m</t>
  </si>
  <si>
    <t>Running Time</t>
  </si>
  <si>
    <t>Athlete History</t>
  </si>
  <si>
    <t>&lt;-----------</t>
  </si>
  <si>
    <t>Select Athlete</t>
  </si>
  <si>
    <t>Refine Events</t>
  </si>
  <si>
    <t>Values</t>
  </si>
  <si>
    <t>Progression with age</t>
  </si>
  <si>
    <t>Min of Rank</t>
  </si>
  <si>
    <t>Race Analysis tool</t>
  </si>
  <si>
    <t>Rank History</t>
  </si>
  <si>
    <t>Time by final rank</t>
  </si>
  <si>
    <t>Select a rank</t>
  </si>
  <si>
    <t>&lt;-----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</si>
</sst>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+0.000;\-0.000"/>
    <numFmt numFmtId="166" formatCode="mm:ss.00"/>
    <numFmt numFmtId="167" formatCode="mm:ss.000"/>
  </numFmts>
  <fonts count="15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1" fillId="3" borderId="1" xfId="0" applyFon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1" fillId="2" borderId="1" xfId="0" applyFont="1" applyFill="1" applyBorder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0" fontId="0" fillId="0" borderId="1" xfId="0" applyNumberFormat="1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2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0" fontId="0" fillId="14" borderId="1" xfId="0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0" fillId="0" borderId="0" xfId="0" applyNumberFormat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66" fontId="0" fillId="0" borderId="1" xfId="0" applyNumberFormat="1" applyBorder="1"/>
    <xf numFmtId="14" fontId="0" fillId="2" borderId="3" xfId="0" applyNumberFormat="1" applyFill="1" applyBorder="1"/>
    <xf numFmtId="0" fontId="0" fillId="3" borderId="7" xfId="0" applyFill="1" applyBorder="1"/>
    <xf numFmtId="14" fontId="0" fillId="3" borderId="7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47" fontId="0" fillId="0" borderId="1" xfId="0" applyNumberFormat="1" applyBorder="1"/>
    <xf numFmtId="0" fontId="3" fillId="15" borderId="1" xfId="0" applyFont="1" applyFill="1" applyBorder="1"/>
    <xf numFmtId="14" fontId="3" fillId="15" borderId="1" xfId="0" applyNumberFormat="1" applyFont="1" applyFill="1" applyBorder="1"/>
    <xf numFmtId="0" fontId="3" fillId="4" borderId="1" xfId="0" applyFont="1" applyFill="1" applyBorder="1"/>
    <xf numFmtId="2" fontId="3" fillId="15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5" borderId="4" xfId="0" applyFill="1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4" borderId="1" xfId="0" applyNumberFormat="1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64" fontId="0" fillId="14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67" fontId="0" fillId="0" borderId="1" xfId="0" applyNumberFormat="1" applyBorder="1"/>
    <xf numFmtId="166" fontId="0" fillId="0" borderId="0" xfId="0" applyNumberFormat="1"/>
    <xf numFmtId="2" fontId="0" fillId="3" borderId="0" xfId="0" applyNumberFormat="1" applyFill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2" xfId="0" applyBorder="1"/>
    <xf numFmtId="167" fontId="0" fillId="0" borderId="13" xfId="0" applyNumberFormat="1" applyBorder="1"/>
    <xf numFmtId="2" fontId="0" fillId="3" borderId="14" xfId="0" applyNumberFormat="1" applyFill="1" applyBorder="1"/>
    <xf numFmtId="0" fontId="0" fillId="0" borderId="15" xfId="0" applyBorder="1"/>
    <xf numFmtId="2" fontId="0" fillId="3" borderId="16" xfId="0" applyNumberFormat="1" applyFill="1" applyBorder="1"/>
    <xf numFmtId="0" fontId="0" fillId="0" borderId="17" xfId="0" applyBorder="1"/>
    <xf numFmtId="0" fontId="0" fillId="0" borderId="18" xfId="0" applyBorder="1"/>
    <xf numFmtId="47" fontId="0" fillId="0" borderId="19" xfId="0" applyNumberFormat="1" applyBorder="1"/>
    <xf numFmtId="167" fontId="0" fillId="0" borderId="19" xfId="0" applyNumberFormat="1" applyBorder="1"/>
    <xf numFmtId="2" fontId="0" fillId="3" borderId="20" xfId="0" applyNumberFormat="1" applyFill="1" applyBorder="1"/>
    <xf numFmtId="0" fontId="0" fillId="4" borderId="10" xfId="0" applyFill="1" applyBorder="1"/>
    <xf numFmtId="0" fontId="0" fillId="4" borderId="7" xfId="0" applyFill="1" applyBorder="1"/>
    <xf numFmtId="47" fontId="0" fillId="4" borderId="7" xfId="0" applyNumberFormat="1" applyFill="1" applyBorder="1"/>
    <xf numFmtId="2" fontId="0" fillId="4" borderId="7" xfId="0" applyNumberFormat="1" applyFill="1" applyBorder="1"/>
    <xf numFmtId="0" fontId="0" fillId="4" borderId="4" xfId="0" applyFill="1" applyBorder="1"/>
    <xf numFmtId="47" fontId="0" fillId="4" borderId="1" xfId="0" applyNumberFormat="1" applyFill="1" applyBorder="1"/>
    <xf numFmtId="2" fontId="0" fillId="4" borderId="1" xfId="0" applyNumberFormat="1" applyFill="1" applyBorder="1"/>
    <xf numFmtId="2" fontId="3" fillId="7" borderId="3" xfId="0" applyNumberFormat="1" applyFont="1" applyFill="1" applyBorder="1"/>
    <xf numFmtId="46" fontId="0" fillId="4" borderId="1" xfId="0" applyNumberFormat="1" applyFill="1" applyBorder="1"/>
    <xf numFmtId="20" fontId="0" fillId="4" borderId="1" xfId="0" applyNumberFormat="1" applyFill="1" applyBorder="1"/>
    <xf numFmtId="14" fontId="0" fillId="2" borderId="9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164" fontId="0" fillId="13" borderId="0" xfId="0" applyNumberFormat="1" applyFill="1"/>
    <xf numFmtId="0" fontId="0" fillId="10" borderId="0" xfId="0" applyFill="1"/>
    <xf numFmtId="164" fontId="0" fillId="5" borderId="0" xfId="0" applyNumberFormat="1" applyFill="1"/>
    <xf numFmtId="0" fontId="9" fillId="4" borderId="0" xfId="0" applyFont="1" applyFill="1"/>
    <xf numFmtId="0" fontId="11" fillId="4" borderId="0" xfId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21" xfId="0" applyBorder="1"/>
    <xf numFmtId="0" fontId="0" fillId="0" borderId="0" xfId="0" applyAlignment="1">
      <alignment horizontal="left" indent="3"/>
    </xf>
    <xf numFmtId="0" fontId="0" fillId="17" borderId="22" xfId="0" applyFill="1" applyBorder="1"/>
    <xf numFmtId="22" fontId="0" fillId="17" borderId="22" xfId="0" applyNumberFormat="1" applyFill="1" applyBorder="1"/>
    <xf numFmtId="0" fontId="0" fillId="0" borderId="22" xfId="0" applyBorder="1"/>
    <xf numFmtId="22" fontId="0" fillId="0" borderId="22" xfId="0" applyNumberFormat="1" applyBorder="1"/>
    <xf numFmtId="22" fontId="0" fillId="0" borderId="21" xfId="0" applyNumberFormat="1" applyBorder="1"/>
    <xf numFmtId="0" fontId="8" fillId="16" borderId="0" xfId="0" applyFont="1" applyFill="1"/>
    <xf numFmtId="0" fontId="0" fillId="2" borderId="0" xfId="0" applyFill="1" applyAlignment="1">
      <alignment horizontal="left"/>
    </xf>
    <xf numFmtId="0" fontId="10" fillId="0" borderId="0" xfId="0" applyFont="1"/>
    <xf numFmtId="0" fontId="12" fillId="4" borderId="0" xfId="0" applyFont="1" applyFill="1"/>
    <xf numFmtId="2" fontId="0" fillId="2" borderId="0" xfId="0" applyNumberFormat="1" applyFill="1" applyAlignment="1">
      <alignment horizontal="left"/>
    </xf>
    <xf numFmtId="0" fontId="10" fillId="2" borderId="0" xfId="0" applyFont="1" applyFill="1"/>
    <xf numFmtId="0" fontId="0" fillId="2" borderId="1" xfId="0" applyFill="1" applyBorder="1" applyAlignment="1">
      <alignment horizontal="left" indent="1"/>
    </xf>
    <xf numFmtId="0" fontId="13" fillId="4" borderId="0" xfId="0" applyFont="1" applyFill="1"/>
    <xf numFmtId="0" fontId="14" fillId="4" borderId="0" xfId="0" applyFont="1" applyFill="1"/>
    <xf numFmtId="0" fontId="0" fillId="2" borderId="1" xfId="0" applyFill="1" applyBorder="1" applyAlignment="1">
      <alignment horizontal="left" indent="2"/>
    </xf>
  </cellXfs>
  <cellStyles count="2">
    <cellStyle name="Hyperlink" xfId="1" builtinId="8"/>
    <cellStyle name="Normal" xfId="0" builtinId="0"/>
  </cellStyles>
  <dxfs count="626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/mm/yyyy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/mm/yyyy\ h:mm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[Women's Race Results.xlsm]500m TT Dashboard!PivotTable20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Dashboard'!$B$9:$B$12</c:f>
              <c:strCache>
                <c:ptCount val="1"/>
                <c:pt idx="0">
                  <c:v>2018 - Berlin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Dashboard'!$B$13:$B$16</c:f>
              <c:numCache>
                <c:formatCode>General</c:formatCode>
                <c:ptCount val="4"/>
                <c:pt idx="0">
                  <c:v>11.958</c:v>
                </c:pt>
                <c:pt idx="1">
                  <c:v>7.5359999999999996</c:v>
                </c:pt>
                <c:pt idx="2">
                  <c:v>7.3189999999999991</c:v>
                </c:pt>
                <c:pt idx="3">
                  <c:v>7.5770000000000017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7-48B3-BE5F-7140D107ACED}"/>
            </c:ext>
          </c:extLst>
        </c:ser>
        <c:ser>
          <c:idx val="1"/>
          <c:order val="1"/>
          <c:tx>
            <c:strRef>
              <c:f>'500m TT Dashboard'!$C$9:$C$12</c:f>
              <c:strCache>
                <c:ptCount val="1"/>
                <c:pt idx="0">
                  <c:v>2018 - Berlin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Dashboard'!$C$13:$C$16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7.5509999999999984</c:v>
                </c:pt>
                <c:pt idx="2">
                  <c:v>7.3260000000000005</c:v>
                </c:pt>
                <c:pt idx="3">
                  <c:v>7.477999999999998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7677-48B3-BE5F-7140D107ACED}"/>
            </c:ext>
          </c:extLst>
        </c:ser>
        <c:ser>
          <c:idx val="2"/>
          <c:order val="2"/>
          <c:tx>
            <c:strRef>
              <c:f>'500m TT Dashboard'!$D$9:$D$12</c:f>
              <c:strCache>
                <c:ptCount val="1"/>
                <c:pt idx="0">
                  <c:v>2019 - Pruszkow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Dashboard'!$D$13:$D$16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7.5139999999999993</c:v>
                </c:pt>
                <c:pt idx="2">
                  <c:v>7.3060000000000009</c:v>
                </c:pt>
                <c:pt idx="3">
                  <c:v>7.597999999999999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7677-48B3-BE5F-7140D107ACED}"/>
            </c:ext>
          </c:extLst>
        </c:ser>
        <c:ser>
          <c:idx val="3"/>
          <c:order val="3"/>
          <c:tx>
            <c:strRef>
              <c:f>'500m TT Dashboard'!$E$9:$E$12</c:f>
              <c:strCache>
                <c:ptCount val="1"/>
                <c:pt idx="0">
                  <c:v>2019 - Pruszkow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Dashboard'!$E$13:$E$16</c:f>
              <c:numCache>
                <c:formatCode>General</c:formatCode>
                <c:ptCount val="4"/>
                <c:pt idx="0">
                  <c:v>11.792</c:v>
                </c:pt>
                <c:pt idx="1">
                  <c:v>7.4870000000000001</c:v>
                </c:pt>
                <c:pt idx="2">
                  <c:v>7.3039999999999985</c:v>
                </c:pt>
                <c:pt idx="3">
                  <c:v>7.544000000000004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7677-48B3-BE5F-7140D107ACED}"/>
            </c:ext>
          </c:extLst>
        </c:ser>
        <c:ser>
          <c:idx val="4"/>
          <c:order val="4"/>
          <c:tx>
            <c:strRef>
              <c:f>'500m TT Dashboard'!$F$9:$F$12</c:f>
              <c:strCache>
                <c:ptCount val="1"/>
                <c:pt idx="0">
                  <c:v>2020 - Berlin - F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Dashboard'!$F$13:$F$16</c:f>
              <c:numCache>
                <c:formatCode>General</c:formatCode>
                <c:ptCount val="4"/>
                <c:pt idx="0">
                  <c:v>11.395</c:v>
                </c:pt>
                <c:pt idx="1">
                  <c:v>7.3109999999999999</c:v>
                </c:pt>
                <c:pt idx="2">
                  <c:v>7.1219999999999999</c:v>
                </c:pt>
                <c:pt idx="3">
                  <c:v>7.343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7677-48B3-BE5F-7140D107ACED}"/>
            </c:ext>
          </c:extLst>
        </c:ser>
        <c:ser>
          <c:idx val="5"/>
          <c:order val="5"/>
          <c:tx>
            <c:strRef>
              <c:f>'500m TT Dashboard'!$G$9:$G$12</c:f>
              <c:strCache>
                <c:ptCount val="1"/>
                <c:pt idx="0">
                  <c:v>2020 - Berlin - Q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Dashboard'!$G$13:$G$16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7.3289999999999988</c:v>
                </c:pt>
                <c:pt idx="2">
                  <c:v>7.1410000000000018</c:v>
                </c:pt>
                <c:pt idx="3">
                  <c:v>7.3419999999999952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7677-48B3-BE5F-7140D107ACED}"/>
            </c:ext>
          </c:extLst>
        </c:ser>
        <c:ser>
          <c:idx val="6"/>
          <c:order val="6"/>
          <c:tx>
            <c:strRef>
              <c:f>'500m TT Dashboard'!$H$9:$H$12</c:f>
              <c:strCache>
                <c:ptCount val="1"/>
                <c:pt idx="0">
                  <c:v>2021 - Roubaix - F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Dashboard'!$H$13:$H$16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7.3160000000000025</c:v>
                </c:pt>
                <c:pt idx="2">
                  <c:v>7.1069999999999993</c:v>
                </c:pt>
                <c:pt idx="3">
                  <c:v>7.2409999999999961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7677-48B3-BE5F-7140D107ACED}"/>
            </c:ext>
          </c:extLst>
        </c:ser>
        <c:ser>
          <c:idx val="7"/>
          <c:order val="7"/>
          <c:tx>
            <c:strRef>
              <c:f>'500m TT Dashboard'!$I$9:$I$12</c:f>
              <c:strCache>
                <c:ptCount val="1"/>
                <c:pt idx="0">
                  <c:v>2021 - Roubaix - Q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Dashboard'!$I$13:$I$16</c:f>
              <c:numCache>
                <c:formatCode>General</c:formatCode>
                <c:ptCount val="4"/>
                <c:pt idx="0">
                  <c:v>11.682</c:v>
                </c:pt>
                <c:pt idx="1">
                  <c:v>7.3510000000000009</c:v>
                </c:pt>
                <c:pt idx="2">
                  <c:v>7.0969999999999978</c:v>
                </c:pt>
                <c:pt idx="3">
                  <c:v>7.2440000000000033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7677-48B3-BE5F-7140D107ACED}"/>
            </c:ext>
          </c:extLst>
        </c:ser>
        <c:ser>
          <c:idx val="8"/>
          <c:order val="8"/>
          <c:tx>
            <c:strRef>
              <c:f>'500m TT Dashboard'!$J$9:$J$12</c:f>
              <c:strCache>
                <c:ptCount val="1"/>
                <c:pt idx="0">
                  <c:v>2021 - Hong Kong - F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Dashboard'!$J$13:$J$16</c:f>
              <c:numCache>
                <c:formatCode>General</c:formatCode>
                <c:ptCount val="4"/>
                <c:pt idx="0">
                  <c:v>11.708</c:v>
                </c:pt>
                <c:pt idx="1">
                  <c:v>7.4880000000000013</c:v>
                </c:pt>
                <c:pt idx="2">
                  <c:v>7.3059999999999974</c:v>
                </c:pt>
                <c:pt idx="3">
                  <c:v>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7677-48B3-BE5F-7140D107ACED}"/>
            </c:ext>
          </c:extLst>
        </c:ser>
        <c:ser>
          <c:idx val="9"/>
          <c:order val="9"/>
          <c:tx>
            <c:strRef>
              <c:f>'500m TT Dashboard'!$K$9:$K$12</c:f>
              <c:strCache>
                <c:ptCount val="1"/>
                <c:pt idx="0">
                  <c:v>2021 - Hong Kong - Q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Dashboard'!$K$13:$K$16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7.4860000000000024</c:v>
                </c:pt>
                <c:pt idx="2">
                  <c:v>7.2679999999999971</c:v>
                </c:pt>
                <c:pt idx="3">
                  <c:v>7.4670000000000023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7677-48B3-BE5F-7140D107ACED}"/>
            </c:ext>
          </c:extLst>
        </c:ser>
        <c:ser>
          <c:idx val="10"/>
          <c:order val="10"/>
          <c:tx>
            <c:strRef>
              <c:f>'500m TT Dashboard'!$L$9:$L$12</c:f>
              <c:strCache>
                <c:ptCount val="1"/>
                <c:pt idx="0">
                  <c:v>2022 - Paris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Dashboard'!$L$13:$L$16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7.291999999999998</c:v>
                </c:pt>
                <c:pt idx="2">
                  <c:v>7.1180000000000021</c:v>
                </c:pt>
                <c:pt idx="3">
                  <c:v>7.4340000000000011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7677-48B3-BE5F-7140D107ACED}"/>
            </c:ext>
          </c:extLst>
        </c:ser>
        <c:ser>
          <c:idx val="11"/>
          <c:order val="11"/>
          <c:tx>
            <c:strRef>
              <c:f>'500m TT Dashboard'!$M$9:$M$12</c:f>
              <c:strCache>
                <c:ptCount val="1"/>
                <c:pt idx="0">
                  <c:v>2022 - Milton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Dashboard'!$M$13:$M$16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7.3729999999999976</c:v>
                </c:pt>
                <c:pt idx="2">
                  <c:v>7.1140000000000008</c:v>
                </c:pt>
                <c:pt idx="3">
                  <c:v>7.3050000000000033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7677-48B3-BE5F-7140D107ACED}"/>
            </c:ext>
          </c:extLst>
        </c:ser>
        <c:ser>
          <c:idx val="12"/>
          <c:order val="12"/>
          <c:tx>
            <c:strRef>
              <c:f>'500m TT Dashboard'!$N$9:$N$12</c:f>
              <c:strCache>
                <c:ptCount val="1"/>
                <c:pt idx="0">
                  <c:v>2022 - Milton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Dashboard'!$N$13:$N$16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7.3940000000000001</c:v>
                </c:pt>
                <c:pt idx="2">
                  <c:v>7.2100000000000009</c:v>
                </c:pt>
                <c:pt idx="3">
                  <c:v>7.4009999999999998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7677-48B3-BE5F-7140D107ACED}"/>
            </c:ext>
          </c:extLst>
        </c:ser>
        <c:ser>
          <c:idx val="13"/>
          <c:order val="13"/>
          <c:tx>
            <c:strRef>
              <c:f>'500m TT Dashboard'!$O$9:$O$12</c:f>
              <c:strCache>
                <c:ptCount val="1"/>
                <c:pt idx="0">
                  <c:v>2022 - Glasgow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Dashboard'!$O$13:$O$16</c:f>
              <c:numCache>
                <c:formatCode>General</c:formatCode>
                <c:ptCount val="4"/>
                <c:pt idx="0">
                  <c:v>11.94</c:v>
                </c:pt>
                <c:pt idx="1">
                  <c:v>7.3710000000000004</c:v>
                </c:pt>
                <c:pt idx="2">
                  <c:v>7.1700000000000017</c:v>
                </c:pt>
                <c:pt idx="3">
                  <c:v>7.3699999999999974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7677-48B3-BE5F-7140D107ACED}"/>
            </c:ext>
          </c:extLst>
        </c:ser>
        <c:ser>
          <c:idx val="14"/>
          <c:order val="14"/>
          <c:tx>
            <c:strRef>
              <c:f>'500m TT Dashboard'!$P$9:$P$12</c:f>
              <c:strCache>
                <c:ptCount val="1"/>
                <c:pt idx="0">
                  <c:v>2022 - Glasgow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Dashboard'!$P$13:$P$16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7.35</c:v>
                </c:pt>
                <c:pt idx="2">
                  <c:v>7.1009999999999991</c:v>
                </c:pt>
                <c:pt idx="3">
                  <c:v>7.2920000000000016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7677-48B3-BE5F-7140D107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325375"/>
        <c:axId val="1019314975"/>
      </c:lineChart>
      <c:catAx>
        <c:axId val="101932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14975"/>
        <c:crosses val="autoZero"/>
        <c:auto val="1"/>
        <c:lblAlgn val="ctr"/>
        <c:lblOffset val="100"/>
        <c:noMultiLvlLbl val="0"/>
      </c:catAx>
      <c:valAx>
        <c:axId val="1019314975"/>
        <c:scaling>
          <c:orientation val="minMax"/>
          <c:max val="13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2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[Women's Race Results.xlsm]500m TT Dashboard!PivotTable23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Dashboard'!$B$43:$B$46</c:f>
              <c:strCache>
                <c:ptCount val="1"/>
                <c:pt idx="0">
                  <c:v>Roubaix - 2021 -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Dashboard'!$B$47:$B$50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18.952000000000002</c:v>
                </c:pt>
                <c:pt idx="2">
                  <c:v>26.059000000000001</c:v>
                </c:pt>
                <c:pt idx="3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A-458C-AD9D-D2C3EECA9B7E}"/>
            </c:ext>
          </c:extLst>
        </c:ser>
        <c:ser>
          <c:idx val="1"/>
          <c:order val="1"/>
          <c:tx>
            <c:strRef>
              <c:f>'500m TT Dashboard'!$C$43:$C$46</c:f>
              <c:strCache>
                <c:ptCount val="1"/>
                <c:pt idx="0">
                  <c:v>Roubaix - 2021 -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Dashboard'!$C$47:$C$50</c:f>
              <c:numCache>
                <c:formatCode>General</c:formatCode>
                <c:ptCount val="4"/>
                <c:pt idx="0">
                  <c:v>11.682</c:v>
                </c:pt>
                <c:pt idx="1">
                  <c:v>19.033000000000001</c:v>
                </c:pt>
                <c:pt idx="2">
                  <c:v>26.13</c:v>
                </c:pt>
                <c:pt idx="3">
                  <c:v>33.374000000000002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A-458C-AD9D-D2C3EECA9B7E}"/>
            </c:ext>
          </c:extLst>
        </c:ser>
        <c:ser>
          <c:idx val="2"/>
          <c:order val="2"/>
          <c:tx>
            <c:strRef>
              <c:f>'500m TT Dashboard'!$D$43:$D$46</c:f>
              <c:strCache>
                <c:ptCount val="1"/>
                <c:pt idx="0">
                  <c:v>Pruszkow - 2019 -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Dashboard'!$D$47:$D$50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19.343</c:v>
                </c:pt>
                <c:pt idx="2">
                  <c:v>26.649000000000001</c:v>
                </c:pt>
                <c:pt idx="3">
                  <c:v>34.247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DA-458C-AD9D-D2C3EECA9B7E}"/>
            </c:ext>
          </c:extLst>
        </c:ser>
        <c:ser>
          <c:idx val="3"/>
          <c:order val="3"/>
          <c:tx>
            <c:strRef>
              <c:f>'500m TT Dashboard'!$E$43:$E$46</c:f>
              <c:strCache>
                <c:ptCount val="1"/>
                <c:pt idx="0">
                  <c:v>Pruszkow - 2019 -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Dashboard'!$E$47:$E$50</c:f>
              <c:numCache>
                <c:formatCode>General</c:formatCode>
                <c:ptCount val="4"/>
                <c:pt idx="0">
                  <c:v>11.792</c:v>
                </c:pt>
                <c:pt idx="1">
                  <c:v>19.279</c:v>
                </c:pt>
                <c:pt idx="2">
                  <c:v>26.582999999999998</c:v>
                </c:pt>
                <c:pt idx="3">
                  <c:v>34.127000000000002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A-458C-AD9D-D2C3EECA9B7E}"/>
            </c:ext>
          </c:extLst>
        </c:ser>
        <c:ser>
          <c:idx val="4"/>
          <c:order val="4"/>
          <c:tx>
            <c:strRef>
              <c:f>'500m TT Dashboard'!$F$43:$F$46</c:f>
              <c:strCache>
                <c:ptCount val="1"/>
                <c:pt idx="0">
                  <c:v>Paris - 2022 - Q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Dashboard'!$F$47:$F$50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19.748999999999999</c:v>
                </c:pt>
                <c:pt idx="2">
                  <c:v>26.867000000000001</c:v>
                </c:pt>
                <c:pt idx="3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DA-458C-AD9D-D2C3EECA9B7E}"/>
            </c:ext>
          </c:extLst>
        </c:ser>
        <c:ser>
          <c:idx val="5"/>
          <c:order val="5"/>
          <c:tx>
            <c:strRef>
              <c:f>'500m TT Dashboard'!$G$43:$G$46</c:f>
              <c:strCache>
                <c:ptCount val="1"/>
                <c:pt idx="0">
                  <c:v>Milton - 2022 - F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Dashboard'!$G$47:$G$50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19.268999999999998</c:v>
                </c:pt>
                <c:pt idx="2">
                  <c:v>26.382999999999999</c:v>
                </c:pt>
                <c:pt idx="3">
                  <c:v>33.688000000000002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DA-458C-AD9D-D2C3EECA9B7E}"/>
            </c:ext>
          </c:extLst>
        </c:ser>
        <c:ser>
          <c:idx val="6"/>
          <c:order val="6"/>
          <c:tx>
            <c:strRef>
              <c:f>'500m TT Dashboard'!$H$43:$H$46</c:f>
              <c:strCache>
                <c:ptCount val="1"/>
                <c:pt idx="0">
                  <c:v>Milton - 2022 - Q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Dashboard'!$H$47:$H$50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19.27</c:v>
                </c:pt>
                <c:pt idx="2">
                  <c:v>26.48</c:v>
                </c:pt>
                <c:pt idx="3">
                  <c:v>33.881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DA-458C-AD9D-D2C3EECA9B7E}"/>
            </c:ext>
          </c:extLst>
        </c:ser>
        <c:ser>
          <c:idx val="7"/>
          <c:order val="7"/>
          <c:tx>
            <c:strRef>
              <c:f>'500m TT Dashboard'!$I$43:$I$46</c:f>
              <c:strCache>
                <c:ptCount val="1"/>
                <c:pt idx="0">
                  <c:v>Hong Kong - 2021 - 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Dashboard'!$I$47:$I$50</c:f>
              <c:numCache>
                <c:formatCode>General</c:formatCode>
                <c:ptCount val="4"/>
                <c:pt idx="0">
                  <c:v>11.708</c:v>
                </c:pt>
                <c:pt idx="1">
                  <c:v>19.196000000000002</c:v>
                </c:pt>
                <c:pt idx="2">
                  <c:v>26.501999999999999</c:v>
                </c:pt>
                <c:pt idx="3">
                  <c:v>34.021999999999998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DA-458C-AD9D-D2C3EECA9B7E}"/>
            </c:ext>
          </c:extLst>
        </c:ser>
        <c:ser>
          <c:idx val="8"/>
          <c:order val="8"/>
          <c:tx>
            <c:strRef>
              <c:f>'500m TT Dashboard'!$J$43:$J$46</c:f>
              <c:strCache>
                <c:ptCount val="1"/>
                <c:pt idx="0">
                  <c:v>Hong Kong - 2021 - Q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Dashboard'!$J$47:$J$50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19.359000000000002</c:v>
                </c:pt>
                <c:pt idx="2">
                  <c:v>26.626999999999999</c:v>
                </c:pt>
                <c:pt idx="3">
                  <c:v>34.094000000000001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DA-458C-AD9D-D2C3EECA9B7E}"/>
            </c:ext>
          </c:extLst>
        </c:ser>
        <c:ser>
          <c:idx val="9"/>
          <c:order val="9"/>
          <c:tx>
            <c:strRef>
              <c:f>'500m TT Dashboard'!$K$43:$K$46</c:f>
              <c:strCache>
                <c:ptCount val="1"/>
                <c:pt idx="0">
                  <c:v>Glasgow - 2022 - 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Dashboard'!$K$47:$K$50</c:f>
              <c:numCache>
                <c:formatCode>General</c:formatCode>
                <c:ptCount val="4"/>
                <c:pt idx="0">
                  <c:v>11.94</c:v>
                </c:pt>
                <c:pt idx="1">
                  <c:v>19.311</c:v>
                </c:pt>
                <c:pt idx="2">
                  <c:v>26.481000000000002</c:v>
                </c:pt>
                <c:pt idx="3">
                  <c:v>33.850999999999999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DA-458C-AD9D-D2C3EECA9B7E}"/>
            </c:ext>
          </c:extLst>
        </c:ser>
        <c:ser>
          <c:idx val="10"/>
          <c:order val="10"/>
          <c:tx>
            <c:strRef>
              <c:f>'500m TT Dashboard'!$L$43:$L$46</c:f>
              <c:strCache>
                <c:ptCount val="1"/>
                <c:pt idx="0">
                  <c:v>Glasgow - 2022 -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Dashboard'!$L$47:$L$50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19.381</c:v>
                </c:pt>
                <c:pt idx="2">
                  <c:v>26.481999999999999</c:v>
                </c:pt>
                <c:pt idx="3">
                  <c:v>33.774000000000001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DA-458C-AD9D-D2C3EECA9B7E}"/>
            </c:ext>
          </c:extLst>
        </c:ser>
        <c:ser>
          <c:idx val="11"/>
          <c:order val="11"/>
          <c:tx>
            <c:strRef>
              <c:f>'500m TT Dashboard'!$M$43:$M$46</c:f>
              <c:strCache>
                <c:ptCount val="1"/>
                <c:pt idx="0">
                  <c:v>Berlin - 2018 -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Dashboard'!$M$47:$M$50</c:f>
              <c:numCache>
                <c:formatCode>General</c:formatCode>
                <c:ptCount val="4"/>
                <c:pt idx="0">
                  <c:v>11.958</c:v>
                </c:pt>
                <c:pt idx="1">
                  <c:v>19.494</c:v>
                </c:pt>
                <c:pt idx="2">
                  <c:v>26.812999999999999</c:v>
                </c:pt>
                <c:pt idx="3">
                  <c:v>34.39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DA-458C-AD9D-D2C3EECA9B7E}"/>
            </c:ext>
          </c:extLst>
        </c:ser>
        <c:ser>
          <c:idx val="12"/>
          <c:order val="12"/>
          <c:tx>
            <c:strRef>
              <c:f>'500m TT Dashboard'!$N$43:$N$46</c:f>
              <c:strCache>
                <c:ptCount val="1"/>
                <c:pt idx="0">
                  <c:v>Berlin - 2018 -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Dashboard'!$N$47:$N$50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19.63</c:v>
                </c:pt>
                <c:pt idx="2">
                  <c:v>26.956</c:v>
                </c:pt>
                <c:pt idx="3">
                  <c:v>34.433999999999997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FDA-458C-AD9D-D2C3EECA9B7E}"/>
            </c:ext>
          </c:extLst>
        </c:ser>
        <c:ser>
          <c:idx val="13"/>
          <c:order val="13"/>
          <c:tx>
            <c:strRef>
              <c:f>'500m TT Dashboard'!$O$43:$O$46</c:f>
              <c:strCache>
                <c:ptCount val="1"/>
                <c:pt idx="0">
                  <c:v>Berlin - 2020 -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Dashboard'!$O$47:$O$50</c:f>
              <c:numCache>
                <c:formatCode>General</c:formatCode>
                <c:ptCount val="4"/>
                <c:pt idx="0">
                  <c:v>11.395</c:v>
                </c:pt>
                <c:pt idx="1">
                  <c:v>18.706</c:v>
                </c:pt>
                <c:pt idx="2">
                  <c:v>25.827999999999999</c:v>
                </c:pt>
                <c:pt idx="3">
                  <c:v>33.170999999999999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FDA-458C-AD9D-D2C3EECA9B7E}"/>
            </c:ext>
          </c:extLst>
        </c:ser>
        <c:ser>
          <c:idx val="14"/>
          <c:order val="14"/>
          <c:tx>
            <c:strRef>
              <c:f>'500m TT Dashboard'!$P$43:$P$46</c:f>
              <c:strCache>
                <c:ptCount val="1"/>
                <c:pt idx="0">
                  <c:v>Berlin - 2020 -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Dashboard'!$P$47:$P$50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18.927</c:v>
                </c:pt>
                <c:pt idx="2">
                  <c:v>26.068000000000001</c:v>
                </c:pt>
                <c:pt idx="3">
                  <c:v>33.409999999999997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FDA-458C-AD9D-D2C3EECA9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86111"/>
        <c:axId val="1305375711"/>
      </c:lineChart>
      <c:catAx>
        <c:axId val="130538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75711"/>
        <c:crosses val="autoZero"/>
        <c:auto val="1"/>
        <c:lblAlgn val="ctr"/>
        <c:lblOffset val="100"/>
        <c:noMultiLvlLbl val="0"/>
      </c:catAx>
      <c:valAx>
        <c:axId val="1305375711"/>
        <c:scaling>
          <c:orientation val="minMax"/>
          <c:max val="37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8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[Women's Race Results.xlsm]500m TT Dashboard!PivotTable24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Dashboard'!$B$85:$B$86</c:f>
              <c:strCache>
                <c:ptCount val="1"/>
                <c:pt idx="0">
                  <c:v>125m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Dashboard'!$B$87:$B$94</c:f>
              <c:numCache>
                <c:formatCode>General</c:formatCode>
                <c:ptCount val="8"/>
                <c:pt idx="0">
                  <c:v>11.958</c:v>
                </c:pt>
                <c:pt idx="1">
                  <c:v>11.792</c:v>
                </c:pt>
                <c:pt idx="2">
                  <c:v>11.395</c:v>
                </c:pt>
                <c:pt idx="3">
                  <c:v>11.708</c:v>
                </c:pt>
                <c:pt idx="4">
                  <c:v>11.635999999999999</c:v>
                </c:pt>
                <c:pt idx="5">
                  <c:v>11.94</c:v>
                </c:pt>
                <c:pt idx="6">
                  <c:v>11.875999999999999</c:v>
                </c:pt>
                <c:pt idx="7">
                  <c:v>12.457000000000001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9-4DD9-90C8-72FC19AD90BF}"/>
            </c:ext>
          </c:extLst>
        </c:ser>
        <c:ser>
          <c:idx val="1"/>
          <c:order val="1"/>
          <c:tx>
            <c:strRef>
              <c:f>'500m TT Dashboard'!$C$85:$C$86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Dashboard'!$C$87:$C$94</c:f>
              <c:numCache>
                <c:formatCode>General</c:formatCode>
                <c:ptCount val="8"/>
                <c:pt idx="0">
                  <c:v>34.39</c:v>
                </c:pt>
                <c:pt idx="1">
                  <c:v>34.127000000000002</c:v>
                </c:pt>
                <c:pt idx="2">
                  <c:v>33.170999999999999</c:v>
                </c:pt>
                <c:pt idx="3">
                  <c:v>34.021999999999998</c:v>
                </c:pt>
                <c:pt idx="4">
                  <c:v>33.299999999999997</c:v>
                </c:pt>
                <c:pt idx="5">
                  <c:v>33.774000000000001</c:v>
                </c:pt>
                <c:pt idx="6">
                  <c:v>33.688000000000002</c:v>
                </c:pt>
                <c:pt idx="7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19-4DD9-90C8-72FC19AD9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667872"/>
        <c:axId val="1011648320"/>
      </c:lineChart>
      <c:catAx>
        <c:axId val="101166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2000"/>
                  <a:t>Age</a:t>
                </a:r>
              </a:p>
            </c:rich>
          </c:tx>
          <c:layout>
            <c:manualLayout>
              <c:xMode val="edge"/>
              <c:yMode val="edge"/>
              <c:x val="0.45726922759961497"/>
              <c:y val="0.71766361177070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48320"/>
        <c:crosses val="autoZero"/>
        <c:auto val="1"/>
        <c:lblAlgn val="ctr"/>
        <c:lblOffset val="100"/>
        <c:noMultiLvlLbl val="0"/>
      </c:catAx>
      <c:valAx>
        <c:axId val="10116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6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[Women's Race Results.xlsm]500m TT Dashboard!PivotTable22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B14-40CF-972C-869417E22550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B14-40CF-972C-869417E22550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B14-40CF-972C-869417E22550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B14-40CF-972C-869417E22550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1B14-40CF-972C-869417E22550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1B14-40CF-972C-869417E22550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1B14-40CF-972C-869417E22550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1B14-40CF-972C-869417E22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[Women's Race Results.xlsm]500m TT Dashboard!PivotTable26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Dashboard'!$B$112:$B$113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'500m TT Dashboard'!$A$114:$A$141</c:f>
              <c:multiLvlStrCache>
                <c:ptCount val="15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  <c:pt idx="8">
                    <c:v>F</c:v>
                  </c:pt>
                  <c:pt idx="9">
                    <c:v>Q</c:v>
                  </c:pt>
                  <c:pt idx="10">
                    <c:v>Q</c:v>
                  </c:pt>
                  <c:pt idx="11">
                    <c:v>F</c:v>
                  </c:pt>
                  <c:pt idx="12">
                    <c:v>Q</c:v>
                  </c:pt>
                  <c:pt idx="13">
                    <c:v>F</c:v>
                  </c:pt>
                  <c:pt idx="14">
                    <c:v>Q</c:v>
                  </c:pt>
                </c:lvl>
                <c:lvl>
                  <c:pt idx="0">
                    <c:v>Berlin</c:v>
                  </c:pt>
                  <c:pt idx="2">
                    <c:v>Pruszkow</c:v>
                  </c:pt>
                  <c:pt idx="4">
                    <c:v>Berlin</c:v>
                  </c:pt>
                  <c:pt idx="6">
                    <c:v>Roubaix</c:v>
                  </c:pt>
                  <c:pt idx="8">
                    <c:v>Hong Kong</c:v>
                  </c:pt>
                  <c:pt idx="10">
                    <c:v>Paris</c:v>
                  </c:pt>
                  <c:pt idx="11">
                    <c:v>Milton</c:v>
                  </c:pt>
                  <c:pt idx="13">
                    <c:v>Glasgow</c:v>
                  </c:pt>
                </c:lvl>
                <c:lvl>
                  <c:pt idx="0">
                    <c:v>2018</c:v>
                  </c:pt>
                  <c:pt idx="2">
                    <c:v>2019</c:v>
                  </c:pt>
                  <c:pt idx="4">
                    <c:v>2020</c:v>
                  </c:pt>
                  <c:pt idx="6">
                    <c:v>2021</c:v>
                  </c:pt>
                  <c:pt idx="10">
                    <c:v>2022</c:v>
                  </c:pt>
                </c:lvl>
              </c:multiLvlStrCache>
            </c:multiLvlStrRef>
          </c:cat>
          <c:val>
            <c:numRef>
              <c:f>'500m TT Dashboard'!$B$114:$B$141</c:f>
              <c:numCache>
                <c:formatCode>General</c:formatCode>
                <c:ptCount val="1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17</c:v>
                </c:pt>
                <c:pt idx="11">
                  <c:v>3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7-4A81-8F01-47397ACA0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1327999"/>
        <c:axId val="1021330495"/>
      </c:lineChart>
      <c:catAx>
        <c:axId val="102132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30495"/>
        <c:crosses val="autoZero"/>
        <c:auto val="1"/>
        <c:lblAlgn val="ctr"/>
        <c:lblOffset val="100"/>
        <c:noMultiLvlLbl val="0"/>
      </c:catAx>
      <c:valAx>
        <c:axId val="102133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2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[Women's Race Results.xlsm]500m TT Dashboard!PivotTable27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'500m TT Dashboard'!$U$74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'500m TT Dashboard'!$T$75:$T$94</c:f>
              <c:multiLvlStrCache>
                <c:ptCount val="8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</c:lvl>
                <c:lvl>
                  <c:pt idx="0">
                    <c:v>WCH</c:v>
                  </c:pt>
                  <c:pt idx="2">
                    <c:v>WCH</c:v>
                  </c:pt>
                  <c:pt idx="4">
                    <c:v>WCH</c:v>
                  </c:pt>
                  <c:pt idx="6">
                    <c:v>WCH</c:v>
                  </c:pt>
                </c:lvl>
                <c:lvl>
                  <c:pt idx="0">
                    <c:v>Pruszkow</c:v>
                  </c:pt>
                  <c:pt idx="2">
                    <c:v>Berlin</c:v>
                  </c:pt>
                  <c:pt idx="4">
                    <c:v>Roubaix</c:v>
                  </c:pt>
                  <c:pt idx="6">
                    <c:v>Paris</c:v>
                  </c:pt>
                </c:lvl>
                <c:lvl>
                  <c:pt idx="0">
                    <c:v>2019</c:v>
                  </c:pt>
                  <c:pt idx="2">
                    <c:v>2020</c:v>
                  </c:pt>
                  <c:pt idx="4">
                    <c:v>2021</c:v>
                  </c:pt>
                  <c:pt idx="6">
                    <c:v>2022</c:v>
                  </c:pt>
                </c:lvl>
              </c:multiLvlStrCache>
            </c:multiLvlStrRef>
          </c:cat>
          <c:val>
            <c:numRef>
              <c:f>'500m TT Dashboard'!$U$75:$U$94</c:f>
              <c:numCache>
                <c:formatCode>General</c:formatCode>
                <c:ptCount val="8"/>
                <c:pt idx="0">
                  <c:v>33.418999999999997</c:v>
                </c:pt>
                <c:pt idx="1">
                  <c:v>33.597999999999999</c:v>
                </c:pt>
                <c:pt idx="2">
                  <c:v>33.170999999999999</c:v>
                </c:pt>
                <c:pt idx="3">
                  <c:v>33.298999999999999</c:v>
                </c:pt>
                <c:pt idx="4">
                  <c:v>33.164000000000001</c:v>
                </c:pt>
                <c:pt idx="5">
                  <c:v>33.369</c:v>
                </c:pt>
                <c:pt idx="6">
                  <c:v>33.213999999999999</c:v>
                </c:pt>
                <c:pt idx="7">
                  <c:v>33.177999999999997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D-48A3-927C-E65F39B78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0982367"/>
        <c:axId val="790983615"/>
      </c:barChart>
      <c:catAx>
        <c:axId val="79098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3615"/>
        <c:crosses val="autoZero"/>
        <c:auto val="1"/>
        <c:lblAlgn val="ctr"/>
        <c:lblOffset val="100"/>
        <c:noMultiLvlLbl val="0"/>
      </c:catAx>
      <c:valAx>
        <c:axId val="790983615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2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500 TT Splits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'500TT Pivot'!$F$106</c:f>
              <c:strCache>
                <c:ptCount val="1"/>
                <c:pt idx="0">
                  <c:v>HINZE Emma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'500TT Pivot'!$J$106:$J$109</c15:sqref>
                  </c15:fullRef>
                </c:ext>
              </c:extLst>
              <c:f>'500TT Pivot'!$J$107:$J$109</c:f>
              <c:strCache>
                <c:ptCount val="3"/>
                <c:pt idx="0">
                  <c:v>250m</c:v>
                </c:pt>
                <c:pt idx="1">
                  <c:v>375m</c:v>
                </c:pt>
                <c:pt idx="2">
                  <c:v>500m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Pivot'!$L$106:$L$109</c15:sqref>
                  </c15:fullRef>
                </c:ext>
              </c:extLst>
              <c:f>'500TT Pivot'!$L$107:$L$109</c:f>
              <c:numCache>
                <c:formatCode>General</c:formatCode>
                <c:ptCount val="3"/>
                <c:pt idx="0">
                  <c:v>7.3649999999999984</c:v>
                </c:pt>
                <c:pt idx="1">
                  <c:v>6.8690000000000033</c:v>
                </c:pt>
                <c:pt idx="2">
                  <c:v>6.8810000000000002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9-4699-AA61-13B1BA05DCDA}"/>
            </c:ext>
          </c:extLst>
        </c:ser>
        <c:ser>
          <c:idx val="0"/>
          <c:order val="1"/>
          <c:tx>
            <c:strRef>
              <c:f>'500TT Pivot'!$F$110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Pivot'!$L$110:$L$113</c15:sqref>
                  </c15:fullRef>
                </c:ext>
              </c:extLst>
              <c:f>'500TT Pivot'!$L$111:$L$113</c:f>
              <c:numCache>
                <c:formatCode>General</c:formatCode>
                <c:ptCount val="3"/>
                <c:pt idx="0">
                  <c:v>7.2690000000000001</c:v>
                </c:pt>
                <c:pt idx="1">
                  <c:v>6.9780000000000015</c:v>
                </c:pt>
                <c:pt idx="2">
                  <c:v>7.3469999999999978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9-4699-AA61-13B1BA05DCDA}"/>
            </c:ext>
          </c:extLst>
        </c:ser>
        <c:ser>
          <c:idx val="2"/>
          <c:order val="2"/>
          <c:tx>
            <c:strRef>
              <c:f>'500TT Pivot'!$F$102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Pivot'!$L$102:$L$105</c15:sqref>
                  </c15:fullRef>
                </c:ext>
              </c:extLst>
              <c:f>'500TT Pivot'!$L$103:$L$105</c:f>
              <c:numCache>
                <c:formatCode>General</c:formatCode>
                <c:ptCount val="3"/>
                <c:pt idx="0">
                  <c:v>7.2219999999999995</c:v>
                </c:pt>
                <c:pt idx="1">
                  <c:v>6.8719999999999999</c:v>
                </c:pt>
                <c:pt idx="2">
                  <c:v>7.0240000000000009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B9-4699-AA61-13B1BA05D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686944"/>
        <c:axId val="95967488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'500TT Pivot'!$F$114</c15:sqref>
                        </c15:formulaRef>
                      </c:ext>
                    </c:extLst>
                    <c:strCache>
                      <c:ptCount val="1"/>
                      <c:pt idx="0">
                        <c:v>VAN DER WOUW Hetty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ullRef>
                          <c15:sqref>'500TT Pivot'!$L$114:$L$117</c15:sqref>
                        </c15:fullRef>
                        <c15:formulaRef>
                          <c15:sqref>'500TT Pivot'!$L$115:$L$117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7.3199999999999985</c:v>
                      </c:pt>
                      <c:pt idx="1">
                        <c:v>6.9310000000000009</c:v>
                      </c:pt>
                      <c:pt idx="2">
                        <c:v>7.0480000000000018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3B9-4699-AA61-13B1BA05DCD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Pivot'!$F$118</c15:sqref>
                        </c15:formulaRef>
                      </c:ext>
                    </c:extLst>
                    <c:strCache>
                      <c:ptCount val="1"/>
                      <c:pt idx="0">
                        <c:v>CLONAN Kristina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Pivot'!$L$118:$L$121</c15:sqref>
                        </c15:fullRef>
                        <c15:formulaRef>
                          <c15:sqref>'500TT Pivot'!$L$119:$L$121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7.3779999999999983</c:v>
                      </c:pt>
                      <c:pt idx="1">
                        <c:v>7.1230000000000011</c:v>
                      </c:pt>
                      <c:pt idx="2">
                        <c:v>7.3210000000000015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3B9-4699-AA61-13B1BA05DCD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Pivot'!$F$122</c15:sqref>
                        </c15:formulaRef>
                      </c:ext>
                    </c:extLst>
                    <c:strCache>
                      <c:ptCount val="1"/>
                      <c:pt idx="0">
                        <c:v>BAYONA PINEDA Martha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Pivot'!$L$122:$L$125</c15:sqref>
                        </c15:fullRef>
                        <c15:formulaRef>
                          <c15:sqref>'500TT Pivot'!$L$123:$L$125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7.2259999999999991</c:v>
                      </c:pt>
                      <c:pt idx="1">
                        <c:v>6.9780000000000015</c:v>
                      </c:pt>
                      <c:pt idx="2">
                        <c:v>7.1859999999999999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3B9-4699-AA61-13B1BA05DCDA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Pivot'!$F$126</c15:sqref>
                        </c15:formulaRef>
                      </c:ext>
                    </c:extLst>
                    <c:strCache>
                      <c:ptCount val="1"/>
                      <c:pt idx="0">
                        <c:v>MITCHELL Kelsey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Pivot'!$L$126:$L$129</c15:sqref>
                        </c15:fullRef>
                        <c15:formulaRef>
                          <c15:sqref>'500TT Pivot'!$L$127:$L$129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7.2819999999999983</c:v>
                      </c:pt>
                      <c:pt idx="1">
                        <c:v>6.9980000000000011</c:v>
                      </c:pt>
                      <c:pt idx="2">
                        <c:v>7.1820000000000022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9-4699-AA61-13B1BA05DCDA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Pivot'!$F$130</c15:sqref>
                        </c15:formulaRef>
                      </c:ext>
                    </c:extLst>
                    <c:strCache>
                      <c:ptCount val="1"/>
                      <c:pt idx="0">
                        <c:v>LAMBERINK Kyra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Pivot'!$L$130:$L$133</c15:sqref>
                        </c15:fullRef>
                        <c15:formulaRef>
                          <c15:sqref>'500TT Pivot'!$L$131:$L$133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7.3880000000000017</c:v>
                      </c:pt>
                      <c:pt idx="1">
                        <c:v>7.1779999999999973</c:v>
                      </c:pt>
                      <c:pt idx="2">
                        <c:v>7.3900000000000041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3B9-4699-AA61-13B1BA05DCDA}"/>
                  </c:ext>
                </c:extLst>
              </c15:ser>
            </c15:filteredLineSeries>
          </c:ext>
        </c:extLst>
      </c:lineChart>
      <c:catAx>
        <c:axId val="9596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74880"/>
        <c:crosses val="autoZero"/>
        <c:auto val="1"/>
        <c:lblAlgn val="ctr"/>
        <c:lblOffset val="100"/>
        <c:noMultiLvlLbl val="0"/>
      </c:catAx>
      <c:valAx>
        <c:axId val="959674880"/>
        <c:scaling>
          <c:orientation val="minMax"/>
          <c:max val="12.1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869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125 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12.561999999999999</c:v>
              </c:pt>
            </c:numLit>
          </c:val>
          <c:extLst>
            <c:ext xmlns:c16="http://schemas.microsoft.com/office/drawing/2014/chart" uri="{C3380CC4-5D6E-409C-BE32-E72D297353CC}">
              <c16:uniqueId val="{000000F6-27A5-45F2-A12D-BF5E0B382B43}"/>
            </c:ext>
          </c:extLst>
        </c:ser>
        <c:ser>
          <c:idx val="1"/>
          <c:order val="1"/>
          <c:tx>
            <c:v>250 m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20.196999999999999</c:v>
              </c:pt>
            </c:numLit>
          </c:val>
          <c:extLst>
            <c:ext xmlns:c16="http://schemas.microsoft.com/office/drawing/2014/chart" uri="{C3380CC4-5D6E-409C-BE32-E72D297353CC}">
              <c16:uniqueId val="{00000189-27A5-45F2-A12D-BF5E0B382B43}"/>
            </c:ext>
          </c:extLst>
        </c:ser>
        <c:ser>
          <c:idx val="2"/>
          <c:order val="2"/>
          <c:tx>
            <c:v>375 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27.64</c:v>
              </c:pt>
            </c:numLit>
          </c:val>
          <c:extLst>
            <c:ext xmlns:c16="http://schemas.microsoft.com/office/drawing/2014/chart" uri="{C3380CC4-5D6E-409C-BE32-E72D297353CC}">
              <c16:uniqueId val="{0000018A-27A5-45F2-A12D-BF5E0B382B43}"/>
            </c:ext>
          </c:extLst>
        </c:ser>
        <c:ser>
          <c:idx val="3"/>
          <c:order val="3"/>
          <c:tx>
            <c:v>500 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35.283999999999999</c:v>
              </c:pt>
            </c:numLit>
          </c:val>
          <c:extLst>
            <c:ext xmlns:c16="http://schemas.microsoft.com/office/drawing/2014/chart" uri="{C3380CC4-5D6E-409C-BE32-E72D297353CC}">
              <c16:uniqueId val="{0000018B-27A5-45F2-A12D-BF5E0B382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7743215"/>
        <c:axId val="1187750703"/>
      </c:barChart>
      <c:catAx>
        <c:axId val="118774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50703"/>
        <c:crosses val="autoZero"/>
        <c:auto val="1"/>
        <c:lblAlgn val="ctr"/>
        <c:lblOffset val="100"/>
        <c:noMultiLvlLbl val="0"/>
      </c:catAx>
      <c:valAx>
        <c:axId val="118775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4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[Women's Race Results.xlsm]500m TT Dashboard!PivotTable22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2BC7-4B9C-B7A4-A710850D41FC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2BC7-4B9C-B7A4-A710850D41FC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2BC7-4B9C-B7A4-A710850D41FC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2BC7-4B9C-B7A4-A710850D41FC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2BC7-4B9C-B7A4-A710850D41FC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2BC7-4B9C-B7A4-A710850D41FC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2BC7-4B9C-B7A4-A710850D41FC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2BC7-4B9C-B7A4-A710850D4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'500m Time Trial'!$I$2</c:f>
              <c:strCache>
                <c:ptCount val="1"/>
                <c:pt idx="0">
                  <c:v>HINZE Emma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Trial'!$J$2:$M$2</c15:sqref>
                  </c15:fullRef>
                </c:ext>
              </c:extLst>
              <c:f>'500m Time Trial'!$K$2:$M$2</c:f>
            </c:numRef>
          </c:val>
          <c:smooth val="0"/>
          <c:extLst>
            <c:ext xmlns:c16="http://schemas.microsoft.com/office/drawing/2014/chart" uri="{C3380CC4-5D6E-409C-BE32-E72D297353CC}">
              <c16:uniqueId val="{00000000-883E-4A8A-9166-33B753317B08}"/>
            </c:ext>
          </c:extLst>
        </c:ser>
        <c:ser>
          <c:idx val="1"/>
          <c:order val="1"/>
          <c:tx>
            <c:strRef>
              <c:f>'500m Time Trial'!$I$3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Trial'!$J$3:$M$3</c15:sqref>
                  </c15:fullRef>
                </c:ext>
              </c:extLst>
              <c:f>'500m Time Trial'!$K$3:$M$3</c:f>
            </c:numRef>
          </c:val>
          <c:smooth val="0"/>
          <c:extLst>
            <c:ext xmlns:c16="http://schemas.microsoft.com/office/drawing/2014/chart" uri="{C3380CC4-5D6E-409C-BE32-E72D297353CC}">
              <c16:uniqueId val="{00000001-883E-4A8A-9166-33B753317B08}"/>
            </c:ext>
          </c:extLst>
        </c:ser>
        <c:ser>
          <c:idx val="2"/>
          <c:order val="2"/>
          <c:tx>
            <c:strRef>
              <c:f>'500m Time Trial'!$I$4</c:f>
              <c:strCache>
                <c:ptCount val="1"/>
                <c:pt idx="0">
                  <c:v>CLONAN Kristina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Trial'!$J$4:$M$4</c15:sqref>
                  </c15:fullRef>
                </c:ext>
              </c:extLst>
              <c:f>'500m Time Trial'!$K$4:$M$4</c:f>
            </c:numRef>
          </c:val>
          <c:smooth val="0"/>
          <c:extLst>
            <c:ext xmlns:c16="http://schemas.microsoft.com/office/drawing/2014/chart" uri="{C3380CC4-5D6E-409C-BE32-E72D297353CC}">
              <c16:uniqueId val="{00000002-883E-4A8A-9166-33B753317B08}"/>
            </c:ext>
          </c:extLst>
        </c:ser>
        <c:ser>
          <c:idx val="3"/>
          <c:order val="3"/>
          <c:tx>
            <c:strRef>
              <c:f>'500m Time Trial'!$I$5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Trial'!$J$5:$M$5</c15:sqref>
                  </c15:fullRef>
                </c:ext>
              </c:extLst>
              <c:f>'500m Time Trial'!$K$5:$M$5</c:f>
            </c:numRef>
          </c:val>
          <c:smooth val="0"/>
          <c:extLst>
            <c:ext xmlns:c16="http://schemas.microsoft.com/office/drawing/2014/chart" uri="{C3380CC4-5D6E-409C-BE32-E72D297353CC}">
              <c16:uniqueId val="{00000003-883E-4A8A-9166-33B753317B08}"/>
            </c:ext>
          </c:extLst>
        </c:ser>
        <c:ser>
          <c:idx val="4"/>
          <c:order val="4"/>
          <c:tx>
            <c:strRef>
              <c:f>'500m Time Trial'!$I$6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Trial'!$J$6:$M$6</c15:sqref>
                  </c15:fullRef>
                </c:ext>
              </c:extLst>
              <c:f>'500m Time Trial'!$K$6:$M$6</c:f>
            </c:numRef>
          </c:val>
          <c:smooth val="0"/>
          <c:extLst>
            <c:ext xmlns:c16="http://schemas.microsoft.com/office/drawing/2014/chart" uri="{C3380CC4-5D6E-409C-BE32-E72D297353CC}">
              <c16:uniqueId val="{00000004-883E-4A8A-9166-33B753317B08}"/>
            </c:ext>
          </c:extLst>
        </c:ser>
        <c:ser>
          <c:idx val="5"/>
          <c:order val="5"/>
          <c:tx>
            <c:strRef>
              <c:f>'500m Time Trial'!$I$7</c:f>
              <c:strCache>
                <c:ptCount val="1"/>
                <c:pt idx="0">
                  <c:v>MITCHELL Kelsey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Trial'!$J$7:$M$7</c15:sqref>
                  </c15:fullRef>
                </c:ext>
              </c:extLst>
              <c:f>'500m Time Trial'!$K$7:$M$7</c:f>
            </c:numRef>
          </c:val>
          <c:smooth val="0"/>
          <c:extLst>
            <c:ext xmlns:c16="http://schemas.microsoft.com/office/drawing/2014/chart" uri="{C3380CC4-5D6E-409C-BE32-E72D297353CC}">
              <c16:uniqueId val="{00000005-883E-4A8A-9166-33B753317B08}"/>
            </c:ext>
          </c:extLst>
        </c:ser>
        <c:ser>
          <c:idx val="6"/>
          <c:order val="6"/>
          <c:tx>
            <c:strRef>
              <c:f>'500m Time Trial'!$I$8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Trial'!$J$8:$M$8</c15:sqref>
                  </c15:fullRef>
                </c:ext>
              </c:extLst>
              <c:f>'500m Time Trial'!$K$8:$M$8</c:f>
            </c:numRef>
          </c:val>
          <c:smooth val="0"/>
          <c:extLst>
            <c:ext xmlns:c16="http://schemas.microsoft.com/office/drawing/2014/chart" uri="{C3380CC4-5D6E-409C-BE32-E72D297353CC}">
              <c16:uniqueId val="{00000006-883E-4A8A-9166-33B753317B08}"/>
            </c:ext>
          </c:extLst>
        </c:ser>
        <c:ser>
          <c:idx val="7"/>
          <c:order val="7"/>
          <c:tx>
            <c:strRef>
              <c:f>'500m Time Trial'!$I$9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Trial'!$J$9:$M$9</c15:sqref>
                  </c15:fullRef>
                </c:ext>
              </c:extLst>
              <c:f>'500m Time Trial'!$K$9:$M$9</c:f>
            </c:numRef>
          </c:val>
          <c:smooth val="0"/>
          <c:extLst>
            <c:ext xmlns:c16="http://schemas.microsoft.com/office/drawing/2014/chart" uri="{C3380CC4-5D6E-409C-BE32-E72D297353CC}">
              <c16:uniqueId val="{00000007-883E-4A8A-9166-33B753317B08}"/>
            </c:ext>
          </c:extLst>
        </c:ser>
        <c:ser>
          <c:idx val="8"/>
          <c:order val="8"/>
          <c:tx>
            <c:strRef>
              <c:f>'500m Time Trial'!$I$10</c:f>
              <c:strCache>
                <c:ptCount val="1"/>
                <c:pt idx="0">
                  <c:v>FRIEDRICH Lea Sophie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Trial'!$J$10:$M$10</c15:sqref>
                  </c15:fullRef>
                </c:ext>
              </c:extLst>
              <c:f>'500m Time Trial'!$K$10:$M$10</c:f>
            </c:numRef>
          </c:val>
          <c:smooth val="0"/>
          <c:extLst>
            <c:ext xmlns:c16="http://schemas.microsoft.com/office/drawing/2014/chart" uri="{C3380CC4-5D6E-409C-BE32-E72D297353CC}">
              <c16:uniqueId val="{00000008-883E-4A8A-9166-33B753317B08}"/>
            </c:ext>
          </c:extLst>
        </c:ser>
        <c:ser>
          <c:idx val="9"/>
          <c:order val="9"/>
          <c:tx>
            <c:strRef>
              <c:f>'500m Time Trial'!$I$11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Trial'!$J$11:$M$11</c15:sqref>
                  </c15:fullRef>
                </c:ext>
              </c:extLst>
              <c:f>'500m Time Trial'!$K$11:$M$11</c:f>
            </c:numRef>
          </c:val>
          <c:smooth val="0"/>
          <c:extLst>
            <c:ext xmlns:c16="http://schemas.microsoft.com/office/drawing/2014/chart" uri="{C3380CC4-5D6E-409C-BE32-E72D297353CC}">
              <c16:uniqueId val="{00000009-883E-4A8A-9166-33B753317B08}"/>
            </c:ext>
          </c:extLst>
        </c:ser>
        <c:ser>
          <c:idx val="10"/>
          <c:order val="10"/>
          <c:tx>
            <c:strRef>
              <c:f>'500m Time Trial'!$I$12</c:f>
              <c:strCache>
                <c:ptCount val="1"/>
                <c:pt idx="0">
                  <c:v>FINUCANE Emma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Trial'!$J$12:$M$12</c15:sqref>
                  </c15:fullRef>
                </c:ext>
              </c:extLst>
              <c:f>'500m Time Trial'!$K$12:$M$12</c:f>
            </c:numRef>
          </c:val>
          <c:smooth val="0"/>
          <c:extLst>
            <c:ext xmlns:c16="http://schemas.microsoft.com/office/drawing/2014/chart" uri="{C3380CC4-5D6E-409C-BE32-E72D297353CC}">
              <c16:uniqueId val="{0000000A-883E-4A8A-9166-33B753317B08}"/>
            </c:ext>
          </c:extLst>
        </c:ser>
        <c:ser>
          <c:idx val="11"/>
          <c:order val="11"/>
          <c:tx>
            <c:strRef>
              <c:f>'500m Time Trial'!$I$13</c:f>
              <c:strCache>
                <c:ptCount val="1"/>
                <c:pt idx="0">
                  <c:v>BELL Lauren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Trial'!$J$13:$M$13</c15:sqref>
                  </c15:fullRef>
                </c:ext>
              </c:extLst>
              <c:f>'500m Time Trial'!$K$13:$M$13</c:f>
            </c:numRef>
          </c:val>
          <c:smooth val="0"/>
          <c:extLst>
            <c:ext xmlns:c16="http://schemas.microsoft.com/office/drawing/2014/chart" uri="{C3380CC4-5D6E-409C-BE32-E72D297353CC}">
              <c16:uniqueId val="{0000000B-883E-4A8A-9166-33B753317B08}"/>
            </c:ext>
          </c:extLst>
        </c:ser>
        <c:ser>
          <c:idx val="12"/>
          <c:order val="12"/>
          <c:tx>
            <c:strRef>
              <c:f>'500m Time Trial'!$I$14</c:f>
              <c:strCache>
                <c:ptCount val="1"/>
                <c:pt idx="0">
                  <c:v>KARWACKA Marlena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Trial'!$J$14:$M$14</c15:sqref>
                  </c15:fullRef>
                </c:ext>
              </c:extLst>
              <c:f>'500m Time Trial'!$K$14:$M$14</c:f>
            </c:numRef>
          </c:val>
          <c:smooth val="0"/>
          <c:extLst>
            <c:ext xmlns:c16="http://schemas.microsoft.com/office/drawing/2014/chart" uri="{C3380CC4-5D6E-409C-BE32-E72D297353CC}">
              <c16:uniqueId val="{0000000C-883E-4A8A-9166-33B753317B08}"/>
            </c:ext>
          </c:extLst>
        </c:ser>
        <c:ser>
          <c:idx val="13"/>
          <c:order val="13"/>
          <c:tx>
            <c:strRef>
              <c:f>'500m Time Trial'!$I$15</c:f>
              <c:strCache>
                <c:ptCount val="1"/>
                <c:pt idx="0">
                  <c:v>LOS Urszula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Trial'!$J$15:$M$15</c15:sqref>
                  </c15:fullRef>
                </c:ext>
              </c:extLst>
              <c:f>'500m Time Trial'!$K$15:$M$15</c:f>
            </c:numRef>
          </c:val>
          <c:smooth val="0"/>
          <c:extLst>
            <c:ext xmlns:c16="http://schemas.microsoft.com/office/drawing/2014/chart" uri="{C3380CC4-5D6E-409C-BE32-E72D297353CC}">
              <c16:uniqueId val="{0000000D-883E-4A8A-9166-33B753317B08}"/>
            </c:ext>
          </c:extLst>
        </c:ser>
        <c:ser>
          <c:idx val="14"/>
          <c:order val="14"/>
          <c:tx>
            <c:strRef>
              <c:f>'500m Time Trial'!$I$16</c:f>
              <c:strCache>
                <c:ptCount val="1"/>
                <c:pt idx="0">
                  <c:v>PRÖPSTER Alessa-Catriona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Trial'!$J$16:$M$16</c15:sqref>
                  </c15:fullRef>
                </c:ext>
              </c:extLst>
              <c:f>'500m Time Trial'!$K$16:$M$16</c:f>
            </c:numRef>
          </c:val>
          <c:smooth val="0"/>
          <c:extLst>
            <c:ext xmlns:c16="http://schemas.microsoft.com/office/drawing/2014/chart" uri="{C3380CC4-5D6E-409C-BE32-E72D297353CC}">
              <c16:uniqueId val="{0000000E-883E-4A8A-9166-33B753317B08}"/>
            </c:ext>
          </c:extLst>
        </c:ser>
        <c:ser>
          <c:idx val="15"/>
          <c:order val="15"/>
          <c:tx>
            <c:strRef>
              <c:f>'500m Time Trial'!$I$17</c:f>
              <c:strCache>
                <c:ptCount val="1"/>
                <c:pt idx="0">
                  <c:v>MICHAUX Julie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Trial'!$J$17:$M$17</c15:sqref>
                  </c15:fullRef>
                </c:ext>
              </c:extLst>
              <c:f>'500m Time Trial'!$K$17:$M$17</c:f>
            </c:numRef>
          </c:val>
          <c:smooth val="0"/>
          <c:extLst>
            <c:ext xmlns:c16="http://schemas.microsoft.com/office/drawing/2014/chart" uri="{C3380CC4-5D6E-409C-BE32-E72D297353CC}">
              <c16:uniqueId val="{0000000F-883E-4A8A-9166-33B753317B08}"/>
            </c:ext>
          </c:extLst>
        </c:ser>
        <c:ser>
          <c:idx val="16"/>
          <c:order val="16"/>
          <c:tx>
            <c:strRef>
              <c:f>'500m Time Trial'!$I$18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Trial'!$J$18:$M$18</c15:sqref>
                  </c15:fullRef>
                </c:ext>
              </c:extLst>
              <c:f>'500m Time Trial'!$K$18:$M$18</c:f>
            </c:numRef>
          </c:val>
          <c:smooth val="0"/>
          <c:extLst>
            <c:ext xmlns:c16="http://schemas.microsoft.com/office/drawing/2014/chart" uri="{C3380CC4-5D6E-409C-BE32-E72D297353CC}">
              <c16:uniqueId val="{00000010-883E-4A8A-9166-33B753317B08}"/>
            </c:ext>
          </c:extLst>
        </c:ser>
        <c:ser>
          <c:idx val="17"/>
          <c:order val="17"/>
          <c:tx>
            <c:strRef>
              <c:f>'500m Time Trial'!$I$19</c:f>
              <c:strCache>
                <c:ptCount val="1"/>
                <c:pt idx="0">
                  <c:v>JABORNÍKOVÁ Veronika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Trial'!$J$19:$M$19</c15:sqref>
                  </c15:fullRef>
                </c:ext>
              </c:extLst>
              <c:f>'500m Time Trial'!$K$19:$M$19</c:f>
            </c:numRef>
          </c:val>
          <c:smooth val="0"/>
          <c:extLst>
            <c:ext xmlns:c16="http://schemas.microsoft.com/office/drawing/2014/chart" uri="{C3380CC4-5D6E-409C-BE32-E72D297353CC}">
              <c16:uniqueId val="{00000011-883E-4A8A-9166-33B753317B08}"/>
            </c:ext>
          </c:extLst>
        </c:ser>
        <c:ser>
          <c:idx val="18"/>
          <c:order val="18"/>
          <c:tx>
            <c:strRef>
              <c:f>'500m Time Trial'!$I$20</c:f>
              <c:strCache>
                <c:ptCount val="1"/>
                <c:pt idx="0">
                  <c:v>ORBAN Sarah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Trial'!$J$20:$M$20</c15:sqref>
                  </c15:fullRef>
                </c:ext>
              </c:extLst>
              <c:f>'500m Time Trial'!$K$20:$M$20</c:f>
            </c:numRef>
          </c:val>
          <c:smooth val="0"/>
          <c:extLst>
            <c:ext xmlns:c16="http://schemas.microsoft.com/office/drawing/2014/chart" uri="{C3380CC4-5D6E-409C-BE32-E72D297353CC}">
              <c16:uniqueId val="{00000012-883E-4A8A-9166-33B753317B08}"/>
            </c:ext>
          </c:extLst>
        </c:ser>
        <c:ser>
          <c:idx val="19"/>
          <c:order val="19"/>
          <c:tx>
            <c:strRef>
              <c:f>'500m Time Trial'!$I$21</c:f>
              <c:strCache>
                <c:ptCount val="1"/>
                <c:pt idx="0">
                  <c:v>CASAS ROIGE Helena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Trial'!$J$21:$M$21</c15:sqref>
                  </c15:fullRef>
                </c:ext>
              </c:extLst>
              <c:f>'500m Time Trial'!$K$21:$M$21</c:f>
            </c:numRef>
          </c:val>
          <c:smooth val="0"/>
          <c:extLst>
            <c:ext xmlns:c16="http://schemas.microsoft.com/office/drawing/2014/chart" uri="{C3380CC4-5D6E-409C-BE32-E72D297353CC}">
              <c16:uniqueId val="{00000013-883E-4A8A-9166-33B753317B08}"/>
            </c:ext>
          </c:extLst>
        </c:ser>
        <c:ser>
          <c:idx val="20"/>
          <c:order val="20"/>
          <c:tx>
            <c:strRef>
              <c:f>'500m Time Trial'!$I$22</c:f>
              <c:strCache>
                <c:ptCount val="1"/>
                <c:pt idx="0">
                  <c:v>WALSH Orla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Trial'!$J$22:$M$22</c15:sqref>
                  </c15:fullRef>
                </c:ext>
              </c:extLst>
              <c:f>'500m Time Trial'!$K$22:$M$22</c:f>
            </c:numRef>
          </c:val>
          <c:smooth val="0"/>
          <c:extLst>
            <c:ext xmlns:c16="http://schemas.microsoft.com/office/drawing/2014/chart" uri="{C3380CC4-5D6E-409C-BE32-E72D297353CC}">
              <c16:uniqueId val="{00000014-883E-4A8A-9166-33B753317B08}"/>
            </c:ext>
          </c:extLst>
        </c:ser>
        <c:ser>
          <c:idx val="21"/>
          <c:order val="21"/>
          <c:tx>
            <c:strRef>
              <c:f>'500m Time Trial'!$I$23</c:f>
              <c:strCache>
                <c:ptCount val="1"/>
                <c:pt idx="0">
                  <c:v>ROSIDI Anis Amira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Trial'!$J$23:$M$23</c15:sqref>
                  </c15:fullRef>
                </c:ext>
              </c:extLst>
              <c:f>'500m Time Trial'!$K$23:$M$23</c:f>
            </c:numRef>
          </c:val>
          <c:smooth val="0"/>
          <c:extLst>
            <c:ext xmlns:c16="http://schemas.microsoft.com/office/drawing/2014/chart" uri="{C3380CC4-5D6E-409C-BE32-E72D297353CC}">
              <c16:uniqueId val="{00000015-883E-4A8A-9166-33B753317B08}"/>
            </c:ext>
          </c:extLst>
        </c:ser>
        <c:ser>
          <c:idx val="22"/>
          <c:order val="22"/>
          <c:tx>
            <c:strRef>
              <c:f>'500m Time Trial'!$I$24</c:f>
              <c:strCache>
                <c:ptCount val="1"/>
                <c:pt idx="0">
                  <c:v>MOHD ASRI Nurul Izzah Izzati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Trial'!$J$24:$M$24</c15:sqref>
                  </c15:fullRef>
                </c:ext>
              </c:extLst>
              <c:f>'500m Time Trial'!$K$24:$M$24</c:f>
            </c:numRef>
          </c:val>
          <c:smooth val="0"/>
          <c:extLst>
            <c:ext xmlns:c16="http://schemas.microsoft.com/office/drawing/2014/chart" uri="{C3380CC4-5D6E-409C-BE32-E72D297353CC}">
              <c16:uniqueId val="{00000016-883E-4A8A-9166-33B753317B08}"/>
            </c:ext>
          </c:extLst>
        </c:ser>
        <c:ser>
          <c:idx val="23"/>
          <c:order val="23"/>
          <c:tx>
            <c:strRef>
              <c:f>'500m Time Trial'!$I$25</c:f>
              <c:strCache>
                <c:ptCount val="1"/>
                <c:pt idx="0">
                  <c:v>AZIZAN Nurul Aliana Syafika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Trial'!$J$25:$M$25</c15:sqref>
                  </c15:fullRef>
                </c:ext>
              </c:extLst>
              <c:f>'500m Time Trial'!$K$25:$M$25</c:f>
            </c:numRef>
          </c:val>
          <c:smooth val="0"/>
          <c:extLst>
            <c:ext xmlns:c16="http://schemas.microsoft.com/office/drawing/2014/chart" uri="{C3380CC4-5D6E-409C-BE32-E72D297353CC}">
              <c16:uniqueId val="{00000017-883E-4A8A-9166-33B753317B08}"/>
            </c:ext>
          </c:extLst>
        </c:ser>
        <c:ser>
          <c:idx val="24"/>
          <c:order val="24"/>
          <c:tx>
            <c:strRef>
              <c:f>'500m Time Trial'!$I$26</c:f>
              <c:strCache>
                <c:ptCount val="1"/>
                <c:pt idx="0">
                  <c:v>GRIKPA Tombrapa Gladys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Trial'!$J$26:$M$26</c15:sqref>
                  </c15:fullRef>
                </c:ext>
              </c:extLst>
              <c:f>'500m Time Trial'!$K$26:$M$26</c:f>
            </c:numRef>
          </c:val>
          <c:smooth val="0"/>
          <c:extLst>
            <c:ext xmlns:c16="http://schemas.microsoft.com/office/drawing/2014/chart" uri="{C3380CC4-5D6E-409C-BE32-E72D297353CC}">
              <c16:uniqueId val="{00000018-883E-4A8A-9166-33B753317B08}"/>
            </c:ext>
          </c:extLst>
        </c:ser>
        <c:ser>
          <c:idx val="25"/>
          <c:order val="25"/>
          <c:tx>
            <c:strRef>
              <c:f>'500m Time Trial'!$I$27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Trial'!$J$27:$M$27</c15:sqref>
                  </c15:fullRef>
                </c:ext>
              </c:extLst>
              <c:f>'500m Time Trial'!$K$27:$M$27</c:f>
            </c:numRef>
          </c:val>
          <c:smooth val="0"/>
          <c:extLst>
            <c:ext xmlns:c16="http://schemas.microsoft.com/office/drawing/2014/chart" uri="{C3380CC4-5D6E-409C-BE32-E72D297353CC}">
              <c16:uniqueId val="{00000019-883E-4A8A-9166-33B753317B08}"/>
            </c:ext>
          </c:extLst>
        </c:ser>
        <c:ser>
          <c:idx val="26"/>
          <c:order val="26"/>
          <c:tx>
            <c:strRef>
              <c:f>'500m Time Trial'!$I$28</c:f>
              <c:strCache>
                <c:ptCount val="1"/>
                <c:pt idx="0">
                  <c:v>HINZE Emma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Trial'!$J$28:$M$28</c15:sqref>
                  </c15:fullRef>
                </c:ext>
              </c:extLst>
              <c:f>'500m Time Trial'!$K$28:$M$28</c:f>
            </c:numRef>
          </c:val>
          <c:smooth val="0"/>
          <c:extLst>
            <c:ext xmlns:c16="http://schemas.microsoft.com/office/drawing/2014/chart" uri="{C3380CC4-5D6E-409C-BE32-E72D297353CC}">
              <c16:uniqueId val="{0000001A-883E-4A8A-9166-33B753317B08}"/>
            </c:ext>
          </c:extLst>
        </c:ser>
        <c:ser>
          <c:idx val="27"/>
          <c:order val="27"/>
          <c:tx>
            <c:strRef>
              <c:f>'500m Time Trial'!$I$29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Trial'!$J$29:$M$29</c15:sqref>
                  </c15:fullRef>
                </c:ext>
              </c:extLst>
              <c:f>'500m Time Trial'!$K$29:$M$29</c:f>
            </c:numRef>
          </c:val>
          <c:smooth val="0"/>
          <c:extLst>
            <c:ext xmlns:c16="http://schemas.microsoft.com/office/drawing/2014/chart" uri="{C3380CC4-5D6E-409C-BE32-E72D297353CC}">
              <c16:uniqueId val="{0000001B-883E-4A8A-9166-33B753317B08}"/>
            </c:ext>
          </c:extLst>
        </c:ser>
        <c:ser>
          <c:idx val="28"/>
          <c:order val="28"/>
          <c:tx>
            <c:strRef>
              <c:f>'500m Time Trial'!$I$30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Trial'!$J$30:$M$30</c15:sqref>
                  </c15:fullRef>
                </c:ext>
              </c:extLst>
              <c:f>'500m Time Trial'!$K$30:$M$30</c:f>
            </c:numRef>
          </c:val>
          <c:smooth val="0"/>
          <c:extLst>
            <c:ext xmlns:c16="http://schemas.microsoft.com/office/drawing/2014/chart" uri="{C3380CC4-5D6E-409C-BE32-E72D297353CC}">
              <c16:uniqueId val="{0000001C-883E-4A8A-9166-33B753317B08}"/>
            </c:ext>
          </c:extLst>
        </c:ser>
        <c:ser>
          <c:idx val="29"/>
          <c:order val="29"/>
          <c:tx>
            <c:strRef>
              <c:f>'500m Time Trial'!$I$31</c:f>
              <c:strCache>
                <c:ptCount val="1"/>
                <c:pt idx="0">
                  <c:v>CLONAN Kristina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Trial'!$J$31:$M$31</c15:sqref>
                  </c15:fullRef>
                </c:ext>
              </c:extLst>
              <c:f>'500m Time Trial'!$K$31:$M$31</c:f>
            </c:numRef>
          </c:val>
          <c:smooth val="0"/>
          <c:extLst>
            <c:ext xmlns:c16="http://schemas.microsoft.com/office/drawing/2014/chart" uri="{C3380CC4-5D6E-409C-BE32-E72D297353CC}">
              <c16:uniqueId val="{0000001D-883E-4A8A-9166-33B753317B08}"/>
            </c:ext>
          </c:extLst>
        </c:ser>
        <c:ser>
          <c:idx val="30"/>
          <c:order val="30"/>
          <c:tx>
            <c:strRef>
              <c:f>'500m Time Trial'!$I$32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Trial'!$J$32:$M$32</c15:sqref>
                  </c15:fullRef>
                </c:ext>
              </c:extLst>
              <c:f>'500m Time Trial'!$K$32:$M$32</c:f>
            </c:numRef>
          </c:val>
          <c:smooth val="0"/>
          <c:extLst>
            <c:ext xmlns:c16="http://schemas.microsoft.com/office/drawing/2014/chart" uri="{C3380CC4-5D6E-409C-BE32-E72D297353CC}">
              <c16:uniqueId val="{0000001E-883E-4A8A-9166-33B753317B08}"/>
            </c:ext>
          </c:extLst>
        </c:ser>
        <c:ser>
          <c:idx val="31"/>
          <c:order val="31"/>
          <c:tx>
            <c:strRef>
              <c:f>'500m Time Trial'!$I$33</c:f>
              <c:strCache>
                <c:ptCount val="1"/>
                <c:pt idx="0">
                  <c:v>MITCHELL Kelsey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Trial'!$J$33:$M$33</c15:sqref>
                  </c15:fullRef>
                </c:ext>
              </c:extLst>
              <c:f>'500m Time Trial'!$K$33:$M$33</c:f>
            </c:numRef>
          </c:val>
          <c:smooth val="0"/>
          <c:extLst>
            <c:ext xmlns:c16="http://schemas.microsoft.com/office/drawing/2014/chart" uri="{C3380CC4-5D6E-409C-BE32-E72D297353CC}">
              <c16:uniqueId val="{0000001F-883E-4A8A-9166-33B753317B08}"/>
            </c:ext>
          </c:extLst>
        </c:ser>
        <c:ser>
          <c:idx val="32"/>
          <c:order val="32"/>
          <c:tx>
            <c:strRef>
              <c:f>'500m Time Trial'!$I$34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Trial'!$J$34:$M$34</c15:sqref>
                  </c15:fullRef>
                </c:ext>
              </c:extLst>
              <c:f>'500m Time Trial'!$K$34:$M$34</c:f>
            </c:numRef>
          </c:val>
          <c:smooth val="0"/>
          <c:extLst>
            <c:ext xmlns:c16="http://schemas.microsoft.com/office/drawing/2014/chart" uri="{C3380CC4-5D6E-409C-BE32-E72D297353CC}">
              <c16:uniqueId val="{00000020-883E-4A8A-9166-33B753317B08}"/>
            </c:ext>
          </c:extLst>
        </c:ser>
        <c:ser>
          <c:idx val="33"/>
          <c:order val="33"/>
          <c:tx>
            <c:strRef>
              <c:f>'500m Time Trial'!$I$35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Trial'!$J$35:$M$35</c15:sqref>
                  </c15:fullRef>
                </c:ext>
              </c:extLst>
              <c:f>'500m Time Trial'!$K$35:$M$35</c:f>
            </c:numRef>
          </c:val>
          <c:smooth val="0"/>
          <c:extLst>
            <c:ext xmlns:c16="http://schemas.microsoft.com/office/drawing/2014/chart" uri="{C3380CC4-5D6E-409C-BE32-E72D297353CC}">
              <c16:uniqueId val="{00000021-883E-4A8A-9166-33B753317B08}"/>
            </c:ext>
          </c:extLst>
        </c:ser>
        <c:ser>
          <c:idx val="34"/>
          <c:order val="34"/>
          <c:tx>
            <c:strRef>
              <c:f>'500m Time Trial'!$I$36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Trial'!$J$36:$M$36</c15:sqref>
                  </c15:fullRef>
                </c:ext>
              </c:extLst>
              <c:f>'500m Time Trial'!$K$36:$M$36</c:f>
            </c:numRef>
          </c:val>
          <c:smooth val="0"/>
          <c:extLst>
            <c:ext xmlns:c16="http://schemas.microsoft.com/office/drawing/2014/chart" uri="{C3380CC4-5D6E-409C-BE32-E72D297353CC}">
              <c16:uniqueId val="{00000022-883E-4A8A-9166-33B753317B08}"/>
            </c:ext>
          </c:extLst>
        </c:ser>
        <c:ser>
          <c:idx val="35"/>
          <c:order val="35"/>
          <c:tx>
            <c:strRef>
              <c:f>'500m Time Trial'!$I$37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Trial'!$J$37:$M$37</c15:sqref>
                  </c15:fullRef>
                </c:ext>
              </c:extLst>
              <c:f>'500m Time Trial'!$K$37:$M$37</c:f>
            </c:numRef>
          </c:val>
          <c:smooth val="0"/>
          <c:extLst>
            <c:ext xmlns:c16="http://schemas.microsoft.com/office/drawing/2014/chart" uri="{C3380CC4-5D6E-409C-BE32-E72D297353CC}">
              <c16:uniqueId val="{00000023-883E-4A8A-9166-33B753317B08}"/>
            </c:ext>
          </c:extLst>
        </c:ser>
        <c:ser>
          <c:idx val="36"/>
          <c:order val="36"/>
          <c:tx>
            <c:strRef>
              <c:f>'500m Time Trial'!$I$38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Trial'!$J$38:$M$38</c15:sqref>
                  </c15:fullRef>
                </c:ext>
              </c:extLst>
              <c:f>'500m Time Trial'!$K$38:$M$38</c:f>
            </c:numRef>
          </c:val>
          <c:smooth val="0"/>
          <c:extLst>
            <c:ext xmlns:c16="http://schemas.microsoft.com/office/drawing/2014/chart" uri="{C3380CC4-5D6E-409C-BE32-E72D297353CC}">
              <c16:uniqueId val="{00000024-883E-4A8A-9166-33B753317B08}"/>
            </c:ext>
          </c:extLst>
        </c:ser>
        <c:ser>
          <c:idx val="37"/>
          <c:order val="37"/>
          <c:tx>
            <c:strRef>
              <c:f>'500m Time Trial'!$I$39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Trial'!$J$39:$M$39</c15:sqref>
                  </c15:fullRef>
                </c:ext>
              </c:extLst>
              <c:f>'500m Time Trial'!$K$39:$M$39</c:f>
            </c:numRef>
          </c:val>
          <c:smooth val="0"/>
          <c:extLst>
            <c:ext xmlns:c16="http://schemas.microsoft.com/office/drawing/2014/chart" uri="{C3380CC4-5D6E-409C-BE32-E72D297353CC}">
              <c16:uniqueId val="{00000025-883E-4A8A-9166-33B753317B08}"/>
            </c:ext>
          </c:extLst>
        </c:ser>
        <c:ser>
          <c:idx val="38"/>
          <c:order val="38"/>
          <c:tx>
            <c:strRef>
              <c:f>'500m Time Trial'!$I$40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Trial'!$J$40:$M$40</c15:sqref>
                  </c15:fullRef>
                </c:ext>
              </c:extLst>
              <c:f>'500m Time Trial'!$K$40:$M$40</c:f>
            </c:numRef>
          </c:val>
          <c:smooth val="0"/>
          <c:extLst>
            <c:ext xmlns:c16="http://schemas.microsoft.com/office/drawing/2014/chart" uri="{C3380CC4-5D6E-409C-BE32-E72D297353CC}">
              <c16:uniqueId val="{00000026-883E-4A8A-9166-33B753317B08}"/>
            </c:ext>
          </c:extLst>
        </c:ser>
        <c:ser>
          <c:idx val="39"/>
          <c:order val="39"/>
          <c:tx>
            <c:strRef>
              <c:f>'500m Time Trial'!$I$41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Trial'!$J$41:$M$41</c15:sqref>
                  </c15:fullRef>
                </c:ext>
              </c:extLst>
              <c:f>'500m Time Trial'!$K$41:$M$41</c:f>
            </c:numRef>
          </c:val>
          <c:smooth val="0"/>
          <c:extLst>
            <c:ext xmlns:c16="http://schemas.microsoft.com/office/drawing/2014/chart" uri="{C3380CC4-5D6E-409C-BE32-E72D297353CC}">
              <c16:uniqueId val="{00000027-883E-4A8A-9166-33B753317B08}"/>
            </c:ext>
          </c:extLst>
        </c:ser>
        <c:ser>
          <c:idx val="40"/>
          <c:order val="40"/>
          <c:tx>
            <c:strRef>
              <c:f>'500m Time Trial'!$I$42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Trial'!$J$42:$M$42</c15:sqref>
                  </c15:fullRef>
                </c:ext>
              </c:extLst>
              <c:f>'500m Time Trial'!$K$42:$M$42</c:f>
            </c:numRef>
          </c:val>
          <c:smooth val="0"/>
          <c:extLst>
            <c:ext xmlns:c16="http://schemas.microsoft.com/office/drawing/2014/chart" uri="{C3380CC4-5D6E-409C-BE32-E72D297353CC}">
              <c16:uniqueId val="{00000028-883E-4A8A-9166-33B753317B08}"/>
            </c:ext>
          </c:extLst>
        </c:ser>
        <c:ser>
          <c:idx val="41"/>
          <c:order val="41"/>
          <c:tx>
            <c:strRef>
              <c:f>'500m Time Trial'!$I$43</c:f>
              <c:strCache>
                <c:ptCount val="1"/>
                <c:pt idx="0">
                  <c:v>GAVIRIA RENDON Juliana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Trial'!$J$43:$M$43</c15:sqref>
                  </c15:fullRef>
                </c:ext>
              </c:extLst>
              <c:f>'500m Time Trial'!$K$43:$M$43</c:f>
            </c:numRef>
          </c:val>
          <c:smooth val="0"/>
          <c:extLst>
            <c:ext xmlns:c16="http://schemas.microsoft.com/office/drawing/2014/chart" uri="{C3380CC4-5D6E-409C-BE32-E72D297353CC}">
              <c16:uniqueId val="{00000029-883E-4A8A-9166-33B753317B08}"/>
            </c:ext>
          </c:extLst>
        </c:ser>
        <c:ser>
          <c:idx val="42"/>
          <c:order val="42"/>
          <c:tx>
            <c:strRef>
              <c:f>'500m Time Trial'!$I$44</c:f>
              <c:strCache>
                <c:ptCount val="1"/>
                <c:pt idx="0">
                  <c:v>WALSH Orla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Trial'!$J$44:$M$44</c15:sqref>
                  </c15:fullRef>
                </c:ext>
              </c:extLst>
              <c:f>'500m Time Trial'!$K$44:$M$44</c:f>
            </c:numRef>
          </c:val>
          <c:smooth val="0"/>
          <c:extLst>
            <c:ext xmlns:c16="http://schemas.microsoft.com/office/drawing/2014/chart" uri="{C3380CC4-5D6E-409C-BE32-E72D297353CC}">
              <c16:uniqueId val="{0000002A-883E-4A8A-9166-33B753317B08}"/>
            </c:ext>
          </c:extLst>
        </c:ser>
        <c:ser>
          <c:idx val="43"/>
          <c:order val="43"/>
          <c:tx>
            <c:strRef>
              <c:f>'500m Time Trial'!$I$45</c:f>
              <c:strCache>
                <c:ptCount val="1"/>
                <c:pt idx="0">
                  <c:v>MICHAUX Julie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Trial'!$J$45:$M$45</c15:sqref>
                  </c15:fullRef>
                </c:ext>
              </c:extLst>
              <c:f>'500m Time Trial'!$K$45:$M$45</c:f>
            </c:numRef>
          </c:val>
          <c:smooth val="0"/>
          <c:extLst>
            <c:ext xmlns:c16="http://schemas.microsoft.com/office/drawing/2014/chart" uri="{C3380CC4-5D6E-409C-BE32-E72D297353CC}">
              <c16:uniqueId val="{0000002B-883E-4A8A-9166-33B753317B08}"/>
            </c:ext>
          </c:extLst>
        </c:ser>
        <c:ser>
          <c:idx val="44"/>
          <c:order val="44"/>
          <c:tx>
            <c:strRef>
              <c:f>'500m Time Trial'!$I$46</c:f>
              <c:strCache>
                <c:ptCount val="1"/>
                <c:pt idx="0">
                  <c:v>YEUNG Cho Yiu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Trial'!$J$46:$M$46</c15:sqref>
                  </c15:fullRef>
                </c:ext>
              </c:extLst>
              <c:f>'500m Time Trial'!$K$46:$M$46</c:f>
            </c:numRef>
          </c:val>
          <c:smooth val="0"/>
          <c:extLst>
            <c:ext xmlns:c16="http://schemas.microsoft.com/office/drawing/2014/chart" uri="{C3380CC4-5D6E-409C-BE32-E72D297353CC}">
              <c16:uniqueId val="{0000002C-883E-4A8A-9166-33B753317B08}"/>
            </c:ext>
          </c:extLst>
        </c:ser>
        <c:ser>
          <c:idx val="45"/>
          <c:order val="45"/>
          <c:tx>
            <c:strRef>
              <c:f>'500m Time Trial'!$I$47</c:f>
              <c:strCache>
                <c:ptCount val="1"/>
                <c:pt idx="0">
                  <c:v>VERA Natalia Andrea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Trial'!$J$47:$M$47</c15:sqref>
                  </c15:fullRef>
                </c:ext>
              </c:extLst>
              <c:f>'500m Time Trial'!$K$47:$M$47</c:f>
            </c:numRef>
          </c:val>
          <c:smooth val="0"/>
          <c:extLst>
            <c:ext xmlns:c16="http://schemas.microsoft.com/office/drawing/2014/chart" uri="{C3380CC4-5D6E-409C-BE32-E72D297353CC}">
              <c16:uniqueId val="{0000002D-883E-4A8A-9166-33B753317B08}"/>
            </c:ext>
          </c:extLst>
        </c:ser>
        <c:ser>
          <c:idx val="46"/>
          <c:order val="46"/>
          <c:tx>
            <c:strRef>
              <c:f>'500m Time Trial'!$I$48</c:f>
              <c:strCache>
                <c:ptCount val="1"/>
                <c:pt idx="0">
                  <c:v>CASAS ROIGE Helena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Trial'!$J$48:$M$48</c15:sqref>
                  </c15:fullRef>
                </c:ext>
              </c:extLst>
              <c:f>'500m Time Trial'!$K$48:$M$48</c:f>
            </c:numRef>
          </c:val>
          <c:smooth val="0"/>
          <c:extLst>
            <c:ext xmlns:c16="http://schemas.microsoft.com/office/drawing/2014/chart" uri="{C3380CC4-5D6E-409C-BE32-E72D297353CC}">
              <c16:uniqueId val="{0000002E-883E-4A8A-9166-33B753317B08}"/>
            </c:ext>
          </c:extLst>
        </c:ser>
        <c:ser>
          <c:idx val="47"/>
          <c:order val="47"/>
          <c:tx>
            <c:strRef>
              <c:f>'500m Time Trial'!$I$49</c:f>
              <c:strCache>
                <c:ptCount val="1"/>
                <c:pt idx="0">
                  <c:v>LUNA Valentina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Trial'!$J$49:$M$49</c15:sqref>
                  </c15:fullRef>
                </c:ext>
              </c:extLst>
              <c:f>'500m Time Trial'!$K$49:$M$49</c:f>
            </c:numRef>
          </c:val>
          <c:smooth val="0"/>
          <c:extLst>
            <c:ext xmlns:c16="http://schemas.microsoft.com/office/drawing/2014/chart" uri="{C3380CC4-5D6E-409C-BE32-E72D297353CC}">
              <c16:uniqueId val="{0000002F-883E-4A8A-9166-33B753317B08}"/>
            </c:ext>
          </c:extLst>
        </c:ser>
        <c:ser>
          <c:idx val="48"/>
          <c:order val="48"/>
          <c:tx>
            <c:strRef>
              <c:f>'500m Time Trial'!$I$50</c:f>
              <c:strCache>
                <c:ptCount val="1"/>
                <c:pt idx="0">
                  <c:v>RAMIREZ NORIEGA Melanie Janet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Trial'!$J$50:$M$50</c15:sqref>
                  </c15:fullRef>
                </c:ext>
              </c:extLst>
              <c:f>'500m Time Trial'!$K$50:$M$50</c:f>
            </c:numRef>
          </c:val>
          <c:smooth val="0"/>
          <c:extLst>
            <c:ext xmlns:c16="http://schemas.microsoft.com/office/drawing/2014/chart" uri="{C3380CC4-5D6E-409C-BE32-E72D297353CC}">
              <c16:uniqueId val="{00000030-883E-4A8A-9166-33B753317B08}"/>
            </c:ext>
          </c:extLst>
        </c:ser>
        <c:ser>
          <c:idx val="49"/>
          <c:order val="49"/>
          <c:tx>
            <c:strRef>
              <c:f>'500m Time Trial'!$I$51</c:f>
              <c:strCache>
                <c:ptCount val="1"/>
                <c:pt idx="0">
                  <c:v>RECIO CARVAJAL Abigail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Trial'!$J$51:$M$51</c15:sqref>
                  </c15:fullRef>
                </c:ext>
              </c:extLst>
              <c:f>'500m Time Trial'!$K$51:$M$51</c:f>
            </c:numRef>
          </c:val>
          <c:smooth val="0"/>
          <c:extLst>
            <c:ext xmlns:c16="http://schemas.microsoft.com/office/drawing/2014/chart" uri="{C3380CC4-5D6E-409C-BE32-E72D297353CC}">
              <c16:uniqueId val="{00000031-883E-4A8A-9166-33B753317B08}"/>
            </c:ext>
          </c:extLst>
        </c:ser>
        <c:ser>
          <c:idx val="50"/>
          <c:order val="50"/>
          <c:tx>
            <c:strRef>
              <c:f>'500m Time Trial'!$I$52</c:f>
              <c:strCache>
                <c:ptCount val="1"/>
                <c:pt idx="0">
                  <c:v>NG Sze Wing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Trial'!$J$52:$M$52</c15:sqref>
                  </c15:fullRef>
                </c:ext>
              </c:extLst>
              <c:f>'500m Time Trial'!$K$52:$M$52</c:f>
            </c:numRef>
          </c:val>
          <c:smooth val="0"/>
          <c:extLst>
            <c:ext xmlns:c16="http://schemas.microsoft.com/office/drawing/2014/chart" uri="{C3380CC4-5D6E-409C-BE32-E72D297353CC}">
              <c16:uniqueId val="{00000032-883E-4A8A-9166-33B753317B08}"/>
            </c:ext>
          </c:extLst>
        </c:ser>
        <c:ser>
          <c:idx val="51"/>
          <c:order val="51"/>
          <c:tx>
            <c:strRef>
              <c:f>'500m Time Trial'!$I$53</c:f>
              <c:strCache>
                <c:ptCount val="1"/>
                <c:pt idx="0">
                  <c:v>PATERNOSTER Letizia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Trial'!$J$53:$M$53</c15:sqref>
                  </c15:fullRef>
                </c:ext>
              </c:extLst>
              <c:f>'500m Time Trial'!$K$53:$M$53</c:f>
            </c:numRef>
          </c:val>
          <c:smooth val="0"/>
          <c:extLst>
            <c:ext xmlns:c16="http://schemas.microsoft.com/office/drawing/2014/chart" uri="{C3380CC4-5D6E-409C-BE32-E72D297353CC}">
              <c16:uniqueId val="{00000033-883E-4A8A-9166-33B753317B08}"/>
            </c:ext>
          </c:extLst>
        </c:ser>
        <c:ser>
          <c:idx val="52"/>
          <c:order val="52"/>
          <c:tx>
            <c:strRef>
              <c:f>'500m Time Trial'!$I$54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Trial'!$J$54:$M$54</c15:sqref>
                  </c15:fullRef>
                </c:ext>
              </c:extLst>
              <c:f>'500m Time Trial'!$K$54:$M$54</c:f>
            </c:numRef>
          </c:val>
          <c:smooth val="0"/>
          <c:extLst>
            <c:ext xmlns:c16="http://schemas.microsoft.com/office/drawing/2014/chart" uri="{C3380CC4-5D6E-409C-BE32-E72D297353CC}">
              <c16:uniqueId val="{00000034-883E-4A8A-9166-33B753317B08}"/>
            </c:ext>
          </c:extLst>
        </c:ser>
        <c:ser>
          <c:idx val="53"/>
          <c:order val="53"/>
          <c:tx>
            <c:strRef>
              <c:f>'500m Time Trial'!$I$55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Trial'!$J$55:$M$55</c15:sqref>
                  </c15:fullRef>
                </c:ext>
              </c:extLst>
              <c:f>'500m Time Trial'!$K$55:$M$55</c:f>
            </c:numRef>
          </c:val>
          <c:smooth val="0"/>
          <c:extLst>
            <c:ext xmlns:c16="http://schemas.microsoft.com/office/drawing/2014/chart" uri="{C3380CC4-5D6E-409C-BE32-E72D297353CC}">
              <c16:uniqueId val="{00000035-883E-4A8A-9166-33B753317B08}"/>
            </c:ext>
          </c:extLst>
        </c:ser>
        <c:ser>
          <c:idx val="54"/>
          <c:order val="54"/>
          <c:tx>
            <c:strRef>
              <c:f>'500m Time Trial'!$I$56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Trial'!$J$56:$M$56</c15:sqref>
                  </c15:fullRef>
                </c:ext>
              </c:extLst>
              <c:f>'500m Time Trial'!$K$56:$M$56</c:f>
            </c:numRef>
          </c:val>
          <c:smooth val="0"/>
          <c:extLst>
            <c:ext xmlns:c16="http://schemas.microsoft.com/office/drawing/2014/chart" uri="{C3380CC4-5D6E-409C-BE32-E72D297353CC}">
              <c16:uniqueId val="{00000036-883E-4A8A-9166-33B753317B08}"/>
            </c:ext>
          </c:extLst>
        </c:ser>
        <c:ser>
          <c:idx val="55"/>
          <c:order val="55"/>
          <c:tx>
            <c:strRef>
              <c:f>'500m Time Trial'!$I$57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Trial'!$J$57:$M$57</c15:sqref>
                  </c15:fullRef>
                </c:ext>
              </c:extLst>
              <c:f>'500m Time Trial'!$K$57:$M$57</c:f>
            </c:numRef>
          </c:val>
          <c:smooth val="0"/>
          <c:extLst>
            <c:ext xmlns:c16="http://schemas.microsoft.com/office/drawing/2014/chart" uri="{C3380CC4-5D6E-409C-BE32-E72D297353CC}">
              <c16:uniqueId val="{00000037-883E-4A8A-9166-33B753317B08}"/>
            </c:ext>
          </c:extLst>
        </c:ser>
        <c:ser>
          <c:idx val="56"/>
          <c:order val="56"/>
          <c:tx>
            <c:strRef>
              <c:f>'500m Time Trial'!$I$58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Trial'!$J$58:$M$58</c15:sqref>
                  </c15:fullRef>
                </c:ext>
              </c:extLst>
              <c:f>'500m Time Trial'!$K$58:$M$58</c:f>
            </c:numRef>
          </c:val>
          <c:smooth val="0"/>
          <c:extLst>
            <c:ext xmlns:c16="http://schemas.microsoft.com/office/drawing/2014/chart" uri="{C3380CC4-5D6E-409C-BE32-E72D297353CC}">
              <c16:uniqueId val="{00000038-883E-4A8A-9166-33B753317B08}"/>
            </c:ext>
          </c:extLst>
        </c:ser>
        <c:ser>
          <c:idx val="57"/>
          <c:order val="57"/>
          <c:tx>
            <c:strRef>
              <c:f>'500m Time Trial'!$I$59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Trial'!$J$59:$M$59</c15:sqref>
                  </c15:fullRef>
                </c:ext>
              </c:extLst>
              <c:f>'500m Time Trial'!$K$59:$M$59</c:f>
            </c:numRef>
          </c:val>
          <c:smooth val="0"/>
          <c:extLst>
            <c:ext xmlns:c16="http://schemas.microsoft.com/office/drawing/2014/chart" uri="{C3380CC4-5D6E-409C-BE32-E72D297353CC}">
              <c16:uniqueId val="{00000039-883E-4A8A-9166-33B753317B08}"/>
            </c:ext>
          </c:extLst>
        </c:ser>
        <c:ser>
          <c:idx val="58"/>
          <c:order val="58"/>
          <c:tx>
            <c:strRef>
              <c:f>'500m Time Trial'!$I$60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Trial'!$J$60:$M$60</c15:sqref>
                  </c15:fullRef>
                </c:ext>
              </c:extLst>
              <c:f>'500m Time Trial'!$K$60:$M$60</c:f>
            </c:numRef>
          </c:val>
          <c:smooth val="0"/>
          <c:extLst>
            <c:ext xmlns:c16="http://schemas.microsoft.com/office/drawing/2014/chart" uri="{C3380CC4-5D6E-409C-BE32-E72D297353CC}">
              <c16:uniqueId val="{0000003A-883E-4A8A-9166-33B753317B08}"/>
            </c:ext>
          </c:extLst>
        </c:ser>
        <c:ser>
          <c:idx val="59"/>
          <c:order val="59"/>
          <c:tx>
            <c:strRef>
              <c:f>'500m Time Trial'!$I$61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Trial'!$J$61:$M$61</c15:sqref>
                  </c15:fullRef>
                </c:ext>
              </c:extLst>
              <c:f>'500m Time Trial'!$K$61:$M$61</c:f>
            </c:numRef>
          </c:val>
          <c:smooth val="0"/>
          <c:extLst>
            <c:ext xmlns:c16="http://schemas.microsoft.com/office/drawing/2014/chart" uri="{C3380CC4-5D6E-409C-BE32-E72D297353CC}">
              <c16:uniqueId val="{0000003B-883E-4A8A-9166-33B753317B08}"/>
            </c:ext>
          </c:extLst>
        </c:ser>
        <c:ser>
          <c:idx val="60"/>
          <c:order val="60"/>
          <c:tx>
            <c:strRef>
              <c:f>'500m Time Trial'!$I$62</c:f>
              <c:strCache>
                <c:ptCount val="1"/>
                <c:pt idx="0">
                  <c:v>CLONAN Kristina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Trial'!$J$62:$M$62</c15:sqref>
                  </c15:fullRef>
                </c:ext>
              </c:extLst>
              <c:f>'500m Time Trial'!$K$62:$M$62</c:f>
            </c:numRef>
          </c:val>
          <c:smooth val="0"/>
          <c:extLst>
            <c:ext xmlns:c16="http://schemas.microsoft.com/office/drawing/2014/chart" uri="{C3380CC4-5D6E-409C-BE32-E72D297353CC}">
              <c16:uniqueId val="{0000003C-883E-4A8A-9166-33B753317B08}"/>
            </c:ext>
          </c:extLst>
        </c:ser>
        <c:ser>
          <c:idx val="61"/>
          <c:order val="61"/>
          <c:tx>
            <c:strRef>
              <c:f>'500m Time Trial'!$I$63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Trial'!$J$63:$M$63</c15:sqref>
                  </c15:fullRef>
                </c:ext>
              </c:extLst>
              <c:f>'500m Time Trial'!$K$63:$M$63</c:f>
            </c:numRef>
          </c:val>
          <c:smooth val="0"/>
          <c:extLst>
            <c:ext xmlns:c16="http://schemas.microsoft.com/office/drawing/2014/chart" uri="{C3380CC4-5D6E-409C-BE32-E72D297353CC}">
              <c16:uniqueId val="{0000003D-883E-4A8A-9166-33B753317B08}"/>
            </c:ext>
          </c:extLst>
        </c:ser>
        <c:ser>
          <c:idx val="62"/>
          <c:order val="62"/>
          <c:tx>
            <c:strRef>
              <c:f>'500m Time Trial'!$I$64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Trial'!$J$64:$M$64</c15:sqref>
                  </c15:fullRef>
                </c:ext>
              </c:extLst>
              <c:f>'500m Time Trial'!$K$64:$M$64</c:f>
            </c:numRef>
          </c:val>
          <c:smooth val="0"/>
          <c:extLst>
            <c:ext xmlns:c16="http://schemas.microsoft.com/office/drawing/2014/chart" uri="{C3380CC4-5D6E-409C-BE32-E72D297353CC}">
              <c16:uniqueId val="{0000003E-883E-4A8A-9166-33B753317B08}"/>
            </c:ext>
          </c:extLst>
        </c:ser>
        <c:ser>
          <c:idx val="63"/>
          <c:order val="63"/>
          <c:tx>
            <c:strRef>
              <c:f>'500m Time Trial'!$I$65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Trial'!$J$65:$M$65</c15:sqref>
                  </c15:fullRef>
                </c:ext>
              </c:extLst>
              <c:f>'500m Time Trial'!$K$65:$M$65</c:f>
            </c:numRef>
          </c:val>
          <c:smooth val="0"/>
          <c:extLst>
            <c:ext xmlns:c16="http://schemas.microsoft.com/office/drawing/2014/chart" uri="{C3380CC4-5D6E-409C-BE32-E72D297353CC}">
              <c16:uniqueId val="{0000003F-883E-4A8A-9166-33B753317B08}"/>
            </c:ext>
          </c:extLst>
        </c:ser>
        <c:ser>
          <c:idx val="64"/>
          <c:order val="64"/>
          <c:tx>
            <c:strRef>
              <c:f>'500m Time Trial'!$I$66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Trial'!$J$66:$M$66</c15:sqref>
                  </c15:fullRef>
                </c:ext>
              </c:extLst>
              <c:f>'500m Time Trial'!$K$66:$M$66</c:f>
            </c:numRef>
          </c:val>
          <c:smooth val="0"/>
          <c:extLst>
            <c:ext xmlns:c16="http://schemas.microsoft.com/office/drawing/2014/chart" uri="{C3380CC4-5D6E-409C-BE32-E72D297353CC}">
              <c16:uniqueId val="{00000040-883E-4A8A-9166-33B753317B08}"/>
            </c:ext>
          </c:extLst>
        </c:ser>
        <c:ser>
          <c:idx val="65"/>
          <c:order val="65"/>
          <c:tx>
            <c:strRef>
              <c:f>'500m Time Trial'!$I$67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Trial'!$J$67:$M$67</c15:sqref>
                  </c15:fullRef>
                </c:ext>
              </c:extLst>
              <c:f>'500m Time Trial'!$K$67:$M$67</c:f>
            </c:numRef>
          </c:val>
          <c:smooth val="0"/>
          <c:extLst>
            <c:ext xmlns:c16="http://schemas.microsoft.com/office/drawing/2014/chart" uri="{C3380CC4-5D6E-409C-BE32-E72D297353CC}">
              <c16:uniqueId val="{00000041-883E-4A8A-9166-33B753317B08}"/>
            </c:ext>
          </c:extLst>
        </c:ser>
        <c:ser>
          <c:idx val="66"/>
          <c:order val="66"/>
          <c:tx>
            <c:strRef>
              <c:f>'500m Time Trial'!$I$68</c:f>
              <c:strCache>
                <c:ptCount val="1"/>
                <c:pt idx="0">
                  <c:v>SONG Chaorui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Trial'!$J$68:$M$68</c15:sqref>
                  </c15:fullRef>
                </c:ext>
              </c:extLst>
              <c:f>'500m Time Trial'!$K$68:$M$68</c:f>
            </c:numRef>
          </c:val>
          <c:smooth val="0"/>
          <c:extLst>
            <c:ext xmlns:c16="http://schemas.microsoft.com/office/drawing/2014/chart" uri="{C3380CC4-5D6E-409C-BE32-E72D297353CC}">
              <c16:uniqueId val="{00000042-883E-4A8A-9166-33B753317B08}"/>
            </c:ext>
          </c:extLst>
        </c:ser>
        <c:ser>
          <c:idx val="67"/>
          <c:order val="67"/>
          <c:tx>
            <c:strRef>
              <c:f>'500m Time Trial'!$I$69</c:f>
              <c:strCache>
                <c:ptCount val="1"/>
                <c:pt idx="0">
                  <c:v>FINUCANE Emma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Trial'!$J$69:$M$69</c15:sqref>
                  </c15:fullRef>
                </c:ext>
              </c:extLst>
              <c:f>'500m Time Trial'!$K$69:$M$69</c:f>
            </c:numRef>
          </c:val>
          <c:smooth val="0"/>
          <c:extLst>
            <c:ext xmlns:c16="http://schemas.microsoft.com/office/drawing/2014/chart" uri="{C3380CC4-5D6E-409C-BE32-E72D297353CC}">
              <c16:uniqueId val="{00000043-883E-4A8A-9166-33B753317B08}"/>
            </c:ext>
          </c:extLst>
        </c:ser>
        <c:ser>
          <c:idx val="68"/>
          <c:order val="68"/>
          <c:tx>
            <c:strRef>
              <c:f>'500m Time Trial'!$I$70</c:f>
              <c:strCache>
                <c:ptCount val="1"/>
                <c:pt idx="0">
                  <c:v>BELL Lauren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Trial'!$J$70:$M$70</c15:sqref>
                  </c15:fullRef>
                </c:ext>
              </c:extLst>
              <c:f>'500m Time Trial'!$K$70:$M$70</c:f>
            </c:numRef>
          </c:val>
          <c:smooth val="0"/>
          <c:extLst>
            <c:ext xmlns:c16="http://schemas.microsoft.com/office/drawing/2014/chart" uri="{C3380CC4-5D6E-409C-BE32-E72D297353CC}">
              <c16:uniqueId val="{00000044-883E-4A8A-9166-33B753317B08}"/>
            </c:ext>
          </c:extLst>
        </c:ser>
        <c:ser>
          <c:idx val="69"/>
          <c:order val="69"/>
          <c:tx>
            <c:strRef>
              <c:f>'500m Time Trial'!$I$71</c:f>
              <c:strCache>
                <c:ptCount val="1"/>
                <c:pt idx="0">
                  <c:v>BATE Lauren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Trial'!$J$71:$M$71</c15:sqref>
                  </c15:fullRef>
                </c:ext>
              </c:extLst>
              <c:f>'500m Time Trial'!$K$71:$M$71</c:f>
            </c:numRef>
          </c:val>
          <c:smooth val="0"/>
          <c:extLst>
            <c:ext xmlns:c16="http://schemas.microsoft.com/office/drawing/2014/chart" uri="{C3380CC4-5D6E-409C-BE32-E72D297353CC}">
              <c16:uniqueId val="{00000045-883E-4A8A-9166-33B753317B08}"/>
            </c:ext>
          </c:extLst>
        </c:ser>
        <c:ser>
          <c:idx val="70"/>
          <c:order val="70"/>
          <c:tx>
            <c:strRef>
              <c:f>'500m Time Trial'!$I$72</c:f>
              <c:strCache>
                <c:ptCount val="1"/>
                <c:pt idx="0">
                  <c:v>PETRI Paulina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Trial'!$J$72:$M$72</c15:sqref>
                  </c15:fullRef>
                </c:ext>
              </c:extLst>
              <c:f>'500m Time Trial'!$K$72:$M$72</c:f>
            </c:numRef>
          </c:val>
          <c:smooth val="0"/>
          <c:extLst>
            <c:ext xmlns:c16="http://schemas.microsoft.com/office/drawing/2014/chart" uri="{C3380CC4-5D6E-409C-BE32-E72D297353CC}">
              <c16:uniqueId val="{00000046-883E-4A8A-9166-33B753317B08}"/>
            </c:ext>
          </c:extLst>
        </c:ser>
        <c:ser>
          <c:idx val="71"/>
          <c:order val="71"/>
          <c:tx>
            <c:strRef>
              <c:f>'500m Time Trial'!$I$73</c:f>
              <c:strCache>
                <c:ptCount val="1"/>
                <c:pt idx="0">
                  <c:v>WALSH Orla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Trial'!$J$73:$M$73</c15:sqref>
                  </c15:fullRef>
                </c:ext>
              </c:extLst>
              <c:f>'500m Time Trial'!$K$73:$M$73</c:f>
            </c:numRef>
          </c:val>
          <c:smooth val="0"/>
          <c:extLst>
            <c:ext xmlns:c16="http://schemas.microsoft.com/office/drawing/2014/chart" uri="{C3380CC4-5D6E-409C-BE32-E72D297353CC}">
              <c16:uniqueId val="{00000047-883E-4A8A-9166-33B753317B08}"/>
            </c:ext>
          </c:extLst>
        </c:ser>
        <c:ser>
          <c:idx val="72"/>
          <c:order val="72"/>
          <c:tx>
            <c:strRef>
              <c:f>'500m Time Trial'!$I$74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Trial'!$J$74:$M$74</c15:sqref>
                  </c15:fullRef>
                </c:ext>
              </c:extLst>
              <c:f>'500m Time Trial'!$K$74:$M$74</c:f>
            </c:numRef>
          </c:val>
          <c:smooth val="0"/>
          <c:extLst>
            <c:ext xmlns:c16="http://schemas.microsoft.com/office/drawing/2014/chart" uri="{C3380CC4-5D6E-409C-BE32-E72D297353CC}">
              <c16:uniqueId val="{00000048-883E-4A8A-9166-33B753317B08}"/>
            </c:ext>
          </c:extLst>
        </c:ser>
        <c:ser>
          <c:idx val="73"/>
          <c:order val="73"/>
          <c:tx>
            <c:strRef>
              <c:f>'500m Time Trial'!$I$75</c:f>
              <c:strCache>
                <c:ptCount val="1"/>
                <c:pt idx="0">
                  <c:v>ORBAN Sarah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Trial'!$J$75:$M$75</c15:sqref>
                  </c15:fullRef>
                </c:ext>
              </c:extLst>
              <c:f>'500m Time Trial'!$K$75:$M$75</c:f>
            </c:numRef>
          </c:val>
          <c:smooth val="0"/>
          <c:extLst>
            <c:ext xmlns:c16="http://schemas.microsoft.com/office/drawing/2014/chart" uri="{C3380CC4-5D6E-409C-BE32-E72D297353CC}">
              <c16:uniqueId val="{00000049-883E-4A8A-9166-33B753317B08}"/>
            </c:ext>
          </c:extLst>
        </c:ser>
        <c:ser>
          <c:idx val="74"/>
          <c:order val="74"/>
          <c:tx>
            <c:strRef>
              <c:f>'500m Time Trial'!$I$76</c:f>
              <c:strCache>
                <c:ptCount val="1"/>
                <c:pt idx="0">
                  <c:v>BOYLE Jackie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Trial'!$J$76:$M$76</c15:sqref>
                  </c15:fullRef>
                </c:ext>
              </c:extLst>
              <c:f>'500m Time Trial'!$K$76:$M$76</c:f>
            </c:numRef>
          </c:val>
          <c:smooth val="0"/>
          <c:extLst>
            <c:ext xmlns:c16="http://schemas.microsoft.com/office/drawing/2014/chart" uri="{C3380CC4-5D6E-409C-BE32-E72D297353CC}">
              <c16:uniqueId val="{0000004A-883E-4A8A-9166-33B753317B08}"/>
            </c:ext>
          </c:extLst>
        </c:ser>
        <c:ser>
          <c:idx val="75"/>
          <c:order val="75"/>
          <c:tx>
            <c:strRef>
              <c:f>'500m Time Trial'!$I$77</c:f>
              <c:strCache>
                <c:ptCount val="1"/>
                <c:pt idx="0">
                  <c:v>KORTMAN Keely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Trial'!$J$77:$M$77</c15:sqref>
                  </c15:fullRef>
                </c:ext>
              </c:extLst>
              <c:f>'500m Time Trial'!$K$77:$M$77</c:f>
            </c:numRef>
          </c:val>
          <c:smooth val="0"/>
          <c:extLst>
            <c:ext xmlns:c16="http://schemas.microsoft.com/office/drawing/2014/chart" uri="{C3380CC4-5D6E-409C-BE32-E72D297353CC}">
              <c16:uniqueId val="{0000004B-883E-4A8A-9166-33B753317B08}"/>
            </c:ext>
          </c:extLst>
        </c:ser>
        <c:ser>
          <c:idx val="76"/>
          <c:order val="76"/>
          <c:tx>
            <c:strRef>
              <c:f>'500m Time Trial'!$I$78</c:f>
              <c:strCache>
                <c:ptCount val="1"/>
                <c:pt idx="0">
                  <c:v>JABORNÍKOVÁ Veronika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Trial'!$J$78:$M$78</c15:sqref>
                  </c15:fullRef>
                </c:ext>
              </c:extLst>
              <c:f>'500m Time Trial'!$K$78:$M$78</c:f>
            </c:numRef>
          </c:val>
          <c:smooth val="0"/>
          <c:extLst>
            <c:ext xmlns:c16="http://schemas.microsoft.com/office/drawing/2014/chart" uri="{C3380CC4-5D6E-409C-BE32-E72D297353CC}">
              <c16:uniqueId val="{0000004C-883E-4A8A-9166-33B753317B08}"/>
            </c:ext>
          </c:extLst>
        </c:ser>
        <c:ser>
          <c:idx val="77"/>
          <c:order val="77"/>
          <c:tx>
            <c:strRef>
              <c:f>'500m Time Trial'!$I$79</c:f>
              <c:strCache>
                <c:ptCount val="1"/>
                <c:pt idx="0">
                  <c:v>SIBIAK Nikola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Trial'!$J$79:$M$79</c15:sqref>
                  </c15:fullRef>
                </c:ext>
              </c:extLst>
              <c:f>'500m Time Trial'!$K$79:$M$79</c:f>
            </c:numRef>
          </c:val>
          <c:smooth val="0"/>
          <c:extLst>
            <c:ext xmlns:c16="http://schemas.microsoft.com/office/drawing/2014/chart" uri="{C3380CC4-5D6E-409C-BE32-E72D297353CC}">
              <c16:uniqueId val="{0000004D-883E-4A8A-9166-33B753317B08}"/>
            </c:ext>
          </c:extLst>
        </c:ser>
        <c:ser>
          <c:idx val="78"/>
          <c:order val="78"/>
          <c:tx>
            <c:strRef>
              <c:f>'500m Time Trial'!$I$80</c:f>
              <c:strCache>
                <c:ptCount val="1"/>
                <c:pt idx="0">
                  <c:v>RAMIREZ NORIEGA Melanie Janet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Trial'!$J$80:$M$80</c15:sqref>
                  </c15:fullRef>
                </c:ext>
              </c:extLst>
              <c:f>'500m Time Trial'!$K$80:$M$80</c:f>
            </c:numRef>
          </c:val>
          <c:smooth val="0"/>
          <c:extLst>
            <c:ext xmlns:c16="http://schemas.microsoft.com/office/drawing/2014/chart" uri="{C3380CC4-5D6E-409C-BE32-E72D297353CC}">
              <c16:uniqueId val="{0000004E-883E-4A8A-9166-33B753317B08}"/>
            </c:ext>
          </c:extLst>
        </c:ser>
        <c:ser>
          <c:idx val="79"/>
          <c:order val="79"/>
          <c:tx>
            <c:strRef>
              <c:f>'500m Time Trial'!$I$81</c:f>
              <c:strCache>
                <c:ptCount val="1"/>
                <c:pt idx="0">
                  <c:v>FIDANZA Martina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Trial'!$J$81:$M$81</c15:sqref>
                  </c15:fullRef>
                </c:ext>
              </c:extLst>
              <c:f>'500m Time Trial'!$K$81:$M$81</c:f>
            </c:numRef>
          </c:val>
          <c:smooth val="0"/>
          <c:extLst>
            <c:ext xmlns:c16="http://schemas.microsoft.com/office/drawing/2014/chart" uri="{C3380CC4-5D6E-409C-BE32-E72D297353CC}">
              <c16:uniqueId val="{0000004F-883E-4A8A-9166-33B753317B08}"/>
            </c:ext>
          </c:extLst>
        </c:ser>
        <c:ser>
          <c:idx val="80"/>
          <c:order val="80"/>
          <c:tx>
            <c:strRef>
              <c:f>'500m Time Trial'!$I$82</c:f>
              <c:strCache>
                <c:ptCount val="1"/>
                <c:pt idx="0">
                  <c:v>CLONAN Kristina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Trial'!$J$82:$M$82</c15:sqref>
                  </c15:fullRef>
                </c:ext>
              </c:extLst>
              <c:f>'500m Time Trial'!$K$82:$M$82</c:f>
            </c:numRef>
          </c:val>
          <c:smooth val="0"/>
          <c:extLst>
            <c:ext xmlns:c16="http://schemas.microsoft.com/office/drawing/2014/chart" uri="{C3380CC4-5D6E-409C-BE32-E72D297353CC}">
              <c16:uniqueId val="{00000050-883E-4A8A-9166-33B753317B08}"/>
            </c:ext>
          </c:extLst>
        </c:ser>
        <c:ser>
          <c:idx val="81"/>
          <c:order val="81"/>
          <c:tx>
            <c:strRef>
              <c:f>'500m Time Trial'!$I$83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Trial'!$J$83:$M$83</c15:sqref>
                  </c15:fullRef>
                </c:ext>
              </c:extLst>
              <c:f>'500m Time Trial'!$K$83:$M$83</c:f>
            </c:numRef>
          </c:val>
          <c:smooth val="0"/>
          <c:extLst>
            <c:ext xmlns:c16="http://schemas.microsoft.com/office/drawing/2014/chart" uri="{C3380CC4-5D6E-409C-BE32-E72D297353CC}">
              <c16:uniqueId val="{00000051-883E-4A8A-9166-33B753317B08}"/>
            </c:ext>
          </c:extLst>
        </c:ser>
        <c:ser>
          <c:idx val="82"/>
          <c:order val="82"/>
          <c:tx>
            <c:strRef>
              <c:f>'500m Time Trial'!$I$84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Trial'!$J$84:$M$84</c15:sqref>
                  </c15:fullRef>
                </c:ext>
              </c:extLst>
              <c:f>'500m Time Trial'!$K$84:$M$84</c:f>
            </c:numRef>
          </c:val>
          <c:smooth val="0"/>
          <c:extLst>
            <c:ext xmlns:c16="http://schemas.microsoft.com/office/drawing/2014/chart" uri="{C3380CC4-5D6E-409C-BE32-E72D297353CC}">
              <c16:uniqueId val="{00000052-883E-4A8A-9166-33B753317B08}"/>
            </c:ext>
          </c:extLst>
        </c:ser>
        <c:ser>
          <c:idx val="83"/>
          <c:order val="83"/>
          <c:tx>
            <c:strRef>
              <c:f>'500m Time Trial'!$I$85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Trial'!$J$85:$M$85</c15:sqref>
                  </c15:fullRef>
                </c:ext>
              </c:extLst>
              <c:f>'500m Time Trial'!$K$85:$M$85</c:f>
            </c:numRef>
          </c:val>
          <c:smooth val="0"/>
          <c:extLst>
            <c:ext xmlns:c16="http://schemas.microsoft.com/office/drawing/2014/chart" uri="{C3380CC4-5D6E-409C-BE32-E72D297353CC}">
              <c16:uniqueId val="{00000053-883E-4A8A-9166-33B753317B08}"/>
            </c:ext>
          </c:extLst>
        </c:ser>
        <c:ser>
          <c:idx val="84"/>
          <c:order val="84"/>
          <c:tx>
            <c:strRef>
              <c:f>'500m Time Trial'!$I$86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Trial'!$J$86:$M$86</c15:sqref>
                  </c15:fullRef>
                </c:ext>
              </c:extLst>
              <c:f>'500m Time Trial'!$K$86:$M$86</c:f>
            </c:numRef>
          </c:val>
          <c:smooth val="0"/>
          <c:extLst>
            <c:ext xmlns:c16="http://schemas.microsoft.com/office/drawing/2014/chart" uri="{C3380CC4-5D6E-409C-BE32-E72D297353CC}">
              <c16:uniqueId val="{00000054-883E-4A8A-9166-33B753317B08}"/>
            </c:ext>
          </c:extLst>
        </c:ser>
        <c:ser>
          <c:idx val="85"/>
          <c:order val="85"/>
          <c:tx>
            <c:strRef>
              <c:f>'500m Time Trial'!$I$87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Trial'!$J$87:$M$87</c15:sqref>
                  </c15:fullRef>
                </c:ext>
              </c:extLst>
              <c:f>'500m Time Trial'!$K$87:$M$87</c:f>
            </c:numRef>
          </c:val>
          <c:smooth val="0"/>
          <c:extLst>
            <c:ext xmlns:c16="http://schemas.microsoft.com/office/drawing/2014/chart" uri="{C3380CC4-5D6E-409C-BE32-E72D297353CC}">
              <c16:uniqueId val="{00000055-883E-4A8A-9166-33B753317B08}"/>
            </c:ext>
          </c:extLst>
        </c:ser>
        <c:ser>
          <c:idx val="86"/>
          <c:order val="86"/>
          <c:tx>
            <c:strRef>
              <c:f>'500m Time Trial'!$I$88</c:f>
              <c:strCache>
                <c:ptCount val="1"/>
                <c:pt idx="0">
                  <c:v>SONG Chaorui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Trial'!$J$88:$M$88</c15:sqref>
                  </c15:fullRef>
                </c:ext>
              </c:extLst>
              <c:f>'500m Time Trial'!$K$88:$M$88</c:f>
            </c:numRef>
          </c:val>
          <c:smooth val="0"/>
          <c:extLst>
            <c:ext xmlns:c16="http://schemas.microsoft.com/office/drawing/2014/chart" uri="{C3380CC4-5D6E-409C-BE32-E72D297353CC}">
              <c16:uniqueId val="{00000056-883E-4A8A-9166-33B753317B08}"/>
            </c:ext>
          </c:extLst>
        </c:ser>
        <c:ser>
          <c:idx val="87"/>
          <c:order val="87"/>
          <c:tx>
            <c:strRef>
              <c:f>'500m Time Trial'!$I$89</c:f>
              <c:strCache>
                <c:ptCount val="1"/>
                <c:pt idx="0">
                  <c:v>FINUCANE Emma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Trial'!$J$89:$M$89</c15:sqref>
                  </c15:fullRef>
                </c:ext>
              </c:extLst>
              <c:f>'500m Time Trial'!$K$89:$M$89</c:f>
            </c:numRef>
          </c:val>
          <c:smooth val="0"/>
          <c:extLst>
            <c:ext xmlns:c16="http://schemas.microsoft.com/office/drawing/2014/chart" uri="{C3380CC4-5D6E-409C-BE32-E72D297353CC}">
              <c16:uniqueId val="{00000057-883E-4A8A-9166-33B753317B08}"/>
            </c:ext>
          </c:extLst>
        </c:ser>
        <c:ser>
          <c:idx val="88"/>
          <c:order val="88"/>
          <c:tx>
            <c:strRef>
              <c:f>'500m Time Trial'!$I$90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Trial'!$J$90:$M$90</c15:sqref>
                  </c15:fullRef>
                </c:ext>
              </c:extLst>
              <c:f>'500m Time Trial'!$K$90:$M$90</c:f>
            </c:numRef>
          </c:val>
          <c:smooth val="0"/>
          <c:extLst>
            <c:ext xmlns:c16="http://schemas.microsoft.com/office/drawing/2014/chart" uri="{C3380CC4-5D6E-409C-BE32-E72D297353CC}">
              <c16:uniqueId val="{00000058-883E-4A8A-9166-33B753317B08}"/>
            </c:ext>
          </c:extLst>
        </c:ser>
        <c:ser>
          <c:idx val="89"/>
          <c:order val="89"/>
          <c:tx>
            <c:strRef>
              <c:f>'500m Time Trial'!$I$91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Trial'!$J$91:$M$91</c15:sqref>
                  </c15:fullRef>
                </c:ext>
              </c:extLst>
              <c:f>'500m Time Trial'!$K$91:$M$91</c:f>
            </c:numRef>
          </c:val>
          <c:smooth val="0"/>
          <c:extLst>
            <c:ext xmlns:c16="http://schemas.microsoft.com/office/drawing/2014/chart" uri="{C3380CC4-5D6E-409C-BE32-E72D297353CC}">
              <c16:uniqueId val="{00000059-883E-4A8A-9166-33B753317B08}"/>
            </c:ext>
          </c:extLst>
        </c:ser>
        <c:ser>
          <c:idx val="90"/>
          <c:order val="90"/>
          <c:tx>
            <c:strRef>
              <c:f>'500m Time Trial'!$I$92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Trial'!$J$92:$M$92</c15:sqref>
                  </c15:fullRef>
                </c:ext>
              </c:extLst>
              <c:f>'500m Time Trial'!$K$92:$M$92</c:f>
            </c:numRef>
          </c:val>
          <c:smooth val="0"/>
          <c:extLst>
            <c:ext xmlns:c16="http://schemas.microsoft.com/office/drawing/2014/chart" uri="{C3380CC4-5D6E-409C-BE32-E72D297353CC}">
              <c16:uniqueId val="{0000005A-883E-4A8A-9166-33B753317B08}"/>
            </c:ext>
          </c:extLst>
        </c:ser>
        <c:ser>
          <c:idx val="91"/>
          <c:order val="91"/>
          <c:tx>
            <c:strRef>
              <c:f>'500m Time Trial'!$I$93</c:f>
              <c:strCache>
                <c:ptCount val="1"/>
                <c:pt idx="0">
                  <c:v>LOS Urszula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Trial'!$J$93:$M$93</c15:sqref>
                  </c15:fullRef>
                </c:ext>
              </c:extLst>
              <c:f>'500m Time Trial'!$K$93:$M$93</c:f>
            </c:numRef>
          </c:val>
          <c:smooth val="0"/>
          <c:extLst>
            <c:ext xmlns:c16="http://schemas.microsoft.com/office/drawing/2014/chart" uri="{C3380CC4-5D6E-409C-BE32-E72D297353CC}">
              <c16:uniqueId val="{0000005B-883E-4A8A-9166-33B753317B08}"/>
            </c:ext>
          </c:extLst>
        </c:ser>
        <c:ser>
          <c:idx val="92"/>
          <c:order val="92"/>
          <c:tx>
            <c:strRef>
              <c:f>'500m Time Trial'!$I$94</c:f>
              <c:strCache>
                <c:ptCount val="1"/>
                <c:pt idx="0">
                  <c:v>KARWACKA Marlena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Trial'!$J$94:$M$94</c15:sqref>
                  </c15:fullRef>
                </c:ext>
              </c:extLst>
              <c:f>'500m Time Trial'!$K$94:$M$94</c:f>
            </c:numRef>
          </c:val>
          <c:smooth val="0"/>
          <c:extLst>
            <c:ext xmlns:c16="http://schemas.microsoft.com/office/drawing/2014/chart" uri="{C3380CC4-5D6E-409C-BE32-E72D297353CC}">
              <c16:uniqueId val="{0000005C-883E-4A8A-9166-33B753317B08}"/>
            </c:ext>
          </c:extLst>
        </c:ser>
        <c:ser>
          <c:idx val="93"/>
          <c:order val="93"/>
          <c:tx>
            <c:strRef>
              <c:f>'500m Time Trial'!$I$95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Trial'!$J$95:$M$95</c15:sqref>
                  </c15:fullRef>
                </c:ext>
              </c:extLst>
              <c:f>'500m Time Trial'!$K$95:$M$95</c:f>
            </c:numRef>
          </c:val>
          <c:smooth val="0"/>
          <c:extLst>
            <c:ext xmlns:c16="http://schemas.microsoft.com/office/drawing/2014/chart" uri="{C3380CC4-5D6E-409C-BE32-E72D297353CC}">
              <c16:uniqueId val="{0000005D-883E-4A8A-9166-33B753317B08}"/>
            </c:ext>
          </c:extLst>
        </c:ser>
        <c:ser>
          <c:idx val="94"/>
          <c:order val="94"/>
          <c:tx>
            <c:strRef>
              <c:f>'500m Time Trial'!$I$96</c:f>
              <c:strCache>
                <c:ptCount val="1"/>
                <c:pt idx="0">
                  <c:v>BATE Lauren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Trial'!$J$96:$M$96</c15:sqref>
                  </c15:fullRef>
                </c:ext>
              </c:extLst>
              <c:f>'500m Time Trial'!$K$96:$M$96</c:f>
            </c:numRef>
          </c:val>
          <c:smooth val="0"/>
          <c:extLst>
            <c:ext xmlns:c16="http://schemas.microsoft.com/office/drawing/2014/chart" uri="{C3380CC4-5D6E-409C-BE32-E72D297353CC}">
              <c16:uniqueId val="{0000005E-883E-4A8A-9166-33B753317B08}"/>
            </c:ext>
          </c:extLst>
        </c:ser>
        <c:ser>
          <c:idx val="95"/>
          <c:order val="95"/>
          <c:tx>
            <c:strRef>
              <c:f>'500m Time Trial'!$I$97</c:f>
              <c:strCache>
                <c:ptCount val="1"/>
                <c:pt idx="0">
                  <c:v>FINUCANE Emma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Trial'!$J$97:$M$97</c15:sqref>
                  </c15:fullRef>
                </c:ext>
              </c:extLst>
              <c:f>'500m Time Trial'!$K$97:$M$97</c:f>
            </c:numRef>
          </c:val>
          <c:smooth val="0"/>
          <c:extLst>
            <c:ext xmlns:c16="http://schemas.microsoft.com/office/drawing/2014/chart" uri="{C3380CC4-5D6E-409C-BE32-E72D297353CC}">
              <c16:uniqueId val="{0000005F-883E-4A8A-9166-33B753317B08}"/>
            </c:ext>
          </c:extLst>
        </c:ser>
        <c:ser>
          <c:idx val="96"/>
          <c:order val="96"/>
          <c:tx>
            <c:strRef>
              <c:f>'500m Time Trial'!$I$98</c:f>
              <c:strCache>
                <c:ptCount val="1"/>
                <c:pt idx="0">
                  <c:v>HARGRAVE Breanna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Trial'!$J$98:$M$98</c15:sqref>
                  </c15:fullRef>
                </c:ext>
              </c:extLst>
              <c:f>'500m Time Trial'!$K$98:$M$98</c:f>
            </c:numRef>
          </c:val>
          <c:smooth val="0"/>
          <c:extLst>
            <c:ext xmlns:c16="http://schemas.microsoft.com/office/drawing/2014/chart" uri="{C3380CC4-5D6E-409C-BE32-E72D297353CC}">
              <c16:uniqueId val="{00000060-883E-4A8A-9166-33B753317B08}"/>
            </c:ext>
          </c:extLst>
        </c:ser>
        <c:ser>
          <c:idx val="97"/>
          <c:order val="97"/>
          <c:tx>
            <c:strRef>
              <c:f>'500m Time Trial'!$I$99</c:f>
              <c:strCache>
                <c:ptCount val="1"/>
                <c:pt idx="0">
                  <c:v>MCCAIG Alessia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Trial'!$J$99:$M$99</c15:sqref>
                  </c15:fullRef>
                </c:ext>
              </c:extLst>
              <c:f>'500m Time Trial'!$K$99:$M$99</c:f>
            </c:numRef>
          </c:val>
          <c:smooth val="0"/>
          <c:extLst>
            <c:ext xmlns:c16="http://schemas.microsoft.com/office/drawing/2014/chart" uri="{C3380CC4-5D6E-409C-BE32-E72D297353CC}">
              <c16:uniqueId val="{00000061-883E-4A8A-9166-33B753317B08}"/>
            </c:ext>
          </c:extLst>
        </c:ser>
        <c:ser>
          <c:idx val="98"/>
          <c:order val="98"/>
          <c:tx>
            <c:strRef>
              <c:f>'500m Time Trial'!$I$100</c:f>
              <c:strCache>
                <c:ptCount val="1"/>
                <c:pt idx="0">
                  <c:v>THOMAS Lowri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Trial'!$J$100:$M$100</c15:sqref>
                  </c15:fullRef>
                </c:ext>
              </c:extLst>
              <c:f>'500m Time Trial'!$K$100:$M$100</c:f>
            </c:numRef>
          </c:val>
          <c:smooth val="0"/>
          <c:extLst>
            <c:ext xmlns:c16="http://schemas.microsoft.com/office/drawing/2014/chart" uri="{C3380CC4-5D6E-409C-BE32-E72D297353CC}">
              <c16:uniqueId val="{00000062-883E-4A8A-9166-33B753317B08}"/>
            </c:ext>
          </c:extLst>
        </c:ser>
        <c:ser>
          <c:idx val="99"/>
          <c:order val="99"/>
          <c:tx>
            <c:strRef>
              <c:f>'500m Time Trial'!$I$101</c:f>
              <c:strCache>
                <c:ptCount val="1"/>
                <c:pt idx="0">
                  <c:v>TANNER Millicent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Trial'!$J$101:$M$101</c15:sqref>
                  </c15:fullRef>
                </c:ext>
              </c:extLst>
              <c:f>'500m Time Trial'!$K$101:$M$101</c:f>
            </c:numRef>
          </c:val>
          <c:smooth val="0"/>
          <c:extLst>
            <c:ext xmlns:c16="http://schemas.microsoft.com/office/drawing/2014/chart" uri="{C3380CC4-5D6E-409C-BE32-E72D297353CC}">
              <c16:uniqueId val="{00000063-883E-4A8A-9166-33B753317B08}"/>
            </c:ext>
          </c:extLst>
        </c:ser>
        <c:ser>
          <c:idx val="100"/>
          <c:order val="100"/>
          <c:tx>
            <c:strRef>
              <c:f>'500m Time Trial'!$I$102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Trial'!$J$102:$M$102</c15:sqref>
                  </c15:fullRef>
                </c:ext>
              </c:extLst>
              <c:f>'500m Time Trial'!$K$102:$M$102</c:f>
            </c:numRef>
          </c:val>
          <c:smooth val="0"/>
          <c:extLst>
            <c:ext xmlns:c16="http://schemas.microsoft.com/office/drawing/2014/chart" uri="{C3380CC4-5D6E-409C-BE32-E72D297353CC}">
              <c16:uniqueId val="{00000064-883E-4A8A-9166-33B753317B08}"/>
            </c:ext>
          </c:extLst>
        </c:ser>
        <c:ser>
          <c:idx val="101"/>
          <c:order val="101"/>
          <c:tx>
            <c:strRef>
              <c:f>'500m Time Trial'!$I$103</c:f>
              <c:strCache>
                <c:ptCount val="1"/>
                <c:pt idx="0">
                  <c:v>ORBAN Sarah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Trial'!$J$103:$M$103</c15:sqref>
                  </c15:fullRef>
                </c:ext>
              </c:extLst>
              <c:f>'500m Time Trial'!$K$103:$M$103</c:f>
            </c:numRef>
          </c:val>
          <c:smooth val="0"/>
          <c:extLst>
            <c:ext xmlns:c16="http://schemas.microsoft.com/office/drawing/2014/chart" uri="{C3380CC4-5D6E-409C-BE32-E72D297353CC}">
              <c16:uniqueId val="{00000065-883E-4A8A-9166-33B753317B08}"/>
            </c:ext>
          </c:extLst>
        </c:ser>
        <c:ser>
          <c:idx val="102"/>
          <c:order val="102"/>
          <c:tx>
            <c:strRef>
              <c:f>'500m Time Trial'!$I$104</c:f>
              <c:strCache>
                <c:ptCount val="1"/>
                <c:pt idx="0">
                  <c:v>SALAZAR SANCHEZ Marianis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Trial'!$J$104:$M$104</c15:sqref>
                  </c15:fullRef>
                </c:ext>
              </c:extLst>
              <c:f>'500m Time Trial'!$K$104:$M$104</c:f>
            </c:numRef>
          </c:val>
          <c:smooth val="0"/>
          <c:extLst>
            <c:ext xmlns:c16="http://schemas.microsoft.com/office/drawing/2014/chart" uri="{C3380CC4-5D6E-409C-BE32-E72D297353CC}">
              <c16:uniqueId val="{00000066-883E-4A8A-9166-33B753317B08}"/>
            </c:ext>
          </c:extLst>
        </c:ser>
        <c:ser>
          <c:idx val="103"/>
          <c:order val="103"/>
          <c:tx>
            <c:strRef>
              <c:f>'500m Time Trial'!$I$105</c:f>
              <c:strCache>
                <c:ptCount val="1"/>
                <c:pt idx="0">
                  <c:v>MICHAUX Julie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Trial'!$J$105:$M$105</c15:sqref>
                  </c15:fullRef>
                </c:ext>
              </c:extLst>
              <c:f>'500m Time Trial'!$K$105:$M$105</c:f>
            </c:numRef>
          </c:val>
          <c:smooth val="0"/>
          <c:extLst>
            <c:ext xmlns:c16="http://schemas.microsoft.com/office/drawing/2014/chart" uri="{C3380CC4-5D6E-409C-BE32-E72D297353CC}">
              <c16:uniqueId val="{00000067-883E-4A8A-9166-33B753317B08}"/>
            </c:ext>
          </c:extLst>
        </c:ser>
        <c:ser>
          <c:idx val="104"/>
          <c:order val="104"/>
          <c:tx>
            <c:strRef>
              <c:f>'500m Time Trial'!$I$106</c:f>
              <c:strCache>
                <c:ptCount val="1"/>
                <c:pt idx="0">
                  <c:v>MOHD ASRI Nurul Izzah Izzati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Trial'!$J$106:$M$106</c15:sqref>
                  </c15:fullRef>
                </c:ext>
              </c:extLst>
              <c:f>'500m Time Trial'!$K$106:$M$106</c:f>
            </c:numRef>
          </c:val>
          <c:smooth val="0"/>
          <c:extLst>
            <c:ext xmlns:c16="http://schemas.microsoft.com/office/drawing/2014/chart" uri="{C3380CC4-5D6E-409C-BE32-E72D297353CC}">
              <c16:uniqueId val="{00000068-883E-4A8A-9166-33B753317B08}"/>
            </c:ext>
          </c:extLst>
        </c:ser>
        <c:ser>
          <c:idx val="105"/>
          <c:order val="105"/>
          <c:tx>
            <c:strRef>
              <c:f>'500m Time Trial'!$I$107</c:f>
              <c:strCache>
                <c:ptCount val="1"/>
                <c:pt idx="0">
                  <c:v>RECIO CARVAJAL Abigail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Trial'!$J$107:$M$107</c15:sqref>
                  </c15:fullRef>
                </c:ext>
              </c:extLst>
              <c:f>'500m Time Trial'!$K$107:$M$107</c:f>
            </c:numRef>
          </c:val>
          <c:smooth val="0"/>
          <c:extLst>
            <c:ext xmlns:c16="http://schemas.microsoft.com/office/drawing/2014/chart" uri="{C3380CC4-5D6E-409C-BE32-E72D297353CC}">
              <c16:uniqueId val="{00000069-883E-4A8A-9166-33B753317B08}"/>
            </c:ext>
          </c:extLst>
        </c:ser>
        <c:ser>
          <c:idx val="106"/>
          <c:order val="106"/>
          <c:tx>
            <c:strRef>
              <c:f>'500m Time Trial'!$I$108</c:f>
              <c:strCache>
                <c:ptCount val="1"/>
                <c:pt idx="0">
                  <c:v>AZIZAN Nurul Aliana Syafika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Trial'!$J$108:$M$108</c15:sqref>
                  </c15:fullRef>
                </c:ext>
              </c:extLst>
              <c:f>'500m Time Trial'!$K$108:$M$108</c:f>
            </c:numRef>
          </c:val>
          <c:smooth val="0"/>
          <c:extLst>
            <c:ext xmlns:c16="http://schemas.microsoft.com/office/drawing/2014/chart" uri="{C3380CC4-5D6E-409C-BE32-E72D297353CC}">
              <c16:uniqueId val="{0000006A-883E-4A8A-9166-33B753317B08}"/>
            </c:ext>
          </c:extLst>
        </c:ser>
        <c:ser>
          <c:idx val="107"/>
          <c:order val="107"/>
          <c:tx>
            <c:strRef>
              <c:f>'500m Time Trial'!$I$109</c:f>
              <c:strCache>
                <c:ptCount val="1"/>
                <c:pt idx="0">
                  <c:v>SAMUEL Mary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Trial'!$J$109:$M$109</c15:sqref>
                  </c15:fullRef>
                </c:ext>
              </c:extLst>
              <c:f>'500m Time Trial'!$K$109:$M$109</c:f>
            </c:numRef>
          </c:val>
          <c:smooth val="0"/>
          <c:extLst>
            <c:ext xmlns:c16="http://schemas.microsoft.com/office/drawing/2014/chart" uri="{C3380CC4-5D6E-409C-BE32-E72D297353CC}">
              <c16:uniqueId val="{0000006B-883E-4A8A-9166-33B753317B08}"/>
            </c:ext>
          </c:extLst>
        </c:ser>
        <c:ser>
          <c:idx val="108"/>
          <c:order val="108"/>
          <c:tx>
            <c:strRef>
              <c:f>'500m Time Trial'!$I$110</c:f>
              <c:strCache>
                <c:ptCount val="1"/>
                <c:pt idx="0">
                  <c:v>AYUBA Grace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Trial'!$J$110:$M$110</c15:sqref>
                  </c15:fullRef>
                </c:ext>
              </c:extLst>
              <c:f>'500m Time Trial'!$K$110:$M$110</c:f>
            </c:numRef>
          </c:val>
          <c:smooth val="0"/>
          <c:extLst>
            <c:ext xmlns:c16="http://schemas.microsoft.com/office/drawing/2014/chart" uri="{C3380CC4-5D6E-409C-BE32-E72D297353CC}">
              <c16:uniqueId val="{0000006C-883E-4A8A-9166-33B753317B08}"/>
            </c:ext>
          </c:extLst>
        </c:ser>
        <c:ser>
          <c:idx val="109"/>
          <c:order val="109"/>
          <c:tx>
            <c:strRef>
              <c:f>'500m Time Trial'!$I$111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Trial'!$J$111:$M$111</c15:sqref>
                  </c15:fullRef>
                </c:ext>
              </c:extLst>
              <c:f>'500m Time Trial'!$K$111:$M$111</c:f>
            </c:numRef>
          </c:val>
          <c:smooth val="0"/>
          <c:extLst>
            <c:ext xmlns:c16="http://schemas.microsoft.com/office/drawing/2014/chart" uri="{C3380CC4-5D6E-409C-BE32-E72D297353CC}">
              <c16:uniqueId val="{0000006D-883E-4A8A-9166-33B753317B08}"/>
            </c:ext>
          </c:extLst>
        </c:ser>
        <c:ser>
          <c:idx val="110"/>
          <c:order val="110"/>
          <c:tx>
            <c:strRef>
              <c:f>'500m Time Trial'!$I$112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Trial'!$J$112:$M$112</c15:sqref>
                  </c15:fullRef>
                </c:ext>
              </c:extLst>
              <c:f>'500m Time Trial'!$K$112:$M$112</c:f>
            </c:numRef>
          </c:val>
          <c:smooth val="0"/>
          <c:extLst>
            <c:ext xmlns:c16="http://schemas.microsoft.com/office/drawing/2014/chart" uri="{C3380CC4-5D6E-409C-BE32-E72D297353CC}">
              <c16:uniqueId val="{0000006E-883E-4A8A-9166-33B753317B08}"/>
            </c:ext>
          </c:extLst>
        </c:ser>
        <c:ser>
          <c:idx val="111"/>
          <c:order val="111"/>
          <c:tx>
            <c:strRef>
              <c:f>'500m Time Trial'!$I$113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Trial'!$J$113:$M$113</c15:sqref>
                  </c15:fullRef>
                </c:ext>
              </c:extLst>
              <c:f>'500m Time Trial'!$K$113:$M$113</c:f>
            </c:numRef>
          </c:val>
          <c:smooth val="0"/>
          <c:extLst>
            <c:ext xmlns:c16="http://schemas.microsoft.com/office/drawing/2014/chart" uri="{C3380CC4-5D6E-409C-BE32-E72D297353CC}">
              <c16:uniqueId val="{0000006F-883E-4A8A-9166-33B753317B08}"/>
            </c:ext>
          </c:extLst>
        </c:ser>
        <c:ser>
          <c:idx val="112"/>
          <c:order val="112"/>
          <c:tx>
            <c:strRef>
              <c:f>'500m Time Trial'!$I$114</c:f>
              <c:strCache>
                <c:ptCount val="1"/>
                <c:pt idx="0">
                  <c:v>KARWACKA Marlena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Trial'!$J$114:$M$114</c15:sqref>
                  </c15:fullRef>
                </c:ext>
              </c:extLst>
              <c:f>'500m Time Trial'!$K$114:$M$114</c:f>
            </c:numRef>
          </c:val>
          <c:smooth val="0"/>
          <c:extLst>
            <c:ext xmlns:c16="http://schemas.microsoft.com/office/drawing/2014/chart" uri="{C3380CC4-5D6E-409C-BE32-E72D297353CC}">
              <c16:uniqueId val="{00000070-883E-4A8A-9166-33B753317B08}"/>
            </c:ext>
          </c:extLst>
        </c:ser>
        <c:ser>
          <c:idx val="113"/>
          <c:order val="113"/>
          <c:tx>
            <c:strRef>
              <c:f>'500m Time Trial'!$I$115</c:f>
              <c:strCache>
                <c:ptCount val="1"/>
                <c:pt idx="0">
                  <c:v>LOS Urszula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Trial'!$J$115:$M$115</c15:sqref>
                  </c15:fullRef>
                </c:ext>
              </c:extLst>
              <c:f>'500m Time Trial'!$K$115:$M$115</c:f>
            </c:numRef>
          </c:val>
          <c:smooth val="0"/>
          <c:extLst>
            <c:ext xmlns:c16="http://schemas.microsoft.com/office/drawing/2014/chart" uri="{C3380CC4-5D6E-409C-BE32-E72D297353CC}">
              <c16:uniqueId val="{00000071-883E-4A8A-9166-33B753317B08}"/>
            </c:ext>
          </c:extLst>
        </c:ser>
        <c:ser>
          <c:idx val="114"/>
          <c:order val="114"/>
          <c:tx>
            <c:strRef>
              <c:f>'500m Time Trial'!$I$116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Trial'!$J$116:$M$116</c15:sqref>
                  </c15:fullRef>
                </c:ext>
              </c:extLst>
              <c:f>'500m Time Trial'!$K$116:$M$116</c:f>
            </c:numRef>
          </c:val>
          <c:smooth val="0"/>
          <c:extLst>
            <c:ext xmlns:c16="http://schemas.microsoft.com/office/drawing/2014/chart" uri="{C3380CC4-5D6E-409C-BE32-E72D297353CC}">
              <c16:uniqueId val="{00000072-883E-4A8A-9166-33B753317B08}"/>
            </c:ext>
          </c:extLst>
        </c:ser>
        <c:ser>
          <c:idx val="115"/>
          <c:order val="115"/>
          <c:tx>
            <c:strRef>
              <c:f>'500m Time Trial'!$I$117</c:f>
              <c:strCache>
                <c:ptCount val="1"/>
                <c:pt idx="0">
                  <c:v>BATE Lauren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Trial'!$J$117:$M$117</c15:sqref>
                  </c15:fullRef>
                </c:ext>
              </c:extLst>
              <c:f>'500m Time Trial'!$K$117:$M$117</c:f>
            </c:numRef>
          </c:val>
          <c:smooth val="0"/>
          <c:extLst>
            <c:ext xmlns:c16="http://schemas.microsoft.com/office/drawing/2014/chart" uri="{C3380CC4-5D6E-409C-BE32-E72D297353CC}">
              <c16:uniqueId val="{00000073-883E-4A8A-9166-33B753317B08}"/>
            </c:ext>
          </c:extLst>
        </c:ser>
        <c:ser>
          <c:idx val="116"/>
          <c:order val="116"/>
          <c:tx>
            <c:strRef>
              <c:f>'500m Time Trial'!$I$118</c:f>
              <c:strCache>
                <c:ptCount val="1"/>
                <c:pt idx="0">
                  <c:v>FINUCANE Emma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Trial'!$J$118:$M$118</c15:sqref>
                  </c15:fullRef>
                </c:ext>
              </c:extLst>
              <c:f>'500m Time Trial'!$K$118:$M$118</c:f>
            </c:numRef>
          </c:val>
          <c:smooth val="0"/>
          <c:extLst>
            <c:ext xmlns:c16="http://schemas.microsoft.com/office/drawing/2014/chart" uri="{C3380CC4-5D6E-409C-BE32-E72D297353CC}">
              <c16:uniqueId val="{00000074-883E-4A8A-9166-33B753317B08}"/>
            </c:ext>
          </c:extLst>
        </c:ser>
        <c:ser>
          <c:idx val="117"/>
          <c:order val="117"/>
          <c:tx>
            <c:strRef>
              <c:f>'500m Time Trial'!$I$119</c:f>
              <c:strCache>
                <c:ptCount val="1"/>
                <c:pt idx="0">
                  <c:v>VOINOVA Anastasiia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Trial'!$J$119:$M$119</c15:sqref>
                  </c15:fullRef>
                </c:ext>
              </c:extLst>
              <c:f>'500m Time Trial'!$K$119:$M$119</c:f>
            </c:numRef>
          </c:val>
          <c:smooth val="0"/>
          <c:extLst>
            <c:ext xmlns:c16="http://schemas.microsoft.com/office/drawing/2014/chart" uri="{C3380CC4-5D6E-409C-BE32-E72D297353CC}">
              <c16:uniqueId val="{00000075-883E-4A8A-9166-33B753317B08}"/>
            </c:ext>
          </c:extLst>
        </c:ser>
        <c:ser>
          <c:idx val="118"/>
          <c:order val="118"/>
          <c:tx>
            <c:strRef>
              <c:f>'500m Time Trial'!$I$120</c:f>
              <c:strCache>
                <c:ptCount val="1"/>
                <c:pt idx="0">
                  <c:v>FRIEDRICH Lea Sophie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Trial'!$J$120:$M$120</c15:sqref>
                  </c15:fullRef>
                </c:ext>
              </c:extLst>
              <c:f>'500m Time Trial'!$K$120:$M$120</c:f>
            </c:numRef>
          </c:val>
          <c:smooth val="0"/>
          <c:extLst>
            <c:ext xmlns:c16="http://schemas.microsoft.com/office/drawing/2014/chart" uri="{C3380CC4-5D6E-409C-BE32-E72D297353CC}">
              <c16:uniqueId val="{00000076-883E-4A8A-9166-33B753317B08}"/>
            </c:ext>
          </c:extLst>
        </c:ser>
        <c:ser>
          <c:idx val="119"/>
          <c:order val="119"/>
          <c:tx>
            <c:strRef>
              <c:f>'500m Time Trial'!$I$121</c:f>
              <c:strCache>
                <c:ptCount val="1"/>
                <c:pt idx="0">
                  <c:v>SHMELEVA Daria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Trial'!$J$121:$M$121</c15:sqref>
                  </c15:fullRef>
                </c:ext>
              </c:extLst>
              <c:f>'500m Time Trial'!$K$121:$M$121</c:f>
            </c:numRef>
          </c:val>
          <c:smooth val="0"/>
          <c:extLst>
            <c:ext xmlns:c16="http://schemas.microsoft.com/office/drawing/2014/chart" uri="{C3380CC4-5D6E-409C-BE32-E72D297353CC}">
              <c16:uniqueId val="{00000077-883E-4A8A-9166-33B753317B08}"/>
            </c:ext>
          </c:extLst>
        </c:ser>
        <c:ser>
          <c:idx val="120"/>
          <c:order val="120"/>
          <c:tx>
            <c:strRef>
              <c:f>'500m Time Trial'!$I$122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Trial'!$J$122:$M$122</c15:sqref>
                  </c15:fullRef>
                </c:ext>
              </c:extLst>
              <c:f>'500m Time Trial'!$K$122:$M$122</c:f>
            </c:numRef>
          </c:val>
          <c:smooth val="0"/>
          <c:extLst>
            <c:ext xmlns:c16="http://schemas.microsoft.com/office/drawing/2014/chart" uri="{C3380CC4-5D6E-409C-BE32-E72D297353CC}">
              <c16:uniqueId val="{00000078-883E-4A8A-9166-33B753317B08}"/>
            </c:ext>
          </c:extLst>
        </c:ser>
        <c:ser>
          <c:idx val="121"/>
          <c:order val="121"/>
          <c:tx>
            <c:strRef>
              <c:f>'500m Time Trial'!$I$123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Trial'!$J$123:$M$123</c15:sqref>
                  </c15:fullRef>
                </c:ext>
              </c:extLst>
              <c:f>'500m Time Trial'!$K$123:$M$123</c:f>
            </c:numRef>
          </c:val>
          <c:smooth val="0"/>
          <c:extLst>
            <c:ext xmlns:c16="http://schemas.microsoft.com/office/drawing/2014/chart" uri="{C3380CC4-5D6E-409C-BE32-E72D297353CC}">
              <c16:uniqueId val="{00000079-883E-4A8A-9166-33B753317B08}"/>
            </c:ext>
          </c:extLst>
        </c:ser>
        <c:ser>
          <c:idx val="122"/>
          <c:order val="122"/>
          <c:tx>
            <c:strRef>
              <c:f>'500m Time Trial'!$I$124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Trial'!$J$124:$M$124</c15:sqref>
                  </c15:fullRef>
                </c:ext>
              </c:extLst>
              <c:f>'500m Time Trial'!$K$124:$M$124</c:f>
            </c:numRef>
          </c:val>
          <c:smooth val="0"/>
          <c:extLst>
            <c:ext xmlns:c16="http://schemas.microsoft.com/office/drawing/2014/chart" uri="{C3380CC4-5D6E-409C-BE32-E72D297353CC}">
              <c16:uniqueId val="{0000007A-883E-4A8A-9166-33B753317B08}"/>
            </c:ext>
          </c:extLst>
        </c:ser>
        <c:ser>
          <c:idx val="123"/>
          <c:order val="123"/>
          <c:tx>
            <c:strRef>
              <c:f>'500m Time Trial'!$I$125</c:f>
              <c:strCache>
                <c:ptCount val="1"/>
                <c:pt idx="0">
                  <c:v>TYSHCHENKO Yana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Trial'!$J$125:$M$125</c15:sqref>
                  </c15:fullRef>
                </c:ext>
              </c:extLst>
              <c:f>'500m Time Trial'!$K$125:$M$125</c:f>
            </c:numRef>
          </c:val>
          <c:smooth val="0"/>
          <c:extLst>
            <c:ext xmlns:c16="http://schemas.microsoft.com/office/drawing/2014/chart" uri="{C3380CC4-5D6E-409C-BE32-E72D297353CC}">
              <c16:uniqueId val="{0000007B-883E-4A8A-9166-33B753317B08}"/>
            </c:ext>
          </c:extLst>
        </c:ser>
        <c:ser>
          <c:idx val="124"/>
          <c:order val="124"/>
          <c:tx>
            <c:strRef>
              <c:f>'500m Time Trial'!$I$126</c:f>
              <c:strCache>
                <c:ptCount val="1"/>
                <c:pt idx="0">
                  <c:v>PROEPSTER Alessa-Catriona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Trial'!$J$126:$M$126</c15:sqref>
                  </c15:fullRef>
                </c:ext>
              </c:extLst>
              <c:f>'500m Time Trial'!$K$126:$M$126</c:f>
            </c:numRef>
          </c:val>
          <c:smooth val="0"/>
          <c:extLst>
            <c:ext xmlns:c16="http://schemas.microsoft.com/office/drawing/2014/chart" uri="{C3380CC4-5D6E-409C-BE32-E72D297353CC}">
              <c16:uniqueId val="{0000007C-883E-4A8A-9166-33B753317B08}"/>
            </c:ext>
          </c:extLst>
        </c:ser>
        <c:ser>
          <c:idx val="125"/>
          <c:order val="125"/>
          <c:tx>
            <c:strRef>
              <c:f>'500m Time Trial'!$I$127</c:f>
              <c:strCache>
                <c:ptCount val="1"/>
                <c:pt idx="0">
                  <c:v>KARWACKA Marlena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Trial'!$J$127:$M$127</c15:sqref>
                  </c15:fullRef>
                </c:ext>
              </c:extLst>
              <c:f>'500m Time Trial'!$K$127:$M$127</c:f>
            </c:numRef>
          </c:val>
          <c:smooth val="0"/>
          <c:extLst>
            <c:ext xmlns:c16="http://schemas.microsoft.com/office/drawing/2014/chart" uri="{C3380CC4-5D6E-409C-BE32-E72D297353CC}">
              <c16:uniqueId val="{0000007D-883E-4A8A-9166-33B753317B08}"/>
            </c:ext>
          </c:extLst>
        </c:ser>
        <c:ser>
          <c:idx val="126"/>
          <c:order val="126"/>
          <c:tx>
            <c:strRef>
              <c:f>'500m Time Trial'!$I$128</c:f>
              <c:strCache>
                <c:ptCount val="1"/>
                <c:pt idx="0">
                  <c:v>CASAS ROIGE Helena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Trial'!$J$128:$M$128</c15:sqref>
                  </c15:fullRef>
                </c:ext>
              </c:extLst>
              <c:f>'500m Time Trial'!$K$128:$M$128</c:f>
            </c:numRef>
          </c:val>
          <c:smooth val="0"/>
          <c:extLst>
            <c:ext xmlns:c16="http://schemas.microsoft.com/office/drawing/2014/chart" uri="{C3380CC4-5D6E-409C-BE32-E72D297353CC}">
              <c16:uniqueId val="{0000007E-883E-4A8A-9166-33B753317B08}"/>
            </c:ext>
          </c:extLst>
        </c:ser>
        <c:ser>
          <c:idx val="127"/>
          <c:order val="127"/>
          <c:tx>
            <c:strRef>
              <c:f>'500m Time Trial'!$I$129</c:f>
              <c:strCache>
                <c:ptCount val="1"/>
                <c:pt idx="0">
                  <c:v>BILETSKA Alla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Trial'!$J$129:$M$129</c15:sqref>
                  </c15:fullRef>
                </c:ext>
              </c:extLst>
              <c:f>'500m Time Trial'!$K$129:$M$129</c:f>
            </c:numRef>
          </c:val>
          <c:smooth val="0"/>
          <c:extLst>
            <c:ext xmlns:c16="http://schemas.microsoft.com/office/drawing/2014/chart" uri="{C3380CC4-5D6E-409C-BE32-E72D297353CC}">
              <c16:uniqueId val="{0000007F-883E-4A8A-9166-33B753317B08}"/>
            </c:ext>
          </c:extLst>
        </c:ser>
        <c:ser>
          <c:idx val="128"/>
          <c:order val="128"/>
          <c:tx>
            <c:strRef>
              <c:f>'500m Time Trial'!$I$130</c:f>
              <c:strCache>
                <c:ptCount val="1"/>
                <c:pt idx="0">
                  <c:v>JABORNIKOVA Veronika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Trial'!$J$130:$M$130</c15:sqref>
                  </c15:fullRef>
                </c:ext>
              </c:extLst>
              <c:f>'500m Time Trial'!$K$130:$M$130</c:f>
            </c:numRef>
          </c:val>
          <c:smooth val="0"/>
          <c:extLst>
            <c:ext xmlns:c16="http://schemas.microsoft.com/office/drawing/2014/chart" uri="{C3380CC4-5D6E-409C-BE32-E72D297353CC}">
              <c16:uniqueId val="{00000080-883E-4A8A-9166-33B753317B08}"/>
            </c:ext>
          </c:extLst>
        </c:ser>
        <c:ser>
          <c:idx val="129"/>
          <c:order val="129"/>
          <c:tx>
            <c:strRef>
              <c:f>'500m Time Trial'!$I$131</c:f>
              <c:strCache>
                <c:ptCount val="1"/>
                <c:pt idx="0">
                  <c:v>SALAZAR SANCHEZ Marianis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Trial'!$J$131:$M$131</c15:sqref>
                  </c15:fullRef>
                </c:ext>
              </c:extLst>
              <c:f>'500m Time Trial'!$K$131:$M$131</c:f>
            </c:numRef>
          </c:val>
          <c:smooth val="0"/>
          <c:extLst>
            <c:ext xmlns:c16="http://schemas.microsoft.com/office/drawing/2014/chart" uri="{C3380CC4-5D6E-409C-BE32-E72D297353CC}">
              <c16:uniqueId val="{00000081-883E-4A8A-9166-33B753317B08}"/>
            </c:ext>
          </c:extLst>
        </c:ser>
        <c:ser>
          <c:idx val="130"/>
          <c:order val="130"/>
          <c:tx>
            <c:strRef>
              <c:f>'500m Time Trial'!$I$132</c:f>
              <c:strCache>
                <c:ptCount val="1"/>
                <c:pt idx="0">
                  <c:v>UKPESERAYE Ese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Trial'!$J$132:$M$132</c15:sqref>
                  </c15:fullRef>
                </c:ext>
              </c:extLst>
              <c:f>'500m Time Trial'!$K$132:$M$132</c:f>
            </c:numRef>
          </c:val>
          <c:smooth val="0"/>
          <c:extLst>
            <c:ext xmlns:c16="http://schemas.microsoft.com/office/drawing/2014/chart" uri="{C3380CC4-5D6E-409C-BE32-E72D297353CC}">
              <c16:uniqueId val="{00000082-883E-4A8A-9166-33B753317B08}"/>
            </c:ext>
          </c:extLst>
        </c:ser>
        <c:ser>
          <c:idx val="131"/>
          <c:order val="131"/>
          <c:tx>
            <c:strRef>
              <c:f>'500m Time Trial'!$I$133</c:f>
              <c:strCache>
                <c:ptCount val="1"/>
                <c:pt idx="0">
                  <c:v>FRIEDRICH Lea Sophie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Trial'!$J$133:$M$133</c15:sqref>
                  </c15:fullRef>
                </c:ext>
              </c:extLst>
              <c:f>'500m Time Trial'!$K$133:$M$133</c:f>
            </c:numRef>
          </c:val>
          <c:smooth val="0"/>
          <c:extLst>
            <c:ext xmlns:c16="http://schemas.microsoft.com/office/drawing/2014/chart" uri="{C3380CC4-5D6E-409C-BE32-E72D297353CC}">
              <c16:uniqueId val="{00000083-883E-4A8A-9166-33B753317B08}"/>
            </c:ext>
          </c:extLst>
        </c:ser>
        <c:ser>
          <c:idx val="132"/>
          <c:order val="132"/>
          <c:tx>
            <c:strRef>
              <c:f>'500m Time Trial'!$I$134</c:f>
              <c:strCache>
                <c:ptCount val="1"/>
                <c:pt idx="0">
                  <c:v>VOINOVA Anastasiia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Trial'!$J$134:$M$134</c15:sqref>
                  </c15:fullRef>
                </c:ext>
              </c:extLst>
              <c:f>'500m Time Trial'!$K$134:$M$134</c:f>
            </c:numRef>
          </c:val>
          <c:smooth val="0"/>
          <c:extLst>
            <c:ext xmlns:c16="http://schemas.microsoft.com/office/drawing/2014/chart" uri="{C3380CC4-5D6E-409C-BE32-E72D297353CC}">
              <c16:uniqueId val="{00000084-883E-4A8A-9166-33B753317B08}"/>
            </c:ext>
          </c:extLst>
        </c:ser>
        <c:ser>
          <c:idx val="133"/>
          <c:order val="133"/>
          <c:tx>
            <c:strRef>
              <c:f>'500m Time Trial'!$I$135</c:f>
              <c:strCache>
                <c:ptCount val="1"/>
                <c:pt idx="0">
                  <c:v>SHMELEVA Daria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Trial'!$J$135:$M$135</c15:sqref>
                  </c15:fullRef>
                </c:ext>
              </c:extLst>
              <c:f>'500m Time Trial'!$K$135:$M$135</c:f>
            </c:numRef>
          </c:val>
          <c:smooth val="0"/>
          <c:extLst>
            <c:ext xmlns:c16="http://schemas.microsoft.com/office/drawing/2014/chart" uri="{C3380CC4-5D6E-409C-BE32-E72D297353CC}">
              <c16:uniqueId val="{00000085-883E-4A8A-9166-33B753317B08}"/>
            </c:ext>
          </c:extLst>
        </c:ser>
        <c:ser>
          <c:idx val="134"/>
          <c:order val="134"/>
          <c:tx>
            <c:strRef>
              <c:f>'500m Time Trial'!$I$136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Trial'!$J$136:$M$136</c15:sqref>
                  </c15:fullRef>
                </c:ext>
              </c:extLst>
              <c:f>'500m Time Trial'!$K$136:$M$136</c:f>
            </c:numRef>
          </c:val>
          <c:smooth val="0"/>
          <c:extLst>
            <c:ext xmlns:c16="http://schemas.microsoft.com/office/drawing/2014/chart" uri="{C3380CC4-5D6E-409C-BE32-E72D297353CC}">
              <c16:uniqueId val="{00000086-883E-4A8A-9166-33B753317B08}"/>
            </c:ext>
          </c:extLst>
        </c:ser>
        <c:ser>
          <c:idx val="135"/>
          <c:order val="135"/>
          <c:tx>
            <c:strRef>
              <c:f>'500m Time Trial'!$I$137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Trial'!$J$137:$M$137</c15:sqref>
                  </c15:fullRef>
                </c:ext>
              </c:extLst>
              <c:f>'500m Time Trial'!$K$137:$M$137</c:f>
            </c:numRef>
          </c:val>
          <c:smooth val="0"/>
          <c:extLst>
            <c:ext xmlns:c16="http://schemas.microsoft.com/office/drawing/2014/chart" uri="{C3380CC4-5D6E-409C-BE32-E72D297353CC}">
              <c16:uniqueId val="{00000087-883E-4A8A-9166-33B753317B08}"/>
            </c:ext>
          </c:extLst>
        </c:ser>
        <c:ser>
          <c:idx val="136"/>
          <c:order val="136"/>
          <c:tx>
            <c:strRef>
              <c:f>'500m Time Trial'!$I$138</c:f>
              <c:strCache>
                <c:ptCount val="1"/>
                <c:pt idx="0">
                  <c:v>TYSHCHENKO Yana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Trial'!$J$138:$M$138</c15:sqref>
                  </c15:fullRef>
                </c:ext>
              </c:extLst>
              <c:f>'500m Time Trial'!$K$138:$M$138</c:f>
            </c:numRef>
          </c:val>
          <c:smooth val="0"/>
          <c:extLst>
            <c:ext xmlns:c16="http://schemas.microsoft.com/office/drawing/2014/chart" uri="{C3380CC4-5D6E-409C-BE32-E72D297353CC}">
              <c16:uniqueId val="{00000088-883E-4A8A-9166-33B753317B08}"/>
            </c:ext>
          </c:extLst>
        </c:ser>
        <c:ser>
          <c:idx val="137"/>
          <c:order val="137"/>
          <c:tx>
            <c:strRef>
              <c:f>'500m Time Trial'!$I$139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Trial'!$J$139:$M$139</c15:sqref>
                  </c15:fullRef>
                </c:ext>
              </c:extLst>
              <c:f>'500m Time Trial'!$K$139:$M$139</c:f>
            </c:numRef>
          </c:val>
          <c:smooth val="0"/>
          <c:extLst>
            <c:ext xmlns:c16="http://schemas.microsoft.com/office/drawing/2014/chart" uri="{C3380CC4-5D6E-409C-BE32-E72D297353CC}">
              <c16:uniqueId val="{00000089-883E-4A8A-9166-33B753317B08}"/>
            </c:ext>
          </c:extLst>
        </c:ser>
        <c:ser>
          <c:idx val="138"/>
          <c:order val="138"/>
          <c:tx>
            <c:strRef>
              <c:f>'500m Time Trial'!$I$140</c:f>
              <c:strCache>
                <c:ptCount val="1"/>
                <c:pt idx="0">
                  <c:v>PROEPSTER Alessa-Catriona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Trial'!$J$140:$M$140</c15:sqref>
                  </c15:fullRef>
                </c:ext>
              </c:extLst>
              <c:f>'500m Time Trial'!$K$140:$M$140</c:f>
            </c:numRef>
          </c:val>
          <c:smooth val="0"/>
          <c:extLst>
            <c:ext xmlns:c16="http://schemas.microsoft.com/office/drawing/2014/chart" uri="{C3380CC4-5D6E-409C-BE32-E72D297353CC}">
              <c16:uniqueId val="{0000008A-883E-4A8A-9166-33B753317B08}"/>
            </c:ext>
          </c:extLst>
        </c:ser>
        <c:ser>
          <c:idx val="139"/>
          <c:order val="139"/>
          <c:tx>
            <c:strRef>
              <c:f>'500m Time Trial'!$I$141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Trial'!$J$141:$M$141</c15:sqref>
                  </c15:fullRef>
                </c:ext>
              </c:extLst>
              <c:f>'500m Time Trial'!$K$141:$M$141</c:f>
            </c:numRef>
          </c:val>
          <c:smooth val="0"/>
          <c:extLst>
            <c:ext xmlns:c16="http://schemas.microsoft.com/office/drawing/2014/chart" uri="{C3380CC4-5D6E-409C-BE32-E72D297353CC}">
              <c16:uniqueId val="{0000008B-883E-4A8A-9166-33B753317B08}"/>
            </c:ext>
          </c:extLst>
        </c:ser>
        <c:ser>
          <c:idx val="140"/>
          <c:order val="140"/>
          <c:tx>
            <c:strRef>
              <c:f>'500m Time Trial'!$I$142</c:f>
              <c:strCache>
                <c:ptCount val="1"/>
                <c:pt idx="0">
                  <c:v>GROS Mathilde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Trial'!$J$142:$M$142</c15:sqref>
                  </c15:fullRef>
                </c:ext>
              </c:extLst>
              <c:f>'500m Time Trial'!$K$142:$M$142</c:f>
            </c:numRef>
          </c:val>
          <c:smooth val="0"/>
          <c:extLst>
            <c:ext xmlns:c16="http://schemas.microsoft.com/office/drawing/2014/chart" uri="{C3380CC4-5D6E-409C-BE32-E72D297353CC}">
              <c16:uniqueId val="{0000008C-883E-4A8A-9166-33B753317B08}"/>
            </c:ext>
          </c:extLst>
        </c:ser>
        <c:ser>
          <c:idx val="141"/>
          <c:order val="141"/>
          <c:tx>
            <c:strRef>
              <c:f>'500m Time Trial'!$I$143</c:f>
              <c:strCache>
                <c:ptCount val="1"/>
                <c:pt idx="0">
                  <c:v>SALAZAR SANCHEZ Marianis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Trial'!$J$143:$M$143</c15:sqref>
                  </c15:fullRef>
                </c:ext>
              </c:extLst>
              <c:f>'500m Time Trial'!$K$143:$M$143</c:f>
            </c:numRef>
          </c:val>
          <c:smooth val="0"/>
          <c:extLst>
            <c:ext xmlns:c16="http://schemas.microsoft.com/office/drawing/2014/chart" uri="{C3380CC4-5D6E-409C-BE32-E72D297353CC}">
              <c16:uniqueId val="{0000008D-883E-4A8A-9166-33B753317B08}"/>
            </c:ext>
          </c:extLst>
        </c:ser>
        <c:ser>
          <c:idx val="142"/>
          <c:order val="142"/>
          <c:tx>
            <c:strRef>
              <c:f>'500m Time Trial'!$I$144</c:f>
              <c:strCache>
                <c:ptCount val="1"/>
                <c:pt idx="0">
                  <c:v>ROSIDI Anis Amira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Trial'!$J$144:$M$144</c15:sqref>
                  </c15:fullRef>
                </c:ext>
              </c:extLst>
              <c:f>'500m Time Trial'!$K$144:$M$144</c:f>
            </c:numRef>
          </c:val>
          <c:smooth val="0"/>
          <c:extLst>
            <c:ext xmlns:c16="http://schemas.microsoft.com/office/drawing/2014/chart" uri="{C3380CC4-5D6E-409C-BE32-E72D297353CC}">
              <c16:uniqueId val="{0000008E-883E-4A8A-9166-33B753317B08}"/>
            </c:ext>
          </c:extLst>
        </c:ser>
        <c:ser>
          <c:idx val="143"/>
          <c:order val="143"/>
          <c:tx>
            <c:strRef>
              <c:f>'500m Time Trial'!$I$145</c:f>
              <c:strCache>
                <c:ptCount val="1"/>
                <c:pt idx="0">
                  <c:v>JABORNIKOVA Veronika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Trial'!$J$145:$M$145</c15:sqref>
                  </c15:fullRef>
                </c:ext>
              </c:extLst>
              <c:f>'500m Time Trial'!$K$145:$M$145</c:f>
            </c:numRef>
          </c:val>
          <c:smooth val="0"/>
          <c:extLst>
            <c:ext xmlns:c16="http://schemas.microsoft.com/office/drawing/2014/chart" uri="{C3380CC4-5D6E-409C-BE32-E72D297353CC}">
              <c16:uniqueId val="{0000008F-883E-4A8A-9166-33B753317B08}"/>
            </c:ext>
          </c:extLst>
        </c:ser>
        <c:ser>
          <c:idx val="144"/>
          <c:order val="144"/>
          <c:tx>
            <c:strRef>
              <c:f>'500m Time Trial'!$I$146</c:f>
              <c:strCache>
                <c:ptCount val="1"/>
                <c:pt idx="0">
                  <c:v>SIBIAK Nikola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Trial'!$J$146:$M$146</c15:sqref>
                  </c15:fullRef>
                </c:ext>
              </c:extLst>
              <c:f>'500m Time Trial'!$K$146:$M$146</c:f>
            </c:numRef>
          </c:val>
          <c:smooth val="0"/>
          <c:extLst>
            <c:ext xmlns:c16="http://schemas.microsoft.com/office/drawing/2014/chart" uri="{C3380CC4-5D6E-409C-BE32-E72D297353CC}">
              <c16:uniqueId val="{00000090-883E-4A8A-9166-33B753317B08}"/>
            </c:ext>
          </c:extLst>
        </c:ser>
        <c:ser>
          <c:idx val="145"/>
          <c:order val="145"/>
          <c:tx>
            <c:strRef>
              <c:f>'500m Time Trial'!$I$147</c:f>
              <c:strCache>
                <c:ptCount val="1"/>
                <c:pt idx="0">
                  <c:v>CHEK RAMLI Nor Aisyah Munirah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Trial'!$J$147:$M$147</c15:sqref>
                  </c15:fullRef>
                </c:ext>
              </c:extLst>
              <c:f>'500m Time Trial'!$K$147:$M$147</c:f>
            </c:numRef>
          </c:val>
          <c:smooth val="0"/>
          <c:extLst>
            <c:ext xmlns:c16="http://schemas.microsoft.com/office/drawing/2014/chart" uri="{C3380CC4-5D6E-409C-BE32-E72D297353CC}">
              <c16:uniqueId val="{00000091-883E-4A8A-9166-33B753317B08}"/>
            </c:ext>
          </c:extLst>
        </c:ser>
        <c:ser>
          <c:idx val="146"/>
          <c:order val="146"/>
          <c:tx>
            <c:strRef>
              <c:f>'500m Time Trial'!$I$148</c:f>
              <c:strCache>
                <c:ptCount val="1"/>
                <c:pt idx="0">
                  <c:v>RECIO CARVAJAL Abigail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Trial'!$J$148:$M$148</c15:sqref>
                  </c15:fullRef>
                </c:ext>
              </c:extLst>
              <c:f>'500m Time Trial'!$K$148:$M$148</c:f>
            </c:numRef>
          </c:val>
          <c:smooth val="0"/>
          <c:extLst>
            <c:ext xmlns:c16="http://schemas.microsoft.com/office/drawing/2014/chart" uri="{C3380CC4-5D6E-409C-BE32-E72D297353CC}">
              <c16:uniqueId val="{00000092-883E-4A8A-9166-33B753317B08}"/>
            </c:ext>
          </c:extLst>
        </c:ser>
        <c:ser>
          <c:idx val="147"/>
          <c:order val="147"/>
          <c:tx>
            <c:strRef>
              <c:f>'500m Time Trial'!$I$149</c:f>
              <c:strCache>
                <c:ptCount val="1"/>
                <c:pt idx="0">
                  <c:v>ATTWELL Erin J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Trial'!$J$149:$M$149</c15:sqref>
                  </c15:fullRef>
                </c:ext>
              </c:extLst>
              <c:f>'500m Time Trial'!$K$149:$M$149</c:f>
            </c:numRef>
          </c:val>
          <c:smooth val="0"/>
          <c:extLst>
            <c:ext xmlns:c16="http://schemas.microsoft.com/office/drawing/2014/chart" uri="{C3380CC4-5D6E-409C-BE32-E72D297353CC}">
              <c16:uniqueId val="{00000093-883E-4A8A-9166-33B753317B08}"/>
            </c:ext>
          </c:extLst>
        </c:ser>
        <c:ser>
          <c:idx val="148"/>
          <c:order val="148"/>
          <c:tx>
            <c:strRef>
              <c:f>'500m Time Trial'!$I$150</c:f>
              <c:strCache>
                <c:ptCount val="1"/>
                <c:pt idx="0">
                  <c:v>PLANTE Lily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Trial'!$J$150:$M$150</c15:sqref>
                  </c15:fullRef>
                </c:ext>
              </c:extLst>
              <c:f>'500m Time Trial'!$K$150:$M$150</c:f>
            </c:numRef>
          </c:val>
          <c:smooth val="0"/>
          <c:extLst>
            <c:ext xmlns:c16="http://schemas.microsoft.com/office/drawing/2014/chart" uri="{C3380CC4-5D6E-409C-BE32-E72D297353CC}">
              <c16:uniqueId val="{00000094-883E-4A8A-9166-33B753317B08}"/>
            </c:ext>
          </c:extLst>
        </c:ser>
        <c:ser>
          <c:idx val="149"/>
          <c:order val="149"/>
          <c:tx>
            <c:strRef>
              <c:f>'500m Time Trial'!$I$151</c:f>
              <c:strCache>
                <c:ptCount val="1"/>
                <c:pt idx="0">
                  <c:v>AYUBA Grace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Trial'!$J$151:$M$151</c15:sqref>
                  </c15:fullRef>
                </c:ext>
              </c:extLst>
              <c:f>'500m Time Trial'!$K$151:$M$151</c:f>
            </c:numRef>
          </c:val>
          <c:smooth val="0"/>
          <c:extLst>
            <c:ext xmlns:c16="http://schemas.microsoft.com/office/drawing/2014/chart" uri="{C3380CC4-5D6E-409C-BE32-E72D297353CC}">
              <c16:uniqueId val="{00000095-883E-4A8A-9166-33B753317B08}"/>
            </c:ext>
          </c:extLst>
        </c:ser>
        <c:ser>
          <c:idx val="150"/>
          <c:order val="150"/>
          <c:tx>
            <c:strRef>
              <c:f>'500m Time Trial'!$I$152</c:f>
              <c:strCache>
                <c:ptCount val="1"/>
                <c:pt idx="0">
                  <c:v>SAMUEL Mary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Trial'!$J$152:$M$152</c15:sqref>
                  </c15:fullRef>
                </c:ext>
              </c:extLst>
              <c:f>'500m Time Trial'!$K$152:$M$152</c:f>
            </c:numRef>
          </c:val>
          <c:smooth val="0"/>
          <c:extLst>
            <c:ext xmlns:c16="http://schemas.microsoft.com/office/drawing/2014/chart" uri="{C3380CC4-5D6E-409C-BE32-E72D297353CC}">
              <c16:uniqueId val="{00000096-883E-4A8A-9166-33B753317B08}"/>
            </c:ext>
          </c:extLst>
        </c:ser>
        <c:ser>
          <c:idx val="151"/>
          <c:order val="151"/>
          <c:tx>
            <c:strRef>
              <c:f>'500m Time Trial'!$I$153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Trial'!$J$153:$M$153</c15:sqref>
                  </c15:fullRef>
                </c:ext>
              </c:extLst>
              <c:f>'500m Time Trial'!$K$153:$M$153</c:f>
            </c:numRef>
          </c:val>
          <c:smooth val="0"/>
          <c:extLst>
            <c:ext xmlns:c16="http://schemas.microsoft.com/office/drawing/2014/chart" uri="{C3380CC4-5D6E-409C-BE32-E72D297353CC}">
              <c16:uniqueId val="{00000097-883E-4A8A-9166-33B753317B08}"/>
            </c:ext>
          </c:extLst>
        </c:ser>
        <c:ser>
          <c:idx val="152"/>
          <c:order val="152"/>
          <c:tx>
            <c:strRef>
              <c:f>'500m Time Trial'!$I$154</c:f>
              <c:strCache>
                <c:ptCount val="1"/>
                <c:pt idx="0">
                  <c:v>GROS Mathilde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Trial'!$J$154:$M$154</c15:sqref>
                  </c15:fullRef>
                </c:ext>
              </c:extLst>
              <c:f>'500m Time Trial'!$K$154:$M$154</c:f>
            </c:numRef>
          </c:val>
          <c:smooth val="0"/>
          <c:extLst>
            <c:ext xmlns:c16="http://schemas.microsoft.com/office/drawing/2014/chart" uri="{C3380CC4-5D6E-409C-BE32-E72D297353CC}">
              <c16:uniqueId val="{00000098-883E-4A8A-9166-33B753317B08}"/>
            </c:ext>
          </c:extLst>
        </c:ser>
        <c:ser>
          <c:idx val="153"/>
          <c:order val="153"/>
          <c:tx>
            <c:strRef>
              <c:f>'500m Time Trial'!$I$155</c:f>
              <c:strCache>
                <c:ptCount val="1"/>
                <c:pt idx="0">
                  <c:v>SIBIAK Nikola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Trial'!$J$155:$M$155</c15:sqref>
                  </c15:fullRef>
                </c:ext>
              </c:extLst>
              <c:f>'500m Time Trial'!$K$155:$M$155</c:f>
            </c:numRef>
          </c:val>
          <c:smooth val="0"/>
          <c:extLst>
            <c:ext xmlns:c16="http://schemas.microsoft.com/office/drawing/2014/chart" uri="{C3380CC4-5D6E-409C-BE32-E72D297353CC}">
              <c16:uniqueId val="{00000099-883E-4A8A-9166-33B753317B08}"/>
            </c:ext>
          </c:extLst>
        </c:ser>
        <c:ser>
          <c:idx val="154"/>
          <c:order val="154"/>
          <c:tx>
            <c:strRef>
              <c:f>'500m Time Trial'!$I$156</c:f>
              <c:strCache>
                <c:ptCount val="1"/>
                <c:pt idx="0">
                  <c:v>SALAZAR SANCHEZ Marianis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Trial'!$J$156:$M$156</c15:sqref>
                  </c15:fullRef>
                </c:ext>
              </c:extLst>
              <c:f>'500m Time Trial'!$K$156:$M$156</c:f>
            </c:numRef>
          </c:val>
          <c:smooth val="0"/>
          <c:extLst>
            <c:ext xmlns:c16="http://schemas.microsoft.com/office/drawing/2014/chart" uri="{C3380CC4-5D6E-409C-BE32-E72D297353CC}">
              <c16:uniqueId val="{0000009A-883E-4A8A-9166-33B753317B08}"/>
            </c:ext>
          </c:extLst>
        </c:ser>
        <c:ser>
          <c:idx val="155"/>
          <c:order val="155"/>
          <c:tx>
            <c:strRef>
              <c:f>'500m Time Trial'!$I$157</c:f>
              <c:strCache>
                <c:ptCount val="1"/>
                <c:pt idx="0">
                  <c:v>JABORNIKOVA Veronika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Trial'!$J$157:$M$157</c15:sqref>
                  </c15:fullRef>
                </c:ext>
              </c:extLst>
              <c:f>'500m Time Trial'!$K$157:$M$157</c:f>
            </c:numRef>
          </c:val>
          <c:smooth val="0"/>
          <c:extLst>
            <c:ext xmlns:c16="http://schemas.microsoft.com/office/drawing/2014/chart" uri="{C3380CC4-5D6E-409C-BE32-E72D297353CC}">
              <c16:uniqueId val="{0000009B-883E-4A8A-9166-33B753317B08}"/>
            </c:ext>
          </c:extLst>
        </c:ser>
        <c:ser>
          <c:idx val="156"/>
          <c:order val="156"/>
          <c:tx>
            <c:strRef>
              <c:f>'500m Time Trial'!$I$158</c:f>
              <c:strCache>
                <c:ptCount val="1"/>
                <c:pt idx="0">
                  <c:v>ROSIDI Anis Amira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Trial'!$J$158:$M$158</c15:sqref>
                  </c15:fullRef>
                </c:ext>
              </c:extLst>
              <c:f>'500m Time Trial'!$K$158:$M$158</c:f>
            </c:numRef>
          </c:val>
          <c:smooth val="0"/>
          <c:extLst>
            <c:ext xmlns:c16="http://schemas.microsoft.com/office/drawing/2014/chart" uri="{C3380CC4-5D6E-409C-BE32-E72D297353CC}">
              <c16:uniqueId val="{0000009C-883E-4A8A-9166-33B753317B08}"/>
            </c:ext>
          </c:extLst>
        </c:ser>
        <c:ser>
          <c:idx val="157"/>
          <c:order val="157"/>
          <c:tx>
            <c:strRef>
              <c:f>'500m Time Trial'!$I$159</c:f>
              <c:strCache>
                <c:ptCount val="1"/>
                <c:pt idx="0">
                  <c:v>CHEK RAMLI Nor Aisyah Munirah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Trial'!$J$159:$M$159</c15:sqref>
                  </c15:fullRef>
                </c:ext>
              </c:extLst>
              <c:f>'500m Time Trial'!$K$159:$M$159</c:f>
            </c:numRef>
          </c:val>
          <c:smooth val="0"/>
          <c:extLst>
            <c:ext xmlns:c16="http://schemas.microsoft.com/office/drawing/2014/chart" uri="{C3380CC4-5D6E-409C-BE32-E72D297353CC}">
              <c16:uniqueId val="{0000009D-883E-4A8A-9166-33B753317B08}"/>
            </c:ext>
          </c:extLst>
        </c:ser>
        <c:ser>
          <c:idx val="158"/>
          <c:order val="158"/>
          <c:tx>
            <c:strRef>
              <c:f>'500m Time Trial'!$I$160</c:f>
              <c:strCache>
                <c:ptCount val="1"/>
                <c:pt idx="0">
                  <c:v>RECIO CARVAJAL Abigail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Trial'!$J$160:$M$160</c15:sqref>
                  </c15:fullRef>
                </c:ext>
              </c:extLst>
              <c:f>'500m Time Trial'!$K$160:$M$160</c:f>
            </c:numRef>
          </c:val>
          <c:smooth val="0"/>
          <c:extLst>
            <c:ext xmlns:c16="http://schemas.microsoft.com/office/drawing/2014/chart" uri="{C3380CC4-5D6E-409C-BE32-E72D297353CC}">
              <c16:uniqueId val="{0000009E-883E-4A8A-9166-33B753317B08}"/>
            </c:ext>
          </c:extLst>
        </c:ser>
        <c:ser>
          <c:idx val="159"/>
          <c:order val="159"/>
          <c:tx>
            <c:strRef>
              <c:f>'500m Time Trial'!$I$161</c:f>
              <c:strCache>
                <c:ptCount val="1"/>
                <c:pt idx="0">
                  <c:v>LYSENKO Alina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Trial'!$J$161:$M$161</c15:sqref>
                  </c15:fullRef>
                </c:ext>
              </c:extLst>
              <c:f>'500m Time Trial'!$K$161:$M$161</c:f>
            </c:numRef>
          </c:val>
          <c:smooth val="0"/>
          <c:extLst>
            <c:ext xmlns:c16="http://schemas.microsoft.com/office/drawing/2014/chart" uri="{C3380CC4-5D6E-409C-BE32-E72D297353CC}">
              <c16:uniqueId val="{0000009F-883E-4A8A-9166-33B753317B08}"/>
            </c:ext>
          </c:extLst>
        </c:ser>
        <c:ser>
          <c:idx val="160"/>
          <c:order val="160"/>
          <c:tx>
            <c:strRef>
              <c:f>'500m Time Trial'!$I$162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Trial'!$J$162:$M$162</c15:sqref>
                  </c15:fullRef>
                </c:ext>
              </c:extLst>
              <c:f>'500m Time Trial'!$K$162:$M$162</c:f>
            </c:numRef>
          </c:val>
          <c:smooth val="0"/>
          <c:extLst>
            <c:ext xmlns:c16="http://schemas.microsoft.com/office/drawing/2014/chart" uri="{C3380CC4-5D6E-409C-BE32-E72D297353CC}">
              <c16:uniqueId val="{000000A0-883E-4A8A-9166-33B753317B08}"/>
            </c:ext>
          </c:extLst>
        </c:ser>
        <c:ser>
          <c:idx val="161"/>
          <c:order val="161"/>
          <c:tx>
            <c:strRef>
              <c:f>'500m Time Trial'!$I$163</c:f>
              <c:strCache>
                <c:ptCount val="1"/>
                <c:pt idx="0">
                  <c:v>ANTONOVA Nataliia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Trial'!$J$163:$M$163</c15:sqref>
                  </c15:fullRef>
                </c:ext>
              </c:extLst>
              <c:f>'500m Time Trial'!$K$163:$M$163</c:f>
            </c:numRef>
          </c:val>
          <c:smooth val="0"/>
          <c:extLst>
            <c:ext xmlns:c16="http://schemas.microsoft.com/office/drawing/2014/chart" uri="{C3380CC4-5D6E-409C-BE32-E72D297353CC}">
              <c16:uniqueId val="{000000A1-883E-4A8A-9166-33B753317B08}"/>
            </c:ext>
          </c:extLst>
        </c:ser>
        <c:ser>
          <c:idx val="162"/>
          <c:order val="162"/>
          <c:tx>
            <c:strRef>
              <c:f>'500m Time Trial'!$I$164</c:f>
              <c:strCache>
                <c:ptCount val="1"/>
                <c:pt idx="0">
                  <c:v>GRISHINA Serafima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Trial'!$J$164:$M$164</c15:sqref>
                  </c15:fullRef>
                </c:ext>
              </c:extLst>
              <c:f>'500m Time Trial'!$K$164:$M$164</c:f>
            </c:numRef>
          </c:val>
          <c:smooth val="0"/>
          <c:extLst>
            <c:ext xmlns:c16="http://schemas.microsoft.com/office/drawing/2014/chart" uri="{C3380CC4-5D6E-409C-BE32-E72D297353CC}">
              <c16:uniqueId val="{000000A2-883E-4A8A-9166-33B753317B08}"/>
            </c:ext>
          </c:extLst>
        </c:ser>
        <c:ser>
          <c:idx val="163"/>
          <c:order val="163"/>
          <c:tx>
            <c:strRef>
              <c:f>'500m Time Trial'!$I$165</c:f>
              <c:strCache>
                <c:ptCount val="1"/>
                <c:pt idx="0">
                  <c:v>WALSH Orla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Trial'!$J$165:$M$165</c15:sqref>
                  </c15:fullRef>
                </c:ext>
              </c:extLst>
              <c:f>'500m Time Trial'!$K$165:$M$165</c:f>
            </c:numRef>
          </c:val>
          <c:smooth val="0"/>
          <c:extLst>
            <c:ext xmlns:c16="http://schemas.microsoft.com/office/drawing/2014/chart" uri="{C3380CC4-5D6E-409C-BE32-E72D297353CC}">
              <c16:uniqueId val="{000000A3-883E-4A8A-9166-33B753317B08}"/>
            </c:ext>
          </c:extLst>
        </c:ser>
        <c:ser>
          <c:idx val="164"/>
          <c:order val="164"/>
          <c:tx>
            <c:strRef>
              <c:f>'500m Time Trial'!$I$166</c:f>
              <c:strCache>
                <c:ptCount val="1"/>
                <c:pt idx="0">
                  <c:v>SPERLICH Christina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Trial'!$J$166:$M$166</c15:sqref>
                  </c15:fullRef>
                </c:ext>
              </c:extLst>
              <c:f>'500m Time Trial'!$K$166:$M$166</c:f>
            </c:numRef>
          </c:val>
          <c:smooth val="0"/>
          <c:extLst>
            <c:ext xmlns:c16="http://schemas.microsoft.com/office/drawing/2014/chart" uri="{C3380CC4-5D6E-409C-BE32-E72D297353CC}">
              <c16:uniqueId val="{000000A4-883E-4A8A-9166-33B753317B08}"/>
            </c:ext>
          </c:extLst>
        </c:ser>
        <c:ser>
          <c:idx val="165"/>
          <c:order val="165"/>
          <c:tx>
            <c:strRef>
              <c:f>'500m Time Trial'!$I$167</c:f>
              <c:strCache>
                <c:ptCount val="1"/>
                <c:pt idx="0">
                  <c:v>ALBERS Katharina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Trial'!$J$167:$M$167</c15:sqref>
                  </c15:fullRef>
                </c:ext>
              </c:extLst>
              <c:f>'500m Time Trial'!$K$167:$M$167</c:f>
            </c:numRef>
          </c:val>
          <c:smooth val="0"/>
          <c:extLst>
            <c:ext xmlns:c16="http://schemas.microsoft.com/office/drawing/2014/chart" uri="{C3380CC4-5D6E-409C-BE32-E72D297353CC}">
              <c16:uniqueId val="{000000A5-883E-4A8A-9166-33B753317B08}"/>
            </c:ext>
          </c:extLst>
        </c:ser>
        <c:ser>
          <c:idx val="166"/>
          <c:order val="166"/>
          <c:tx>
            <c:strRef>
              <c:f>'500m Time Trial'!$I$168</c:f>
              <c:strCache>
                <c:ptCount val="1"/>
                <c:pt idx="0">
                  <c:v>BILETSKA Alla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Trial'!$J$168:$M$168</c15:sqref>
                  </c15:fullRef>
                </c:ext>
              </c:extLst>
              <c:f>'500m Time Trial'!$K$168:$M$168</c:f>
            </c:numRef>
          </c:val>
          <c:smooth val="0"/>
          <c:extLst>
            <c:ext xmlns:c16="http://schemas.microsoft.com/office/drawing/2014/chart" uri="{C3380CC4-5D6E-409C-BE32-E72D297353CC}">
              <c16:uniqueId val="{000000A6-883E-4A8A-9166-33B753317B08}"/>
            </c:ext>
          </c:extLst>
        </c:ser>
        <c:ser>
          <c:idx val="167"/>
          <c:order val="167"/>
          <c:tx>
            <c:strRef>
              <c:f>'500m Time Trial'!$I$169</c:f>
              <c:strCache>
                <c:ptCount val="1"/>
                <c:pt idx="0">
                  <c:v>SEITZ Aline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Trial'!$J$169:$M$169</c15:sqref>
                  </c15:fullRef>
                </c:ext>
              </c:extLst>
              <c:f>'500m Time Trial'!$K$169:$M$169</c:f>
            </c:numRef>
          </c:val>
          <c:smooth val="0"/>
          <c:extLst>
            <c:ext xmlns:c16="http://schemas.microsoft.com/office/drawing/2014/chart" uri="{C3380CC4-5D6E-409C-BE32-E72D297353CC}">
              <c16:uniqueId val="{000000A7-883E-4A8A-9166-33B753317B08}"/>
            </c:ext>
          </c:extLst>
        </c:ser>
        <c:ser>
          <c:idx val="168"/>
          <c:order val="168"/>
          <c:tx>
            <c:strRef>
              <c:f>'500m Time Trial'!$I$170</c:f>
              <c:strCache>
                <c:ptCount val="1"/>
                <c:pt idx="0">
                  <c:v>SCHNEIDER Cybele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Trial'!$J$170:$M$170</c15:sqref>
                  </c15:fullRef>
                </c:ext>
              </c:extLst>
              <c:f>'500m Time Trial'!$K$170:$M$170</c:f>
            </c:numRef>
          </c:val>
          <c:smooth val="0"/>
          <c:extLst>
            <c:ext xmlns:c16="http://schemas.microsoft.com/office/drawing/2014/chart" uri="{C3380CC4-5D6E-409C-BE32-E72D297353CC}">
              <c16:uniqueId val="{000000A8-883E-4A8A-9166-33B753317B08}"/>
            </c:ext>
          </c:extLst>
        </c:ser>
        <c:ser>
          <c:idx val="169"/>
          <c:order val="169"/>
          <c:tx>
            <c:strRef>
              <c:f>'500m Time Trial'!$I$171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Trial'!$J$171:$M$171</c15:sqref>
                  </c15:fullRef>
                </c:ext>
              </c:extLst>
              <c:f>'500m Time Trial'!$K$171:$M$171</c:f>
            </c:numRef>
          </c:val>
          <c:smooth val="0"/>
          <c:extLst>
            <c:ext xmlns:c16="http://schemas.microsoft.com/office/drawing/2014/chart" uri="{C3380CC4-5D6E-409C-BE32-E72D297353CC}">
              <c16:uniqueId val="{000000A9-883E-4A8A-9166-33B753317B08}"/>
            </c:ext>
          </c:extLst>
        </c:ser>
        <c:ser>
          <c:idx val="170"/>
          <c:order val="170"/>
          <c:tx>
            <c:strRef>
              <c:f>'500m Time Trial'!$I$172</c:f>
              <c:strCache>
                <c:ptCount val="1"/>
                <c:pt idx="0">
                  <c:v>LYSENKO Alina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Trial'!$J$172:$M$172</c15:sqref>
                  </c15:fullRef>
                </c:ext>
              </c:extLst>
              <c:f>'500m Time Trial'!$K$172:$M$172</c:f>
            </c:numRef>
          </c:val>
          <c:smooth val="0"/>
          <c:extLst>
            <c:ext xmlns:c16="http://schemas.microsoft.com/office/drawing/2014/chart" uri="{C3380CC4-5D6E-409C-BE32-E72D297353CC}">
              <c16:uniqueId val="{000000AA-883E-4A8A-9166-33B753317B08}"/>
            </c:ext>
          </c:extLst>
        </c:ser>
        <c:ser>
          <c:idx val="171"/>
          <c:order val="171"/>
          <c:tx>
            <c:strRef>
              <c:f>'500m Time Trial'!$I$173</c:f>
              <c:strCache>
                <c:ptCount val="1"/>
                <c:pt idx="0">
                  <c:v>ANTONOVA Nataliia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Trial'!$J$173:$M$173</c15:sqref>
                  </c15:fullRef>
                </c:ext>
              </c:extLst>
              <c:f>'500m Time Trial'!$K$173:$M$173</c:f>
            </c:numRef>
          </c:val>
          <c:smooth val="0"/>
          <c:extLst>
            <c:ext xmlns:c16="http://schemas.microsoft.com/office/drawing/2014/chart" uri="{C3380CC4-5D6E-409C-BE32-E72D297353CC}">
              <c16:uniqueId val="{000000AB-883E-4A8A-9166-33B753317B08}"/>
            </c:ext>
          </c:extLst>
        </c:ser>
        <c:ser>
          <c:idx val="172"/>
          <c:order val="172"/>
          <c:tx>
            <c:strRef>
              <c:f>'500m Time Trial'!$I$174</c:f>
              <c:strCache>
                <c:ptCount val="1"/>
                <c:pt idx="0">
                  <c:v>GRISHINA Serafima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Trial'!$J$174:$M$174</c15:sqref>
                  </c15:fullRef>
                </c:ext>
              </c:extLst>
              <c:f>'500m Time Trial'!$K$174:$M$174</c:f>
            </c:numRef>
          </c:val>
          <c:smooth val="0"/>
          <c:extLst>
            <c:ext xmlns:c16="http://schemas.microsoft.com/office/drawing/2014/chart" uri="{C3380CC4-5D6E-409C-BE32-E72D297353CC}">
              <c16:uniqueId val="{000000AC-883E-4A8A-9166-33B753317B08}"/>
            </c:ext>
          </c:extLst>
        </c:ser>
        <c:ser>
          <c:idx val="173"/>
          <c:order val="173"/>
          <c:tx>
            <c:strRef>
              <c:f>'500m Time Trial'!$I$175</c:f>
              <c:strCache>
                <c:ptCount val="1"/>
                <c:pt idx="0">
                  <c:v>WALSH Orla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Trial'!$J$175:$M$175</c15:sqref>
                  </c15:fullRef>
                </c:ext>
              </c:extLst>
              <c:f>'500m Time Trial'!$K$175:$M$175</c:f>
            </c:numRef>
          </c:val>
          <c:smooth val="0"/>
          <c:extLst>
            <c:ext xmlns:c16="http://schemas.microsoft.com/office/drawing/2014/chart" uri="{C3380CC4-5D6E-409C-BE32-E72D297353CC}">
              <c16:uniqueId val="{000000AD-883E-4A8A-9166-33B753317B08}"/>
            </c:ext>
          </c:extLst>
        </c:ser>
        <c:ser>
          <c:idx val="174"/>
          <c:order val="174"/>
          <c:tx>
            <c:strRef>
              <c:f>'500m Time Trial'!$I$176</c:f>
              <c:strCache>
                <c:ptCount val="1"/>
                <c:pt idx="0">
                  <c:v>SPERLICH Christina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Trial'!$J$176:$M$176</c15:sqref>
                  </c15:fullRef>
                </c:ext>
              </c:extLst>
              <c:f>'500m Time Trial'!$K$176:$M$176</c:f>
            </c:numRef>
          </c:val>
          <c:smooth val="0"/>
          <c:extLst>
            <c:ext xmlns:c16="http://schemas.microsoft.com/office/drawing/2014/chart" uri="{C3380CC4-5D6E-409C-BE32-E72D297353CC}">
              <c16:uniqueId val="{000000AE-883E-4A8A-9166-33B753317B08}"/>
            </c:ext>
          </c:extLst>
        </c:ser>
        <c:ser>
          <c:idx val="175"/>
          <c:order val="175"/>
          <c:tx>
            <c:strRef>
              <c:f>'500m Time Trial'!$I$177</c:f>
              <c:strCache>
                <c:ptCount val="1"/>
                <c:pt idx="0">
                  <c:v>BILETSKA Alla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Trial'!$J$177:$M$177</c15:sqref>
                  </c15:fullRef>
                </c:ext>
              </c:extLst>
              <c:f>'500m Time Trial'!$K$177:$M$177</c:f>
            </c:numRef>
          </c:val>
          <c:smooth val="0"/>
          <c:extLst>
            <c:ext xmlns:c16="http://schemas.microsoft.com/office/drawing/2014/chart" uri="{C3380CC4-5D6E-409C-BE32-E72D297353CC}">
              <c16:uniqueId val="{000000AF-883E-4A8A-9166-33B753317B08}"/>
            </c:ext>
          </c:extLst>
        </c:ser>
        <c:ser>
          <c:idx val="176"/>
          <c:order val="176"/>
          <c:tx>
            <c:strRef>
              <c:f>'500m Time Trial'!$I$178</c:f>
              <c:strCache>
                <c:ptCount val="1"/>
                <c:pt idx="0">
                  <c:v>ALBERS Katharina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Trial'!$J$178:$M$178</c15:sqref>
                  </c15:fullRef>
                </c:ext>
              </c:extLst>
              <c:f>'500m Time Trial'!$K$178:$M$178</c:f>
            </c:numRef>
          </c:val>
          <c:smooth val="0"/>
          <c:extLst>
            <c:ext xmlns:c16="http://schemas.microsoft.com/office/drawing/2014/chart" uri="{C3380CC4-5D6E-409C-BE32-E72D297353CC}">
              <c16:uniqueId val="{000000B0-883E-4A8A-9166-33B753317B08}"/>
            </c:ext>
          </c:extLst>
        </c:ser>
        <c:ser>
          <c:idx val="177"/>
          <c:order val="177"/>
          <c:tx>
            <c:strRef>
              <c:f>'500m Time Trial'!$I$179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Trial'!$J$179:$M$179</c15:sqref>
                  </c15:fullRef>
                </c:ext>
              </c:extLst>
              <c:f>'500m Time Trial'!$K$179:$M$179</c:f>
            </c:numRef>
          </c:val>
          <c:smooth val="0"/>
          <c:extLst>
            <c:ext xmlns:c16="http://schemas.microsoft.com/office/drawing/2014/chart" uri="{C3380CC4-5D6E-409C-BE32-E72D297353CC}">
              <c16:uniqueId val="{000000B1-883E-4A8A-9166-33B753317B08}"/>
            </c:ext>
          </c:extLst>
        </c:ser>
        <c:ser>
          <c:idx val="178"/>
          <c:order val="178"/>
          <c:tx>
            <c:strRef>
              <c:f>'500m Time Trial'!$I$180</c:f>
              <c:strCache>
                <c:ptCount val="1"/>
                <c:pt idx="0">
                  <c:v>CASAS ROIGE Helena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Trial'!$J$180:$M$180</c15:sqref>
                  </c15:fullRef>
                </c:ext>
              </c:extLst>
              <c:f>'500m Time Trial'!$K$180:$M$180</c:f>
            </c:numRef>
          </c:val>
          <c:smooth val="0"/>
          <c:extLst>
            <c:ext xmlns:c16="http://schemas.microsoft.com/office/drawing/2014/chart" uri="{C3380CC4-5D6E-409C-BE32-E72D297353CC}">
              <c16:uniqueId val="{000000B2-883E-4A8A-9166-33B753317B08}"/>
            </c:ext>
          </c:extLst>
        </c:ser>
        <c:ser>
          <c:idx val="179"/>
          <c:order val="179"/>
          <c:tx>
            <c:strRef>
              <c:f>'500m Time Trial'!$I$181</c:f>
              <c:strCache>
                <c:ptCount val="1"/>
                <c:pt idx="0">
                  <c:v>YEUNG Cho Yiu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Trial'!$J$181:$M$181</c15:sqref>
                  </c15:fullRef>
                </c:ext>
              </c:extLst>
              <c:f>'500m Time Trial'!$K$181:$M$181</c:f>
            </c:numRef>
          </c:val>
          <c:smooth val="0"/>
          <c:extLst>
            <c:ext xmlns:c16="http://schemas.microsoft.com/office/drawing/2014/chart" uri="{C3380CC4-5D6E-409C-BE32-E72D297353CC}">
              <c16:uniqueId val="{000000B3-883E-4A8A-9166-33B753317B08}"/>
            </c:ext>
          </c:extLst>
        </c:ser>
        <c:ser>
          <c:idx val="180"/>
          <c:order val="180"/>
          <c:tx>
            <c:strRef>
              <c:f>'500m Time Trial'!$I$182</c:f>
              <c:strCache>
                <c:ptCount val="1"/>
                <c:pt idx="0">
                  <c:v>ROSIDI Anis Amira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Trial'!$J$182:$M$182</c15:sqref>
                  </c15:fullRef>
                </c:ext>
              </c:extLst>
              <c:f>'500m Time Trial'!$K$182:$M$182</c:f>
            </c:numRef>
          </c:val>
          <c:smooth val="0"/>
          <c:extLst>
            <c:ext xmlns:c16="http://schemas.microsoft.com/office/drawing/2014/chart" uri="{C3380CC4-5D6E-409C-BE32-E72D297353CC}">
              <c16:uniqueId val="{000000B4-883E-4A8A-9166-33B753317B08}"/>
            </c:ext>
          </c:extLst>
        </c:ser>
        <c:ser>
          <c:idx val="181"/>
          <c:order val="181"/>
          <c:tx>
            <c:strRef>
              <c:f>'500m Time Trial'!$I$183</c:f>
              <c:strCache>
                <c:ptCount val="1"/>
                <c:pt idx="0">
                  <c:v>LEE Hoi Yan Jessica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Trial'!$J$183:$M$183</c15:sqref>
                  </c15:fullRef>
                </c:ext>
              </c:extLst>
              <c:f>'500m Time Trial'!$K$183:$M$183</c:f>
            </c:numRef>
          </c:val>
          <c:smooth val="0"/>
          <c:extLst>
            <c:ext xmlns:c16="http://schemas.microsoft.com/office/drawing/2014/chart" uri="{C3380CC4-5D6E-409C-BE32-E72D297353CC}">
              <c16:uniqueId val="{000000B5-883E-4A8A-9166-33B753317B08}"/>
            </c:ext>
          </c:extLst>
        </c:ser>
        <c:ser>
          <c:idx val="182"/>
          <c:order val="182"/>
          <c:tx>
            <c:strRef>
              <c:f>'500m Time Trial'!$I$184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Trial'!$J$184:$M$184</c15:sqref>
                  </c15:fullRef>
                </c:ext>
              </c:extLst>
              <c:f>'500m Time Trial'!$K$184:$M$184</c:f>
            </c:numRef>
          </c:val>
          <c:smooth val="0"/>
          <c:extLst>
            <c:ext xmlns:c16="http://schemas.microsoft.com/office/drawing/2014/chart" uri="{C3380CC4-5D6E-409C-BE32-E72D297353CC}">
              <c16:uniqueId val="{000000B6-883E-4A8A-9166-33B753317B08}"/>
            </c:ext>
          </c:extLst>
        </c:ser>
        <c:ser>
          <c:idx val="183"/>
          <c:order val="183"/>
          <c:tx>
            <c:strRef>
              <c:f>'500m Time Trial'!$I$185</c:f>
              <c:strCache>
                <c:ptCount val="1"/>
                <c:pt idx="0">
                  <c:v>CASAS ROIGE Helena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Trial'!$J$185:$M$185</c15:sqref>
                  </c15:fullRef>
                </c:ext>
              </c:extLst>
              <c:f>'500m Time Trial'!$K$185:$M$185</c:f>
            </c:numRef>
          </c:val>
          <c:smooth val="0"/>
          <c:extLst>
            <c:ext xmlns:c16="http://schemas.microsoft.com/office/drawing/2014/chart" uri="{C3380CC4-5D6E-409C-BE32-E72D297353CC}">
              <c16:uniqueId val="{000000B7-883E-4A8A-9166-33B753317B08}"/>
            </c:ext>
          </c:extLst>
        </c:ser>
        <c:ser>
          <c:idx val="184"/>
          <c:order val="184"/>
          <c:tx>
            <c:strRef>
              <c:f>'500m Time Trial'!$I$186</c:f>
              <c:strCache>
                <c:ptCount val="1"/>
                <c:pt idx="0">
                  <c:v>ROSIDI Anis Amira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Trial'!$J$186:$M$186</c15:sqref>
                  </c15:fullRef>
                </c:ext>
              </c:extLst>
              <c:f>'500m Time Trial'!$K$186:$M$186</c:f>
            </c:numRef>
          </c:val>
          <c:smooth val="0"/>
          <c:extLst>
            <c:ext xmlns:c16="http://schemas.microsoft.com/office/drawing/2014/chart" uri="{C3380CC4-5D6E-409C-BE32-E72D297353CC}">
              <c16:uniqueId val="{000000B8-883E-4A8A-9166-33B753317B08}"/>
            </c:ext>
          </c:extLst>
        </c:ser>
        <c:ser>
          <c:idx val="185"/>
          <c:order val="185"/>
          <c:tx>
            <c:strRef>
              <c:f>'500m Time Trial'!$I$187</c:f>
              <c:strCache>
                <c:ptCount val="1"/>
                <c:pt idx="0">
                  <c:v>YEUNG Cho Yiu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Trial'!$J$187:$M$187</c15:sqref>
                  </c15:fullRef>
                </c:ext>
              </c:extLst>
              <c:f>'500m Time Trial'!$K$187:$M$187</c:f>
            </c:numRef>
          </c:val>
          <c:smooth val="0"/>
          <c:extLst>
            <c:ext xmlns:c16="http://schemas.microsoft.com/office/drawing/2014/chart" uri="{C3380CC4-5D6E-409C-BE32-E72D297353CC}">
              <c16:uniqueId val="{000000B9-883E-4A8A-9166-33B753317B08}"/>
            </c:ext>
          </c:extLst>
        </c:ser>
        <c:ser>
          <c:idx val="186"/>
          <c:order val="186"/>
          <c:tx>
            <c:strRef>
              <c:f>'500m Time Trial'!$I$188</c:f>
              <c:strCache>
                <c:ptCount val="1"/>
                <c:pt idx="0">
                  <c:v>LEE Hoi Yan Jessica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Trial'!$J$188:$M$188</c15:sqref>
                  </c15:fullRef>
                </c:ext>
              </c:extLst>
              <c:f>'500m Time Trial'!$K$188:$M$188</c:f>
            </c:numRef>
          </c:val>
          <c:smooth val="0"/>
          <c:extLst>
            <c:ext xmlns:c16="http://schemas.microsoft.com/office/drawing/2014/chart" uri="{C3380CC4-5D6E-409C-BE32-E72D297353CC}">
              <c16:uniqueId val="{000000BA-883E-4A8A-9166-33B753317B08}"/>
            </c:ext>
          </c:extLst>
        </c:ser>
        <c:ser>
          <c:idx val="187"/>
          <c:order val="187"/>
          <c:tx>
            <c:strRef>
              <c:f>'500m Time Trial'!$I$189</c:f>
              <c:strCache>
                <c:ptCount val="1"/>
                <c:pt idx="0">
                  <c:v>FRIEDRICH Lea Sophie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Trial'!$J$189:$M$189</c15:sqref>
                  </c15:fullRef>
                </c:ext>
              </c:extLst>
              <c:f>'500m Time Trial'!$K$189:$M$189</c:f>
            </c:numRef>
          </c:val>
          <c:smooth val="0"/>
          <c:extLst>
            <c:ext xmlns:c16="http://schemas.microsoft.com/office/drawing/2014/chart" uri="{C3380CC4-5D6E-409C-BE32-E72D297353CC}">
              <c16:uniqueId val="{000000BB-883E-4A8A-9166-33B753317B08}"/>
            </c:ext>
          </c:extLst>
        </c:ser>
        <c:ser>
          <c:idx val="188"/>
          <c:order val="188"/>
          <c:tx>
            <c:strRef>
              <c:f>'500m Time Trial'!$I$190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Trial'!$J$190:$M$190</c15:sqref>
                  </c15:fullRef>
                </c:ext>
              </c:extLst>
              <c:f>'500m Time Trial'!$K$190:$M$190</c:f>
            </c:numRef>
          </c:val>
          <c:smooth val="0"/>
          <c:extLst>
            <c:ext xmlns:c16="http://schemas.microsoft.com/office/drawing/2014/chart" uri="{C3380CC4-5D6E-409C-BE32-E72D297353CC}">
              <c16:uniqueId val="{000000BC-883E-4A8A-9166-33B753317B08}"/>
            </c:ext>
          </c:extLst>
        </c:ser>
        <c:ser>
          <c:idx val="189"/>
          <c:order val="189"/>
          <c:tx>
            <c:strRef>
              <c:f>'500m Time Trial'!$I$191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Trial'!$J$191:$M$191</c15:sqref>
                  </c15:fullRef>
                </c:ext>
              </c:extLst>
              <c:f>'500m Time Trial'!$K$191:$M$191</c:f>
            </c:numRef>
          </c:val>
          <c:smooth val="0"/>
          <c:extLst>
            <c:ext xmlns:c16="http://schemas.microsoft.com/office/drawing/2014/chart" uri="{C3380CC4-5D6E-409C-BE32-E72D297353CC}">
              <c16:uniqueId val="{000000BD-883E-4A8A-9166-33B753317B08}"/>
            </c:ext>
          </c:extLst>
        </c:ser>
        <c:ser>
          <c:idx val="190"/>
          <c:order val="190"/>
          <c:tx>
            <c:strRef>
              <c:f>'500m Time Trial'!$I$192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Trial'!$J$192:$M$192</c15:sqref>
                  </c15:fullRef>
                </c:ext>
              </c:extLst>
              <c:f>'500m Time Trial'!$K$192:$M$192</c:f>
            </c:numRef>
          </c:val>
          <c:smooth val="0"/>
          <c:extLst>
            <c:ext xmlns:c16="http://schemas.microsoft.com/office/drawing/2014/chart" uri="{C3380CC4-5D6E-409C-BE32-E72D297353CC}">
              <c16:uniqueId val="{000000BE-883E-4A8A-9166-33B753317B08}"/>
            </c:ext>
          </c:extLst>
        </c:ser>
        <c:ser>
          <c:idx val="191"/>
          <c:order val="191"/>
          <c:tx>
            <c:strRef>
              <c:f>'500m Time Trial'!$I$193</c:f>
              <c:strCache>
                <c:ptCount val="1"/>
                <c:pt idx="0">
                  <c:v>SHMELEVA Daria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Trial'!$J$193:$M$193</c15:sqref>
                  </c15:fullRef>
                </c:ext>
              </c:extLst>
              <c:f>'500m Time Trial'!$K$193:$M$193</c:f>
            </c:numRef>
          </c:val>
          <c:smooth val="0"/>
          <c:extLst>
            <c:ext xmlns:c16="http://schemas.microsoft.com/office/drawing/2014/chart" uri="{C3380CC4-5D6E-409C-BE32-E72D297353CC}">
              <c16:uniqueId val="{000000BF-883E-4A8A-9166-33B753317B08}"/>
            </c:ext>
          </c:extLst>
        </c:ser>
        <c:ser>
          <c:idx val="192"/>
          <c:order val="192"/>
          <c:tx>
            <c:strRef>
              <c:f>'500m Time Trial'!$I$194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Trial'!$J$194:$M$194</c15:sqref>
                  </c15:fullRef>
                </c:ext>
              </c:extLst>
              <c:f>'500m Time Trial'!$K$194:$M$194</c:f>
            </c:numRef>
          </c:val>
          <c:smooth val="0"/>
          <c:extLst>
            <c:ext xmlns:c16="http://schemas.microsoft.com/office/drawing/2014/chart" uri="{C3380CC4-5D6E-409C-BE32-E72D297353CC}">
              <c16:uniqueId val="{000000C0-883E-4A8A-9166-33B753317B08}"/>
            </c:ext>
          </c:extLst>
        </c:ser>
        <c:ser>
          <c:idx val="193"/>
          <c:order val="193"/>
          <c:tx>
            <c:strRef>
              <c:f>'500m Time Trial'!$I$195</c:f>
              <c:strCache>
                <c:ptCount val="1"/>
                <c:pt idx="0">
                  <c:v>VOINOVA Anastasiia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Trial'!$J$195:$M$195</c15:sqref>
                  </c15:fullRef>
                </c:ext>
              </c:extLst>
              <c:f>'500m Time Trial'!$K$195:$M$195</c:f>
            </c:numRef>
          </c:val>
          <c:smooth val="0"/>
          <c:extLst>
            <c:ext xmlns:c16="http://schemas.microsoft.com/office/drawing/2014/chart" uri="{C3380CC4-5D6E-409C-BE32-E72D297353CC}">
              <c16:uniqueId val="{000000C1-883E-4A8A-9166-33B753317B08}"/>
            </c:ext>
          </c:extLst>
        </c:ser>
        <c:ser>
          <c:idx val="194"/>
          <c:order val="194"/>
          <c:tx>
            <c:strRef>
              <c:f>'500m Time Trial'!$I$196</c:f>
              <c:strCache>
                <c:ptCount val="1"/>
                <c:pt idx="0">
                  <c:v>LOS Urszula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Trial'!$J$196:$M$196</c15:sqref>
                  </c15:fullRef>
                </c:ext>
              </c:extLst>
              <c:f>'500m Time Trial'!$K$196:$M$196</c:f>
            </c:numRef>
          </c:val>
          <c:smooth val="0"/>
          <c:extLst>
            <c:ext xmlns:c16="http://schemas.microsoft.com/office/drawing/2014/chart" uri="{C3380CC4-5D6E-409C-BE32-E72D297353CC}">
              <c16:uniqueId val="{000000C2-883E-4A8A-9166-33B753317B08}"/>
            </c:ext>
          </c:extLst>
        </c:ser>
        <c:ser>
          <c:idx val="195"/>
          <c:order val="195"/>
          <c:tx>
            <c:strRef>
              <c:f>'500m Time Trial'!$I$197</c:f>
              <c:strCache>
                <c:ptCount val="1"/>
                <c:pt idx="0">
                  <c:v>STARIKOVA Olena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Trial'!$J$197:$M$197</c15:sqref>
                  </c15:fullRef>
                </c:ext>
              </c:extLst>
              <c:f>'500m Time Trial'!$K$197:$M$197</c:f>
            </c:numRef>
          </c:val>
          <c:smooth val="0"/>
          <c:extLst>
            <c:ext xmlns:c16="http://schemas.microsoft.com/office/drawing/2014/chart" uri="{C3380CC4-5D6E-409C-BE32-E72D297353CC}">
              <c16:uniqueId val="{000000C3-883E-4A8A-9166-33B753317B08}"/>
            </c:ext>
          </c:extLst>
        </c:ser>
        <c:ser>
          <c:idx val="196"/>
          <c:order val="196"/>
          <c:tx>
            <c:strRef>
              <c:f>'500m Time Trial'!$I$198</c:f>
              <c:strCache>
                <c:ptCount val="1"/>
                <c:pt idx="0">
                  <c:v>GAXIOLA GONZALEZ Luz Daniela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Trial'!$J$198:$M$198</c15:sqref>
                  </c15:fullRef>
                </c:ext>
              </c:extLst>
              <c:f>'500m Time Trial'!$K$198:$M$198</c:f>
            </c:numRef>
          </c:val>
          <c:smooth val="0"/>
          <c:extLst>
            <c:ext xmlns:c16="http://schemas.microsoft.com/office/drawing/2014/chart" uri="{C3380CC4-5D6E-409C-BE32-E72D297353CC}">
              <c16:uniqueId val="{000000C4-883E-4A8A-9166-33B753317B08}"/>
            </c:ext>
          </c:extLst>
        </c:ser>
        <c:ser>
          <c:idx val="197"/>
          <c:order val="197"/>
          <c:tx>
            <c:strRef>
              <c:f>'500m Time Trial'!$I$199</c:f>
              <c:strCache>
                <c:ptCount val="1"/>
                <c:pt idx="0">
                  <c:v>ROGOVAYA Ekaterina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Trial'!$J$199:$M$199</c15:sqref>
                  </c15:fullRef>
                </c:ext>
              </c:extLst>
              <c:f>'500m Time Trial'!$K$199:$M$199</c:f>
            </c:numRef>
          </c:val>
          <c:smooth val="0"/>
          <c:extLst>
            <c:ext xmlns:c16="http://schemas.microsoft.com/office/drawing/2014/chart" uri="{C3380CC4-5D6E-409C-BE32-E72D297353CC}">
              <c16:uniqueId val="{000000C5-883E-4A8A-9166-33B753317B08}"/>
            </c:ext>
          </c:extLst>
        </c:ser>
        <c:ser>
          <c:idx val="198"/>
          <c:order val="198"/>
          <c:tx>
            <c:strRef>
              <c:f>'500m Time Trial'!$I$200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Trial'!$J$200:$M$200</c15:sqref>
                  </c15:fullRef>
                </c:ext>
              </c:extLst>
              <c:f>'500m Time Trial'!$K$200:$M$200</c:f>
            </c:numRef>
          </c:val>
          <c:smooth val="0"/>
          <c:extLst>
            <c:ext xmlns:c16="http://schemas.microsoft.com/office/drawing/2014/chart" uri="{C3380CC4-5D6E-409C-BE32-E72D297353CC}">
              <c16:uniqueId val="{000000C6-883E-4A8A-9166-33B753317B08}"/>
            </c:ext>
          </c:extLst>
        </c:ser>
        <c:ser>
          <c:idx val="199"/>
          <c:order val="199"/>
          <c:tx>
            <c:strRef>
              <c:f>'500m Time Trial'!$I$201</c:f>
              <c:strCache>
                <c:ptCount val="1"/>
                <c:pt idx="0">
                  <c:v>ANTONOVA Natalia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Trial'!$J$201:$M$201</c15:sqref>
                  </c15:fullRef>
                </c:ext>
              </c:extLst>
              <c:f>'500m Time Trial'!$K$201:$M$201</c:f>
            </c:numRef>
          </c:val>
          <c:smooth val="0"/>
          <c:extLst>
            <c:ext xmlns:c16="http://schemas.microsoft.com/office/drawing/2014/chart" uri="{C3380CC4-5D6E-409C-BE32-E72D297353CC}">
              <c16:uniqueId val="{000000C7-883E-4A8A-9166-33B753317B08}"/>
            </c:ext>
          </c:extLst>
        </c:ser>
        <c:ser>
          <c:idx val="200"/>
          <c:order val="200"/>
          <c:tx>
            <c:strRef>
              <c:f>'500m Time Trial'!$I$202</c:f>
              <c:strCache>
                <c:ptCount val="1"/>
                <c:pt idx="0">
                  <c:v>MCCULLOCH Kaarle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Trial'!$J$202:$M$202</c15:sqref>
                  </c15:fullRef>
                </c:ext>
              </c:extLst>
              <c:f>'500m Time Trial'!$K$202:$M$202</c:f>
            </c:numRef>
          </c:val>
          <c:smooth val="0"/>
          <c:extLst>
            <c:ext xmlns:c16="http://schemas.microsoft.com/office/drawing/2014/chart" uri="{C3380CC4-5D6E-409C-BE32-E72D297353CC}">
              <c16:uniqueId val="{000000C8-883E-4A8A-9166-33B753317B08}"/>
            </c:ext>
          </c:extLst>
        </c:ser>
        <c:ser>
          <c:idx val="201"/>
          <c:order val="201"/>
          <c:tx>
            <c:strRef>
              <c:f>'500m Time Trial'!$I$203</c:f>
              <c:strCache>
                <c:ptCount val="1"/>
                <c:pt idx="0">
                  <c:v>CASAS ROIGE Helena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Trial'!$J$203:$M$203</c15:sqref>
                  </c15:fullRef>
                </c:ext>
              </c:extLst>
              <c:f>'500m Time Trial'!$K$203:$M$203</c:f>
            </c:numRef>
          </c:val>
          <c:smooth val="0"/>
          <c:extLst>
            <c:ext xmlns:c16="http://schemas.microsoft.com/office/drawing/2014/chart" uri="{C3380CC4-5D6E-409C-BE32-E72D297353CC}">
              <c16:uniqueId val="{000000C9-883E-4A8A-9166-33B753317B08}"/>
            </c:ext>
          </c:extLst>
        </c:ser>
        <c:ser>
          <c:idx val="202"/>
          <c:order val="202"/>
          <c:tx>
            <c:strRef>
              <c:f>'500m Time Trial'!$I$204</c:f>
              <c:strCache>
                <c:ptCount val="1"/>
                <c:pt idx="0">
                  <c:v>LIN Junhong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Trial'!$J$204:$M$204</c15:sqref>
                  </c15:fullRef>
                </c:ext>
              </c:extLst>
              <c:f>'500m Time Trial'!$K$204:$M$204</c:f>
            </c:numRef>
          </c:val>
          <c:smooth val="0"/>
          <c:extLst>
            <c:ext xmlns:c16="http://schemas.microsoft.com/office/drawing/2014/chart" uri="{C3380CC4-5D6E-409C-BE32-E72D297353CC}">
              <c16:uniqueId val="{000000CA-883E-4A8A-9166-33B753317B08}"/>
            </c:ext>
          </c:extLst>
        </c:ser>
        <c:ser>
          <c:idx val="203"/>
          <c:order val="203"/>
          <c:tx>
            <c:strRef>
              <c:f>'500m Time Trial'!$I$205</c:f>
              <c:strCache>
                <c:ptCount val="1"/>
                <c:pt idx="0">
                  <c:v>GAVIRIA RENDON Juliana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Trial'!$J$205:$M$205</c15:sqref>
                  </c15:fullRef>
                </c:ext>
              </c:extLst>
              <c:f>'500m Time Trial'!$K$205:$M$205</c:f>
            </c:numRef>
          </c:val>
          <c:smooth val="0"/>
          <c:extLst>
            <c:ext xmlns:c16="http://schemas.microsoft.com/office/drawing/2014/chart" uri="{C3380CC4-5D6E-409C-BE32-E72D297353CC}">
              <c16:uniqueId val="{000000CB-883E-4A8A-9166-33B753317B08}"/>
            </c:ext>
          </c:extLst>
        </c:ser>
        <c:ser>
          <c:idx val="204"/>
          <c:order val="204"/>
          <c:tx>
            <c:strRef>
              <c:f>'500m Time Trial'!$I$206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Trial'!$J$206:$M$206</c15:sqref>
                  </c15:fullRef>
                </c:ext>
              </c:extLst>
              <c:f>'500m Time Trial'!$K$206:$M$206</c:f>
            </c:numRef>
          </c:val>
          <c:smooth val="0"/>
          <c:extLst>
            <c:ext xmlns:c16="http://schemas.microsoft.com/office/drawing/2014/chart" uri="{C3380CC4-5D6E-409C-BE32-E72D297353CC}">
              <c16:uniqueId val="{000000CC-883E-4A8A-9166-33B753317B08}"/>
            </c:ext>
          </c:extLst>
        </c:ser>
        <c:ser>
          <c:idx val="205"/>
          <c:order val="205"/>
          <c:tx>
            <c:strRef>
              <c:f>'500m Time Trial'!$I$207</c:f>
              <c:strCache>
                <c:ptCount val="1"/>
                <c:pt idx="0">
                  <c:v>ORBAN Sarah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Trial'!$J$207:$M$207</c15:sqref>
                  </c15:fullRef>
                </c:ext>
              </c:extLst>
              <c:f>'500m Time Trial'!$K$207:$M$207</c:f>
            </c:numRef>
          </c:val>
          <c:smooth val="0"/>
          <c:extLst>
            <c:ext xmlns:c16="http://schemas.microsoft.com/office/drawing/2014/chart" uri="{C3380CC4-5D6E-409C-BE32-E72D297353CC}">
              <c16:uniqueId val="{000000CD-883E-4A8A-9166-33B753317B08}"/>
            </c:ext>
          </c:extLst>
        </c:ser>
        <c:ser>
          <c:idx val="206"/>
          <c:order val="206"/>
          <c:tx>
            <c:strRef>
              <c:f>'500m Time Trial'!$I$208</c:f>
              <c:strCache>
                <c:ptCount val="1"/>
                <c:pt idx="0">
                  <c:v>DU PREEZ Charlene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Trial'!$J$208:$M$208</c15:sqref>
                  </c15:fullRef>
                </c:ext>
              </c:extLst>
              <c:f>'500m Time Trial'!$K$208:$M$208</c:f>
            </c:numRef>
          </c:val>
          <c:smooth val="0"/>
          <c:extLst>
            <c:ext xmlns:c16="http://schemas.microsoft.com/office/drawing/2014/chart" uri="{C3380CC4-5D6E-409C-BE32-E72D297353CC}">
              <c16:uniqueId val="{000000CE-883E-4A8A-9166-33B753317B08}"/>
            </c:ext>
          </c:extLst>
        </c:ser>
        <c:ser>
          <c:idx val="207"/>
          <c:order val="207"/>
          <c:tx>
            <c:strRef>
              <c:f>'500m Time Trial'!$I$209</c:f>
              <c:strCache>
                <c:ptCount val="1"/>
                <c:pt idx="0">
                  <c:v>KIM Soohyun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Trial'!$J$209:$M$209</c15:sqref>
                  </c15:fullRef>
                </c:ext>
              </c:extLst>
              <c:f>'500m Time Trial'!$K$209:$M$209</c:f>
            </c:numRef>
          </c:val>
          <c:smooth val="0"/>
          <c:extLst>
            <c:ext xmlns:c16="http://schemas.microsoft.com/office/drawing/2014/chart" uri="{C3380CC4-5D6E-409C-BE32-E72D297353CC}">
              <c16:uniqueId val="{000000CF-883E-4A8A-9166-33B753317B08}"/>
            </c:ext>
          </c:extLst>
        </c:ser>
        <c:ser>
          <c:idx val="208"/>
          <c:order val="208"/>
          <c:tx>
            <c:strRef>
              <c:f>'500m Time Trial'!$I$210</c:f>
              <c:strCache>
                <c:ptCount val="1"/>
                <c:pt idx="0">
                  <c:v>FRIEDRICH Lea Sophie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Lit>
              <c:ptCount val="3"/>
              <c:pt idx="0">
                <c:v>2</c:v>
              </c:pt>
              <c:pt idx="1">
                <c:v>3</c:v>
              </c:pt>
              <c:pt idx="2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Trial'!$J$210:$M$210</c15:sqref>
                  </c15:fullRef>
                </c:ext>
              </c:extLst>
              <c:f>'500m Time Trial'!$K$210:$M$210</c:f>
              <c:numCache>
                <c:formatCode>General</c:formatCode>
                <c:ptCount val="3"/>
                <c:pt idx="0">
                  <c:v>7.1850000000000005</c:v>
                </c:pt>
                <c:pt idx="1">
                  <c:v>6.9370000000000012</c:v>
                </c:pt>
                <c:pt idx="2">
                  <c:v>7.088000000000001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0-883E-4A8A-9166-33B753317B08}"/>
            </c:ext>
          </c:extLst>
        </c:ser>
        <c:ser>
          <c:idx val="209"/>
          <c:order val="209"/>
          <c:tx>
            <c:strRef>
              <c:f>'500m Time Trial'!$I$211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Lit>
              <c:ptCount val="3"/>
              <c:pt idx="0">
                <c:v>2</c:v>
              </c:pt>
              <c:pt idx="1">
                <c:v>3</c:v>
              </c:pt>
              <c:pt idx="2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Trial'!$J$211:$M$211</c15:sqref>
                  </c15:fullRef>
                </c:ext>
              </c:extLst>
              <c:f>'500m Time Trial'!$K$211:$M$211</c:f>
              <c:numCache>
                <c:formatCode>General</c:formatCode>
                <c:ptCount val="3"/>
                <c:pt idx="0">
                  <c:v>7.1999999999999993</c:v>
                </c:pt>
                <c:pt idx="1">
                  <c:v>7.0370000000000026</c:v>
                </c:pt>
                <c:pt idx="2">
                  <c:v>7.2980000000000018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1-883E-4A8A-9166-33B753317B08}"/>
            </c:ext>
          </c:extLst>
        </c:ser>
        <c:ser>
          <c:idx val="210"/>
          <c:order val="210"/>
          <c:tx>
            <c:strRef>
              <c:f>'500m Time Trial'!$I$212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Lit>
              <c:ptCount val="3"/>
              <c:pt idx="0">
                <c:v>2</c:v>
              </c:pt>
              <c:pt idx="1">
                <c:v>3</c:v>
              </c:pt>
              <c:pt idx="2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Trial'!$J$212:$M$212</c15:sqref>
                  </c15:fullRef>
                </c:ext>
              </c:extLst>
              <c:f>'500m Time Trial'!$K$212:$M$212</c:f>
              <c:numCache>
                <c:formatCode>General</c:formatCode>
                <c:ptCount val="3"/>
                <c:pt idx="0">
                  <c:v>7.3109999999999999</c:v>
                </c:pt>
                <c:pt idx="1">
                  <c:v>7.1219999999999999</c:v>
                </c:pt>
                <c:pt idx="2">
                  <c:v>7.343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2-883E-4A8A-9166-33B753317B08}"/>
            </c:ext>
          </c:extLst>
        </c:ser>
        <c:ser>
          <c:idx val="211"/>
          <c:order val="211"/>
          <c:tx>
            <c:strRef>
              <c:f>'500m Time Trial'!$I$213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Lit>
              <c:ptCount val="3"/>
              <c:pt idx="0">
                <c:v>2</c:v>
              </c:pt>
              <c:pt idx="1">
                <c:v>3</c:v>
              </c:pt>
              <c:pt idx="2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Trial'!$J$213:$M$213</c15:sqref>
                  </c15:fullRef>
                </c:ext>
              </c:extLst>
              <c:f>'500m Time Trial'!$K$213:$M$213</c:f>
              <c:numCache>
                <c:formatCode>General</c:formatCode>
                <c:ptCount val="3"/>
                <c:pt idx="0">
                  <c:v>7.3079999999999998</c:v>
                </c:pt>
                <c:pt idx="1">
                  <c:v>7.0139999999999993</c:v>
                </c:pt>
                <c:pt idx="2">
                  <c:v>7.2000000000000028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3-883E-4A8A-9166-33B753317B08}"/>
            </c:ext>
          </c:extLst>
        </c:ser>
        <c:ser>
          <c:idx val="212"/>
          <c:order val="212"/>
          <c:tx>
            <c:strRef>
              <c:f>'500m Time Trial'!$I$214</c:f>
              <c:strCache>
                <c:ptCount val="1"/>
                <c:pt idx="0">
                  <c:v>VOINOVA Anastasiia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Lit>
              <c:ptCount val="3"/>
              <c:pt idx="0">
                <c:v>2</c:v>
              </c:pt>
              <c:pt idx="1">
                <c:v>3</c:v>
              </c:pt>
              <c:pt idx="2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Trial'!$J$214:$M$214</c15:sqref>
                  </c15:fullRef>
                </c:ext>
              </c:extLst>
              <c:f>'500m Time Trial'!$K$214:$M$214</c:f>
              <c:numCache>
                <c:formatCode>General</c:formatCode>
                <c:ptCount val="3"/>
                <c:pt idx="0">
                  <c:v>7.322000000000001</c:v>
                </c:pt>
                <c:pt idx="1">
                  <c:v>7.0749999999999993</c:v>
                </c:pt>
                <c:pt idx="2">
                  <c:v>7.2079999999999984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4-883E-4A8A-9166-33B753317B08}"/>
            </c:ext>
          </c:extLst>
        </c:ser>
        <c:ser>
          <c:idx val="213"/>
          <c:order val="213"/>
          <c:tx>
            <c:strRef>
              <c:f>'500m Time Trial'!$I$215</c:f>
              <c:strCache>
                <c:ptCount val="1"/>
                <c:pt idx="0">
                  <c:v>SHMELEVA Daria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Lit>
              <c:ptCount val="3"/>
              <c:pt idx="0">
                <c:v>2</c:v>
              </c:pt>
              <c:pt idx="1">
                <c:v>3</c:v>
              </c:pt>
              <c:pt idx="2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Trial'!$J$215:$M$215</c15:sqref>
                  </c15:fullRef>
                </c:ext>
              </c:extLst>
              <c:f>'500m Time Trial'!$K$215:$M$215</c:f>
              <c:numCache>
                <c:formatCode>General</c:formatCode>
                <c:ptCount val="3"/>
                <c:pt idx="0">
                  <c:v>7.3250000000000011</c:v>
                </c:pt>
                <c:pt idx="1">
                  <c:v>7.1529999999999987</c:v>
                </c:pt>
                <c:pt idx="2">
                  <c:v>7.3339999999999996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5-883E-4A8A-9166-33B753317B08}"/>
            </c:ext>
          </c:extLst>
        </c:ser>
        <c:ser>
          <c:idx val="214"/>
          <c:order val="214"/>
          <c:tx>
            <c:strRef>
              <c:f>'500m Time Trial'!$I$216</c:f>
              <c:strCache>
                <c:ptCount val="1"/>
                <c:pt idx="0">
                  <c:v>LOS Urszula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Lit>
              <c:ptCount val="3"/>
              <c:pt idx="0">
                <c:v>2</c:v>
              </c:pt>
              <c:pt idx="1">
                <c:v>3</c:v>
              </c:pt>
              <c:pt idx="2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Trial'!$J$216:$M$216</c15:sqref>
                  </c15:fullRef>
                </c:ext>
              </c:extLst>
              <c:f>'500m Time Trial'!$K$216:$M$216</c:f>
              <c:numCache>
                <c:formatCode>General</c:formatCode>
                <c:ptCount val="3"/>
                <c:pt idx="0">
                  <c:v>7.3990000000000009</c:v>
                </c:pt>
                <c:pt idx="1">
                  <c:v>7.1359999999999992</c:v>
                </c:pt>
                <c:pt idx="2">
                  <c:v>7.3880000000000017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6-883E-4A8A-9166-33B753317B08}"/>
            </c:ext>
          </c:extLst>
        </c:ser>
        <c:ser>
          <c:idx val="215"/>
          <c:order val="215"/>
          <c:tx>
            <c:strRef>
              <c:f>'500m Time Trial'!$I$217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Lit>
              <c:ptCount val="3"/>
              <c:pt idx="0">
                <c:v>2</c:v>
              </c:pt>
              <c:pt idx="1">
                <c:v>3</c:v>
              </c:pt>
              <c:pt idx="2">
                <c:v>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Trial'!$J$217:$M$217</c15:sqref>
                  </c15:fullRef>
                </c:ext>
              </c:extLst>
              <c:f>'500m Time Trial'!$K$217:$M$217</c:f>
              <c:numCache>
                <c:formatCode>General</c:formatCode>
                <c:ptCount val="3"/>
                <c:pt idx="0">
                  <c:v>7.3949999999999996</c:v>
                </c:pt>
                <c:pt idx="1">
                  <c:v>7.282</c:v>
                </c:pt>
                <c:pt idx="2">
                  <c:v>7.597999999999999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7-883E-4A8A-9166-33B753317B08}"/>
            </c:ext>
          </c:extLst>
        </c:ser>
        <c:ser>
          <c:idx val="216"/>
          <c:order val="216"/>
          <c:tx>
            <c:strRef>
              <c:f>'500m Time Trial'!$I$218</c:f>
              <c:strCache>
                <c:ptCount val="1"/>
                <c:pt idx="0">
                  <c:v>SHMELEVA Daria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Trial'!$J$218:$M$218</c15:sqref>
                  </c15:fullRef>
                </c:ext>
              </c:extLst>
              <c:f>'500m Time Trial'!$K$218:$M$218</c:f>
            </c:numRef>
          </c:val>
          <c:smooth val="0"/>
          <c:extLst>
            <c:ext xmlns:c16="http://schemas.microsoft.com/office/drawing/2014/chart" uri="{C3380CC4-5D6E-409C-BE32-E72D297353CC}">
              <c16:uniqueId val="{000000D8-883E-4A8A-9166-33B753317B08}"/>
            </c:ext>
          </c:extLst>
        </c:ser>
        <c:ser>
          <c:idx val="217"/>
          <c:order val="217"/>
          <c:tx>
            <c:strRef>
              <c:f>'500m Time Trial'!$I$219</c:f>
              <c:strCache>
                <c:ptCount val="1"/>
                <c:pt idx="0">
                  <c:v>McCULLOCH Kaarle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Trial'!$J$219:$M$219</c15:sqref>
                  </c15:fullRef>
                </c:ext>
              </c:extLst>
              <c:f>'500m Time Trial'!$K$219:$M$219</c:f>
            </c:numRef>
          </c:val>
          <c:smooth val="0"/>
          <c:extLst>
            <c:ext xmlns:c16="http://schemas.microsoft.com/office/drawing/2014/chart" uri="{C3380CC4-5D6E-409C-BE32-E72D297353CC}">
              <c16:uniqueId val="{000000D9-883E-4A8A-9166-33B753317B08}"/>
            </c:ext>
          </c:extLst>
        </c:ser>
        <c:ser>
          <c:idx val="218"/>
          <c:order val="218"/>
          <c:tx>
            <c:strRef>
              <c:f>'500m Time Trial'!$I$220</c:f>
              <c:strCache>
                <c:ptCount val="1"/>
                <c:pt idx="0">
                  <c:v>WELTE Miriam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Trial'!$J$220:$M$220</c15:sqref>
                  </c15:fullRef>
                </c:ext>
              </c:extLst>
              <c:f>'500m Time Trial'!$K$220:$M$220</c:f>
            </c:numRef>
          </c:val>
          <c:smooth val="0"/>
          <c:extLst>
            <c:ext xmlns:c16="http://schemas.microsoft.com/office/drawing/2014/chart" uri="{C3380CC4-5D6E-409C-BE32-E72D297353CC}">
              <c16:uniqueId val="{000000DA-883E-4A8A-9166-33B753317B08}"/>
            </c:ext>
          </c:extLst>
        </c:ser>
        <c:ser>
          <c:idx val="219"/>
          <c:order val="219"/>
          <c:tx>
            <c:strRef>
              <c:f>'500m Time Trial'!$I$221</c:f>
              <c:strCache>
                <c:ptCount val="1"/>
                <c:pt idx="0">
                  <c:v>STARIKOVA Olena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Trial'!$J$221:$M$221</c15:sqref>
                  </c15:fullRef>
                </c:ext>
              </c:extLst>
              <c:f>'500m Time Trial'!$K$221:$M$221</c:f>
            </c:numRef>
          </c:val>
          <c:smooth val="0"/>
          <c:extLst>
            <c:ext xmlns:c16="http://schemas.microsoft.com/office/drawing/2014/chart" uri="{C3380CC4-5D6E-409C-BE32-E72D297353CC}">
              <c16:uniqueId val="{000000DB-883E-4A8A-9166-33B753317B08}"/>
            </c:ext>
          </c:extLst>
        </c:ser>
        <c:ser>
          <c:idx val="220"/>
          <c:order val="220"/>
          <c:tx>
            <c:strRef>
              <c:f>'500m Time Trial'!$I$222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Trial'!$J$222:$M$222</c15:sqref>
                  </c15:fullRef>
                </c:ext>
              </c:extLst>
              <c:f>'500m Time Trial'!$K$222:$M$222</c:f>
            </c:numRef>
          </c:val>
          <c:smooth val="0"/>
          <c:extLst>
            <c:ext xmlns:c16="http://schemas.microsoft.com/office/drawing/2014/chart" uri="{C3380CC4-5D6E-409C-BE32-E72D297353CC}">
              <c16:uniqueId val="{000000DC-883E-4A8A-9166-33B753317B08}"/>
            </c:ext>
          </c:extLst>
        </c:ser>
        <c:ser>
          <c:idx val="221"/>
          <c:order val="221"/>
          <c:tx>
            <c:strRef>
              <c:f>'500m Time Trial'!$I$223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Trial'!$J$223:$M$223</c15:sqref>
                  </c15:fullRef>
                </c:ext>
              </c:extLst>
              <c:f>'500m Time Trial'!$K$223:$M$223</c:f>
            </c:numRef>
          </c:val>
          <c:smooth val="0"/>
          <c:extLst>
            <c:ext xmlns:c16="http://schemas.microsoft.com/office/drawing/2014/chart" uri="{C3380CC4-5D6E-409C-BE32-E72D297353CC}">
              <c16:uniqueId val="{000000DD-883E-4A8A-9166-33B753317B08}"/>
            </c:ext>
          </c:extLst>
        </c:ser>
        <c:ser>
          <c:idx val="222"/>
          <c:order val="222"/>
          <c:tx>
            <c:strRef>
              <c:f>'500m Time Trial'!$I$224</c:f>
              <c:strCache>
                <c:ptCount val="1"/>
                <c:pt idx="0">
                  <c:v>FRIEDRICH Lea Sophie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Trial'!$J$224:$M$224</c15:sqref>
                  </c15:fullRef>
                </c:ext>
              </c:extLst>
              <c:f>'500m Time Trial'!$K$224:$M$224</c:f>
            </c:numRef>
          </c:val>
          <c:smooth val="0"/>
          <c:extLst>
            <c:ext xmlns:c16="http://schemas.microsoft.com/office/drawing/2014/chart" uri="{C3380CC4-5D6E-409C-BE32-E72D297353CC}">
              <c16:uniqueId val="{000000DE-883E-4A8A-9166-33B753317B08}"/>
            </c:ext>
          </c:extLst>
        </c:ser>
        <c:ser>
          <c:idx val="223"/>
          <c:order val="223"/>
          <c:tx>
            <c:strRef>
              <c:f>'500m Time Trial'!$I$225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Trial'!$J$225:$M$225</c15:sqref>
                  </c15:fullRef>
                </c:ext>
              </c:extLst>
              <c:f>'500m Time Trial'!$K$225:$M$225</c:f>
            </c:numRef>
          </c:val>
          <c:smooth val="0"/>
          <c:extLst>
            <c:ext xmlns:c16="http://schemas.microsoft.com/office/drawing/2014/chart" uri="{C3380CC4-5D6E-409C-BE32-E72D297353CC}">
              <c16:uniqueId val="{000000DF-883E-4A8A-9166-33B753317B08}"/>
            </c:ext>
          </c:extLst>
        </c:ser>
        <c:ser>
          <c:idx val="224"/>
          <c:order val="224"/>
          <c:tx>
            <c:strRef>
              <c:f>'500m Time Trial'!$I$226</c:f>
              <c:strCache>
                <c:ptCount val="1"/>
                <c:pt idx="0">
                  <c:v>LIN Junhong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Trial'!$J$226:$M$226</c15:sqref>
                  </c15:fullRef>
                </c:ext>
              </c:extLst>
              <c:f>'500m Time Trial'!$K$226:$M$226</c:f>
            </c:numRef>
          </c:val>
          <c:smooth val="0"/>
          <c:extLst>
            <c:ext xmlns:c16="http://schemas.microsoft.com/office/drawing/2014/chart" uri="{C3380CC4-5D6E-409C-BE32-E72D297353CC}">
              <c16:uniqueId val="{000000E0-883E-4A8A-9166-33B753317B08}"/>
            </c:ext>
          </c:extLst>
        </c:ser>
        <c:ser>
          <c:idx val="225"/>
          <c:order val="225"/>
          <c:tx>
            <c:strRef>
              <c:f>'500m Time Trial'!$I$227</c:f>
              <c:strCache>
                <c:ptCount val="1"/>
                <c:pt idx="0">
                  <c:v>Los Urszula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Trial'!$J$227:$M$227</c15:sqref>
                  </c15:fullRef>
                </c:ext>
              </c:extLst>
              <c:f>'500m Time Trial'!$K$227:$M$227</c:f>
            </c:numRef>
          </c:val>
          <c:smooth val="0"/>
          <c:extLst>
            <c:ext xmlns:c16="http://schemas.microsoft.com/office/drawing/2014/chart" uri="{C3380CC4-5D6E-409C-BE32-E72D297353CC}">
              <c16:uniqueId val="{000000E1-883E-4A8A-9166-33B753317B08}"/>
            </c:ext>
          </c:extLst>
        </c:ser>
        <c:ser>
          <c:idx val="226"/>
          <c:order val="226"/>
          <c:tx>
            <c:strRef>
              <c:f>'500m Time Trial'!$I$228</c:f>
              <c:strCache>
                <c:ptCount val="1"/>
                <c:pt idx="0">
                  <c:v>VERDUGO OSUNA Yuli Paola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Trial'!$J$228:$M$228</c15:sqref>
                  </c15:fullRef>
                </c:ext>
              </c:extLst>
              <c:f>'500m Time Trial'!$K$228:$M$228</c:f>
            </c:numRef>
          </c:val>
          <c:smooth val="0"/>
          <c:extLst>
            <c:ext xmlns:c16="http://schemas.microsoft.com/office/drawing/2014/chart" uri="{C3380CC4-5D6E-409C-BE32-E72D297353CC}">
              <c16:uniqueId val="{000000E2-883E-4A8A-9166-33B753317B08}"/>
            </c:ext>
          </c:extLst>
        </c:ser>
        <c:ser>
          <c:idx val="227"/>
          <c:order val="227"/>
          <c:tx>
            <c:strRef>
              <c:f>'500m Time Trial'!$I$229</c:f>
              <c:strCache>
                <c:ptCount val="1"/>
                <c:pt idx="0">
                  <c:v>ANTONOVA Natalia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Trial'!$J$229:$M$229</c15:sqref>
                  </c15:fullRef>
                </c:ext>
              </c:extLst>
              <c:f>'500m Time Trial'!$K$229:$M$229</c:f>
            </c:numRef>
          </c:val>
          <c:smooth val="0"/>
          <c:extLst>
            <c:ext xmlns:c16="http://schemas.microsoft.com/office/drawing/2014/chart" uri="{C3380CC4-5D6E-409C-BE32-E72D297353CC}">
              <c16:uniqueId val="{000000E3-883E-4A8A-9166-33B753317B08}"/>
            </c:ext>
          </c:extLst>
        </c:ser>
        <c:ser>
          <c:idx val="228"/>
          <c:order val="228"/>
          <c:tx>
            <c:strRef>
              <c:f>'500m Time Trial'!$I$230</c:f>
              <c:strCache>
                <c:ptCount val="1"/>
                <c:pt idx="0">
                  <c:v>CALVO BARBERO Tania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Trial'!$J$230:$M$230</c15:sqref>
                  </c15:fullRef>
                </c:ext>
              </c:extLst>
              <c:f>'500m Time Trial'!$K$230:$M$230</c:f>
            </c:numRef>
          </c:val>
          <c:smooth val="0"/>
          <c:extLst>
            <c:ext xmlns:c16="http://schemas.microsoft.com/office/drawing/2014/chart" uri="{C3380CC4-5D6E-409C-BE32-E72D297353CC}">
              <c16:uniqueId val="{000000E4-883E-4A8A-9166-33B753317B08}"/>
            </c:ext>
          </c:extLst>
        </c:ser>
        <c:ser>
          <c:idx val="229"/>
          <c:order val="229"/>
          <c:tx>
            <c:strRef>
              <c:f>'500m Time Trial'!$I$231</c:f>
              <c:strCache>
                <c:ptCount val="1"/>
                <c:pt idx="0">
                  <c:v>MARCHANT Katy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Trial'!$J$231:$M$231</c15:sqref>
                  </c15:fullRef>
                </c:ext>
              </c:extLst>
              <c:f>'500m Time Trial'!$K$231:$M$231</c:f>
            </c:numRef>
          </c:val>
          <c:smooth val="0"/>
          <c:extLst>
            <c:ext xmlns:c16="http://schemas.microsoft.com/office/drawing/2014/chart" uri="{C3380CC4-5D6E-409C-BE32-E72D297353CC}">
              <c16:uniqueId val="{000000E5-883E-4A8A-9166-33B753317B08}"/>
            </c:ext>
          </c:extLst>
        </c:ser>
        <c:ser>
          <c:idx val="230"/>
          <c:order val="230"/>
          <c:tx>
            <c:strRef>
              <c:f>'500m Time Trial'!$I$232</c:f>
              <c:strCache>
                <c:ptCount val="1"/>
                <c:pt idx="0">
                  <c:v>GRABOSCH Pauline Sophie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Trial'!$J$232:$M$232</c15:sqref>
                  </c15:fullRef>
                </c:ext>
              </c:extLst>
              <c:f>'500m Time Trial'!$K$232:$M$232</c:f>
            </c:numRef>
          </c:val>
          <c:smooth val="0"/>
          <c:extLst>
            <c:ext xmlns:c16="http://schemas.microsoft.com/office/drawing/2014/chart" uri="{C3380CC4-5D6E-409C-BE32-E72D297353CC}">
              <c16:uniqueId val="{000000E6-883E-4A8A-9166-33B753317B08}"/>
            </c:ext>
          </c:extLst>
        </c:ser>
        <c:ser>
          <c:idx val="231"/>
          <c:order val="231"/>
          <c:tx>
            <c:strRef>
              <c:f>'500m Time Trial'!$I$233</c:f>
              <c:strCache>
                <c:ptCount val="1"/>
                <c:pt idx="0">
                  <c:v>CASAS ROIGE Helena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Trial'!$J$233:$M$233</c15:sqref>
                  </c15:fullRef>
                </c:ext>
              </c:extLst>
              <c:f>'500m Time Trial'!$K$233:$M$233</c:f>
            </c:numRef>
          </c:val>
          <c:smooth val="0"/>
          <c:extLst>
            <c:ext xmlns:c16="http://schemas.microsoft.com/office/drawing/2014/chart" uri="{C3380CC4-5D6E-409C-BE32-E72D297353CC}">
              <c16:uniqueId val="{000000E7-883E-4A8A-9166-33B753317B08}"/>
            </c:ext>
          </c:extLst>
        </c:ser>
        <c:ser>
          <c:idx val="232"/>
          <c:order val="232"/>
          <c:tx>
            <c:strRef>
              <c:f>'500m Time Trial'!$I$234</c:f>
              <c:strCache>
                <c:ptCount val="1"/>
                <c:pt idx="0">
                  <c:v>van de WOUW Hetty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Trial'!$J$234:$M$234</c15:sqref>
                  </c15:fullRef>
                </c:ext>
              </c:extLst>
              <c:f>'500m Time Trial'!$K$234:$M$234</c:f>
            </c:numRef>
          </c:val>
          <c:smooth val="0"/>
          <c:extLst>
            <c:ext xmlns:c16="http://schemas.microsoft.com/office/drawing/2014/chart" uri="{C3380CC4-5D6E-409C-BE32-E72D297353CC}">
              <c16:uniqueId val="{000000E8-883E-4A8A-9166-33B753317B08}"/>
            </c:ext>
          </c:extLst>
        </c:ser>
        <c:ser>
          <c:idx val="233"/>
          <c:order val="233"/>
          <c:tx>
            <c:strRef>
              <c:f>'500m Time Trial'!$I$235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Trial'!$J$235:$M$235</c15:sqref>
                  </c15:fullRef>
                </c:ext>
              </c:extLst>
              <c:f>'500m Time Trial'!$K$235:$M$235</c:f>
            </c:numRef>
          </c:val>
          <c:smooth val="0"/>
          <c:extLst>
            <c:ext xmlns:c16="http://schemas.microsoft.com/office/drawing/2014/chart" uri="{C3380CC4-5D6E-409C-BE32-E72D297353CC}">
              <c16:uniqueId val="{000000E9-883E-4A8A-9166-33B753317B08}"/>
            </c:ext>
          </c:extLst>
        </c:ser>
        <c:ser>
          <c:idx val="234"/>
          <c:order val="234"/>
          <c:tx>
            <c:strRef>
              <c:f>'500m Time Trial'!$I$236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Trial'!$J$236:$M$236</c15:sqref>
                  </c15:fullRef>
                </c:ext>
              </c:extLst>
              <c:f>'500m Time Trial'!$K$236:$M$236</c:f>
            </c:numRef>
          </c:val>
          <c:smooth val="0"/>
          <c:extLst>
            <c:ext xmlns:c16="http://schemas.microsoft.com/office/drawing/2014/chart" uri="{C3380CC4-5D6E-409C-BE32-E72D297353CC}">
              <c16:uniqueId val="{000000EA-883E-4A8A-9166-33B753317B08}"/>
            </c:ext>
          </c:extLst>
        </c:ser>
        <c:ser>
          <c:idx val="235"/>
          <c:order val="235"/>
          <c:tx>
            <c:strRef>
              <c:f>'500m Time Trial'!$I$237</c:f>
              <c:strCache>
                <c:ptCount val="1"/>
                <c:pt idx="0">
                  <c:v>ROGOVAYA Ekaterina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Trial'!$J$237:$M$237</c15:sqref>
                  </c15:fullRef>
                </c:ext>
              </c:extLst>
              <c:f>'500m Time Trial'!$K$237:$M$237</c:f>
            </c:numRef>
          </c:val>
          <c:smooth val="0"/>
          <c:extLst>
            <c:ext xmlns:c16="http://schemas.microsoft.com/office/drawing/2014/chart" uri="{C3380CC4-5D6E-409C-BE32-E72D297353CC}">
              <c16:uniqueId val="{000000EB-883E-4A8A-9166-33B753317B08}"/>
            </c:ext>
          </c:extLst>
        </c:ser>
        <c:ser>
          <c:idx val="236"/>
          <c:order val="236"/>
          <c:tx>
            <c:strRef>
              <c:f>'500m Time Trial'!$I$238</c:f>
              <c:strCache>
                <c:ptCount val="1"/>
                <c:pt idx="0">
                  <c:v>MARQUARDT Mandy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Trial'!$J$238:$M$238</c15:sqref>
                  </c15:fullRef>
                </c:ext>
              </c:extLst>
              <c:f>'500m Time Trial'!$K$238:$M$238</c:f>
            </c:numRef>
          </c:val>
          <c:smooth val="0"/>
          <c:extLst>
            <c:ext xmlns:c16="http://schemas.microsoft.com/office/drawing/2014/chart" uri="{C3380CC4-5D6E-409C-BE32-E72D297353CC}">
              <c16:uniqueId val="{000000EC-883E-4A8A-9166-33B753317B08}"/>
            </c:ext>
          </c:extLst>
        </c:ser>
        <c:ser>
          <c:idx val="237"/>
          <c:order val="237"/>
          <c:tx>
            <c:strRef>
              <c:f>'500m Time Trial'!$I$239</c:f>
              <c:strCache>
                <c:ptCount val="1"/>
                <c:pt idx="0">
                  <c:v>WILLIAMSON Victoria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Trial'!$J$239:$M$239</c15:sqref>
                  </c15:fullRef>
                </c:ext>
              </c:extLst>
              <c:f>'500m Time Trial'!$K$239:$M$239</c:f>
            </c:numRef>
          </c:val>
          <c:smooth val="0"/>
          <c:extLst>
            <c:ext xmlns:c16="http://schemas.microsoft.com/office/drawing/2014/chart" uri="{C3380CC4-5D6E-409C-BE32-E72D297353CC}">
              <c16:uniqueId val="{000000ED-883E-4A8A-9166-33B753317B08}"/>
            </c:ext>
          </c:extLst>
        </c:ser>
        <c:ser>
          <c:idx val="238"/>
          <c:order val="238"/>
          <c:tx>
            <c:strRef>
              <c:f>'500m Time Trial'!$I$240</c:f>
              <c:strCache>
                <c:ptCount val="1"/>
                <c:pt idx="0">
                  <c:v>DWI PUTRI Crismonita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Trial'!$J$240:$M$240</c15:sqref>
                  </c15:fullRef>
                </c:ext>
              </c:extLst>
              <c:f>'500m Time Trial'!$K$240:$M$240</c:f>
            </c:numRef>
          </c:val>
          <c:smooth val="0"/>
          <c:extLst>
            <c:ext xmlns:c16="http://schemas.microsoft.com/office/drawing/2014/chart" uri="{C3380CC4-5D6E-409C-BE32-E72D297353CC}">
              <c16:uniqueId val="{000000EE-883E-4A8A-9166-33B753317B08}"/>
            </c:ext>
          </c:extLst>
        </c:ser>
        <c:ser>
          <c:idx val="239"/>
          <c:order val="239"/>
          <c:tx>
            <c:strRef>
              <c:f>'500m Time Trial'!$I$241</c:f>
              <c:strCache>
                <c:ptCount val="1"/>
                <c:pt idx="0">
                  <c:v>ANDREWS Ellesse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Trial'!$J$241:$M$241</c15:sqref>
                  </c15:fullRef>
                </c:ext>
              </c:extLst>
              <c:f>'500m Time Trial'!$K$241:$M$241</c:f>
            </c:numRef>
          </c:val>
          <c:smooth val="0"/>
          <c:extLst>
            <c:ext xmlns:c16="http://schemas.microsoft.com/office/drawing/2014/chart" uri="{C3380CC4-5D6E-409C-BE32-E72D297353CC}">
              <c16:uniqueId val="{000000EF-883E-4A8A-9166-33B753317B08}"/>
            </c:ext>
          </c:extLst>
        </c:ser>
        <c:ser>
          <c:idx val="240"/>
          <c:order val="240"/>
          <c:tx>
            <c:strRef>
              <c:f>'500m Time Trial'!$I$242</c:f>
              <c:strCache>
                <c:ptCount val="1"/>
                <c:pt idx="0">
                  <c:v>du PREEZ Charlene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Trial'!$J$242:$M$242</c15:sqref>
                  </c15:fullRef>
                </c:ext>
              </c:extLst>
              <c:f>'500m Time Trial'!$K$242:$M$242</c:f>
            </c:numRef>
          </c:val>
          <c:smooth val="0"/>
          <c:extLst>
            <c:ext xmlns:c16="http://schemas.microsoft.com/office/drawing/2014/chart" uri="{C3380CC4-5D6E-409C-BE32-E72D297353CC}">
              <c16:uniqueId val="{000000F0-883E-4A8A-9166-33B753317B08}"/>
            </c:ext>
          </c:extLst>
        </c:ser>
        <c:ser>
          <c:idx val="241"/>
          <c:order val="241"/>
          <c:tx>
            <c:strRef>
              <c:f>'500m Time Trial'!$I$243</c:f>
              <c:strCache>
                <c:ptCount val="1"/>
                <c:pt idx="0">
                  <c:v>LI Yin 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Trial'!$J$243:$M$243</c15:sqref>
                  </c15:fullRef>
                </c:ext>
              </c:extLst>
              <c:f>'500m Time Trial'!$K$243:$M$243</c:f>
            </c:numRef>
          </c:val>
          <c:smooth val="0"/>
          <c:extLst>
            <c:ext xmlns:c16="http://schemas.microsoft.com/office/drawing/2014/chart" uri="{C3380CC4-5D6E-409C-BE32-E72D297353CC}">
              <c16:uniqueId val="{000000F1-883E-4A8A-9166-33B753317B08}"/>
            </c:ext>
          </c:extLst>
        </c:ser>
        <c:ser>
          <c:idx val="242"/>
          <c:order val="242"/>
          <c:tx>
            <c:strRef>
              <c:f>'500m Time Trial'!$I$244</c:f>
              <c:strCache>
                <c:ptCount val="1"/>
                <c:pt idx="0">
                  <c:v>SHMELEVA Daria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Trial'!$J$244:$M$244</c15:sqref>
                  </c15:fullRef>
                </c:ext>
              </c:extLst>
              <c:f>'500m Time Trial'!$K$244:$M$244</c:f>
            </c:numRef>
          </c:val>
          <c:smooth val="0"/>
          <c:extLst>
            <c:ext xmlns:c16="http://schemas.microsoft.com/office/drawing/2014/chart" uri="{C3380CC4-5D6E-409C-BE32-E72D297353CC}">
              <c16:uniqueId val="{000000F2-883E-4A8A-9166-33B753317B08}"/>
            </c:ext>
          </c:extLst>
        </c:ser>
        <c:ser>
          <c:idx val="243"/>
          <c:order val="243"/>
          <c:tx>
            <c:strRef>
              <c:f>'500m Time Trial'!$I$245</c:f>
              <c:strCache>
                <c:ptCount val="1"/>
                <c:pt idx="0">
                  <c:v>STARIKOVA Olena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Trial'!$J$245:$M$245</c15:sqref>
                  </c15:fullRef>
                </c:ext>
              </c:extLst>
              <c:f>'500m Time Trial'!$K$245:$M$245</c:f>
            </c:numRef>
          </c:val>
          <c:smooth val="0"/>
          <c:extLst>
            <c:ext xmlns:c16="http://schemas.microsoft.com/office/drawing/2014/chart" uri="{C3380CC4-5D6E-409C-BE32-E72D297353CC}">
              <c16:uniqueId val="{000000F3-883E-4A8A-9166-33B753317B08}"/>
            </c:ext>
          </c:extLst>
        </c:ser>
        <c:ser>
          <c:idx val="244"/>
          <c:order val="244"/>
          <c:tx>
            <c:strRef>
              <c:f>'500m Time Trial'!$I$246</c:f>
              <c:strCache>
                <c:ptCount val="1"/>
                <c:pt idx="0">
                  <c:v>McCULLOCH Kaarle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Trial'!$J$246:$M$246</c15:sqref>
                  </c15:fullRef>
                </c:ext>
              </c:extLst>
              <c:f>'500m Time Trial'!$K$246:$M$246</c:f>
            </c:numRef>
          </c:val>
          <c:smooth val="0"/>
          <c:extLst>
            <c:ext xmlns:c16="http://schemas.microsoft.com/office/drawing/2014/chart" uri="{C3380CC4-5D6E-409C-BE32-E72D297353CC}">
              <c16:uniqueId val="{000000F4-883E-4A8A-9166-33B753317B08}"/>
            </c:ext>
          </c:extLst>
        </c:ser>
        <c:ser>
          <c:idx val="245"/>
          <c:order val="245"/>
          <c:tx>
            <c:strRef>
              <c:f>'500m Time Trial'!$I$247</c:f>
              <c:strCache>
                <c:ptCount val="1"/>
                <c:pt idx="0">
                  <c:v>WELTE Miriam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Trial'!$J$247:$M$247</c15:sqref>
                  </c15:fullRef>
                </c:ext>
              </c:extLst>
              <c:f>'500m Time Trial'!$K$247:$M$247</c:f>
            </c:numRef>
          </c:val>
          <c:smooth val="0"/>
          <c:extLst>
            <c:ext xmlns:c16="http://schemas.microsoft.com/office/drawing/2014/chart" uri="{C3380CC4-5D6E-409C-BE32-E72D297353CC}">
              <c16:uniqueId val="{000000F5-883E-4A8A-9166-33B753317B08}"/>
            </c:ext>
          </c:extLst>
        </c:ser>
        <c:ser>
          <c:idx val="246"/>
          <c:order val="246"/>
          <c:tx>
            <c:strRef>
              <c:f>'500m Time Trial'!$I$248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Trial'!$J$248:$M$248</c15:sqref>
                  </c15:fullRef>
                </c:ext>
              </c:extLst>
              <c:f>'500m Time Trial'!$K$248:$M$248</c:f>
            </c:numRef>
          </c:val>
          <c:smooth val="0"/>
          <c:extLst>
            <c:ext xmlns:c16="http://schemas.microsoft.com/office/drawing/2014/chart" uri="{C3380CC4-5D6E-409C-BE32-E72D297353CC}">
              <c16:uniqueId val="{000000F6-883E-4A8A-9166-33B753317B08}"/>
            </c:ext>
          </c:extLst>
        </c:ser>
        <c:ser>
          <c:idx val="247"/>
          <c:order val="247"/>
          <c:tx>
            <c:strRef>
              <c:f>'500m Time Trial'!$I$249</c:f>
              <c:strCache>
                <c:ptCount val="1"/>
                <c:pt idx="0">
                  <c:v>LAMBERINK Kyra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Trial'!$J$249:$M$249</c15:sqref>
                  </c15:fullRef>
                </c:ext>
              </c:extLst>
              <c:f>'500m Time Trial'!$K$249:$M$249</c:f>
            </c:numRef>
          </c:val>
          <c:smooth val="0"/>
          <c:extLst>
            <c:ext xmlns:c16="http://schemas.microsoft.com/office/drawing/2014/chart" uri="{C3380CC4-5D6E-409C-BE32-E72D297353CC}">
              <c16:uniqueId val="{000000F7-883E-4A8A-9166-33B753317B08}"/>
            </c:ext>
          </c:extLst>
        </c:ser>
        <c:ser>
          <c:idx val="248"/>
          <c:order val="248"/>
          <c:tx>
            <c:strRef>
              <c:f>'500m Time Trial'!$I$250</c:f>
              <c:strCache>
                <c:ptCount val="1"/>
                <c:pt idx="0">
                  <c:v>FRIEDRICH Lea Sophie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Trial'!$J$250:$M$250</c15:sqref>
                  </c15:fullRef>
                </c:ext>
              </c:extLst>
              <c:f>'500m Time Trial'!$K$250:$M$250</c:f>
            </c:numRef>
          </c:val>
          <c:smooth val="0"/>
          <c:extLst>
            <c:ext xmlns:c16="http://schemas.microsoft.com/office/drawing/2014/chart" uri="{C3380CC4-5D6E-409C-BE32-E72D297353CC}">
              <c16:uniqueId val="{000000F8-883E-4A8A-9166-33B753317B08}"/>
            </c:ext>
          </c:extLst>
        </c:ser>
        <c:ser>
          <c:idx val="249"/>
          <c:order val="249"/>
          <c:tx>
            <c:strRef>
              <c:f>'500m Time Trial'!$I$251</c:f>
              <c:strCache>
                <c:ptCount val="1"/>
                <c:pt idx="0">
                  <c:v>VECE Miriam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Trial'!$J$251:$M$251</c15:sqref>
                  </c15:fullRef>
                </c:ext>
              </c:extLst>
              <c:f>'500m Time Trial'!$K$251:$M$251</c:f>
            </c:numRef>
          </c:val>
          <c:smooth val="0"/>
          <c:extLst>
            <c:ext xmlns:c16="http://schemas.microsoft.com/office/drawing/2014/chart" uri="{C3380CC4-5D6E-409C-BE32-E72D297353CC}">
              <c16:uniqueId val="{000000F9-883E-4A8A-9166-33B753317B08}"/>
            </c:ext>
          </c:extLst>
        </c:ser>
        <c:ser>
          <c:idx val="250"/>
          <c:order val="250"/>
          <c:tx>
            <c:strRef>
              <c:f>'500m Time Trial'!$I$252</c:f>
              <c:strCache>
                <c:ptCount val="1"/>
                <c:pt idx="0">
                  <c:v>SHMELEVA Daria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Trial'!$J$252:$M$252</c15:sqref>
                  </c15:fullRef>
                </c:ext>
              </c:extLst>
              <c:f>'500m Time Trial'!$K$252:$M$252</c:f>
            </c:numRef>
          </c:val>
          <c:smooth val="0"/>
          <c:extLst>
            <c:ext xmlns:c16="http://schemas.microsoft.com/office/drawing/2014/chart" uri="{C3380CC4-5D6E-409C-BE32-E72D297353CC}">
              <c16:uniqueId val="{000000FA-883E-4A8A-9166-33B753317B08}"/>
            </c:ext>
          </c:extLst>
        </c:ser>
        <c:ser>
          <c:idx val="251"/>
          <c:order val="251"/>
          <c:tx>
            <c:strRef>
              <c:f>'500m Time Trial'!$I$253</c:f>
              <c:strCache>
                <c:ptCount val="1"/>
                <c:pt idx="0">
                  <c:v>WELTE Miriam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Trial'!$J$253:$M$253</c15:sqref>
                  </c15:fullRef>
                </c:ext>
              </c:extLst>
              <c:f>'500m Time Trial'!$K$253:$M$253</c:f>
            </c:numRef>
          </c:val>
          <c:smooth val="0"/>
          <c:extLst>
            <c:ext xmlns:c16="http://schemas.microsoft.com/office/drawing/2014/chart" uri="{C3380CC4-5D6E-409C-BE32-E72D297353CC}">
              <c16:uniqueId val="{000000FB-883E-4A8A-9166-33B753317B08}"/>
            </c:ext>
          </c:extLst>
        </c:ser>
        <c:ser>
          <c:idx val="252"/>
          <c:order val="252"/>
          <c:tx>
            <c:strRef>
              <c:f>'500m Time Trial'!$I$254</c:f>
              <c:strCache>
                <c:ptCount val="1"/>
                <c:pt idx="0">
                  <c:v>STARIKOVA Olena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val>
            <c:numRef>
              <c:extLst>
                <c:ext xmlns:c15="http://schemas.microsoft.com/office/drawing/2012/chart" uri="{02D57815-91ED-43cb-92C2-25804820EDAC}">
                  <c15:fullRef>
                    <c15:sqref>'500m Time Trial'!$J$254:$M$254</c15:sqref>
                  </c15:fullRef>
                </c:ext>
              </c:extLst>
              <c:f>'500m Time Trial'!$K$254:$M$254</c:f>
            </c:numRef>
          </c:val>
          <c:smooth val="0"/>
          <c:extLst>
            <c:ext xmlns:c16="http://schemas.microsoft.com/office/drawing/2014/chart" uri="{C3380CC4-5D6E-409C-BE32-E72D297353CC}">
              <c16:uniqueId val="{000000FC-883E-4A8A-9166-33B753317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643328"/>
        <c:axId val="1011646240"/>
      </c:lineChart>
      <c:catAx>
        <c:axId val="101164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46240"/>
        <c:crosses val="autoZero"/>
        <c:auto val="1"/>
        <c:lblAlgn val="ctr"/>
        <c:lblOffset val="100"/>
        <c:noMultiLvlLbl val="0"/>
      </c:catAx>
      <c:valAx>
        <c:axId val="1011646240"/>
        <c:scaling>
          <c:orientation val="minMax"/>
          <c:max val="12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4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153737</xdr:colOff>
      <xdr:row>7</xdr:row>
      <xdr:rowOff>12700</xdr:rowOff>
    </xdr:from>
    <xdr:to>
      <xdr:col>10</xdr:col>
      <xdr:colOff>158751</xdr:colOff>
      <xdr:row>11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F3E0F43-D558-15C0-82B4-8D78EAD015BE}"/>
            </a:ext>
          </a:extLst>
        </xdr:cNvPr>
        <xdr:cNvSpPr/>
      </xdr:nvSpPr>
      <xdr:spPr>
        <a:xfrm>
          <a:off x="1328487" y="1447800"/>
          <a:ext cx="5491414" cy="800100"/>
        </a:xfrm>
        <a:prstGeom prst="roundRect">
          <a:avLst>
            <a:gd name="adj" fmla="val 0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279400</xdr:colOff>
      <xdr:row>7</xdr:row>
      <xdr:rowOff>26275</xdr:rowOff>
    </xdr:from>
    <xdr:to>
      <xdr:col>10</xdr:col>
      <xdr:colOff>94593</xdr:colOff>
      <xdr:row>11</xdr:row>
      <xdr:rowOff>38976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3F56FCA-61BC-C412-9C6E-0C616FA2CA5C}"/>
            </a:ext>
          </a:extLst>
        </xdr:cNvPr>
        <xdr:cNvSpPr txBox="1"/>
      </xdr:nvSpPr>
      <xdr:spPr>
        <a:xfrm>
          <a:off x="1454150" y="1461375"/>
          <a:ext cx="5301593" cy="749301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NZ" sz="4000">
              <a:solidFill>
                <a:schemeClr val="bg1"/>
              </a:solidFill>
            </a:rPr>
            <a:t>Performance</a:t>
          </a:r>
          <a:r>
            <a:rPr lang="en-NZ" sz="4000" baseline="0">
              <a:solidFill>
                <a:schemeClr val="bg1"/>
              </a:solidFill>
            </a:rPr>
            <a:t> Database</a:t>
          </a:r>
          <a:endParaRPr lang="en-NZ" sz="40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153114</xdr:colOff>
      <xdr:row>0</xdr:row>
      <xdr:rowOff>33740</xdr:rowOff>
    </xdr:from>
    <xdr:to>
      <xdr:col>10</xdr:col>
      <xdr:colOff>171450</xdr:colOff>
      <xdr:row>7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1DEB9E-0987-84CD-1F3C-F260DFD72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864" y="33740"/>
          <a:ext cx="5504736" cy="14458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34551</xdr:colOff>
      <xdr:row>16</xdr:row>
      <xdr:rowOff>38473</xdr:rowOff>
    </xdr:from>
    <xdr:to>
      <xdr:col>15</xdr:col>
      <xdr:colOff>408213</xdr:colOff>
      <xdr:row>36</xdr:row>
      <xdr:rowOff>18143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89F80AA-CB3D-2D13-70AA-E53A5D911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179613</xdr:rowOff>
    </xdr:from>
    <xdr:to>
      <xdr:col>9</xdr:col>
      <xdr:colOff>172357</xdr:colOff>
      <xdr:row>77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8D0EFB8-17A6-9460-3992-8334D18A24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46691</xdr:colOff>
      <xdr:row>80</xdr:row>
      <xdr:rowOff>177081</xdr:rowOff>
    </xdr:from>
    <xdr:to>
      <xdr:col>17</xdr:col>
      <xdr:colOff>19477</xdr:colOff>
      <xdr:row>96</xdr:row>
      <xdr:rowOff>149412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8879527-34CA-58DC-5B20-2D9312D4B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864054</xdr:colOff>
      <xdr:row>31</xdr:row>
      <xdr:rowOff>164040</xdr:rowOff>
    </xdr:from>
    <xdr:to>
      <xdr:col>28</xdr:col>
      <xdr:colOff>435044</xdr:colOff>
      <xdr:row>53</xdr:row>
      <xdr:rowOff>29660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1146AA0-CF49-402E-B072-F94AE938D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169333</xdr:colOff>
      <xdr:row>111</xdr:row>
      <xdr:rowOff>41275</xdr:rowOff>
    </xdr:from>
    <xdr:to>
      <xdr:col>13</xdr:col>
      <xdr:colOff>84667</xdr:colOff>
      <xdr:row>141</xdr:row>
      <xdr:rowOff>10583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2331C5B-31C0-44AD-5202-FBDC8FDC2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278902</xdr:colOff>
      <xdr:row>78</xdr:row>
      <xdr:rowOff>87903</xdr:rowOff>
    </xdr:from>
    <xdr:to>
      <xdr:col>39</xdr:col>
      <xdr:colOff>15003</xdr:colOff>
      <xdr:row>103</xdr:row>
      <xdr:rowOff>156198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E06CCA-C7F8-88C4-5F21-2C09D2BA7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584200</xdr:colOff>
      <xdr:row>100</xdr:row>
      <xdr:rowOff>99359</xdr:rowOff>
    </xdr:from>
    <xdr:to>
      <xdr:col>27</xdr:col>
      <xdr:colOff>200210</xdr:colOff>
      <xdr:row>124</xdr:row>
      <xdr:rowOff>169208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C3BCC2-5D40-4A68-1119-E22A834E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104320</xdr:colOff>
      <xdr:row>47</xdr:row>
      <xdr:rowOff>65314</xdr:rowOff>
    </xdr:from>
    <xdr:to>
      <xdr:col>12</xdr:col>
      <xdr:colOff>565149</xdr:colOff>
      <xdr:row>62</xdr:row>
      <xdr:rowOff>46264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C7E5C6-C884-9099-E78A-7B7DD1567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18182</xdr:colOff>
      <xdr:row>22</xdr:row>
      <xdr:rowOff>5483</xdr:rowOff>
    </xdr:from>
    <xdr:to>
      <xdr:col>25</xdr:col>
      <xdr:colOff>63498</xdr:colOff>
      <xdr:row>43</xdr:row>
      <xdr:rowOff>110258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7C5740-0E5A-DE41-6208-DF41AFB67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334818</xdr:colOff>
      <xdr:row>210</xdr:row>
      <xdr:rowOff>36944</xdr:rowOff>
    </xdr:from>
    <xdr:to>
      <xdr:col>31</xdr:col>
      <xdr:colOff>554180</xdr:colOff>
      <xdr:row>305</xdr:row>
      <xdr:rowOff>103908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BDC29A9-C1AF-3D3A-7D36-CCB162412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7384257" createdVersion="8" refreshedVersion="8" minRefreshableVersion="3" recordCount="269" xr:uid="{86A8936B-524E-4E08-A35C-6004266CE6D7}">
  <cacheSource type="worksheet">
    <worksheetSource name="Table1"/>
  </cacheSource>
  <cacheFields count="18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14">
      <sharedItems containsSemiMixedTypes="0" containsNonDate="0" containsDate="1" containsString="0" minDate="2018-12-02T00:00:00" maxDate="2022-10-16T00:00:00"/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Country" numFmtId="0">
      <sharedItems/>
    </cacheField>
    <cacheField name="Age" numFmtId="2">
      <sharedItems containsSemiMixedTypes="0" containsString="0" containsNumber="1" minValue="18.86849315068493" maxValue="400"/>
    </cacheField>
    <cacheField name="Rank" numFmtId="0">
      <sharedItems containsSemiMixedTypes="0" containsString="0" containsNumber="1" containsInteger="1" minValue="1" maxValue="26" count="2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Split1" numFmtId="0">
      <sharedItems containsSemiMixedTypes="0" containsString="0" containsNumber="1" minValue="11.395" maxValue="15.103999999999999"/>
    </cacheField>
    <cacheField name="Split2" numFmtId="0">
      <sharedItems containsSemiMixedTypes="0" containsString="0" containsNumber="1" minValue="7.1580000000000013" maxValue="8.7819999999999983"/>
    </cacheField>
    <cacheField name="Split3" numFmtId="0">
      <sharedItems containsSemiMixedTypes="0" containsString="0" containsNumber="1" minValue="6.8690000000000033" maxValue="8.5399999999999991"/>
    </cacheField>
    <cacheField name="Split4" numFmtId="0">
      <sharedItems containsSemiMixedTypes="0" containsString="0" containsNumber="1" minValue="6.8810000000000002" maxValue="8.6799999999999962"/>
    </cacheField>
    <cacheField name="125m" numFmtId="0">
      <sharedItems containsSemiMixedTypes="0" containsString="0" containsNumber="1" minValue="11.395" maxValue="15.103999999999999"/>
    </cacheField>
    <cacheField name="250m" numFmtId="0">
      <sharedItems containsSemiMixedTypes="0" containsString="0" containsNumber="1" minValue="18.664000000000001" maxValue="23.783999999999999"/>
    </cacheField>
    <cacheField name="375m" numFmtId="0">
      <sharedItems containsSemiMixedTypes="0" containsString="0" containsNumber="1" minValue="25.702000000000002" maxValue="32.323999999999998"/>
    </cacheField>
    <cacheField name="500m" numFmtId="0">
      <sharedItems containsSemiMixedTypes="0" containsString="0" containsNumber="1" minValue="32.835000000000001" maxValue="40.890999999999998"/>
    </cacheField>
    <cacheField name="Avg Speed" numFmtId="2">
      <sharedItems containsSemiMixedTypes="0" containsString="0" containsNumber="1" minValue="44.019466386246364" maxValue="54.819552306989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8310188" createdVersion="8" refreshedVersion="8" minRefreshableVersion="3" recordCount="1076" xr:uid="{29013BF6-0E25-42BA-98F8-8E98B074CBBE}">
  <cacheSource type="worksheet">
    <worksheetSource name="Table4"/>
  </cacheSource>
  <cacheFields count="14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22">
      <sharedItems containsSemiMixedTypes="0" containsNonDate="0" containsDate="1" containsString="0" minDate="2018-12-02T00:00:00" maxDate="2022-10-16T00:00:00" count="11">
        <d v="2022-10-15T00:00:00"/>
        <d v="2022-07-09T00:00:00"/>
        <d v="2022-05-14T00:00:00"/>
        <d v="2022-04-23T00:00:00"/>
        <d v="2021-10-23T00:00:00"/>
        <d v="2021-09-11T00:00:00"/>
        <d v="2021-07-10T00:00:00"/>
        <d v="2021-05-15T00:00:00"/>
        <d v="2020-02-29T00:00:00"/>
        <d v="2019-03-02T00:00:00"/>
        <d v="2018-12-02T00:00:00"/>
      </sharedItems>
      <fieldGroup par="13" base="2">
        <rangePr groupBy="months" startDate="2018-12-02T00:00:00" endDate="2022-10-16T00:00:00"/>
        <groupItems count="14">
          <s v="&lt;2/12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6/10/2022"/>
        </groupItems>
      </fieldGroup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Country" numFmtId="0">
      <sharedItems/>
    </cacheField>
    <cacheField name="Age" numFmtId="0">
      <sharedItems containsSemiMixedTypes="0" containsString="0" containsNumber="1" minValue="18.86849315068493" maxValue="400" count="83">
        <n v="25.093150684931508"/>
        <n v="122.87397260273973"/>
        <n v="24.397260273972602"/>
        <n v="27.194520547945206"/>
        <n v="28.904109589041095"/>
        <n v="26.517808219178082"/>
        <n v="400"/>
        <n v="25.6"/>
        <n v="27"/>
        <n v="34.249315068493154"/>
        <n v="24.75068493150685"/>
        <n v="26.926027397260274"/>
        <n v="122.60547945205479"/>
        <n v="24.12876712328767"/>
        <n v="22.843835616438355"/>
        <n v="25.035616438356165"/>
        <n v="32.0027397260274"/>
        <n v="26.139726027397259"/>
        <n v="33.980821917808221"/>
        <n v="22.980821917808218"/>
        <n v="122.45205479452055"/>
        <n v="26.095890410958905"/>
        <n v="26.772602739726029"/>
        <n v="25.17808219178082"/>
        <n v="24.882191780821916"/>
        <n v="22.56986301369863"/>
        <n v="31.849315068493151"/>
        <n v="26.578082191780823"/>
        <n v="22.536986301369861"/>
        <n v="26.715068493150685"/>
        <n v="26.038356164383561"/>
        <n v="25.12054794520548"/>
        <n v="122.39452054794521"/>
        <n v="22.512328767123286"/>
        <n v="23.298630136986301"/>
        <n v="26.520547945205479"/>
        <n v="23.123287671232877"/>
        <n v="20.663013698630138"/>
        <n v="19.482191780821918"/>
        <n v="121.8958904109589"/>
        <n v="24.621917808219177"/>
        <n v="26.216438356164385"/>
        <n v="20.652054794520549"/>
        <n v="33.271232876712325"/>
        <n v="20.734246575342464"/>
        <n v="22.624657534246577"/>
        <n v="22.608219178082191"/>
        <n v="26.101369863013698"/>
        <n v="22.391780821917809"/>
        <n v="22.509589041095889"/>
        <n v="23.657534246575342"/>
        <n v="20.61917808219178"/>
        <n v="22.517808219178082"/>
        <n v="18.86849315068493"/>
        <n v="20.049315068493151"/>
        <n v="25.92876712328767"/>
        <n v="24.18082191780822"/>
        <n v="32.830136986301369"/>
        <n v="23.331506849315069"/>
        <n v="121.45479452054795"/>
        <n v="120.24657534246575"/>
        <n v="29.643835616438356"/>
        <n v="22.972602739726028"/>
        <n v="23.890410958904109"/>
        <n v="27.279452054794522"/>
        <n v="20.484931506849314"/>
        <n v="31.621917808219177"/>
        <n v="23.780821917808218"/>
        <n v="22.676712328767124"/>
        <n v="24.372602739726027"/>
        <n v="22.893150684931506"/>
        <n v="28.646575342465752"/>
        <n v="119.24931506849315"/>
        <n v="21.975342465753425"/>
        <n v="26.726027397260275"/>
        <n v="30.624657534246577"/>
        <n v="23.56986301369863"/>
        <n v="19.18082191780822"/>
        <n v="26.479452054794521"/>
        <n v="19.12054794520548"/>
        <n v="21.728767123287671"/>
        <n v="28.4"/>
        <n v="119.0027397260274"/>
      </sharedItems>
    </cacheField>
    <cacheField name="Rank" numFmtId="0">
      <sharedItems containsSemiMixedTypes="0" containsString="0" containsNumber="1" containsInteger="1" minValue="1" maxValue="26"/>
    </cacheField>
    <cacheField name="Marker" numFmtId="0">
      <sharedItems count="4">
        <s v="125m"/>
        <s v="250m"/>
        <s v="375m"/>
        <s v="500m"/>
      </sharedItems>
    </cacheField>
    <cacheField name="RunningTime" numFmtId="0">
      <sharedItems containsSemiMixedTypes="0" containsString="0" containsNumber="1" minValue="11.395" maxValue="40.890999999999998"/>
    </cacheField>
    <cacheField name="Split" numFmtId="0">
      <sharedItems containsSemiMixedTypes="0" containsString="0" containsNumber="1" minValue="6.8690000000000033" maxValue="15.103999999999999"/>
    </cacheField>
    <cacheField name="Quarters" numFmtId="0" databaseField="0">
      <fieldGroup base="2">
        <rangePr groupBy="quarters" startDate="2018-12-02T00:00:00" endDate="2022-10-16T00:00:00"/>
        <groupItems count="6">
          <s v="&lt;2/12/2018"/>
          <s v="Qtr1"/>
          <s v="Qtr2"/>
          <s v="Qtr3"/>
          <s v="Qtr4"/>
          <s v="&gt;16/10/2022"/>
        </groupItems>
      </fieldGroup>
    </cacheField>
    <cacheField name="Years" numFmtId="0" databaseField="0">
      <fieldGroup base="2">
        <rangePr groupBy="years" startDate="2018-12-02T00:00:00" endDate="2022-10-16T00:00:00"/>
        <groupItems count="7">
          <s v="&lt;2/12/2018"/>
          <s v="2018"/>
          <s v="2019"/>
          <s v="2020"/>
          <s v="2021"/>
          <s v="2022"/>
          <s v="&gt;16/10/2022"/>
        </groupItems>
      </fieldGroup>
    </cacheField>
  </cacheFields>
  <extLst>
    <ext xmlns:x14="http://schemas.microsoft.com/office/spreadsheetml/2009/9/main" uri="{725AE2AE-9491-48be-B2B4-4EB974FC3084}">
      <x14:pivotCacheDefinition pivotCacheId="15561785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9">
  <r>
    <x v="0"/>
    <x v="0"/>
    <d v="2022-10-15T00:00:00"/>
    <x v="0"/>
    <x v="0"/>
    <s v="GER"/>
    <n v="25.093150684931508"/>
    <x v="0"/>
    <x v="0"/>
    <n v="11.855"/>
    <n v="7.3419999999999987"/>
    <n v="6.8770000000000024"/>
    <n v="6.8940000000000019"/>
    <n v="11.855"/>
    <n v="19.196999999999999"/>
    <n v="26.074000000000002"/>
    <n v="32.968000000000004"/>
    <n v="54.598398446978884"/>
  </r>
  <r>
    <x v="0"/>
    <x v="0"/>
    <d v="2022-10-15T00:00:00"/>
    <x v="0"/>
    <x v="0"/>
    <s v="FRA"/>
    <n v="25.093150684931508"/>
    <x v="1"/>
    <x v="1"/>
    <n v="11.913"/>
    <n v="7.2590000000000003"/>
    <n v="6.9250000000000007"/>
    <n v="7.0619999999999976"/>
    <n v="11.913"/>
    <n v="19.172000000000001"/>
    <n v="26.097000000000001"/>
    <n v="33.158999999999999"/>
    <n v="54.283904822220215"/>
  </r>
  <r>
    <x v="0"/>
    <x v="0"/>
    <d v="2022-10-15T00:00:00"/>
    <x v="0"/>
    <x v="0"/>
    <s v="AUS"/>
    <n v="122.87397260273973"/>
    <x v="2"/>
    <x v="2"/>
    <n v="11.632"/>
    <n v="7.3229999999999986"/>
    <n v="7.0710000000000015"/>
    <n v="7.1519999999999975"/>
    <n v="11.632"/>
    <n v="18.954999999999998"/>
    <n v="26.026"/>
    <n v="33.177999999999997"/>
    <n v="54.252818132497445"/>
  </r>
  <r>
    <x v="0"/>
    <x v="0"/>
    <d v="2022-10-15T00:00:00"/>
    <x v="0"/>
    <x v="0"/>
    <s v="NED"/>
    <n v="24.397260273972602"/>
    <x v="3"/>
    <x v="3"/>
    <n v="11.951000000000001"/>
    <n v="7.2789999999999999"/>
    <n v="6.9250000000000007"/>
    <n v="7.0279999999999987"/>
    <n v="11.951000000000001"/>
    <n v="19.23"/>
    <n v="26.155000000000001"/>
    <n v="33.183"/>
    <n v="54.244643341470031"/>
  </r>
  <r>
    <x v="0"/>
    <x v="0"/>
    <d v="2022-10-15T00:00:00"/>
    <x v="0"/>
    <x v="0"/>
    <s v="COL"/>
    <n v="27.194520547945206"/>
    <x v="4"/>
    <x v="4"/>
    <n v="11.82"/>
    <n v="7.2390000000000008"/>
    <n v="6.9899999999999984"/>
    <n v="7.1859999999999999"/>
    <n v="11.82"/>
    <n v="19.059000000000001"/>
    <n v="26.048999999999999"/>
    <n v="33.234999999999999"/>
    <n v="54.159771325409963"/>
  </r>
  <r>
    <x v="0"/>
    <x v="0"/>
    <d v="2022-10-15T00:00:00"/>
    <x v="0"/>
    <x v="0"/>
    <s v="CAN"/>
    <n v="28.904109589041095"/>
    <x v="5"/>
    <x v="5"/>
    <n v="11.933"/>
    <n v="7.2149999999999999"/>
    <n v="6.9649999999999999"/>
    <n v="7.1550000000000011"/>
    <n v="11.933"/>
    <n v="19.148"/>
    <n v="26.113"/>
    <n v="33.268000000000001"/>
    <n v="54.106047853793434"/>
  </r>
  <r>
    <x v="0"/>
    <x v="0"/>
    <d v="2022-10-15T00:00:00"/>
    <x v="0"/>
    <x v="0"/>
    <s v="CHN"/>
    <n v="122.87397260273973"/>
    <x v="6"/>
    <x v="6"/>
    <n v="11.606999999999999"/>
    <n v="7.2510000000000012"/>
    <n v="7.0470000000000006"/>
    <n v="7.3900000000000006"/>
    <n v="11.606999999999999"/>
    <n v="18.858000000000001"/>
    <n v="25.905000000000001"/>
    <n v="33.295000000000002"/>
    <n v="54.062171497221804"/>
  </r>
  <r>
    <x v="0"/>
    <x v="0"/>
    <d v="2022-10-15T00:00:00"/>
    <x v="0"/>
    <x v="0"/>
    <s v="NED"/>
    <n v="26.517808219178082"/>
    <x v="7"/>
    <x v="7"/>
    <n v="11.587"/>
    <n v="7.3069999999999986"/>
    <n v="7.1190000000000033"/>
    <n v="7.3000000000000007"/>
    <n v="11.587"/>
    <n v="18.893999999999998"/>
    <n v="26.013000000000002"/>
    <n v="33.313000000000002"/>
    <n v="54.032960105664451"/>
  </r>
  <r>
    <x v="0"/>
    <x v="0"/>
    <d v="2022-10-15T00:00:00"/>
    <x v="0"/>
    <x v="0"/>
    <s v="GER"/>
    <n v="122.87397260273973"/>
    <x v="8"/>
    <x v="8"/>
    <n v="12.048"/>
    <n v="7.2859999999999996"/>
    <n v="6.9570000000000007"/>
    <n v="7.0289999999999999"/>
    <n v="12.048"/>
    <n v="19.334"/>
    <n v="26.291"/>
    <n v="33.32"/>
    <n v="54.021608643457384"/>
  </r>
  <r>
    <x v="0"/>
    <x v="0"/>
    <d v="2022-10-15T00:00:00"/>
    <x v="0"/>
    <x v="0"/>
    <s v="GER"/>
    <n v="122.87397260273973"/>
    <x v="9"/>
    <x v="9"/>
    <n v="12.07"/>
    <n v="7.338000000000001"/>
    <n v="6.9429999999999978"/>
    <n v="7.027000000000001"/>
    <n v="12.07"/>
    <n v="19.408000000000001"/>
    <n v="26.350999999999999"/>
    <n v="33.378"/>
    <n v="53.927736832644257"/>
  </r>
  <r>
    <x v="0"/>
    <x v="0"/>
    <d v="2022-10-15T00:00:00"/>
    <x v="0"/>
    <x v="0"/>
    <s v="GBR"/>
    <n v="400"/>
    <x v="10"/>
    <x v="10"/>
    <n v="12.031000000000001"/>
    <n v="7.3139999999999983"/>
    <n v="7.0590000000000011"/>
    <n v="7.254999999999999"/>
    <n v="12.031000000000001"/>
    <n v="19.344999999999999"/>
    <n v="26.404"/>
    <n v="33.658999999999999"/>
    <n v="53.477524584806446"/>
  </r>
  <r>
    <x v="0"/>
    <x v="0"/>
    <d v="2022-10-15T00:00:00"/>
    <x v="0"/>
    <x v="0"/>
    <s v="GBR"/>
    <n v="400"/>
    <x v="11"/>
    <x v="11"/>
    <n v="11.922000000000001"/>
    <n v="7.3589999999999982"/>
    <n v="7.2140000000000022"/>
    <n v="7.4199999999999982"/>
    <n v="11.922000000000001"/>
    <n v="19.280999999999999"/>
    <n v="26.495000000000001"/>
    <n v="33.914999999999999"/>
    <n v="53.073861123396732"/>
  </r>
  <r>
    <x v="0"/>
    <x v="0"/>
    <d v="2022-10-15T00:00:00"/>
    <x v="0"/>
    <x v="0"/>
    <s v="POL"/>
    <n v="400"/>
    <x v="12"/>
    <x v="12"/>
    <n v="11.772"/>
    <n v="7.400999999999998"/>
    <n v="7.2730000000000032"/>
    <n v="7.5089999999999968"/>
    <n v="11.772"/>
    <n v="19.172999999999998"/>
    <n v="26.446000000000002"/>
    <n v="33.954999999999998"/>
    <n v="53.011338536298041"/>
  </r>
  <r>
    <x v="0"/>
    <x v="0"/>
    <d v="2022-10-15T00:00:00"/>
    <x v="0"/>
    <x v="0"/>
    <s v="POL"/>
    <n v="400"/>
    <x v="13"/>
    <x v="13"/>
    <n v="11.975"/>
    <n v="7.4809999999999999"/>
    <n v="7.1649999999999991"/>
    <n v="7.3360000000000021"/>
    <n v="11.975"/>
    <n v="19.456"/>
    <n v="26.620999999999999"/>
    <n v="33.957000000000001"/>
    <n v="53.008216273522393"/>
  </r>
  <r>
    <x v="0"/>
    <x v="0"/>
    <d v="2022-10-15T00:00:00"/>
    <x v="0"/>
    <x v="0"/>
    <s v="GER"/>
    <n v="400"/>
    <x v="14"/>
    <x v="14"/>
    <n v="12.3"/>
    <n v="7.4039999999999999"/>
    <n v="7.093"/>
    <n v="7.218"/>
    <n v="12.3"/>
    <n v="19.704000000000001"/>
    <n v="26.797000000000001"/>
    <n v="34.015000000000001"/>
    <n v="52.917830368954874"/>
  </r>
  <r>
    <x v="0"/>
    <x v="0"/>
    <d v="2022-10-15T00:00:00"/>
    <x v="0"/>
    <x v="0"/>
    <s v="FRA"/>
    <n v="400"/>
    <x v="15"/>
    <x v="15"/>
    <n v="12.189"/>
    <n v="7.4770000000000003"/>
    <n v="7.1610000000000014"/>
    <n v="7.2619999999999969"/>
    <n v="12.189"/>
    <n v="19.666"/>
    <n v="26.827000000000002"/>
    <n v="34.088999999999999"/>
    <n v="52.802956965590077"/>
  </r>
  <r>
    <x v="0"/>
    <x v="0"/>
    <d v="2022-10-15T00:00:00"/>
    <x v="0"/>
    <x v="0"/>
    <s v="ITA"/>
    <n v="25.6"/>
    <x v="16"/>
    <x v="16"/>
    <n v="12.457000000000001"/>
    <n v="7.291999999999998"/>
    <n v="7.1180000000000021"/>
    <n v="7.4340000000000011"/>
    <n v="12.457000000000001"/>
    <n v="19.748999999999999"/>
    <n v="26.867000000000001"/>
    <n v="34.301000000000002"/>
    <n v="52.47660418063613"/>
  </r>
  <r>
    <x v="0"/>
    <x v="0"/>
    <d v="2022-10-15T00:00:00"/>
    <x v="0"/>
    <x v="0"/>
    <s v="CZE"/>
    <n v="400"/>
    <x v="17"/>
    <x v="17"/>
    <n v="12.042"/>
    <n v="7.5230000000000015"/>
    <n v="7.3069999999999986"/>
    <n v="7.509999999999998"/>
    <n v="12.042"/>
    <n v="19.565000000000001"/>
    <n v="26.872"/>
    <n v="34.381999999999998"/>
    <n v="52.35297539410157"/>
  </r>
  <r>
    <x v="0"/>
    <x v="0"/>
    <d v="2022-10-15T00:00:00"/>
    <x v="0"/>
    <x v="0"/>
    <s v="CAN"/>
    <n v="27"/>
    <x v="18"/>
    <x v="18"/>
    <n v="12.145"/>
    <n v="7.5090000000000003"/>
    <n v="7.3069999999999986"/>
    <n v="7.5380000000000038"/>
    <n v="12.145"/>
    <n v="19.654"/>
    <n v="26.960999999999999"/>
    <n v="34.499000000000002"/>
    <n v="52.17542537464854"/>
  </r>
  <r>
    <x v="0"/>
    <x v="0"/>
    <d v="2022-10-15T00:00:00"/>
    <x v="0"/>
    <x v="0"/>
    <s v="ESP"/>
    <n v="34.249315068493154"/>
    <x v="19"/>
    <x v="19"/>
    <n v="12.221"/>
    <n v="7.5019999999999989"/>
    <n v="7.3170000000000002"/>
    <n v="7.5140000000000029"/>
    <n v="12.221"/>
    <n v="19.722999999999999"/>
    <n v="27.04"/>
    <n v="34.554000000000002"/>
    <n v="52.092377148810556"/>
  </r>
  <r>
    <x v="0"/>
    <x v="0"/>
    <d v="2022-10-15T00:00:00"/>
    <x v="0"/>
    <x v="0"/>
    <s v="IRL"/>
    <n v="400"/>
    <x v="20"/>
    <x v="20"/>
    <n v="12.753"/>
    <n v="7.4390000000000001"/>
    <n v="7.1430000000000007"/>
    <n v="7.43"/>
    <n v="12.753"/>
    <n v="20.192"/>
    <n v="27.335000000000001"/>
    <n v="34.765000000000001"/>
    <n v="51.776211707176756"/>
  </r>
  <r>
    <x v="0"/>
    <x v="0"/>
    <d v="2022-10-15T00:00:00"/>
    <x v="0"/>
    <x v="0"/>
    <s v="MAS"/>
    <n v="24.75068493150685"/>
    <x v="21"/>
    <x v="21"/>
    <n v="12.801"/>
    <n v="7.6010000000000009"/>
    <n v="7.3699999999999974"/>
    <n v="7.5769999999999982"/>
    <n v="12.801"/>
    <n v="20.402000000000001"/>
    <n v="27.771999999999998"/>
    <n v="35.348999999999997"/>
    <n v="50.920818127811259"/>
  </r>
  <r>
    <x v="0"/>
    <x v="0"/>
    <d v="2022-10-15T00:00:00"/>
    <x v="0"/>
    <x v="0"/>
    <s v="MAS"/>
    <n v="400"/>
    <x v="22"/>
    <x v="22"/>
    <n v="12.913"/>
    <n v="7.6269999999999989"/>
    <n v="7.343"/>
    <n v="7.629999999999999"/>
    <n v="12.913"/>
    <n v="20.54"/>
    <n v="27.882999999999999"/>
    <n v="35.512999999999998"/>
    <n v="50.685664404584237"/>
  </r>
  <r>
    <x v="0"/>
    <x v="0"/>
    <d v="2022-10-15T00:00:00"/>
    <x v="0"/>
    <x v="0"/>
    <s v="MAS"/>
    <n v="400"/>
    <x v="23"/>
    <x v="23"/>
    <n v="13.451000000000001"/>
    <n v="7.9239999999999995"/>
    <n v="7.6529999999999987"/>
    <n v="7.9080000000000013"/>
    <n v="13.451000000000001"/>
    <n v="21.375"/>
    <n v="29.027999999999999"/>
    <n v="36.936"/>
    <n v="48.732943469785575"/>
  </r>
  <r>
    <x v="0"/>
    <x v="0"/>
    <d v="2022-10-15T00:00:00"/>
    <x v="0"/>
    <x v="0"/>
    <s v="NGR"/>
    <n v="400"/>
    <x v="24"/>
    <x v="24"/>
    <n v="15.103999999999999"/>
    <n v="8.5180000000000007"/>
    <n v="8.2280000000000015"/>
    <n v="8.3689999999999998"/>
    <n v="15.103999999999999"/>
    <n v="23.622"/>
    <n v="31.85"/>
    <n v="40.219000000000001"/>
    <n v="44.754966558094431"/>
  </r>
  <r>
    <x v="0"/>
    <x v="0"/>
    <d v="2022-10-15T00:00:00"/>
    <x v="0"/>
    <x v="1"/>
    <s v="FRA"/>
    <n v="400"/>
    <x v="0"/>
    <x v="1"/>
    <n v="11.717000000000001"/>
    <n v="7.2219999999999995"/>
    <n v="6.8719999999999999"/>
    <n v="7.0240000000000009"/>
    <n v="11.717000000000001"/>
    <n v="18.939"/>
    <n v="25.811"/>
    <n v="32.835000000000001"/>
    <n v="54.819552306989493"/>
  </r>
  <r>
    <x v="0"/>
    <x v="0"/>
    <d v="2022-10-15T00:00:00"/>
    <x v="0"/>
    <x v="1"/>
    <s v="GER"/>
    <n v="25.093150684931508"/>
    <x v="1"/>
    <x v="0"/>
    <n v="11.936"/>
    <n v="7.3649999999999984"/>
    <n v="6.8690000000000033"/>
    <n v="6.8810000000000002"/>
    <n v="11.936"/>
    <n v="19.300999999999998"/>
    <n v="26.17"/>
    <n v="33.051000000000002"/>
    <n v="54.461287101751836"/>
  </r>
  <r>
    <x v="0"/>
    <x v="0"/>
    <d v="2022-10-15T00:00:00"/>
    <x v="0"/>
    <x v="1"/>
    <s v="CHN"/>
    <n v="122.87397260273973"/>
    <x v="2"/>
    <x v="6"/>
    <n v="11.62"/>
    <n v="7.2690000000000001"/>
    <n v="6.9780000000000015"/>
    <n v="7.3469999999999978"/>
    <n v="11.62"/>
    <n v="18.888999999999999"/>
    <n v="25.867000000000001"/>
    <n v="33.213999999999999"/>
    <n v="54.194014572168363"/>
  </r>
  <r>
    <x v="0"/>
    <x v="0"/>
    <d v="2022-10-15T00:00:00"/>
    <x v="0"/>
    <x v="1"/>
    <s v="NED"/>
    <n v="24.397260273972602"/>
    <x v="3"/>
    <x v="3"/>
    <n v="11.944000000000001"/>
    <n v="7.3199999999999985"/>
    <n v="6.9310000000000009"/>
    <n v="7.0480000000000018"/>
    <n v="11.944000000000001"/>
    <n v="19.263999999999999"/>
    <n v="26.195"/>
    <n v="33.243000000000002"/>
    <n v="54.146737659056036"/>
  </r>
  <r>
    <x v="0"/>
    <x v="0"/>
    <d v="2022-10-15T00:00:00"/>
    <x v="0"/>
    <x v="1"/>
    <s v="AUS"/>
    <n v="122.87397260273973"/>
    <x v="4"/>
    <x v="2"/>
    <n v="11.473000000000001"/>
    <n v="7.3779999999999983"/>
    <n v="7.1230000000000011"/>
    <n v="7.3210000000000015"/>
    <n v="11.473000000000001"/>
    <n v="18.850999999999999"/>
    <n v="25.974"/>
    <n v="33.295000000000002"/>
    <n v="54.062171497221804"/>
  </r>
  <r>
    <x v="0"/>
    <x v="0"/>
    <d v="2022-10-15T00:00:00"/>
    <x v="0"/>
    <x v="1"/>
    <s v="COL"/>
    <n v="27.194520547945206"/>
    <x v="5"/>
    <x v="4"/>
    <n v="11.957000000000001"/>
    <n v="7.2259999999999991"/>
    <n v="6.9780000000000015"/>
    <n v="7.1859999999999999"/>
    <n v="11.957000000000001"/>
    <n v="19.183"/>
    <n v="26.161000000000001"/>
    <n v="33.347000000000001"/>
    <n v="53.977869073679791"/>
  </r>
  <r>
    <x v="0"/>
    <x v="0"/>
    <d v="2022-10-15T00:00:00"/>
    <x v="0"/>
    <x v="1"/>
    <s v="CAN"/>
    <n v="28.904109589041095"/>
    <x v="6"/>
    <x v="5"/>
    <n v="11.897"/>
    <n v="7.2819999999999983"/>
    <n v="6.9980000000000011"/>
    <n v="7.1820000000000022"/>
    <n v="11.897"/>
    <n v="19.178999999999998"/>
    <n v="26.177"/>
    <n v="33.359000000000002"/>
    <n v="53.958451991966186"/>
  </r>
  <r>
    <x v="0"/>
    <x v="0"/>
    <d v="2022-10-15T00:00:00"/>
    <x v="0"/>
    <x v="1"/>
    <s v="NED"/>
    <n v="26.517808219178082"/>
    <x v="7"/>
    <x v="7"/>
    <n v="11.747"/>
    <n v="7.3880000000000017"/>
    <n v="7.1779999999999973"/>
    <n v="7.3900000000000041"/>
    <n v="11.747"/>
    <n v="19.135000000000002"/>
    <n v="26.312999999999999"/>
    <n v="33.703000000000003"/>
    <n v="53.407708512595313"/>
  </r>
  <r>
    <x v="1"/>
    <x v="0"/>
    <d v="2022-07-09T00:00:00"/>
    <x v="1"/>
    <x v="0"/>
    <s v="COL"/>
    <n v="26.926027397260274"/>
    <x v="0"/>
    <x v="4"/>
    <n v="11.881"/>
    <n v="7.2190000000000012"/>
    <n v="6.9549999999999983"/>
    <n v="7.1159999999999997"/>
    <n v="11.881"/>
    <n v="19.100000000000001"/>
    <n v="26.055"/>
    <n v="33.170999999999999"/>
    <n v="54.264266980193547"/>
  </r>
  <r>
    <x v="1"/>
    <x v="0"/>
    <d v="2022-07-09T00:00:00"/>
    <x v="1"/>
    <x v="0"/>
    <s v="BDR"/>
    <n v="122.60547945205479"/>
    <x v="1"/>
    <x v="6"/>
    <n v="11.911"/>
    <n v="7.3110000000000017"/>
    <n v="6.9489999999999981"/>
    <n v="7.1109999999999971"/>
    <n v="11.911"/>
    <n v="19.222000000000001"/>
    <n v="26.170999999999999"/>
    <n v="33.281999999999996"/>
    <n v="54.083288263926455"/>
  </r>
  <r>
    <x v="1"/>
    <x v="0"/>
    <d v="2022-07-09T00:00:00"/>
    <x v="1"/>
    <x v="0"/>
    <s v="NED"/>
    <n v="24.12876712328767"/>
    <x v="2"/>
    <x v="3"/>
    <n v="12.23"/>
    <n v="7.379999999999999"/>
    <n v="7.0860000000000021"/>
    <n v="7.147000000000002"/>
    <n v="12.23"/>
    <n v="19.61"/>
    <n v="26.696000000000002"/>
    <n v="33.843000000000004"/>
    <n v="53.18677422214342"/>
  </r>
  <r>
    <x v="1"/>
    <x v="0"/>
    <d v="2022-07-09T00:00:00"/>
    <x v="1"/>
    <x v="0"/>
    <s v="WTT"/>
    <n v="400"/>
    <x v="3"/>
    <x v="1"/>
    <n v="12.045"/>
    <n v="7.4189999999999987"/>
    <n v="7.1180000000000021"/>
    <n v="7.3369999999999962"/>
    <n v="12.045"/>
    <n v="19.463999999999999"/>
    <n v="26.582000000000001"/>
    <n v="33.918999999999997"/>
    <n v="53.067602228839299"/>
  </r>
  <r>
    <x v="1"/>
    <x v="0"/>
    <d v="2022-07-09T00:00:00"/>
    <x v="1"/>
    <x v="0"/>
    <s v="NED"/>
    <n v="22.843835616438355"/>
    <x v="4"/>
    <x v="25"/>
    <n v="12.271000000000001"/>
    <n v="7.379999999999999"/>
    <n v="7.0749999999999993"/>
    <n v="7.213000000000001"/>
    <n v="12.271000000000001"/>
    <n v="19.651"/>
    <n v="26.725999999999999"/>
    <n v="33.939"/>
    <n v="53.036329885971888"/>
  </r>
  <r>
    <x v="1"/>
    <x v="0"/>
    <d v="2022-07-09T00:00:00"/>
    <x v="1"/>
    <x v="0"/>
    <s v="CHN"/>
    <n v="25.035616438356165"/>
    <x v="5"/>
    <x v="26"/>
    <n v="12.07"/>
    <n v="7.3649999999999984"/>
    <n v="7.1270000000000024"/>
    <n v="7.4119999999999955"/>
    <n v="12.07"/>
    <n v="19.434999999999999"/>
    <n v="26.562000000000001"/>
    <n v="33.973999999999997"/>
    <n v="52.981691882027441"/>
  </r>
  <r>
    <x v="1"/>
    <x v="0"/>
    <d v="2022-07-09T00:00:00"/>
    <x v="1"/>
    <x v="0"/>
    <s v="CHN"/>
    <n v="400"/>
    <x v="6"/>
    <x v="27"/>
    <n v="12.269"/>
    <n v="7.5119999999999987"/>
    <n v="7.1080000000000005"/>
    <n v="7.2219999999999978"/>
    <n v="12.269"/>
    <n v="19.780999999999999"/>
    <n v="26.888999999999999"/>
    <n v="34.110999999999997"/>
    <n v="52.768901527366545"/>
  </r>
  <r>
    <x v="1"/>
    <x v="0"/>
    <d v="2022-07-09T00:00:00"/>
    <x v="1"/>
    <x v="0"/>
    <s v="MEX"/>
    <n v="32.0027397260274"/>
    <x v="7"/>
    <x v="28"/>
    <n v="12.071"/>
    <n v="7.4700000000000006"/>
    <n v="7.3260000000000005"/>
    <n v="7.5250000000000021"/>
    <n v="12.071"/>
    <n v="19.541"/>
    <n v="26.867000000000001"/>
    <n v="34.392000000000003"/>
    <n v="52.337752965805997"/>
  </r>
  <r>
    <x v="1"/>
    <x v="0"/>
    <d v="2022-07-09T00:00:00"/>
    <x v="1"/>
    <x v="0"/>
    <s v="COL"/>
    <n v="26.139726027397259"/>
    <x v="8"/>
    <x v="29"/>
    <n v="12.214"/>
    <n v="7.4829999999999988"/>
    <n v="7.3189999999999991"/>
    <n v="7.4310000000000045"/>
    <n v="12.214"/>
    <n v="19.696999999999999"/>
    <n v="27.015999999999998"/>
    <n v="34.447000000000003"/>
    <n v="52.254187592533455"/>
  </r>
  <r>
    <x v="1"/>
    <x v="0"/>
    <d v="2022-07-09T00:00:00"/>
    <x v="1"/>
    <x v="0"/>
    <s v="IRL"/>
    <n v="400"/>
    <x v="9"/>
    <x v="20"/>
    <n v="12.675000000000001"/>
    <n v="7.41"/>
    <n v="7.0479999999999983"/>
    <n v="7.3350000000000044"/>
    <n v="12.675000000000001"/>
    <n v="20.085000000000001"/>
    <n v="27.132999999999999"/>
    <n v="34.468000000000004"/>
    <n v="52.22235116629917"/>
  </r>
  <r>
    <x v="1"/>
    <x v="0"/>
    <d v="2022-07-09T00:00:00"/>
    <x v="1"/>
    <x v="0"/>
    <s v="FRA"/>
    <n v="400"/>
    <x v="10"/>
    <x v="15"/>
    <n v="12.484999999999999"/>
    <n v="7.6020000000000003"/>
    <n v="7.2409999999999997"/>
    <n v="7.3200000000000038"/>
    <n v="12.484999999999999"/>
    <n v="20.087"/>
    <n v="27.327999999999999"/>
    <n v="34.648000000000003"/>
    <n v="51.951050565689215"/>
  </r>
  <r>
    <x v="1"/>
    <x v="0"/>
    <d v="2022-07-09T00:00:00"/>
    <x v="1"/>
    <x v="0"/>
    <s v="HKG"/>
    <n v="400"/>
    <x v="11"/>
    <x v="30"/>
    <n v="12.169"/>
    <n v="7.657"/>
    <n v="7.5129999999999981"/>
    <n v="7.7760000000000034"/>
    <n v="12.169"/>
    <n v="19.826000000000001"/>
    <n v="27.338999999999999"/>
    <n v="35.115000000000002"/>
    <n v="51.26014523707817"/>
  </r>
  <r>
    <x v="1"/>
    <x v="0"/>
    <d v="2022-07-09T00:00:00"/>
    <x v="1"/>
    <x v="0"/>
    <s v="ARG"/>
    <n v="400"/>
    <x v="12"/>
    <x v="31"/>
    <n v="12.502000000000001"/>
    <n v="7.6530000000000005"/>
    <n v="7.4689999999999976"/>
    <n v="7.6530000000000022"/>
    <n v="12.502000000000001"/>
    <n v="20.155000000000001"/>
    <n v="27.623999999999999"/>
    <n v="35.277000000000001"/>
    <n v="51.02474700229611"/>
  </r>
  <r>
    <x v="1"/>
    <x v="0"/>
    <d v="2022-07-09T00:00:00"/>
    <x v="1"/>
    <x v="0"/>
    <s v="ESP"/>
    <n v="33.980821917808221"/>
    <x v="13"/>
    <x v="19"/>
    <n v="12.664"/>
    <n v="7.631000000000002"/>
    <n v="7.445999999999998"/>
    <n v="7.6589999999999989"/>
    <n v="12.664"/>
    <n v="20.295000000000002"/>
    <n v="27.741"/>
    <n v="35.4"/>
    <n v="50.847457627118644"/>
  </r>
  <r>
    <x v="1"/>
    <x v="0"/>
    <d v="2022-07-09T00:00:00"/>
    <x v="1"/>
    <x v="0"/>
    <s v="ARG"/>
    <n v="400"/>
    <x v="14"/>
    <x v="32"/>
    <n v="13.239000000000001"/>
    <n v="7.5440000000000005"/>
    <n v="7.3989999999999974"/>
    <n v="7.5920000000000023"/>
    <n v="13.239000000000001"/>
    <n v="20.783000000000001"/>
    <n v="28.181999999999999"/>
    <n v="35.774000000000001"/>
    <n v="50.315871862246325"/>
  </r>
  <r>
    <x v="1"/>
    <x v="0"/>
    <d v="2022-07-09T00:00:00"/>
    <x v="1"/>
    <x v="0"/>
    <s v="MEX"/>
    <n v="400"/>
    <x v="15"/>
    <x v="33"/>
    <n v="12.313000000000001"/>
    <n v="7.8510000000000009"/>
    <n v="7.8109999999999999"/>
    <n v="8.0450000000000017"/>
    <n v="12.313000000000001"/>
    <n v="20.164000000000001"/>
    <n v="27.975000000000001"/>
    <n v="36.020000000000003"/>
    <n v="49.972237645752358"/>
  </r>
  <r>
    <x v="1"/>
    <x v="0"/>
    <d v="2022-07-09T00:00:00"/>
    <x v="1"/>
    <x v="0"/>
    <s v="CRC"/>
    <n v="400"/>
    <x v="16"/>
    <x v="34"/>
    <n v="13.257999999999999"/>
    <n v="7.8560000000000016"/>
    <n v="7.661999999999999"/>
    <n v="8.02"/>
    <n v="13.257999999999999"/>
    <n v="21.114000000000001"/>
    <n v="28.776"/>
    <n v="36.795999999999999"/>
    <n v="48.918360691379497"/>
  </r>
  <r>
    <x v="1"/>
    <x v="0"/>
    <d v="2022-07-09T00:00:00"/>
    <x v="1"/>
    <x v="0"/>
    <s v="HKG"/>
    <n v="400"/>
    <x v="17"/>
    <x v="35"/>
    <n v="13.401"/>
    <n v="8.0869999999999997"/>
    <n v="7.7940000000000005"/>
    <n v="8.0629999999999988"/>
    <n v="13.401"/>
    <n v="21.488"/>
    <n v="29.282"/>
    <n v="37.344999999999999"/>
    <n v="48.199223456955416"/>
  </r>
  <r>
    <x v="1"/>
    <x v="0"/>
    <d v="2022-07-09T00:00:00"/>
    <x v="1"/>
    <x v="0"/>
    <s v="ITA"/>
    <n v="22.980821917808218"/>
    <x v="18"/>
    <x v="36"/>
    <n v="13.813000000000001"/>
    <n v="8.150999999999998"/>
    <n v="7.7810000000000024"/>
    <n v="7.6619999999999955"/>
    <n v="13.813000000000001"/>
    <n v="21.963999999999999"/>
    <n v="29.745000000000001"/>
    <n v="37.406999999999996"/>
    <n v="48.119335953163848"/>
  </r>
  <r>
    <x v="1"/>
    <x v="0"/>
    <d v="2022-07-09T00:00:00"/>
    <x v="1"/>
    <x v="1"/>
    <s v="COL"/>
    <n v="26.926027397260274"/>
    <x v="0"/>
    <x v="4"/>
    <n v="11.750999999999999"/>
    <n v="7.229000000000001"/>
    <n v="6.870000000000001"/>
    <n v="7.1019999999999968"/>
    <n v="11.750999999999999"/>
    <n v="18.98"/>
    <n v="25.85"/>
    <n v="32.951999999999998"/>
    <n v="54.624908958485072"/>
  </r>
  <r>
    <x v="1"/>
    <x v="0"/>
    <d v="2022-07-09T00:00:00"/>
    <x v="1"/>
    <x v="1"/>
    <s v="BDR"/>
    <n v="122.60547945205479"/>
    <x v="1"/>
    <x v="6"/>
    <n v="11.585000000000001"/>
    <n v="7.2330000000000005"/>
    <n v="6.8840000000000003"/>
    <n v="7.254999999999999"/>
    <n v="11.585000000000001"/>
    <n v="18.818000000000001"/>
    <n v="25.702000000000002"/>
    <n v="32.957000000000001"/>
    <n v="54.616621658524743"/>
  </r>
  <r>
    <x v="1"/>
    <x v="0"/>
    <d v="2022-07-09T00:00:00"/>
    <x v="1"/>
    <x v="1"/>
    <s v="CHN"/>
    <n v="400"/>
    <x v="2"/>
    <x v="27"/>
    <n v="12.037000000000001"/>
    <n v="7.427999999999999"/>
    <n v="6.9899999999999984"/>
    <n v="7.0840000000000032"/>
    <n v="12.037000000000001"/>
    <n v="19.465"/>
    <n v="26.454999999999998"/>
    <n v="33.539000000000001"/>
    <n v="53.668863114583019"/>
  </r>
  <r>
    <x v="1"/>
    <x v="0"/>
    <d v="2022-07-09T00:00:00"/>
    <x v="1"/>
    <x v="1"/>
    <s v="NED"/>
    <n v="24.12876712328767"/>
    <x v="3"/>
    <x v="3"/>
    <n v="12.066000000000001"/>
    <n v="7.4239999999999977"/>
    <n v="7.0350000000000001"/>
    <n v="7.1859999999999999"/>
    <n v="12.066000000000001"/>
    <n v="19.489999999999998"/>
    <n v="26.524999999999999"/>
    <n v="33.710999999999999"/>
    <n v="53.395034261813656"/>
  </r>
  <r>
    <x v="1"/>
    <x v="0"/>
    <d v="2022-07-09T00:00:00"/>
    <x v="1"/>
    <x v="1"/>
    <s v="WTT"/>
    <n v="400"/>
    <x v="4"/>
    <x v="1"/>
    <n v="11.984999999999999"/>
    <n v="7.4350000000000023"/>
    <n v="7.2019999999999982"/>
    <n v="7.3960000000000008"/>
    <n v="11.984999999999999"/>
    <n v="19.420000000000002"/>
    <n v="26.622"/>
    <n v="34.018000000000001"/>
    <n v="52.913163619260388"/>
  </r>
  <r>
    <x v="1"/>
    <x v="0"/>
    <d v="2022-07-09T00:00:00"/>
    <x v="1"/>
    <x v="1"/>
    <s v="CHN"/>
    <n v="25.035616438356165"/>
    <x v="5"/>
    <x v="26"/>
    <n v="12.06"/>
    <n v="7.4039999999999981"/>
    <n v="7.1630000000000003"/>
    <n v="7.4469999999999992"/>
    <n v="12.06"/>
    <n v="19.463999999999999"/>
    <n v="26.626999999999999"/>
    <n v="34.073999999999998"/>
    <n v="52.826201796090864"/>
  </r>
  <r>
    <x v="1"/>
    <x v="0"/>
    <d v="2022-07-09T00:00:00"/>
    <x v="1"/>
    <x v="1"/>
    <s v="NED"/>
    <n v="22.843835616438355"/>
    <x v="6"/>
    <x v="25"/>
    <n v="12.332000000000001"/>
    <n v="7.41"/>
    <n v="7.1009999999999991"/>
    <n v="7.2589999999999968"/>
    <n v="12.332000000000001"/>
    <n v="19.742000000000001"/>
    <n v="26.843"/>
    <n v="34.101999999999997"/>
    <n v="52.782827986628355"/>
  </r>
  <r>
    <x v="1"/>
    <x v="0"/>
    <d v="2022-07-09T00:00:00"/>
    <x v="1"/>
    <x v="1"/>
    <s v="MEX"/>
    <n v="32.0027397260274"/>
    <x v="7"/>
    <x v="28"/>
    <n v="11.981999999999999"/>
    <n v="7.5590000000000011"/>
    <n v="7.3350000000000009"/>
    <n v="7.6140000000000008"/>
    <n v="11.981999999999999"/>
    <n v="19.541"/>
    <n v="26.876000000000001"/>
    <n v="34.49"/>
    <n v="52.189040301536672"/>
  </r>
  <r>
    <x v="2"/>
    <x v="0"/>
    <d v="2022-05-14T00:00:00"/>
    <x v="1"/>
    <x v="0"/>
    <s v="AUS"/>
    <n v="122.45205479452055"/>
    <x v="0"/>
    <x v="2"/>
    <n v="11.42"/>
    <n v="7.3130000000000006"/>
    <n v="7.0229999999999997"/>
    <n v="7.1550000000000011"/>
    <n v="11.42"/>
    <n v="18.733000000000001"/>
    <n v="25.756"/>
    <n v="32.911000000000001"/>
    <n v="54.692959800674544"/>
  </r>
  <r>
    <x v="2"/>
    <x v="0"/>
    <d v="2022-05-14T00:00:00"/>
    <x v="1"/>
    <x v="0"/>
    <s v="GER"/>
    <n v="122.45205479452055"/>
    <x v="1"/>
    <x v="9"/>
    <n v="11.852"/>
    <n v="7.3539999999999992"/>
    <n v="7.0770000000000017"/>
    <n v="7.2209999999999965"/>
    <n v="11.852"/>
    <n v="19.206"/>
    <n v="26.283000000000001"/>
    <n v="33.503999999999998"/>
    <n v="53.724928366762178"/>
  </r>
  <r>
    <x v="2"/>
    <x v="0"/>
    <d v="2022-05-14T00:00:00"/>
    <x v="1"/>
    <x v="0"/>
    <s v="NED"/>
    <n v="26.095890410958905"/>
    <x v="2"/>
    <x v="7"/>
    <n v="11.702999999999999"/>
    <n v="7.3840000000000003"/>
    <n v="7.2149999999999999"/>
    <n v="7.453000000000003"/>
    <n v="11.702999999999999"/>
    <n v="19.087"/>
    <n v="26.302"/>
    <n v="33.755000000000003"/>
    <n v="53.325433269145307"/>
  </r>
  <r>
    <x v="2"/>
    <x v="0"/>
    <d v="2022-05-14T00:00:00"/>
    <x v="1"/>
    <x v="0"/>
    <s v="COL"/>
    <n v="26.772602739726029"/>
    <x v="3"/>
    <x v="4"/>
    <n v="12.148"/>
    <n v="7.3440000000000012"/>
    <n v="7.0869999999999997"/>
    <n v="7.2740000000000009"/>
    <n v="12.148"/>
    <n v="19.492000000000001"/>
    <n v="26.579000000000001"/>
    <n v="33.853000000000002"/>
    <n v="53.171063125867718"/>
  </r>
  <r>
    <x v="2"/>
    <x v="0"/>
    <d v="2022-05-14T00:00:00"/>
    <x v="1"/>
    <x v="0"/>
    <s v="ITA"/>
    <n v="25.17808219178082"/>
    <x v="4"/>
    <x v="16"/>
    <n v="11.875999999999999"/>
    <n v="7.3940000000000001"/>
    <n v="7.2100000000000009"/>
    <n v="7.4009999999999998"/>
    <n v="11.875999999999999"/>
    <n v="19.27"/>
    <n v="26.48"/>
    <n v="33.881"/>
    <n v="53.127121395472386"/>
  </r>
  <r>
    <x v="2"/>
    <x v="0"/>
    <d v="2022-05-14T00:00:00"/>
    <x v="1"/>
    <x v="0"/>
    <s v="CHN"/>
    <n v="24.882191780821916"/>
    <x v="5"/>
    <x v="26"/>
    <n v="12.007"/>
    <n v="7.3780000000000019"/>
    <n v="7.1989999999999981"/>
    <n v="7.4920000000000009"/>
    <n v="12.007"/>
    <n v="19.385000000000002"/>
    <n v="26.584"/>
    <n v="34.076000000000001"/>
    <n v="52.823101302969832"/>
  </r>
  <r>
    <x v="2"/>
    <x v="0"/>
    <d v="2022-05-14T00:00:00"/>
    <x v="1"/>
    <x v="0"/>
    <s v="CHN"/>
    <n v="400"/>
    <x v="6"/>
    <x v="37"/>
    <n v="12.032"/>
    <n v="7.375"/>
    <n v="7.2079999999999984"/>
    <n v="7.4640000000000022"/>
    <n v="12.032"/>
    <n v="19.407"/>
    <n v="26.614999999999998"/>
    <n v="34.079000000000001"/>
    <n v="52.818451245635138"/>
  </r>
  <r>
    <x v="2"/>
    <x v="0"/>
    <d v="2022-05-14T00:00:00"/>
    <x v="1"/>
    <x v="0"/>
    <s v="GBR"/>
    <n v="400"/>
    <x v="7"/>
    <x v="10"/>
    <n v="12.218"/>
    <n v="7.4980000000000011"/>
    <n v="7.2709999999999972"/>
    <n v="7.5100000000000016"/>
    <n v="12.218"/>
    <n v="19.716000000000001"/>
    <n v="26.986999999999998"/>
    <n v="34.497"/>
    <n v="52.178450300026093"/>
  </r>
  <r>
    <x v="2"/>
    <x v="0"/>
    <d v="2022-05-14T00:00:00"/>
    <x v="1"/>
    <x v="0"/>
    <s v="GBR"/>
    <n v="400"/>
    <x v="8"/>
    <x v="11"/>
    <n v="12.054"/>
    <n v="7.5029999999999983"/>
    <n v="7.365000000000002"/>
    <n v="7.5860000000000021"/>
    <n v="12.054"/>
    <n v="19.556999999999999"/>
    <n v="26.922000000000001"/>
    <n v="34.508000000000003"/>
    <n v="52.161817549553724"/>
  </r>
  <r>
    <x v="2"/>
    <x v="0"/>
    <d v="2022-05-14T00:00:00"/>
    <x v="1"/>
    <x v="0"/>
    <s v="TBR"/>
    <n v="22.56986301369863"/>
    <x v="9"/>
    <x v="38"/>
    <n v="12.302"/>
    <n v="7.5510000000000019"/>
    <n v="7.3189999999999991"/>
    <n v="7.4830000000000005"/>
    <n v="12.302"/>
    <n v="19.853000000000002"/>
    <n v="27.172000000000001"/>
    <n v="34.655000000000001"/>
    <n v="51.940556918193622"/>
  </r>
  <r>
    <x v="2"/>
    <x v="0"/>
    <d v="2022-05-14T00:00:00"/>
    <x v="1"/>
    <x v="0"/>
    <s v="POL"/>
    <n v="400"/>
    <x v="10"/>
    <x v="39"/>
    <n v="12.303000000000001"/>
    <n v="7.6430000000000007"/>
    <n v="7.343"/>
    <n v="7.3759999999999977"/>
    <n v="12.303000000000001"/>
    <n v="19.946000000000002"/>
    <n v="27.289000000000001"/>
    <n v="34.664999999999999"/>
    <n v="51.925573344872348"/>
  </r>
  <r>
    <x v="2"/>
    <x v="0"/>
    <d v="2022-05-14T00:00:00"/>
    <x v="1"/>
    <x v="0"/>
    <s v="IRL"/>
    <n v="400"/>
    <x v="11"/>
    <x v="20"/>
    <n v="12.722"/>
    <n v="7.418000000000001"/>
    <n v="7.2089999999999996"/>
    <n v="7.5089999999999968"/>
    <n v="12.722"/>
    <n v="20.14"/>
    <n v="27.349"/>
    <n v="34.857999999999997"/>
    <n v="51.63807447357852"/>
  </r>
  <r>
    <x v="2"/>
    <x v="0"/>
    <d v="2022-05-14T00:00:00"/>
    <x v="1"/>
    <x v="0"/>
    <s v="MEX"/>
    <n v="31.849315068493151"/>
    <x v="12"/>
    <x v="28"/>
    <n v="12.111000000000001"/>
    <n v="7.6059999999999981"/>
    <n v="7.4750000000000014"/>
    <n v="7.7060000000000031"/>
    <n v="12.111000000000001"/>
    <n v="19.716999999999999"/>
    <n v="27.192"/>
    <n v="34.898000000000003"/>
    <n v="51.578887042237376"/>
  </r>
  <r>
    <x v="2"/>
    <x v="0"/>
    <d v="2022-05-14T00:00:00"/>
    <x v="1"/>
    <x v="0"/>
    <s v="CAN"/>
    <n v="26.578082191780823"/>
    <x v="13"/>
    <x v="18"/>
    <n v="12.388"/>
    <n v="7.5370000000000008"/>
    <n v="7.3659999999999997"/>
    <n v="7.6750000000000007"/>
    <n v="12.388"/>
    <n v="19.925000000000001"/>
    <n v="27.291"/>
    <n v="34.966000000000001"/>
    <n v="51.478579191214322"/>
  </r>
  <r>
    <x v="2"/>
    <x v="0"/>
    <d v="2022-05-14T00:00:00"/>
    <x v="1"/>
    <x v="0"/>
    <s v="CAN"/>
    <n v="400"/>
    <x v="14"/>
    <x v="40"/>
    <n v="12.375"/>
    <n v="7.5139999999999993"/>
    <n v="7.379999999999999"/>
    <n v="7.7019999999999982"/>
    <n v="12.375"/>
    <n v="19.888999999999999"/>
    <n v="27.268999999999998"/>
    <n v="34.970999999999997"/>
    <n v="51.47121901003689"/>
  </r>
  <r>
    <x v="2"/>
    <x v="0"/>
    <d v="2022-05-14T00:00:00"/>
    <x v="1"/>
    <x v="0"/>
    <s v="USA"/>
    <n v="400"/>
    <x v="15"/>
    <x v="41"/>
    <n v="12.339"/>
    <n v="7.738999999999999"/>
    <n v="7.5519999999999996"/>
    <n v="7.735000000000003"/>
    <n v="12.339"/>
    <n v="20.077999999999999"/>
    <n v="27.63"/>
    <n v="35.365000000000002"/>
    <n v="50.897780291248409"/>
  </r>
  <r>
    <x v="2"/>
    <x v="0"/>
    <d v="2022-05-14T00:00:00"/>
    <x v="1"/>
    <x v="0"/>
    <s v="CZE"/>
    <n v="400"/>
    <x v="16"/>
    <x v="17"/>
    <n v="12.462"/>
    <n v="7.6660000000000004"/>
    <n v="7.4929999999999986"/>
    <n v="7.7669999999999995"/>
    <n v="12.462"/>
    <n v="20.128"/>
    <n v="27.620999999999999"/>
    <n v="35.387999999999998"/>
    <n v="50.864699898270601"/>
  </r>
  <r>
    <x v="2"/>
    <x v="0"/>
    <d v="2022-05-14T00:00:00"/>
    <x v="1"/>
    <x v="0"/>
    <s v="POL"/>
    <n v="400"/>
    <x v="17"/>
    <x v="42"/>
    <n v="12.57"/>
    <n v="7.7899999999999991"/>
    <n v="7.5339999999999989"/>
    <n v="7.6950000000000003"/>
    <n v="12.57"/>
    <n v="20.36"/>
    <n v="27.893999999999998"/>
    <n v="35.588999999999999"/>
    <n v="50.577425609036503"/>
  </r>
  <r>
    <x v="2"/>
    <x v="0"/>
    <d v="2022-05-14T00:00:00"/>
    <x v="1"/>
    <x v="0"/>
    <s v="MEX"/>
    <n v="400"/>
    <x v="18"/>
    <x v="33"/>
    <n v="12.076000000000001"/>
    <n v="7.7160000000000011"/>
    <n v="7.695999999999998"/>
    <n v="8.1159999999999997"/>
    <n v="12.076000000000001"/>
    <n v="19.792000000000002"/>
    <n v="27.488"/>
    <n v="35.603999999999999"/>
    <n v="50.556117290192113"/>
  </r>
  <r>
    <x v="2"/>
    <x v="0"/>
    <d v="2022-05-14T00:00:00"/>
    <x v="1"/>
    <x v="0"/>
    <s v="ITA"/>
    <n v="22.536986301369861"/>
    <x v="19"/>
    <x v="43"/>
    <n v="12.943"/>
    <n v="7.8020000000000014"/>
    <n v="7.4399999999999977"/>
    <n v="7.4649999999999999"/>
    <n v="12.943"/>
    <n v="20.745000000000001"/>
    <n v="28.184999999999999"/>
    <n v="35.65"/>
    <n v="50.490883590462836"/>
  </r>
  <r>
    <x v="2"/>
    <x v="0"/>
    <d v="2022-05-14T00:00:00"/>
    <x v="1"/>
    <x v="1"/>
    <s v="AUS"/>
    <n v="122.45205479452055"/>
    <x v="0"/>
    <x v="2"/>
    <n v="11.465999999999999"/>
    <n v="7.2960000000000012"/>
    <n v="7.0399999999999991"/>
    <n v="7.1850000000000023"/>
    <n v="11.465999999999999"/>
    <n v="18.762"/>
    <n v="25.802"/>
    <n v="32.987000000000002"/>
    <n v="54.566950616909686"/>
  </r>
  <r>
    <x v="2"/>
    <x v="0"/>
    <d v="2022-05-14T00:00:00"/>
    <x v="1"/>
    <x v="1"/>
    <s v="GER"/>
    <n v="122.45205479452055"/>
    <x v="1"/>
    <x v="9"/>
    <n v="11.754"/>
    <n v="7.3669999999999991"/>
    <n v="7.1020000000000003"/>
    <n v="7.2370000000000019"/>
    <n v="11.754"/>
    <n v="19.120999999999999"/>
    <n v="26.222999999999999"/>
    <n v="33.46"/>
    <n v="53.795576808129105"/>
  </r>
  <r>
    <x v="2"/>
    <x v="0"/>
    <d v="2022-05-14T00:00:00"/>
    <x v="1"/>
    <x v="1"/>
    <s v="ITA"/>
    <n v="25.17808219178082"/>
    <x v="2"/>
    <x v="16"/>
    <n v="11.896000000000001"/>
    <n v="7.3729999999999976"/>
    <n v="7.1140000000000008"/>
    <n v="7.3050000000000033"/>
    <n v="11.896000000000001"/>
    <n v="19.268999999999998"/>
    <n v="26.382999999999999"/>
    <n v="33.688000000000002"/>
    <n v="53.431488957492277"/>
  </r>
  <r>
    <x v="2"/>
    <x v="0"/>
    <d v="2022-05-14T00:00:00"/>
    <x v="1"/>
    <x v="1"/>
    <s v="NED"/>
    <n v="26.095890410958905"/>
    <x v="3"/>
    <x v="7"/>
    <n v="11.667"/>
    <n v="7.4139999999999997"/>
    <n v="7.222999999999999"/>
    <n v="7.5079999999999991"/>
    <n v="11.667"/>
    <n v="19.081"/>
    <n v="26.303999999999998"/>
    <n v="33.811999999999998"/>
    <n v="53.235537678930562"/>
  </r>
  <r>
    <x v="2"/>
    <x v="0"/>
    <d v="2022-05-14T00:00:00"/>
    <x v="1"/>
    <x v="1"/>
    <s v="COL"/>
    <n v="26.772602739726029"/>
    <x v="4"/>
    <x v="4"/>
    <n v="12.166"/>
    <n v="7.3689999999999998"/>
    <n v="7.0910000000000011"/>
    <n v="7.2390000000000008"/>
    <n v="12.166"/>
    <n v="19.535"/>
    <n v="26.626000000000001"/>
    <n v="33.865000000000002"/>
    <n v="53.15222205817215"/>
  </r>
  <r>
    <x v="2"/>
    <x v="0"/>
    <d v="2022-05-14T00:00:00"/>
    <x v="1"/>
    <x v="1"/>
    <s v="CHN"/>
    <n v="24.882191780821916"/>
    <x v="5"/>
    <x v="26"/>
    <n v="12.013999999999999"/>
    <n v="7.3300000000000018"/>
    <n v="7.1839999999999975"/>
    <n v="7.4950000000000045"/>
    <n v="12.013999999999999"/>
    <n v="19.344000000000001"/>
    <n v="26.527999999999999"/>
    <n v="34.023000000000003"/>
    <n v="52.905387531963669"/>
  </r>
  <r>
    <x v="2"/>
    <x v="0"/>
    <d v="2022-05-14T00:00:00"/>
    <x v="1"/>
    <x v="1"/>
    <s v="CHN"/>
    <n v="400"/>
    <x v="6"/>
    <x v="37"/>
    <n v="11.875999999999999"/>
    <n v="7.395999999999999"/>
    <n v="7.3079999999999998"/>
    <n v="7.6090000000000018"/>
    <n v="11.875999999999999"/>
    <n v="19.271999999999998"/>
    <n v="26.58"/>
    <n v="34.189"/>
    <n v="52.648512679516806"/>
  </r>
  <r>
    <x v="2"/>
    <x v="0"/>
    <d v="2022-05-14T00:00:00"/>
    <x v="1"/>
    <x v="1"/>
    <s v="GBR"/>
    <n v="400"/>
    <x v="7"/>
    <x v="10"/>
    <n v="12.176"/>
    <n v="7.520999999999999"/>
    <n v="7.2989999999999995"/>
    <n v="7.5270000000000046"/>
    <n v="12.176"/>
    <n v="19.696999999999999"/>
    <n v="26.995999999999999"/>
    <n v="34.523000000000003"/>
    <n v="52.139153607739765"/>
  </r>
  <r>
    <x v="3"/>
    <x v="0"/>
    <d v="2022-04-23T00:00:00"/>
    <x v="1"/>
    <x v="0"/>
    <s v="COL"/>
    <n v="26.715068493150685"/>
    <x v="0"/>
    <x v="4"/>
    <n v="11.887"/>
    <n v="7.282"/>
    <n v="7.0339999999999989"/>
    <n v="7.1840000000000011"/>
    <n v="11.887"/>
    <n v="19.169"/>
    <n v="26.202999999999999"/>
    <n v="33.387"/>
    <n v="53.91319974840507"/>
  </r>
  <r>
    <x v="3"/>
    <x v="0"/>
    <d v="2022-04-23T00:00:00"/>
    <x v="1"/>
    <x v="0"/>
    <s v="NED"/>
    <n v="26.038356164383561"/>
    <x v="1"/>
    <x v="7"/>
    <n v="11.731999999999999"/>
    <n v="7.3820000000000014"/>
    <n v="7.1839999999999975"/>
    <n v="7.3930000000000042"/>
    <n v="11.731999999999999"/>
    <n v="19.114000000000001"/>
    <n v="26.297999999999998"/>
    <n v="33.691000000000003"/>
    <n v="53.42673117449764"/>
  </r>
  <r>
    <x v="3"/>
    <x v="0"/>
    <d v="2022-04-23T00:00:00"/>
    <x v="1"/>
    <x v="0"/>
    <s v="ITA"/>
    <n v="25.12054794520548"/>
    <x v="2"/>
    <x v="16"/>
    <n v="12.031000000000001"/>
    <n v="7.35"/>
    <n v="7.1009999999999991"/>
    <n v="7.2920000000000016"/>
    <n v="12.031000000000001"/>
    <n v="19.381"/>
    <n v="26.481999999999999"/>
    <n v="33.774000000000001"/>
    <n v="53.295434357790015"/>
  </r>
  <r>
    <x v="3"/>
    <x v="0"/>
    <d v="2022-04-23T00:00:00"/>
    <x v="1"/>
    <x v="0"/>
    <s v="POL"/>
    <n v="400"/>
    <x v="3"/>
    <x v="13"/>
    <n v="11.750999999999999"/>
    <n v="7.4339999999999993"/>
    <n v="7.1850000000000023"/>
    <n v="7.4090000000000025"/>
    <n v="11.750999999999999"/>
    <n v="19.184999999999999"/>
    <n v="26.37"/>
    <n v="33.779000000000003"/>
    <n v="53.287545516445121"/>
  </r>
  <r>
    <x v="3"/>
    <x v="0"/>
    <d v="2022-04-23T00:00:00"/>
    <x v="1"/>
    <x v="0"/>
    <s v="POL"/>
    <n v="400"/>
    <x v="4"/>
    <x v="12"/>
    <n v="11.773"/>
    <n v="7.3910000000000018"/>
    <n v="7.2259999999999991"/>
    <n v="7.4570000000000007"/>
    <n v="11.773"/>
    <n v="19.164000000000001"/>
    <n v="26.39"/>
    <n v="33.847000000000001"/>
    <n v="53.180488669601438"/>
  </r>
  <r>
    <x v="3"/>
    <x v="0"/>
    <d v="2022-04-23T00:00:00"/>
    <x v="1"/>
    <x v="0"/>
    <s v="GER"/>
    <n v="122.39452054794521"/>
    <x v="5"/>
    <x v="9"/>
    <n v="12.01"/>
    <n v="7.4580000000000002"/>
    <n v="7.1700000000000017"/>
    <n v="7.2519999999999989"/>
    <n v="12.01"/>
    <n v="19.468"/>
    <n v="26.638000000000002"/>
    <n v="33.89"/>
    <n v="53.113012688108583"/>
  </r>
  <r>
    <x v="3"/>
    <x v="0"/>
    <d v="2022-04-23T00:00:00"/>
    <x v="1"/>
    <x v="0"/>
    <s v="GBR"/>
    <n v="22.512328767123286"/>
    <x v="6"/>
    <x v="38"/>
    <n v="11.968999999999999"/>
    <n v="7.4459999999999997"/>
    <n v="7.2250000000000014"/>
    <n v="7.4549999999999983"/>
    <n v="11.968999999999999"/>
    <n v="19.414999999999999"/>
    <n v="26.64"/>
    <n v="34.094999999999999"/>
    <n v="52.793664760228772"/>
  </r>
  <r>
    <x v="3"/>
    <x v="0"/>
    <d v="2022-04-23T00:00:00"/>
    <x v="1"/>
    <x v="0"/>
    <s v="WAL"/>
    <n v="400"/>
    <x v="7"/>
    <x v="10"/>
    <n v="12.163"/>
    <n v="7.3709999999999987"/>
    <n v="7.18"/>
    <n v="7.3930000000000007"/>
    <n v="12.163"/>
    <n v="19.533999999999999"/>
    <n v="26.713999999999999"/>
    <n v="34.106999999999999"/>
    <n v="52.775090157445689"/>
  </r>
  <r>
    <x v="3"/>
    <x v="0"/>
    <d v="2022-04-23T00:00:00"/>
    <x v="1"/>
    <x v="0"/>
    <s v="AUS"/>
    <n v="400"/>
    <x v="8"/>
    <x v="44"/>
    <n v="12.025"/>
    <n v="7.5319999999999983"/>
    <n v="7.2490000000000023"/>
    <n v="7.3659999999999961"/>
    <n v="12.025"/>
    <n v="19.556999999999999"/>
    <n v="26.806000000000001"/>
    <n v="34.171999999999997"/>
    <n v="52.674704436380665"/>
  </r>
  <r>
    <x v="3"/>
    <x v="0"/>
    <d v="2022-04-23T00:00:00"/>
    <x v="1"/>
    <x v="0"/>
    <s v="AUS"/>
    <n v="400"/>
    <x v="9"/>
    <x v="45"/>
    <n v="12.08"/>
    <n v="7.4689999999999994"/>
    <n v="7.2439999999999998"/>
    <n v="7.4420000000000002"/>
    <n v="12.08"/>
    <n v="19.548999999999999"/>
    <n v="26.792999999999999"/>
    <n v="34.234999999999999"/>
    <n v="52.577771286694905"/>
  </r>
  <r>
    <x v="3"/>
    <x v="0"/>
    <d v="2022-04-23T00:00:00"/>
    <x v="1"/>
    <x v="0"/>
    <s v="WAL"/>
    <n v="400"/>
    <x v="10"/>
    <x v="46"/>
    <n v="11.922000000000001"/>
    <n v="7.5229999999999997"/>
    <n v="7.3470000000000013"/>
    <n v="7.6149999999999949"/>
    <n v="11.922000000000001"/>
    <n v="19.445"/>
    <n v="26.792000000000002"/>
    <n v="34.406999999999996"/>
    <n v="52.31493591420351"/>
  </r>
  <r>
    <x v="3"/>
    <x v="0"/>
    <d v="2022-04-23T00:00:00"/>
    <x v="1"/>
    <x v="0"/>
    <s v="GBR"/>
    <n v="23.298630136986301"/>
    <x v="11"/>
    <x v="47"/>
    <n v="11.667999999999999"/>
    <n v="7.5130000000000017"/>
    <n v="7.4669999999999987"/>
    <n v="7.8219999999999992"/>
    <n v="11.667999999999999"/>
    <n v="19.181000000000001"/>
    <n v="26.648"/>
    <n v="34.47"/>
    <n v="52.219321148825067"/>
  </r>
  <r>
    <x v="3"/>
    <x v="0"/>
    <d v="2022-04-23T00:00:00"/>
    <x v="1"/>
    <x v="0"/>
    <s v="WTT"/>
    <n v="400"/>
    <x v="12"/>
    <x v="1"/>
    <n v="12.144"/>
    <n v="7.5280000000000005"/>
    <n v="7.3949999999999996"/>
    <n v="7.6240000000000023"/>
    <n v="12.144"/>
    <n v="19.672000000000001"/>
    <n v="27.067"/>
    <n v="34.691000000000003"/>
    <n v="51.886656481508169"/>
  </r>
  <r>
    <x v="3"/>
    <x v="0"/>
    <d v="2022-04-23T00:00:00"/>
    <x v="1"/>
    <x v="0"/>
    <s v="CAN"/>
    <n v="26.520547945205479"/>
    <x v="13"/>
    <x v="18"/>
    <n v="12.32"/>
    <n v="7.5279999999999987"/>
    <n v="7.3339999999999996"/>
    <n v="7.5479999999999983"/>
    <n v="12.32"/>
    <n v="19.847999999999999"/>
    <n v="27.181999999999999"/>
    <n v="34.729999999999997"/>
    <n v="51.828390440541327"/>
  </r>
  <r>
    <x v="3"/>
    <x v="0"/>
    <d v="2022-04-23T00:00:00"/>
    <x v="1"/>
    <x v="0"/>
    <s v="COL"/>
    <n v="23.123287671232877"/>
    <x v="14"/>
    <x v="48"/>
    <n v="12.395"/>
    <n v="7.6840000000000011"/>
    <n v="7.4149999999999991"/>
    <n v="7.5210000000000008"/>
    <n v="12.395"/>
    <n v="20.079000000000001"/>
    <n v="27.494"/>
    <n v="35.015000000000001"/>
    <n v="51.406540054262457"/>
  </r>
  <r>
    <x v="3"/>
    <x v="0"/>
    <d v="2022-04-23T00:00:00"/>
    <x v="1"/>
    <x v="0"/>
    <s v="FRA"/>
    <n v="400"/>
    <x v="15"/>
    <x v="15"/>
    <n v="12.705"/>
    <n v="7.7640000000000011"/>
    <n v="7.4770000000000003"/>
    <n v="7.5740000000000016"/>
    <n v="12.705"/>
    <n v="20.469000000000001"/>
    <n v="27.946000000000002"/>
    <n v="35.520000000000003"/>
    <n v="50.67567567567567"/>
  </r>
  <r>
    <x v="3"/>
    <x v="0"/>
    <d v="2022-04-23T00:00:00"/>
    <x v="1"/>
    <x v="0"/>
    <s v="MAS"/>
    <n v="400"/>
    <x v="16"/>
    <x v="22"/>
    <n v="12.907"/>
    <n v="7.6419999999999995"/>
    <n v="7.3599999999999994"/>
    <n v="7.6640000000000015"/>
    <n v="12.907"/>
    <n v="20.548999999999999"/>
    <n v="27.908999999999999"/>
    <n v="35.573"/>
    <n v="50.600174289489217"/>
  </r>
  <r>
    <x v="3"/>
    <x v="0"/>
    <d v="2022-04-23T00:00:00"/>
    <x v="1"/>
    <x v="0"/>
    <s v="CRC"/>
    <n v="400"/>
    <x v="17"/>
    <x v="34"/>
    <n v="13.167"/>
    <n v="7.9339999999999993"/>
    <n v="7.7409999999999997"/>
    <n v="8.036999999999999"/>
    <n v="13.167"/>
    <n v="21.100999999999999"/>
    <n v="28.841999999999999"/>
    <n v="36.878999999999998"/>
    <n v="48.808264866184011"/>
  </r>
  <r>
    <x v="3"/>
    <x v="0"/>
    <d v="2022-04-23T00:00:00"/>
    <x v="1"/>
    <x v="0"/>
    <s v="MAS"/>
    <n v="400"/>
    <x v="18"/>
    <x v="23"/>
    <n v="13.209"/>
    <n v="8.0489999999999995"/>
    <n v="7.8940000000000019"/>
    <n v="8.1640000000000015"/>
    <n v="13.209"/>
    <n v="21.257999999999999"/>
    <n v="29.152000000000001"/>
    <n v="37.316000000000003"/>
    <n v="48.236681316325431"/>
  </r>
  <r>
    <x v="3"/>
    <x v="0"/>
    <d v="2022-04-23T00:00:00"/>
    <x v="1"/>
    <x v="0"/>
    <s v="NGR"/>
    <n v="20.663013698630138"/>
    <x v="19"/>
    <x v="49"/>
    <n v="14.391"/>
    <n v="8.6429999999999989"/>
    <n v="8.3230000000000004"/>
    <n v="8.5840000000000032"/>
    <n v="14.391"/>
    <n v="23.033999999999999"/>
    <n v="31.356999999999999"/>
    <n v="39.941000000000003"/>
    <n v="45.066473047745419"/>
  </r>
  <r>
    <x v="3"/>
    <x v="0"/>
    <d v="2022-04-23T00:00:00"/>
    <x v="1"/>
    <x v="0"/>
    <s v="NGR"/>
    <n v="19.482191780821918"/>
    <x v="20"/>
    <x v="50"/>
    <n v="14.756"/>
    <n v="8.4400000000000013"/>
    <n v="8.3049999999999997"/>
    <n v="8.6799999999999962"/>
    <n v="14.756"/>
    <n v="23.196000000000002"/>
    <n v="31.501000000000001"/>
    <n v="40.180999999999997"/>
    <n v="44.797292252557185"/>
  </r>
  <r>
    <x v="3"/>
    <x v="0"/>
    <d v="2022-04-23T00:00:00"/>
    <x v="1"/>
    <x v="1"/>
    <s v="COL"/>
    <n v="26.715068493150685"/>
    <x v="0"/>
    <x v="4"/>
    <n v="11.871"/>
    <n v="7.2849999999999984"/>
    <n v="7.0740000000000016"/>
    <n v="7.2429999999999986"/>
    <n v="11.871"/>
    <n v="19.155999999999999"/>
    <n v="26.23"/>
    <n v="33.472999999999999"/>
    <n v="53.774684073731066"/>
  </r>
  <r>
    <x v="3"/>
    <x v="0"/>
    <d v="2022-04-23T00:00:00"/>
    <x v="1"/>
    <x v="1"/>
    <s v="ITA"/>
    <n v="25.12054794520548"/>
    <x v="1"/>
    <x v="16"/>
    <n v="11.94"/>
    <n v="7.3710000000000004"/>
    <n v="7.1700000000000017"/>
    <n v="7.3699999999999974"/>
    <n v="11.94"/>
    <n v="19.311"/>
    <n v="26.481000000000002"/>
    <n v="33.850999999999999"/>
    <n v="53.174204602522821"/>
  </r>
  <r>
    <x v="3"/>
    <x v="0"/>
    <d v="2022-04-23T00:00:00"/>
    <x v="1"/>
    <x v="1"/>
    <s v="NED"/>
    <n v="26.038356164383561"/>
    <x v="2"/>
    <x v="7"/>
    <n v="11.722"/>
    <n v="7.3890000000000011"/>
    <n v="7.2530000000000001"/>
    <n v="7.5089999999999968"/>
    <n v="11.722"/>
    <n v="19.111000000000001"/>
    <n v="26.364000000000001"/>
    <n v="33.872999999999998"/>
    <n v="53.139668762731382"/>
  </r>
  <r>
    <x v="3"/>
    <x v="0"/>
    <d v="2022-04-23T00:00:00"/>
    <x v="1"/>
    <x v="1"/>
    <s v="POL"/>
    <n v="400"/>
    <x v="3"/>
    <x v="12"/>
    <n v="11.702999999999999"/>
    <n v="7.3949999999999996"/>
    <n v="7.2520000000000024"/>
    <n v="7.5429999999999993"/>
    <n v="11.702999999999999"/>
    <n v="19.097999999999999"/>
    <n v="26.35"/>
    <n v="33.893000000000001"/>
    <n v="53.108311450742043"/>
  </r>
  <r>
    <x v="3"/>
    <x v="0"/>
    <d v="2022-04-23T00:00:00"/>
    <x v="1"/>
    <x v="1"/>
    <s v="POL"/>
    <n v="400"/>
    <x v="4"/>
    <x v="13"/>
    <n v="11.798"/>
    <n v="7.427999999999999"/>
    <n v="7.2230000000000025"/>
    <n v="7.4759999999999955"/>
    <n v="11.798"/>
    <n v="19.225999999999999"/>
    <n v="26.449000000000002"/>
    <n v="33.924999999999997"/>
    <n v="53.05821665438468"/>
  </r>
  <r>
    <x v="3"/>
    <x v="0"/>
    <d v="2022-04-23T00:00:00"/>
    <x v="1"/>
    <x v="1"/>
    <s v="GER"/>
    <n v="122.39452054794521"/>
    <x v="5"/>
    <x v="9"/>
    <n v="12.007"/>
    <n v="7.5230000000000015"/>
    <n v="7.2449999999999974"/>
    <n v="7.3689999999999998"/>
    <n v="12.007"/>
    <n v="19.53"/>
    <n v="26.774999999999999"/>
    <n v="34.143999999999998"/>
    <n v="52.717900656044989"/>
  </r>
  <r>
    <x v="3"/>
    <x v="0"/>
    <d v="2022-04-23T00:00:00"/>
    <x v="1"/>
    <x v="1"/>
    <s v="GBR"/>
    <n v="22.512328767123286"/>
    <x v="6"/>
    <x v="38"/>
    <n v="12.073"/>
    <n v="7.4499999999999993"/>
    <n v="7.2319999999999993"/>
    <n v="7.4300000000000033"/>
    <n v="12.073"/>
    <n v="19.523"/>
    <n v="26.754999999999999"/>
    <n v="34.185000000000002"/>
    <n v="52.654673102237822"/>
  </r>
  <r>
    <x v="3"/>
    <x v="0"/>
    <d v="2022-04-23T00:00:00"/>
    <x v="1"/>
    <x v="1"/>
    <s v="WAL"/>
    <n v="400"/>
    <x v="7"/>
    <x v="10"/>
    <n v="12.364000000000001"/>
    <n v="7.4710000000000001"/>
    <n v="7.2449999999999974"/>
    <n v="7.4609999999999985"/>
    <n v="12.364000000000001"/>
    <n v="19.835000000000001"/>
    <n v="27.08"/>
    <n v="34.540999999999997"/>
    <n v="52.111982860947862"/>
  </r>
  <r>
    <x v="4"/>
    <x v="1"/>
    <d v="2021-10-23T00:00:00"/>
    <x v="0"/>
    <x v="0"/>
    <s v="RCF"/>
    <n v="400"/>
    <x v="0"/>
    <x v="51"/>
    <n v="11.709"/>
    <n v="7.2680000000000007"/>
    <n v="7.0330000000000013"/>
    <n v="7.1729999999999983"/>
    <n v="11.709"/>
    <n v="18.977"/>
    <n v="26.01"/>
    <n v="33.183"/>
    <n v="54.244643341470031"/>
  </r>
  <r>
    <x v="4"/>
    <x v="1"/>
    <d v="2021-10-23T00:00:00"/>
    <x v="0"/>
    <x v="0"/>
    <s v="GER"/>
    <n v="121.8958904109589"/>
    <x v="1"/>
    <x v="8"/>
    <n v="12.108000000000001"/>
    <n v="7.3030000000000008"/>
    <n v="6.9349999999999987"/>
    <n v="7.0119999999999969"/>
    <n v="12.108000000000001"/>
    <n v="19.411000000000001"/>
    <n v="26.346"/>
    <n v="33.357999999999997"/>
    <n v="53.960069548534086"/>
  </r>
  <r>
    <x v="4"/>
    <x v="1"/>
    <d v="2021-10-23T00:00:00"/>
    <x v="0"/>
    <x v="0"/>
    <s v="RCF"/>
    <n v="400"/>
    <x v="2"/>
    <x v="52"/>
    <n v="11.577999999999999"/>
    <n v="7.3090000000000011"/>
    <n v="7.1389999999999993"/>
    <n v="7.343"/>
    <n v="11.577999999999999"/>
    <n v="18.887"/>
    <n v="26.026"/>
    <n v="33.369"/>
    <n v="53.942281758518384"/>
  </r>
  <r>
    <x v="4"/>
    <x v="1"/>
    <d v="2021-10-23T00:00:00"/>
    <x v="0"/>
    <x v="0"/>
    <s v="ITA"/>
    <n v="24.621917808219177"/>
    <x v="3"/>
    <x v="16"/>
    <n v="11.682"/>
    <n v="7.3510000000000009"/>
    <n v="7.0969999999999978"/>
    <n v="7.2440000000000033"/>
    <n v="11.682"/>
    <n v="19.033000000000001"/>
    <n v="26.13"/>
    <n v="33.374000000000002"/>
    <n v="53.934200275663684"/>
  </r>
  <r>
    <x v="4"/>
    <x v="1"/>
    <d v="2021-10-23T00:00:00"/>
    <x v="0"/>
    <x v="0"/>
    <s v="GER"/>
    <n v="121.8958904109589"/>
    <x v="4"/>
    <x v="9"/>
    <n v="11.878"/>
    <n v="7.3539999999999992"/>
    <n v="7.0399999999999991"/>
    <n v="7.1660000000000039"/>
    <n v="11.878"/>
    <n v="19.231999999999999"/>
    <n v="26.271999999999998"/>
    <n v="33.438000000000002"/>
    <n v="53.830970751839224"/>
  </r>
  <r>
    <x v="4"/>
    <x v="1"/>
    <d v="2021-10-23T00:00:00"/>
    <x v="0"/>
    <x v="0"/>
    <s v="COL"/>
    <n v="26.216438356164385"/>
    <x v="5"/>
    <x v="4"/>
    <n v="11.930999999999999"/>
    <n v="7.3040000000000003"/>
    <n v="7.0659999999999989"/>
    <n v="7.2510000000000012"/>
    <n v="11.930999999999999"/>
    <n v="19.234999999999999"/>
    <n v="26.300999999999998"/>
    <n v="33.552"/>
    <n v="53.648068669527895"/>
  </r>
  <r>
    <x v="4"/>
    <x v="1"/>
    <d v="2021-10-23T00:00:00"/>
    <x v="0"/>
    <x v="0"/>
    <s v="RCF"/>
    <n v="400"/>
    <x v="6"/>
    <x v="53"/>
    <n v="11.651999999999999"/>
    <n v="7.4079999999999995"/>
    <n v="7.2390000000000008"/>
    <n v="7.3609999999999971"/>
    <n v="11.651999999999999"/>
    <n v="19.059999999999999"/>
    <n v="26.298999999999999"/>
    <n v="33.659999999999997"/>
    <n v="53.475935828877013"/>
  </r>
  <r>
    <x v="4"/>
    <x v="1"/>
    <d v="2021-10-23T00:00:00"/>
    <x v="0"/>
    <x v="0"/>
    <s v="GER"/>
    <n v="20.652054794520549"/>
    <x v="7"/>
    <x v="54"/>
    <n v="12.353999999999999"/>
    <n v="7.5440000000000005"/>
    <n v="7.3159999999999989"/>
    <n v="7.4600000000000009"/>
    <n v="12.353999999999999"/>
    <n v="19.898"/>
    <n v="27.213999999999999"/>
    <n v="34.673999999999999"/>
    <n v="51.912095518255754"/>
  </r>
  <r>
    <x v="4"/>
    <x v="1"/>
    <d v="2021-10-23T00:00:00"/>
    <x v="0"/>
    <x v="0"/>
    <s v="POL"/>
    <n v="400"/>
    <x v="8"/>
    <x v="12"/>
    <n v="12.051"/>
    <n v="7.6259999999999994"/>
    <n v="7.4570000000000007"/>
    <n v="7.6980000000000004"/>
    <n v="12.051"/>
    <n v="19.677"/>
    <n v="27.134"/>
    <n v="34.832000000000001"/>
    <n v="51.676619200734955"/>
  </r>
  <r>
    <x v="4"/>
    <x v="1"/>
    <d v="2021-10-23T00:00:00"/>
    <x v="0"/>
    <x v="0"/>
    <s v="ESP"/>
    <n v="33.271232876712325"/>
    <x v="9"/>
    <x v="19"/>
    <n v="12.807"/>
    <n v="7.6229999999999993"/>
    <n v="7.3620000000000019"/>
    <n v="7.5450000000000017"/>
    <n v="12.807"/>
    <n v="20.43"/>
    <n v="27.792000000000002"/>
    <n v="35.337000000000003"/>
    <n v="50.938110196111722"/>
  </r>
  <r>
    <x v="4"/>
    <x v="1"/>
    <d v="2021-10-23T00:00:00"/>
    <x v="0"/>
    <x v="0"/>
    <s v="UKR"/>
    <n v="400"/>
    <x v="10"/>
    <x v="55"/>
    <n v="12.478"/>
    <n v="7.5980000000000008"/>
    <n v="7.5470000000000006"/>
    <n v="7.9520000000000017"/>
    <n v="12.478"/>
    <n v="20.076000000000001"/>
    <n v="27.623000000000001"/>
    <n v="35.575000000000003"/>
    <n v="50.597329585382987"/>
  </r>
  <r>
    <x v="4"/>
    <x v="1"/>
    <d v="2021-10-23T00:00:00"/>
    <x v="0"/>
    <x v="0"/>
    <s v="CZE"/>
    <n v="20.734246575342464"/>
    <x v="11"/>
    <x v="56"/>
    <n v="12.456"/>
    <n v="7.7199999999999989"/>
    <n v="7.6070000000000029"/>
    <n v="7.8789999999999978"/>
    <n v="12.456"/>
    <n v="20.175999999999998"/>
    <n v="27.783000000000001"/>
    <n v="35.661999999999999"/>
    <n v="50.473893780494649"/>
  </r>
  <r>
    <x v="4"/>
    <x v="1"/>
    <d v="2021-10-23T00:00:00"/>
    <x v="0"/>
    <x v="0"/>
    <s v="COL"/>
    <n v="22.624657534246577"/>
    <x v="12"/>
    <x v="48"/>
    <n v="12.897"/>
    <n v="7.918000000000001"/>
    <n v="7.6449999999999996"/>
    <n v="7.8299999999999983"/>
    <n v="12.897"/>
    <n v="20.815000000000001"/>
    <n v="28.46"/>
    <n v="36.29"/>
    <n v="49.600440892807939"/>
  </r>
  <r>
    <x v="4"/>
    <x v="1"/>
    <d v="2021-10-23T00:00:00"/>
    <x v="0"/>
    <x v="0"/>
    <s v="NGR"/>
    <n v="22.608219178082191"/>
    <x v="13"/>
    <x v="57"/>
    <n v="14.183"/>
    <n v="8.3260000000000005"/>
    <n v="8.009999999999998"/>
    <n v="8.2600000000000051"/>
    <n v="14.183"/>
    <n v="22.509"/>
    <n v="30.518999999999998"/>
    <n v="38.779000000000003"/>
    <n v="46.416875112818786"/>
  </r>
  <r>
    <x v="4"/>
    <x v="1"/>
    <d v="2021-10-23T00:00:00"/>
    <x v="0"/>
    <x v="1"/>
    <s v="GER"/>
    <n v="121.8958904109589"/>
    <x v="0"/>
    <x v="8"/>
    <n v="11.901"/>
    <n v="7.1580000000000013"/>
    <n v="6.9589999999999996"/>
    <n v="7.0390000000000015"/>
    <n v="11.901"/>
    <n v="19.059000000000001"/>
    <n v="26.018000000000001"/>
    <n v="33.057000000000002"/>
    <n v="54.45140212360468"/>
  </r>
  <r>
    <x v="4"/>
    <x v="1"/>
    <d v="2021-10-23T00:00:00"/>
    <x v="0"/>
    <x v="1"/>
    <s v="RCF"/>
    <n v="400"/>
    <x v="1"/>
    <x v="51"/>
    <n v="11.683"/>
    <n v="7.3030000000000008"/>
    <n v="7.0329999999999977"/>
    <n v="7.1439999999999984"/>
    <n v="11.683"/>
    <n v="18.986000000000001"/>
    <n v="26.018999999999998"/>
    <n v="33.162999999999997"/>
    <n v="54.277357295781449"/>
  </r>
  <r>
    <x v="4"/>
    <x v="1"/>
    <d v="2021-10-23T00:00:00"/>
    <x v="0"/>
    <x v="1"/>
    <s v="RCF"/>
    <n v="400"/>
    <x v="2"/>
    <x v="52"/>
    <n v="11.448"/>
    <n v="7.2689999999999984"/>
    <n v="7.0970000000000013"/>
    <n v="7.3500000000000014"/>
    <n v="11.448"/>
    <n v="18.716999999999999"/>
    <n v="25.814"/>
    <n v="33.164000000000001"/>
    <n v="54.27572066095766"/>
  </r>
  <r>
    <x v="4"/>
    <x v="1"/>
    <d v="2021-10-23T00:00:00"/>
    <x v="0"/>
    <x v="1"/>
    <s v="GER"/>
    <n v="121.8958904109589"/>
    <x v="3"/>
    <x v="9"/>
    <n v="11.657"/>
    <n v="7.2789999999999999"/>
    <n v="7.0450000000000017"/>
    <n v="7.195999999999998"/>
    <n v="11.657"/>
    <n v="18.936"/>
    <n v="25.981000000000002"/>
    <n v="33.177"/>
    <n v="54.254453386382131"/>
  </r>
  <r>
    <x v="4"/>
    <x v="1"/>
    <d v="2021-10-23T00:00:00"/>
    <x v="0"/>
    <x v="1"/>
    <s v="ITA"/>
    <n v="24.621917808219177"/>
    <x v="4"/>
    <x v="16"/>
    <n v="11.635999999999999"/>
    <n v="7.3160000000000025"/>
    <n v="7.1069999999999993"/>
    <n v="7.2409999999999961"/>
    <n v="11.635999999999999"/>
    <n v="18.952000000000002"/>
    <n v="26.059000000000001"/>
    <n v="33.299999999999997"/>
    <n v="54.054054054054056"/>
  </r>
  <r>
    <x v="4"/>
    <x v="1"/>
    <d v="2021-10-23T00:00:00"/>
    <x v="0"/>
    <x v="1"/>
    <s v="RCF"/>
    <n v="400"/>
    <x v="5"/>
    <x v="53"/>
    <n v="11.467000000000001"/>
    <n v="7.3399999999999981"/>
    <n v="7.1970000000000027"/>
    <n v="7.333000000000002"/>
    <n v="11.467000000000001"/>
    <n v="18.806999999999999"/>
    <n v="26.004000000000001"/>
    <n v="33.337000000000003"/>
    <n v="53.994060653328127"/>
  </r>
  <r>
    <x v="4"/>
    <x v="1"/>
    <d v="2021-10-23T00:00:00"/>
    <x v="0"/>
    <x v="1"/>
    <s v="COL"/>
    <n v="26.216438356164385"/>
    <x v="6"/>
    <x v="4"/>
    <n v="11.952999999999999"/>
    <n v="7.2940000000000005"/>
    <n v="7.0509999999999984"/>
    <n v="7.2480000000000011"/>
    <n v="11.952999999999999"/>
    <n v="19.247"/>
    <n v="26.297999999999998"/>
    <n v="33.545999999999999"/>
    <n v="53.657664103022718"/>
  </r>
  <r>
    <x v="4"/>
    <x v="1"/>
    <d v="2021-10-23T00:00:00"/>
    <x v="0"/>
    <x v="1"/>
    <s v="GER"/>
    <n v="20.652054794520549"/>
    <x v="7"/>
    <x v="54"/>
    <n v="12.365"/>
    <n v="7.5980000000000008"/>
    <n v="7.3309999999999995"/>
    <n v="7.52"/>
    <n v="12.365"/>
    <n v="19.963000000000001"/>
    <n v="27.294"/>
    <n v="34.814"/>
    <n v="51.703337737691733"/>
  </r>
  <r>
    <x v="1"/>
    <x v="1"/>
    <d v="2021-09-11T00:00:00"/>
    <x v="1"/>
    <x v="0"/>
    <s v="COL"/>
    <n v="26.101369863013698"/>
    <x v="0"/>
    <x v="4"/>
    <n v="11.837"/>
    <n v="7.2680000000000007"/>
    <n v="6.9199999999999982"/>
    <n v="7.0949999999999989"/>
    <n v="11.837"/>
    <n v="19.105"/>
    <n v="26.024999999999999"/>
    <n v="33.119999999999997"/>
    <n v="54.347826086956523"/>
  </r>
  <r>
    <x v="1"/>
    <x v="1"/>
    <d v="2021-09-11T00:00:00"/>
    <x v="1"/>
    <x v="0"/>
    <s v="FRA"/>
    <n v="22.391780821917809"/>
    <x v="1"/>
    <x v="58"/>
    <n v="12.298"/>
    <n v="7.4629999999999992"/>
    <n v="7.1950000000000003"/>
    <n v="7.2799999999999976"/>
    <n v="12.298"/>
    <n v="19.760999999999999"/>
    <n v="26.956"/>
    <n v="34.235999999999997"/>
    <n v="52.576235541535233"/>
  </r>
  <r>
    <x v="1"/>
    <x v="1"/>
    <d v="2021-09-11T00:00:00"/>
    <x v="1"/>
    <x v="0"/>
    <s v="COL"/>
    <n v="22.509589041095889"/>
    <x v="2"/>
    <x v="48"/>
    <n v="12.682"/>
    <n v="7.6109999999999989"/>
    <n v="7.2950000000000017"/>
    <n v="7.3780000000000001"/>
    <n v="12.682"/>
    <n v="20.292999999999999"/>
    <n v="27.588000000000001"/>
    <n v="34.966000000000001"/>
    <n v="51.478579191214322"/>
  </r>
  <r>
    <x v="1"/>
    <x v="1"/>
    <d v="2021-09-11T00:00:00"/>
    <x v="1"/>
    <x v="0"/>
    <s v="MAS"/>
    <n v="23.657534246575342"/>
    <x v="3"/>
    <x v="21"/>
    <n v="12.955"/>
    <n v="7.51"/>
    <n v="7.2910000000000004"/>
    <n v="7.3239999999999981"/>
    <n v="12.955"/>
    <n v="20.465"/>
    <n v="27.756"/>
    <n v="35.08"/>
    <n v="51.311288483466363"/>
  </r>
  <r>
    <x v="1"/>
    <x v="1"/>
    <d v="2021-09-11T00:00:00"/>
    <x v="1"/>
    <x v="0"/>
    <s v="CZE"/>
    <n v="20.61917808219178"/>
    <x v="4"/>
    <x v="56"/>
    <n v="12.577999999999999"/>
    <n v="7.6389999999999993"/>
    <n v="7.5080000000000027"/>
    <n v="7.7209999999999965"/>
    <n v="12.577999999999999"/>
    <n v="20.216999999999999"/>
    <n v="27.725000000000001"/>
    <n v="35.445999999999998"/>
    <n v="50.781470405687529"/>
  </r>
  <r>
    <x v="1"/>
    <x v="1"/>
    <d v="2021-09-11T00:00:00"/>
    <x v="1"/>
    <x v="0"/>
    <s v="POL"/>
    <n v="400"/>
    <x v="5"/>
    <x v="42"/>
    <n v="12.747999999999999"/>
    <n v="7.7999999999999989"/>
    <n v="7.4910000000000032"/>
    <n v="7.6090000000000018"/>
    <n v="12.747999999999999"/>
    <n v="20.547999999999998"/>
    <n v="28.039000000000001"/>
    <n v="35.648000000000003"/>
    <n v="50.493716337522436"/>
  </r>
  <r>
    <x v="1"/>
    <x v="1"/>
    <d v="2021-09-11T00:00:00"/>
    <x v="1"/>
    <x v="0"/>
    <s v="MAS"/>
    <n v="400"/>
    <x v="6"/>
    <x v="59"/>
    <n v="13.528"/>
    <n v="8.0170000000000012"/>
    <n v="7.625"/>
    <n v="7.7479999999999976"/>
    <n v="13.528"/>
    <n v="21.545000000000002"/>
    <n v="29.17"/>
    <n v="36.917999999999999"/>
    <n v="48.756704046806433"/>
  </r>
  <r>
    <x v="1"/>
    <x v="1"/>
    <d v="2021-09-11T00:00:00"/>
    <x v="1"/>
    <x v="0"/>
    <s v="CRC"/>
    <n v="400"/>
    <x v="7"/>
    <x v="34"/>
    <n v="13.381"/>
    <n v="7.9809999999999981"/>
    <n v="7.833000000000002"/>
    <n v="8.1599999999999966"/>
    <n v="13.381"/>
    <n v="21.361999999999998"/>
    <n v="29.195"/>
    <n v="37.354999999999997"/>
    <n v="48.186320439030922"/>
  </r>
  <r>
    <x v="1"/>
    <x v="1"/>
    <d v="2021-09-11T00:00:00"/>
    <x v="1"/>
    <x v="0"/>
    <s v="CAN"/>
    <n v="22.517808219178082"/>
    <x v="8"/>
    <x v="60"/>
    <n v="13.739000000000001"/>
    <n v="8.093"/>
    <n v="8.0990000000000002"/>
    <n v="7.8270000000000017"/>
    <n v="13.739000000000001"/>
    <n v="21.832000000000001"/>
    <n v="29.931000000000001"/>
    <n v="37.758000000000003"/>
    <n v="47.672016526299061"/>
  </r>
  <r>
    <x v="1"/>
    <x v="1"/>
    <d v="2021-09-11T00:00:00"/>
    <x v="1"/>
    <x v="0"/>
    <s v="CAN"/>
    <n v="400"/>
    <x v="9"/>
    <x v="61"/>
    <n v="13.926"/>
    <n v="8.2960000000000012"/>
    <n v="7.9349999999999987"/>
    <n v="7.8300000000000018"/>
    <n v="13.926"/>
    <n v="22.222000000000001"/>
    <n v="30.157"/>
    <n v="37.987000000000002"/>
    <n v="47.384631584489426"/>
  </r>
  <r>
    <x v="1"/>
    <x v="1"/>
    <d v="2021-09-11T00:00:00"/>
    <x v="1"/>
    <x v="0"/>
    <s v="NGR"/>
    <n v="18.86849315068493"/>
    <x v="10"/>
    <x v="50"/>
    <n v="14.196"/>
    <n v="8.5009999999999994"/>
    <n v="8.2780000000000022"/>
    <n v="8.4759999999999991"/>
    <n v="14.196"/>
    <n v="22.696999999999999"/>
    <n v="30.975000000000001"/>
    <n v="39.451000000000001"/>
    <n v="45.626219867683965"/>
  </r>
  <r>
    <x v="1"/>
    <x v="1"/>
    <d v="2021-09-11T00:00:00"/>
    <x v="1"/>
    <x v="0"/>
    <s v="NGR"/>
    <n v="20.049315068493151"/>
    <x v="11"/>
    <x v="49"/>
    <n v="15.002000000000001"/>
    <n v="8.7819999999999983"/>
    <n v="8.5399999999999991"/>
    <n v="8.5670000000000002"/>
    <n v="15.002000000000001"/>
    <n v="23.783999999999999"/>
    <n v="32.323999999999998"/>
    <n v="40.890999999999998"/>
    <n v="44.019466386246364"/>
  </r>
  <r>
    <x v="1"/>
    <x v="1"/>
    <d v="2021-09-11T00:00:00"/>
    <x v="1"/>
    <x v="1"/>
    <e v="#N/A"/>
    <n v="26.101369863013698"/>
    <x v="0"/>
    <x v="4"/>
    <n v="11.762"/>
    <n v="7.338000000000001"/>
    <n v="6.9379999999999988"/>
    <n v="7.1949999999999967"/>
    <n v="11.762"/>
    <n v="19.100000000000001"/>
    <n v="26.038"/>
    <n v="33.232999999999997"/>
    <n v="54.163030722474652"/>
  </r>
  <r>
    <x v="1"/>
    <x v="1"/>
    <d v="2021-09-11T00:00:00"/>
    <x v="1"/>
    <x v="1"/>
    <e v="#REF!"/>
    <n v="22.391780821917809"/>
    <x v="1"/>
    <x v="58"/>
    <n v="12.462"/>
    <n v="7.5770000000000017"/>
    <n v="7.1759999999999984"/>
    <n v="7.2910000000000004"/>
    <n v="12.462"/>
    <n v="20.039000000000001"/>
    <n v="27.215"/>
    <n v="34.506"/>
    <n v="52.164840897235266"/>
  </r>
  <r>
    <x v="1"/>
    <x v="1"/>
    <d v="2021-09-11T00:00:00"/>
    <x v="1"/>
    <x v="1"/>
    <e v="#REF!"/>
    <n v="400"/>
    <x v="2"/>
    <x v="42"/>
    <n v="12.367000000000001"/>
    <n v="7.7169999999999987"/>
    <n v="7.3449999999999989"/>
    <n v="7.5259999999999998"/>
    <n v="12.367000000000001"/>
    <n v="20.084"/>
    <n v="27.428999999999998"/>
    <n v="34.954999999999998"/>
    <n v="51.494779001573455"/>
  </r>
  <r>
    <x v="1"/>
    <x v="1"/>
    <d v="2021-09-11T00:00:00"/>
    <x v="1"/>
    <x v="1"/>
    <e v="#REF!"/>
    <n v="22.509589041095889"/>
    <x v="3"/>
    <x v="48"/>
    <n v="12.569000000000001"/>
    <n v="7.7319999999999975"/>
    <n v="7.3170000000000002"/>
    <n v="7.5100000000000016"/>
    <n v="12.569000000000001"/>
    <n v="20.300999999999998"/>
    <n v="27.617999999999999"/>
    <n v="35.128"/>
    <n v="51.241175130949671"/>
  </r>
  <r>
    <x v="1"/>
    <x v="1"/>
    <d v="2021-09-11T00:00:00"/>
    <x v="1"/>
    <x v="1"/>
    <e v="#REF!"/>
    <n v="20.61917808219178"/>
    <x v="4"/>
    <x v="56"/>
    <n v="12.266"/>
    <n v="7.7569999999999997"/>
    <n v="7.4770000000000003"/>
    <n v="7.7959999999999994"/>
    <n v="12.266"/>
    <n v="20.023"/>
    <n v="27.5"/>
    <n v="35.295999999999999"/>
    <n v="50.99728014505893"/>
  </r>
  <r>
    <x v="1"/>
    <x v="1"/>
    <d v="2021-09-11T00:00:00"/>
    <x v="1"/>
    <x v="1"/>
    <e v="#REF!"/>
    <n v="23.657534246575342"/>
    <x v="5"/>
    <x v="21"/>
    <n v="12.683"/>
    <n v="7.7669999999999995"/>
    <n v="7.3790000000000013"/>
    <n v="7.5169999999999959"/>
    <n v="12.683"/>
    <n v="20.45"/>
    <n v="27.829000000000001"/>
    <n v="35.345999999999997"/>
    <n v="50.925140044135127"/>
  </r>
  <r>
    <x v="1"/>
    <x v="1"/>
    <d v="2021-09-11T00:00:00"/>
    <x v="1"/>
    <x v="1"/>
    <e v="#N/A"/>
    <n v="400"/>
    <x v="6"/>
    <x v="59"/>
    <n v="13.465"/>
    <n v="8.1430000000000007"/>
    <n v="7.7800000000000011"/>
    <n v="7.9719999999999978"/>
    <n v="13.465"/>
    <n v="21.608000000000001"/>
    <n v="29.388000000000002"/>
    <n v="37.36"/>
    <n v="48.179871520342616"/>
  </r>
  <r>
    <x v="1"/>
    <x v="1"/>
    <d v="2021-09-11T00:00:00"/>
    <x v="1"/>
    <x v="1"/>
    <e v="#REF!"/>
    <n v="400"/>
    <x v="7"/>
    <x v="34"/>
    <n v="13.243"/>
    <n v="8.0810000000000013"/>
    <n v="7.8489999999999966"/>
    <n v="8.2660000000000018"/>
    <n v="13.243"/>
    <n v="21.324000000000002"/>
    <n v="29.172999999999998"/>
    <n v="37.439"/>
    <n v="48.078207217073107"/>
  </r>
  <r>
    <x v="5"/>
    <x v="1"/>
    <d v="2021-07-10T00:00:00"/>
    <x v="1"/>
    <x v="0"/>
    <s v="RUS"/>
    <n v="400"/>
    <x v="0"/>
    <x v="62"/>
    <n v="11.965999999999999"/>
    <n v="7.3580000000000023"/>
    <n v="7.1859999999999999"/>
    <n v="7.4439999999999991"/>
    <n v="11.965999999999999"/>
    <n v="19.324000000000002"/>
    <n v="26.51"/>
    <n v="33.954000000000001"/>
    <n v="53.012899805619369"/>
  </r>
  <r>
    <x v="5"/>
    <x v="1"/>
    <d v="2021-07-10T00:00:00"/>
    <x v="1"/>
    <x v="0"/>
    <s v="COL"/>
    <n v="25.92876712328767"/>
    <x v="1"/>
    <x v="4"/>
    <n v="12.212999999999999"/>
    <n v="7.447000000000001"/>
    <n v="7.1089999999999982"/>
    <n v="7.257000000000005"/>
    <n v="12.212999999999999"/>
    <n v="19.66"/>
    <n v="26.768999999999998"/>
    <n v="34.026000000000003"/>
    <n v="52.900722976547343"/>
  </r>
  <r>
    <x v="5"/>
    <x v="1"/>
    <d v="2021-07-10T00:00:00"/>
    <x v="1"/>
    <x v="0"/>
    <s v="RUS"/>
    <n v="400"/>
    <x v="2"/>
    <x v="63"/>
    <n v="11.663"/>
    <n v="7.3820000000000014"/>
    <n v="7.3639999999999972"/>
    <n v="7.8109999999999999"/>
    <n v="11.663"/>
    <n v="19.045000000000002"/>
    <n v="26.408999999999999"/>
    <n v="34.22"/>
    <n v="52.600818234950324"/>
  </r>
  <r>
    <x v="5"/>
    <x v="1"/>
    <d v="2021-07-10T00:00:00"/>
    <x v="1"/>
    <x v="0"/>
    <s v="MCT"/>
    <n v="400"/>
    <x v="3"/>
    <x v="64"/>
    <n v="12.164999999999999"/>
    <n v="7.4740000000000002"/>
    <n v="7.3300000000000018"/>
    <n v="7.5739999999999981"/>
    <n v="12.164999999999999"/>
    <n v="19.638999999999999"/>
    <n v="26.969000000000001"/>
    <n v="34.542999999999999"/>
    <n v="52.108965637032107"/>
  </r>
  <r>
    <x v="5"/>
    <x v="1"/>
    <d v="2021-07-10T00:00:00"/>
    <x v="1"/>
    <x v="0"/>
    <s v="IRL"/>
    <n v="400"/>
    <x v="4"/>
    <x v="20"/>
    <n v="12.827"/>
    <n v="7.4749999999999996"/>
    <n v="7.2510000000000012"/>
    <n v="7.5500000000000007"/>
    <n v="12.827"/>
    <n v="20.302"/>
    <n v="27.553000000000001"/>
    <n v="35.103000000000002"/>
    <n v="51.27766857533544"/>
  </r>
  <r>
    <x v="5"/>
    <x v="1"/>
    <d v="2021-07-10T00:00:00"/>
    <x v="1"/>
    <x v="0"/>
    <s v="GER"/>
    <n v="400"/>
    <x v="5"/>
    <x v="65"/>
    <n v="12.342000000000001"/>
    <n v="7.7279999999999998"/>
    <n v="7.5670000000000002"/>
    <n v="7.7509999999999977"/>
    <n v="12.342000000000001"/>
    <n v="20.07"/>
    <n v="27.637"/>
    <n v="35.387999999999998"/>
    <n v="50.864699898270601"/>
  </r>
  <r>
    <x v="5"/>
    <x v="1"/>
    <d v="2021-07-10T00:00:00"/>
    <x v="1"/>
    <x v="0"/>
    <s v="GER"/>
    <n v="400"/>
    <x v="6"/>
    <x v="66"/>
    <n v="13.118"/>
    <n v="8.011000000000001"/>
    <n v="7.6119999999999983"/>
    <n v="7.6199999999999974"/>
    <n v="13.118"/>
    <n v="21.129000000000001"/>
    <n v="28.741"/>
    <n v="36.360999999999997"/>
    <n v="49.503589010203243"/>
  </r>
  <r>
    <x v="5"/>
    <x v="1"/>
    <d v="2021-07-10T00:00:00"/>
    <x v="1"/>
    <x v="0"/>
    <s v="UKR"/>
    <n v="400"/>
    <x v="7"/>
    <x v="55"/>
    <n v="13.553000000000001"/>
    <n v="7.7629999999999981"/>
    <n v="7.7029999999999994"/>
    <n v="8.0110000000000028"/>
    <n v="13.553000000000001"/>
    <n v="21.315999999999999"/>
    <n v="29.018999999999998"/>
    <n v="37.03"/>
    <n v="48.60923575479341"/>
  </r>
  <r>
    <x v="5"/>
    <x v="1"/>
    <d v="2021-07-10T00:00:00"/>
    <x v="1"/>
    <x v="0"/>
    <s v="SUI"/>
    <n v="400"/>
    <x v="8"/>
    <x v="67"/>
    <n v="13.512"/>
    <n v="8.0530000000000008"/>
    <n v="7.8379999999999974"/>
    <n v="7.8340000000000032"/>
    <n v="13.512"/>
    <n v="21.565000000000001"/>
    <n v="29.402999999999999"/>
    <n v="37.237000000000002"/>
    <n v="48.339017643741435"/>
  </r>
  <r>
    <x v="5"/>
    <x v="1"/>
    <d v="2021-07-10T00:00:00"/>
    <x v="1"/>
    <x v="0"/>
    <s v="SUI"/>
    <n v="400"/>
    <x v="9"/>
    <x v="68"/>
    <n v="14.208"/>
    <n v="8.5630000000000006"/>
    <n v="8.0299999999999976"/>
    <n v="8.0070000000000014"/>
    <n v="14.208"/>
    <n v="22.771000000000001"/>
    <n v="30.800999999999998"/>
    <n v="38.808"/>
    <n v="46.382189239332099"/>
  </r>
  <r>
    <x v="5"/>
    <x v="1"/>
    <d v="2021-07-10T00:00:00"/>
    <x v="1"/>
    <x v="1"/>
    <s v="COL"/>
    <n v="25.92876712328767"/>
    <x v="0"/>
    <x v="4"/>
    <n v="12.023"/>
    <n v="7.3910000000000018"/>
    <n v="7.1129999999999995"/>
    <n v="7.2789999999999964"/>
    <n v="12.023"/>
    <n v="19.414000000000001"/>
    <n v="26.527000000000001"/>
    <n v="33.805999999999997"/>
    <n v="53.244986097142522"/>
  </r>
  <r>
    <x v="5"/>
    <x v="1"/>
    <d v="2021-07-10T00:00:00"/>
    <x v="1"/>
    <x v="1"/>
    <s v="RUS"/>
    <n v="400"/>
    <x v="1"/>
    <x v="62"/>
    <n v="11.98"/>
    <n v="7.3679999999999986"/>
    <n v="7.1440000000000019"/>
    <n v="7.3520000000000003"/>
    <n v="11.98"/>
    <n v="19.347999999999999"/>
    <n v="26.492000000000001"/>
    <n v="33.844000000000001"/>
    <n v="53.185202694716935"/>
  </r>
  <r>
    <x v="5"/>
    <x v="1"/>
    <d v="2021-07-10T00:00:00"/>
    <x v="1"/>
    <x v="1"/>
    <s v="RUS"/>
    <n v="400"/>
    <x v="2"/>
    <x v="63"/>
    <n v="11.714"/>
    <n v="7.3770000000000007"/>
    <n v="7.352999999999998"/>
    <n v="7.8219999999999992"/>
    <n v="11.714"/>
    <n v="19.091000000000001"/>
    <n v="26.443999999999999"/>
    <n v="34.265999999999998"/>
    <n v="52.530204867798986"/>
  </r>
  <r>
    <x v="5"/>
    <x v="1"/>
    <d v="2021-07-10T00:00:00"/>
    <x v="1"/>
    <x v="1"/>
    <s v="MCT"/>
    <n v="400"/>
    <x v="3"/>
    <x v="64"/>
    <n v="12.294"/>
    <n v="7.4619999999999997"/>
    <n v="7.338000000000001"/>
    <n v="7.6679999999999993"/>
    <n v="12.294"/>
    <n v="19.756"/>
    <n v="27.094000000000001"/>
    <n v="34.762"/>
    <n v="51.780680052931359"/>
  </r>
  <r>
    <x v="5"/>
    <x v="1"/>
    <d v="2021-07-10T00:00:00"/>
    <x v="1"/>
    <x v="1"/>
    <s v="IRL"/>
    <n v="400"/>
    <x v="4"/>
    <x v="20"/>
    <n v="12.802"/>
    <n v="7.5010000000000012"/>
    <n v="7.259999999999998"/>
    <n v="7.5560000000000009"/>
    <n v="12.802"/>
    <n v="20.303000000000001"/>
    <n v="27.562999999999999"/>
    <n v="35.119"/>
    <n v="51.254306785500724"/>
  </r>
  <r>
    <x v="5"/>
    <x v="1"/>
    <d v="2021-07-10T00:00:00"/>
    <x v="1"/>
    <x v="1"/>
    <s v="GER"/>
    <n v="400"/>
    <x v="5"/>
    <x v="65"/>
    <n v="12.47"/>
    <n v="7.8339999999999979"/>
    <n v="7.5450000000000017"/>
    <n v="7.7390000000000008"/>
    <n v="12.47"/>
    <n v="20.303999999999998"/>
    <n v="27.849"/>
    <n v="35.588000000000001"/>
    <n v="50.578846802292908"/>
  </r>
  <r>
    <x v="5"/>
    <x v="1"/>
    <d v="2021-07-10T00:00:00"/>
    <x v="1"/>
    <x v="1"/>
    <s v="UKR"/>
    <n v="400"/>
    <x v="6"/>
    <x v="55"/>
    <n v="13.14"/>
    <n v="7.7409999999999997"/>
    <n v="7.57"/>
    <n v="7.8699999999999974"/>
    <n v="13.14"/>
    <n v="20.881"/>
    <n v="28.451000000000001"/>
    <n v="36.320999999999998"/>
    <n v="49.558106880317176"/>
  </r>
  <r>
    <x v="5"/>
    <x v="1"/>
    <d v="2021-07-10T00:00:00"/>
    <x v="1"/>
    <x v="1"/>
    <s v="GER"/>
    <n v="400"/>
    <x v="7"/>
    <x v="66"/>
    <n v="13.193"/>
    <n v="7.9829999999999988"/>
    <n v="7.6010000000000026"/>
    <n v="7.6610000000000014"/>
    <n v="13.193"/>
    <n v="21.175999999999998"/>
    <n v="28.777000000000001"/>
    <n v="36.438000000000002"/>
    <n v="49.398979087765518"/>
  </r>
  <r>
    <x v="6"/>
    <x v="1"/>
    <d v="2021-05-15T00:00:00"/>
    <x v="1"/>
    <x v="0"/>
    <s v="ITA"/>
    <n v="24.18082191780822"/>
    <x v="0"/>
    <x v="16"/>
    <n v="11.872999999999999"/>
    <n v="7.4860000000000024"/>
    <n v="7.2679999999999971"/>
    <n v="7.4670000000000023"/>
    <n v="11.872999999999999"/>
    <n v="19.359000000000002"/>
    <n v="26.626999999999999"/>
    <n v="34.094000000000001"/>
    <n v="52.795213234000116"/>
  </r>
  <r>
    <x v="6"/>
    <x v="1"/>
    <d v="2021-05-15T00:00:00"/>
    <x v="1"/>
    <x v="0"/>
    <s v="ESP"/>
    <n v="32.830136986301369"/>
    <x v="1"/>
    <x v="19"/>
    <n v="12.21"/>
    <n v="7.666999999999998"/>
    <n v="7.593"/>
    <n v="7.8329999999999984"/>
    <n v="12.21"/>
    <n v="19.876999999999999"/>
    <n v="27.47"/>
    <n v="35.302999999999997"/>
    <n v="50.987168229328958"/>
  </r>
  <r>
    <x v="6"/>
    <x v="1"/>
    <d v="2021-05-15T00:00:00"/>
    <x v="1"/>
    <x v="0"/>
    <s v="HKG"/>
    <n v="400"/>
    <x v="2"/>
    <x v="30"/>
    <n v="12.696999999999999"/>
    <n v="7.7980000000000018"/>
    <n v="7.6400000000000006"/>
    <n v="7.9149999999999956"/>
    <n v="12.696999999999999"/>
    <n v="20.495000000000001"/>
    <n v="28.135000000000002"/>
    <n v="36.049999999999997"/>
    <n v="49.930651872399451"/>
  </r>
  <r>
    <x v="6"/>
    <x v="1"/>
    <d v="2021-05-15T00:00:00"/>
    <x v="1"/>
    <x v="0"/>
    <s v="MAS"/>
    <n v="23.331506849315069"/>
    <x v="3"/>
    <x v="21"/>
    <n v="13.212999999999999"/>
    <n v="7.7219999999999995"/>
    <n v="7.5010000000000012"/>
    <n v="7.6390000000000029"/>
    <n v="13.212999999999999"/>
    <n v="20.934999999999999"/>
    <n v="28.436"/>
    <n v="36.075000000000003"/>
    <n v="49.896049896049895"/>
  </r>
  <r>
    <x v="6"/>
    <x v="1"/>
    <d v="2021-05-15T00:00:00"/>
    <x v="1"/>
    <x v="0"/>
    <s v="HKG"/>
    <n v="121.45479452054795"/>
    <x v="4"/>
    <x v="69"/>
    <n v="12.868"/>
    <n v="7.8459999999999983"/>
    <n v="7.6829999999999998"/>
    <n v="7.9440000000000026"/>
    <n v="12.868"/>
    <n v="20.713999999999999"/>
    <n v="28.396999999999998"/>
    <n v="36.341000000000001"/>
    <n v="49.530832943507335"/>
  </r>
  <r>
    <x v="6"/>
    <x v="1"/>
    <d v="2021-05-15T00:00:00"/>
    <x v="1"/>
    <x v="1"/>
    <s v="ITA"/>
    <n v="24.18082191780822"/>
    <x v="0"/>
    <x v="16"/>
    <n v="11.708"/>
    <n v="7.4880000000000013"/>
    <n v="7.3059999999999974"/>
    <n v="7.52"/>
    <n v="11.708"/>
    <n v="19.196000000000002"/>
    <n v="26.501999999999999"/>
    <n v="34.021999999999998"/>
    <n v="52.906942566574571"/>
  </r>
  <r>
    <x v="6"/>
    <x v="1"/>
    <d v="2021-05-15T00:00:00"/>
    <x v="1"/>
    <x v="1"/>
    <s v="ESP"/>
    <n v="32.830136986301369"/>
    <x v="1"/>
    <x v="19"/>
    <n v="12.2"/>
    <n v="7.554000000000002"/>
    <n v="7.4579999999999984"/>
    <n v="7.6909999999999989"/>
    <n v="12.2"/>
    <n v="19.754000000000001"/>
    <n v="27.212"/>
    <n v="34.902999999999999"/>
    <n v="51.57149815202132"/>
  </r>
  <r>
    <x v="6"/>
    <x v="1"/>
    <d v="2021-05-15T00:00:00"/>
    <x v="1"/>
    <x v="1"/>
    <s v="MAS"/>
    <n v="23.331506849315069"/>
    <x v="2"/>
    <x v="21"/>
    <n v="12.862"/>
    <n v="7.6309999999999985"/>
    <n v="7.4390000000000001"/>
    <n v="7.5610000000000035"/>
    <n v="12.862"/>
    <n v="20.492999999999999"/>
    <n v="27.931999999999999"/>
    <n v="35.493000000000002"/>
    <n v="50.714225340207925"/>
  </r>
  <r>
    <x v="6"/>
    <x v="1"/>
    <d v="2021-05-15T00:00:00"/>
    <x v="1"/>
    <x v="1"/>
    <s v="HKG"/>
    <n v="400"/>
    <x v="3"/>
    <x v="30"/>
    <n v="12.484999999999999"/>
    <n v="7.7460000000000022"/>
    <n v="7.6309999999999967"/>
    <n v="7.9649999999999999"/>
    <n v="12.484999999999999"/>
    <n v="20.231000000000002"/>
    <n v="27.861999999999998"/>
    <n v="35.826999999999998"/>
    <n v="50.24143802160382"/>
  </r>
  <r>
    <x v="6"/>
    <x v="1"/>
    <d v="2021-05-15T00:00:00"/>
    <x v="1"/>
    <x v="1"/>
    <s v="HKG"/>
    <n v="121.45479452054795"/>
    <x v="4"/>
    <x v="69"/>
    <n v="12.72"/>
    <n v="7.8059999999999992"/>
    <n v="7.6969999999999992"/>
    <n v="7.9260000000000019"/>
    <n v="12.72"/>
    <n v="20.526"/>
    <n v="28.222999999999999"/>
    <n v="36.149000000000001"/>
    <n v="49.793908545187968"/>
  </r>
  <r>
    <x v="7"/>
    <x v="2"/>
    <d v="2020-02-29T00:00:00"/>
    <x v="0"/>
    <x v="0"/>
    <s v="GER"/>
    <n v="120.24657534246575"/>
    <x v="0"/>
    <x v="8"/>
    <n v="12.038"/>
    <n v="7.1649999999999991"/>
    <n v="6.9370000000000012"/>
    <n v="7.0570000000000022"/>
    <n v="12.038"/>
    <n v="19.202999999999999"/>
    <n v="26.14"/>
    <n v="33.197000000000003"/>
    <n v="54.221767027141006"/>
  </r>
  <r>
    <x v="7"/>
    <x v="2"/>
    <d v="2020-02-29T00:00:00"/>
    <x v="0"/>
    <x v="0"/>
    <s v="GER"/>
    <n v="120.24657534246575"/>
    <x v="1"/>
    <x v="9"/>
    <n v="11.715"/>
    <n v="7.2970000000000006"/>
    <n v="7.027000000000001"/>
    <n v="7.222999999999999"/>
    <n v="11.715"/>
    <n v="19.012"/>
    <n v="26.039000000000001"/>
    <n v="33.262"/>
    <n v="54.115807828753532"/>
  </r>
  <r>
    <x v="7"/>
    <x v="2"/>
    <d v="2020-02-29T00:00:00"/>
    <x v="0"/>
    <x v="0"/>
    <s v="MEX"/>
    <n v="29.643835616438356"/>
    <x v="2"/>
    <x v="28"/>
    <n v="11.795999999999999"/>
    <n v="7.2310000000000016"/>
    <n v="7.0389999999999979"/>
    <n v="7.2330000000000005"/>
    <n v="11.795999999999999"/>
    <n v="19.027000000000001"/>
    <n v="26.065999999999999"/>
    <n v="33.298999999999999"/>
    <n v="54.055677347668102"/>
  </r>
  <r>
    <x v="7"/>
    <x v="2"/>
    <d v="2020-02-29T00:00:00"/>
    <x v="0"/>
    <x v="0"/>
    <s v="ITA"/>
    <n v="22.972602739726028"/>
    <x v="3"/>
    <x v="16"/>
    <n v="11.598000000000001"/>
    <n v="7.3289999999999988"/>
    <n v="7.1410000000000018"/>
    <n v="7.3419999999999952"/>
    <n v="11.598000000000001"/>
    <n v="18.927"/>
    <n v="26.068000000000001"/>
    <n v="33.409999999999997"/>
    <n v="53.876085004489681"/>
  </r>
  <r>
    <x v="7"/>
    <x v="2"/>
    <d v="2020-02-29T00:00:00"/>
    <x v="0"/>
    <x v="0"/>
    <s v="RUS"/>
    <n v="400"/>
    <x v="4"/>
    <x v="52"/>
    <n v="11.769"/>
    <n v="7.3650000000000002"/>
    <n v="7.1069999999999993"/>
    <n v="7.2289999999999992"/>
    <n v="11.769"/>
    <n v="19.134"/>
    <n v="26.241"/>
    <n v="33.47"/>
    <n v="53.779504033462807"/>
  </r>
  <r>
    <x v="7"/>
    <x v="2"/>
    <d v="2020-02-29T00:00:00"/>
    <x v="0"/>
    <x v="0"/>
    <s v="NED"/>
    <n v="23.890410958904109"/>
    <x v="5"/>
    <x v="7"/>
    <n v="11.505000000000001"/>
    <n v="7.2989999999999977"/>
    <n v="7.1920000000000002"/>
    <n v="7.5250000000000021"/>
    <n v="11.505000000000001"/>
    <n v="18.803999999999998"/>
    <n v="25.995999999999999"/>
    <n v="33.521000000000001"/>
    <n v="53.69768205005817"/>
  </r>
  <r>
    <x v="7"/>
    <x v="2"/>
    <d v="2020-02-29T00:00:00"/>
    <x v="0"/>
    <x v="0"/>
    <s v="RUS"/>
    <n v="400"/>
    <x v="6"/>
    <x v="51"/>
    <n v="11.891"/>
    <n v="7.3720000000000017"/>
    <n v="7.0809999999999995"/>
    <n v="7.205999999999996"/>
    <n v="11.891"/>
    <n v="19.263000000000002"/>
    <n v="26.344000000000001"/>
    <n v="33.549999999999997"/>
    <n v="53.651266766020868"/>
  </r>
  <r>
    <x v="7"/>
    <x v="2"/>
    <d v="2020-02-29T00:00:00"/>
    <x v="0"/>
    <x v="0"/>
    <s v="POL"/>
    <n v="400"/>
    <x v="7"/>
    <x v="13"/>
    <n v="11.866"/>
    <n v="7.4089999999999989"/>
    <n v="7.1000000000000014"/>
    <n v="7.2800000000000011"/>
    <n v="11.866"/>
    <n v="19.274999999999999"/>
    <n v="26.375"/>
    <n v="33.655000000000001"/>
    <n v="53.483880552666761"/>
  </r>
  <r>
    <x v="7"/>
    <x v="2"/>
    <d v="2020-02-29T00:00:00"/>
    <x v="0"/>
    <x v="0"/>
    <s v="UKR"/>
    <n v="400"/>
    <x v="8"/>
    <x v="70"/>
    <n v="12.05"/>
    <n v="7.3709999999999987"/>
    <n v="7.1069999999999993"/>
    <n v="7.25"/>
    <n v="12.05"/>
    <n v="19.420999999999999"/>
    <n v="26.527999999999999"/>
    <n v="33.777999999999999"/>
    <n v="53.289123097874359"/>
  </r>
  <r>
    <x v="7"/>
    <x v="2"/>
    <d v="2020-02-29T00:00:00"/>
    <x v="0"/>
    <x v="0"/>
    <s v="MEX"/>
    <n v="27.279452054794522"/>
    <x v="9"/>
    <x v="71"/>
    <n v="11.987"/>
    <n v="7.3630000000000013"/>
    <n v="7.139999999999997"/>
    <n v="7.379999999999999"/>
    <n v="11.987"/>
    <n v="19.350000000000001"/>
    <n v="26.49"/>
    <n v="33.869999999999997"/>
    <n v="53.144375553587253"/>
  </r>
  <r>
    <x v="7"/>
    <x v="2"/>
    <d v="2020-02-29T00:00:00"/>
    <x v="0"/>
    <x v="0"/>
    <s v="RUS"/>
    <n v="400"/>
    <x v="10"/>
    <x v="72"/>
    <n v="11.675000000000001"/>
    <n v="7.468"/>
    <n v="7.2949999999999982"/>
    <n v="7.5500000000000007"/>
    <n v="11.675000000000001"/>
    <n v="19.143000000000001"/>
    <n v="26.437999999999999"/>
    <n v="33.988"/>
    <n v="52.959868188772511"/>
  </r>
  <r>
    <x v="7"/>
    <x v="2"/>
    <d v="2020-02-29T00:00:00"/>
    <x v="0"/>
    <x v="0"/>
    <s v="NED"/>
    <n v="20.484931506849314"/>
    <x v="11"/>
    <x v="25"/>
    <n v="12.208"/>
    <n v="7.4709999999999983"/>
    <n v="7.1410000000000018"/>
    <n v="7.2439999999999998"/>
    <n v="12.208"/>
    <n v="19.678999999999998"/>
    <n v="26.82"/>
    <n v="34.064"/>
    <n v="52.84170972287459"/>
  </r>
  <r>
    <x v="7"/>
    <x v="2"/>
    <d v="2020-02-29T00:00:00"/>
    <x v="0"/>
    <x v="0"/>
    <s v="RUS"/>
    <n v="400"/>
    <x v="12"/>
    <x v="73"/>
    <n v="11.833"/>
    <n v="7.2990000000000013"/>
    <n v="7.2479999999999976"/>
    <n v="7.6939999999999991"/>
    <n v="11.833"/>
    <n v="19.132000000000001"/>
    <n v="26.38"/>
    <n v="34.073999999999998"/>
    <n v="52.826201796090864"/>
  </r>
  <r>
    <x v="7"/>
    <x v="2"/>
    <d v="2020-02-29T00:00:00"/>
    <x v="0"/>
    <x v="0"/>
    <s v="AUS"/>
    <n v="400"/>
    <x v="13"/>
    <x v="74"/>
    <n v="11.848000000000001"/>
    <n v="7.4459999999999997"/>
    <n v="7.3109999999999999"/>
    <n v="7.5340000000000025"/>
    <n v="11.848000000000001"/>
    <n v="19.294"/>
    <n v="26.605"/>
    <n v="34.139000000000003"/>
    <n v="52.725621722956149"/>
  </r>
  <r>
    <x v="7"/>
    <x v="2"/>
    <d v="2020-02-29T00:00:00"/>
    <x v="0"/>
    <x v="0"/>
    <s v="ESP"/>
    <n v="31.621917808219177"/>
    <x v="14"/>
    <x v="19"/>
    <n v="12.256"/>
    <n v="7.4589999999999996"/>
    <n v="7.3270000000000017"/>
    <n v="7.5439999999999969"/>
    <n v="12.256"/>
    <n v="19.715"/>
    <n v="27.042000000000002"/>
    <n v="34.585999999999999"/>
    <n v="52.044179725900655"/>
  </r>
  <r>
    <x v="7"/>
    <x v="2"/>
    <d v="2020-02-29T00:00:00"/>
    <x v="0"/>
    <x v="0"/>
    <s v="CHN"/>
    <n v="120.24657534246575"/>
    <x v="15"/>
    <x v="75"/>
    <n v="11.782999999999999"/>
    <n v="7.35"/>
    <n v="7.458000000000002"/>
    <n v="8.1199999999999974"/>
    <n v="11.782999999999999"/>
    <n v="19.132999999999999"/>
    <n v="26.591000000000001"/>
    <n v="34.710999999999999"/>
    <n v="51.856760104865891"/>
  </r>
  <r>
    <x v="7"/>
    <x v="2"/>
    <d v="2020-02-29T00:00:00"/>
    <x v="0"/>
    <x v="0"/>
    <s v="COL"/>
    <n v="23.780821917808218"/>
    <x v="16"/>
    <x v="29"/>
    <n v="12.226000000000001"/>
    <n v="7.5849999999999991"/>
    <n v="7.4149999999999991"/>
    <n v="7.6020000000000039"/>
    <n v="12.226000000000001"/>
    <n v="19.811"/>
    <n v="27.225999999999999"/>
    <n v="34.828000000000003"/>
    <n v="51.682554266681976"/>
  </r>
  <r>
    <x v="7"/>
    <x v="2"/>
    <d v="2020-02-29T00:00:00"/>
    <x v="0"/>
    <x v="0"/>
    <s v="CHN"/>
    <n v="22.676712328767124"/>
    <x v="17"/>
    <x v="26"/>
    <n v="12.58"/>
    <n v="7.4880000000000013"/>
    <n v="7.2439999999999998"/>
    <n v="7.5440000000000005"/>
    <n v="12.58"/>
    <n v="20.068000000000001"/>
    <n v="27.312000000000001"/>
    <n v="34.856000000000002"/>
    <n v="51.641037411062655"/>
  </r>
  <r>
    <x v="7"/>
    <x v="2"/>
    <d v="2020-02-29T00:00:00"/>
    <x v="0"/>
    <x v="0"/>
    <s v="CAN"/>
    <n v="24.372602739726027"/>
    <x v="18"/>
    <x v="18"/>
    <n v="12.603"/>
    <n v="7.5729999999999986"/>
    <n v="7.3190000000000026"/>
    <n v="7.5969999999999978"/>
    <n v="12.603"/>
    <n v="20.175999999999998"/>
    <n v="27.495000000000001"/>
    <n v="35.091999999999999"/>
    <n v="51.293742163456059"/>
  </r>
  <r>
    <x v="7"/>
    <x v="2"/>
    <d v="2020-02-29T00:00:00"/>
    <x v="0"/>
    <x v="0"/>
    <s v="RSA"/>
    <n v="400"/>
    <x v="19"/>
    <x v="76"/>
    <n v="12.808"/>
    <n v="7.5450000000000017"/>
    <n v="7.2789999999999999"/>
    <n v="7.5509999999999984"/>
    <n v="12.808"/>
    <n v="20.353000000000002"/>
    <n v="27.632000000000001"/>
    <n v="35.183"/>
    <n v="51.161072108688856"/>
  </r>
  <r>
    <x v="7"/>
    <x v="2"/>
    <d v="2020-02-29T00:00:00"/>
    <x v="0"/>
    <x v="0"/>
    <s v="KOR"/>
    <n v="120.24657534246575"/>
    <x v="20"/>
    <x v="77"/>
    <n v="12.561999999999999"/>
    <n v="7.6349999999999998"/>
    <n v="7.4430000000000014"/>
    <n v="7.6439999999999984"/>
    <n v="12.561999999999999"/>
    <n v="20.196999999999999"/>
    <n v="27.64"/>
    <n v="35.283999999999999"/>
    <n v="51.01462419226845"/>
  </r>
  <r>
    <x v="7"/>
    <x v="2"/>
    <d v="2020-02-29T00:00:00"/>
    <x v="0"/>
    <x v="1"/>
    <s v="GER"/>
    <n v="120.24657534246575"/>
    <x v="0"/>
    <x v="8"/>
    <n v="11.911"/>
    <n v="7.1850000000000005"/>
    <n v="6.9370000000000012"/>
    <n v="7.088000000000001"/>
    <n v="11.911"/>
    <n v="19.096"/>
    <n v="26.033000000000001"/>
    <n v="33.121000000000002"/>
    <n v="54.346185199722228"/>
  </r>
  <r>
    <x v="7"/>
    <x v="2"/>
    <d v="2020-02-29T00:00:00"/>
    <x v="0"/>
    <x v="1"/>
    <s v="MEX"/>
    <n v="29.643835616438356"/>
    <x v="1"/>
    <x v="28"/>
    <n v="11.619"/>
    <n v="7.1999999999999993"/>
    <n v="7.0370000000000026"/>
    <n v="7.2980000000000018"/>
    <n v="11.619"/>
    <n v="18.818999999999999"/>
    <n v="25.856000000000002"/>
    <n v="33.154000000000003"/>
    <n v="54.292091452011817"/>
  </r>
  <r>
    <x v="7"/>
    <x v="2"/>
    <d v="2020-02-29T00:00:00"/>
    <x v="0"/>
    <x v="1"/>
    <s v="ITA"/>
    <n v="22.972602739726028"/>
    <x v="2"/>
    <x v="16"/>
    <n v="11.395"/>
    <n v="7.3109999999999999"/>
    <n v="7.1219999999999999"/>
    <n v="7.343"/>
    <n v="11.395"/>
    <n v="18.706"/>
    <n v="25.827999999999999"/>
    <n v="33.170999999999999"/>
    <n v="54.264266980193547"/>
  </r>
  <r>
    <x v="7"/>
    <x v="2"/>
    <d v="2020-02-29T00:00:00"/>
    <x v="0"/>
    <x v="1"/>
    <s v="GER"/>
    <n v="120.24657534246575"/>
    <x v="3"/>
    <x v="9"/>
    <n v="11.657"/>
    <n v="7.3079999999999998"/>
    <n v="7.0139999999999993"/>
    <n v="7.2000000000000028"/>
    <n v="11.657"/>
    <n v="18.965"/>
    <n v="25.978999999999999"/>
    <n v="33.179000000000002"/>
    <n v="54.251182977184364"/>
  </r>
  <r>
    <x v="7"/>
    <x v="2"/>
    <d v="2020-02-29T00:00:00"/>
    <x v="0"/>
    <x v="1"/>
    <s v="RUS"/>
    <n v="400"/>
    <x v="4"/>
    <x v="51"/>
    <n v="11.871"/>
    <n v="7.322000000000001"/>
    <n v="7.0749999999999993"/>
    <n v="7.2079999999999984"/>
    <n v="11.871"/>
    <n v="19.193000000000001"/>
    <n v="26.268000000000001"/>
    <n v="33.475999999999999"/>
    <n v="53.769864977894613"/>
  </r>
  <r>
    <x v="7"/>
    <x v="2"/>
    <d v="2020-02-29T00:00:00"/>
    <x v="0"/>
    <x v="1"/>
    <s v="RUS"/>
    <n v="400"/>
    <x v="5"/>
    <x v="52"/>
    <n v="11.682"/>
    <n v="7.3250000000000011"/>
    <n v="7.1529999999999987"/>
    <n v="7.3339999999999996"/>
    <n v="11.682"/>
    <n v="19.007000000000001"/>
    <n v="26.16"/>
    <n v="33.494"/>
    <n v="53.740968531677318"/>
  </r>
  <r>
    <x v="7"/>
    <x v="2"/>
    <d v="2020-02-29T00:00:00"/>
    <x v="0"/>
    <x v="1"/>
    <s v="POL"/>
    <n v="400"/>
    <x v="6"/>
    <x v="13"/>
    <n v="12"/>
    <n v="7.3990000000000009"/>
    <n v="7.1359999999999992"/>
    <n v="7.3880000000000017"/>
    <n v="12"/>
    <n v="19.399000000000001"/>
    <n v="26.535"/>
    <n v="33.923000000000002"/>
    <n v="53.061344810305691"/>
  </r>
  <r>
    <x v="7"/>
    <x v="2"/>
    <d v="2020-02-29T00:00:00"/>
    <x v="0"/>
    <x v="1"/>
    <s v="NED"/>
    <n v="23.890410958904109"/>
    <x v="7"/>
    <x v="7"/>
    <n v="11.728999999999999"/>
    <n v="7.3949999999999996"/>
    <n v="7.282"/>
    <n v="7.597999999999999"/>
    <n v="11.728999999999999"/>
    <n v="19.123999999999999"/>
    <n v="26.405999999999999"/>
    <n v="34.003999999999998"/>
    <n v="52.934948829549469"/>
  </r>
  <r>
    <x v="8"/>
    <x v="3"/>
    <d v="2019-03-02T00:00:00"/>
    <x v="0"/>
    <x v="0"/>
    <s v="RUS"/>
    <n v="400"/>
    <x v="0"/>
    <x v="52"/>
    <n v="11.598000000000001"/>
    <n v="7.3839999999999986"/>
    <n v="7.1900000000000013"/>
    <n v="7.3820000000000014"/>
    <n v="11.598000000000001"/>
    <n v="18.981999999999999"/>
    <n v="26.172000000000001"/>
    <n v="33.554000000000002"/>
    <n v="53.644870954282645"/>
  </r>
  <r>
    <x v="8"/>
    <x v="3"/>
    <d v="2019-03-02T00:00:00"/>
    <x v="0"/>
    <x v="0"/>
    <s v="AUS"/>
    <n v="400"/>
    <x v="1"/>
    <x v="74"/>
    <n v="11.789"/>
    <n v="7.3340000000000014"/>
    <n v="7.1559999999999988"/>
    <n v="7.2769999999999975"/>
    <n v="11.789"/>
    <n v="19.123000000000001"/>
    <n v="26.279"/>
    <n v="33.555999999999997"/>
    <n v="53.641673620216956"/>
  </r>
  <r>
    <x v="8"/>
    <x v="3"/>
    <d v="2019-03-02T00:00:00"/>
    <x v="0"/>
    <x v="0"/>
    <s v="GER"/>
    <n v="400"/>
    <x v="2"/>
    <x v="78"/>
    <n v="11.621"/>
    <n v="7.2969999999999988"/>
    <n v="7.2040000000000006"/>
    <n v="7.4759999999999991"/>
    <n v="11.621"/>
    <n v="18.917999999999999"/>
    <n v="26.122"/>
    <n v="33.597999999999999"/>
    <n v="53.57461753675814"/>
  </r>
  <r>
    <x v="8"/>
    <x v="3"/>
    <d v="2019-03-02T00:00:00"/>
    <x v="0"/>
    <x v="0"/>
    <s v="UKR"/>
    <n v="400"/>
    <x v="3"/>
    <x v="70"/>
    <n v="11.875"/>
    <n v="7.2989999999999995"/>
    <n v="7.1690000000000005"/>
    <n v="7.3309999999999995"/>
    <n v="11.875"/>
    <n v="19.173999999999999"/>
    <n v="26.343"/>
    <n v="33.673999999999999"/>
    <n v="53.453703153768487"/>
  </r>
  <r>
    <x v="8"/>
    <x v="3"/>
    <d v="2019-03-02T00:00:00"/>
    <x v="0"/>
    <x v="0"/>
    <s v="NED"/>
    <n v="22.893150684931506"/>
    <x v="4"/>
    <x v="7"/>
    <n v="11.605"/>
    <n v="7.3810000000000002"/>
    <n v="7.2579999999999991"/>
    <n v="7.554000000000002"/>
    <n v="11.605"/>
    <n v="18.986000000000001"/>
    <n v="26.244"/>
    <n v="33.798000000000002"/>
    <n v="53.257589206461915"/>
  </r>
  <r>
    <x v="8"/>
    <x v="3"/>
    <d v="2019-03-02T00:00:00"/>
    <x v="0"/>
    <x v="0"/>
    <s v="MEX"/>
    <n v="28.646575342465752"/>
    <x v="5"/>
    <x v="28"/>
    <n v="11.967000000000001"/>
    <n v="7.3480000000000008"/>
    <n v="7.2169999999999987"/>
    <n v="7.4409999999999989"/>
    <n v="11.967000000000001"/>
    <n v="19.315000000000001"/>
    <n v="26.532"/>
    <n v="33.972999999999999"/>
    <n v="52.983251405527923"/>
  </r>
  <r>
    <x v="8"/>
    <x v="3"/>
    <d v="2019-03-02T00:00:00"/>
    <x v="0"/>
    <x v="0"/>
    <s v="GER"/>
    <n v="119.24931506849315"/>
    <x v="6"/>
    <x v="8"/>
    <n v="12.180999999999999"/>
    <n v="7.3529999999999998"/>
    <n v="7.2050000000000018"/>
    <n v="7.362999999999996"/>
    <n v="12.180999999999999"/>
    <n v="19.533999999999999"/>
    <n v="26.739000000000001"/>
    <n v="34.101999999999997"/>
    <n v="52.782827986628355"/>
  </r>
  <r>
    <x v="8"/>
    <x v="3"/>
    <d v="2019-03-02T00:00:00"/>
    <x v="0"/>
    <x v="0"/>
    <s v="ITA"/>
    <n v="21.975342465753425"/>
    <x v="7"/>
    <x v="16"/>
    <n v="11.792"/>
    <n v="7.4870000000000001"/>
    <n v="7.3039999999999985"/>
    <n v="7.544000000000004"/>
    <n v="11.792"/>
    <n v="19.279"/>
    <n v="26.582999999999998"/>
    <n v="34.127000000000002"/>
    <n v="52.744161514343475"/>
  </r>
  <r>
    <x v="8"/>
    <x v="3"/>
    <d v="2019-03-02T00:00:00"/>
    <x v="0"/>
    <x v="0"/>
    <s v="CHN"/>
    <n v="119.24931506849315"/>
    <x v="8"/>
    <x v="75"/>
    <n v="11.71"/>
    <n v="7.4429999999999978"/>
    <n v="7.3290000000000006"/>
    <n v="7.661999999999999"/>
    <n v="11.71"/>
    <n v="19.152999999999999"/>
    <n v="26.481999999999999"/>
    <n v="34.143999999999998"/>
    <n v="52.717900656044989"/>
  </r>
  <r>
    <x v="8"/>
    <x v="3"/>
    <d v="2019-03-02T00:00:00"/>
    <x v="0"/>
    <x v="0"/>
    <s v="POL"/>
    <n v="400"/>
    <x v="9"/>
    <x v="13"/>
    <n v="11.946"/>
    <n v="7.4380000000000006"/>
    <n v="7.2910000000000004"/>
    <n v="7.5849999999999973"/>
    <n v="11.946"/>
    <n v="19.384"/>
    <n v="26.675000000000001"/>
    <n v="34.26"/>
    <n v="52.539404553415068"/>
  </r>
  <r>
    <x v="8"/>
    <x v="3"/>
    <d v="2019-03-02T00:00:00"/>
    <x v="0"/>
    <x v="0"/>
    <s v="MEX"/>
    <n v="400"/>
    <x v="10"/>
    <x v="79"/>
    <n v="12.518000000000001"/>
    <n v="7.43"/>
    <n v="7.102999999999998"/>
    <n v="7.2290000000000028"/>
    <n v="12.518000000000001"/>
    <n v="19.948"/>
    <n v="27.050999999999998"/>
    <n v="34.28"/>
    <n v="52.508751458576427"/>
  </r>
  <r>
    <x v="8"/>
    <x v="3"/>
    <d v="2019-03-02T00:00:00"/>
    <x v="0"/>
    <x v="0"/>
    <s v="RUS"/>
    <n v="400"/>
    <x v="11"/>
    <x v="73"/>
    <n v="11.848000000000001"/>
    <n v="7.3919999999999977"/>
    <n v="7.3250000000000028"/>
    <n v="7.7309999999999981"/>
    <n v="11.848000000000001"/>
    <n v="19.239999999999998"/>
    <n v="26.565000000000001"/>
    <n v="34.295999999999999"/>
    <n v="52.484254723582929"/>
  </r>
  <r>
    <x v="8"/>
    <x v="3"/>
    <d v="2019-03-02T00:00:00"/>
    <x v="0"/>
    <x v="0"/>
    <s v="ESP"/>
    <n v="26.726027397260275"/>
    <x v="12"/>
    <x v="80"/>
    <n v="12.129"/>
    <n v="7.4060000000000006"/>
    <n v="7.2510000000000012"/>
    <n v="7.546999999999997"/>
    <n v="12.129"/>
    <n v="19.535"/>
    <n v="26.786000000000001"/>
    <n v="34.332999999999998"/>
    <n v="52.427693472752168"/>
  </r>
  <r>
    <x v="8"/>
    <x v="3"/>
    <d v="2019-03-02T00:00:00"/>
    <x v="0"/>
    <x v="0"/>
    <s v="GBR"/>
    <n v="119.24931506849315"/>
    <x v="13"/>
    <x v="81"/>
    <n v="11.737"/>
    <n v="7.6"/>
    <n v="7.375"/>
    <n v="7.6230000000000011"/>
    <n v="11.737"/>
    <n v="19.337"/>
    <n v="26.712"/>
    <n v="34.335000000000001"/>
    <n v="52.424639580602879"/>
  </r>
  <r>
    <x v="8"/>
    <x v="3"/>
    <d v="2019-03-02T00:00:00"/>
    <x v="0"/>
    <x v="0"/>
    <s v="GER"/>
    <n v="119.24931506849315"/>
    <x v="14"/>
    <x v="9"/>
    <n v="12.121"/>
    <n v="7.5559999999999992"/>
    <n v="7.2630000000000017"/>
    <n v="7.4119999999999955"/>
    <n v="12.121"/>
    <n v="19.677"/>
    <n v="26.94"/>
    <n v="34.351999999999997"/>
    <n v="52.398695854680952"/>
  </r>
  <r>
    <x v="8"/>
    <x v="3"/>
    <d v="2019-03-02T00:00:00"/>
    <x v="0"/>
    <x v="0"/>
    <s v="ESP"/>
    <n v="30.624657534246577"/>
    <x v="15"/>
    <x v="19"/>
    <n v="12.006"/>
    <n v="7.4860000000000007"/>
    <n v="7.3359999999999985"/>
    <n v="7.5869999999999997"/>
    <n v="12.006"/>
    <n v="19.492000000000001"/>
    <n v="26.827999999999999"/>
    <n v="34.414999999999999"/>
    <n v="52.302774952782215"/>
  </r>
  <r>
    <x v="8"/>
    <x v="3"/>
    <d v="2019-03-02T00:00:00"/>
    <x v="0"/>
    <x v="0"/>
    <s v="NED"/>
    <n v="400"/>
    <x v="16"/>
    <x v="82"/>
    <n v="12.236000000000001"/>
    <n v="7.445999999999998"/>
    <n v="7.2910000000000004"/>
    <n v="7.5450000000000017"/>
    <n v="12.236000000000001"/>
    <n v="19.681999999999999"/>
    <n v="26.972999999999999"/>
    <n v="34.518000000000001"/>
    <n v="52.146706066400135"/>
  </r>
  <r>
    <x v="8"/>
    <x v="3"/>
    <d v="2019-03-02T00:00:00"/>
    <x v="0"/>
    <x v="0"/>
    <s v="CHN"/>
    <n v="119.24931506849315"/>
    <x v="17"/>
    <x v="6"/>
    <n v="11.99"/>
    <n v="7.488999999999999"/>
    <n v="7.3300000000000018"/>
    <n v="7.7709999999999972"/>
    <n v="11.99"/>
    <n v="19.478999999999999"/>
    <n v="26.809000000000001"/>
    <n v="34.58"/>
    <n v="52.05320994794679"/>
  </r>
  <r>
    <x v="8"/>
    <x v="3"/>
    <d v="2019-03-02T00:00:00"/>
    <x v="0"/>
    <x v="0"/>
    <s v="COL"/>
    <n v="23.56986301369863"/>
    <x v="18"/>
    <x v="4"/>
    <n v="12.208"/>
    <n v="7.5899999999999981"/>
    <n v="7.4160000000000004"/>
    <n v="7.5420000000000016"/>
    <n v="12.208"/>
    <n v="19.797999999999998"/>
    <n v="27.213999999999999"/>
    <n v="34.756"/>
    <n v="51.789619058579817"/>
  </r>
  <r>
    <x v="8"/>
    <x v="3"/>
    <d v="2019-03-02T00:00:00"/>
    <x v="0"/>
    <x v="0"/>
    <s v="RUS"/>
    <n v="400"/>
    <x v="19"/>
    <x v="72"/>
    <n v="11.778"/>
    <n v="7.609"/>
    <n v="7.5079999999999991"/>
    <n v="7.870000000000001"/>
    <n v="11.778"/>
    <n v="19.387"/>
    <n v="26.895"/>
    <n v="34.765000000000001"/>
    <n v="51.776211707176756"/>
  </r>
  <r>
    <x v="8"/>
    <x v="3"/>
    <d v="2019-03-02T00:00:00"/>
    <x v="0"/>
    <x v="0"/>
    <s v="USA"/>
    <n v="400"/>
    <x v="20"/>
    <x v="83"/>
    <n v="12.631"/>
    <n v="7.5769999999999982"/>
    <n v="7.3540000000000028"/>
    <n v="7.4869999999999983"/>
    <n v="12.631"/>
    <n v="20.207999999999998"/>
    <n v="27.562000000000001"/>
    <n v="35.048999999999999"/>
    <n v="51.356672087648718"/>
  </r>
  <r>
    <x v="8"/>
    <x v="3"/>
    <d v="2019-03-02T00:00:00"/>
    <x v="0"/>
    <x v="0"/>
    <s v="GBR"/>
    <n v="400"/>
    <x v="21"/>
    <x v="84"/>
    <n v="11.972"/>
    <n v="7.631000000000002"/>
    <n v="7.5679999999999978"/>
    <n v="7.8980000000000032"/>
    <n v="11.972"/>
    <n v="19.603000000000002"/>
    <n v="27.170999999999999"/>
    <n v="35.069000000000003"/>
    <n v="51.327383158915275"/>
  </r>
  <r>
    <x v="8"/>
    <x v="3"/>
    <d v="2019-03-02T00:00:00"/>
    <x v="0"/>
    <x v="0"/>
    <s v="INA"/>
    <n v="119.24931506849315"/>
    <x v="22"/>
    <x v="85"/>
    <n v="12.763999999999999"/>
    <n v="7.6649999999999991"/>
    <n v="7.3470000000000013"/>
    <n v="7.4060000000000024"/>
    <n v="12.763999999999999"/>
    <n v="20.428999999999998"/>
    <n v="27.776"/>
    <n v="35.182000000000002"/>
    <n v="51.162526291853787"/>
  </r>
  <r>
    <x v="8"/>
    <x v="3"/>
    <d v="2019-03-02T00:00:00"/>
    <x v="0"/>
    <x v="0"/>
    <s v="NZL"/>
    <n v="19.18082191780822"/>
    <x v="23"/>
    <x v="86"/>
    <n v="12.912000000000001"/>
    <n v="7.6249999999999982"/>
    <n v="7.3710000000000022"/>
    <n v="7.5309999999999988"/>
    <n v="12.912000000000001"/>
    <n v="20.536999999999999"/>
    <n v="27.908000000000001"/>
    <n v="35.439"/>
    <n v="50.791500888851267"/>
  </r>
  <r>
    <x v="8"/>
    <x v="3"/>
    <d v="2019-03-02T00:00:00"/>
    <x v="0"/>
    <x v="0"/>
    <s v="RSA"/>
    <n v="400"/>
    <x v="24"/>
    <x v="76"/>
    <n v="12.914999999999999"/>
    <n v="7.7980000000000018"/>
    <n v="7.593"/>
    <n v="7.9289999999999985"/>
    <n v="12.914999999999999"/>
    <n v="20.713000000000001"/>
    <n v="28.306000000000001"/>
    <n v="36.234999999999999"/>
    <n v="49.675727887401685"/>
  </r>
  <r>
    <x v="8"/>
    <x v="3"/>
    <d v="2019-03-02T00:00:00"/>
    <x v="0"/>
    <x v="0"/>
    <s v="HKG"/>
    <n v="119.24931506849315"/>
    <x v="25"/>
    <x v="87"/>
    <n v="12.968999999999999"/>
    <n v="7.8920000000000012"/>
    <n v="7.6699999999999982"/>
    <n v="7.9740000000000038"/>
    <n v="12.968999999999999"/>
    <n v="20.861000000000001"/>
    <n v="28.530999999999999"/>
    <n v="36.505000000000003"/>
    <n v="49.308313929598683"/>
  </r>
  <r>
    <x v="8"/>
    <x v="3"/>
    <d v="2019-03-02T00:00:00"/>
    <x v="0"/>
    <x v="1"/>
    <s v="RUS"/>
    <n v="400"/>
    <x v="0"/>
    <x v="52"/>
    <n v="11.43"/>
    <n v="7.2340000000000018"/>
    <n v="7.0569999999999986"/>
    <n v="7.2910000000000004"/>
    <n v="11.43"/>
    <n v="18.664000000000001"/>
    <n v="25.721"/>
    <n v="33.012"/>
    <n v="54.525627044711015"/>
  </r>
  <r>
    <x v="8"/>
    <x v="3"/>
    <d v="2019-03-02T00:00:00"/>
    <x v="0"/>
    <x v="1"/>
    <s v="UKR"/>
    <n v="400"/>
    <x v="1"/>
    <x v="70"/>
    <n v="11.715999999999999"/>
    <n v="7.1940000000000008"/>
    <n v="7.0590000000000011"/>
    <n v="7.338000000000001"/>
    <n v="11.715999999999999"/>
    <n v="18.91"/>
    <n v="25.969000000000001"/>
    <n v="33.307000000000002"/>
    <n v="54.042693728045151"/>
  </r>
  <r>
    <x v="8"/>
    <x v="3"/>
    <d v="2019-03-02T00:00:00"/>
    <x v="0"/>
    <x v="1"/>
    <s v="AUS"/>
    <n v="400"/>
    <x v="2"/>
    <x v="74"/>
    <n v="11.553000000000001"/>
    <n v="7.2889999999999979"/>
    <n v="7.1780000000000008"/>
    <n v="7.3989999999999974"/>
    <n v="11.553000000000001"/>
    <n v="18.841999999999999"/>
    <n v="26.02"/>
    <n v="33.418999999999997"/>
    <n v="53.861575750321677"/>
  </r>
  <r>
    <x v="8"/>
    <x v="3"/>
    <d v="2019-03-02T00:00:00"/>
    <x v="0"/>
    <x v="1"/>
    <s v="GER"/>
    <n v="400"/>
    <x v="3"/>
    <x v="78"/>
    <n v="11.548999999999999"/>
    <n v="7.3129999999999988"/>
    <n v="7.1330000000000027"/>
    <n v="7.4359999999999964"/>
    <n v="11.548999999999999"/>
    <n v="18.861999999999998"/>
    <n v="25.995000000000001"/>
    <n v="33.430999999999997"/>
    <n v="53.842242230265327"/>
  </r>
  <r>
    <x v="8"/>
    <x v="3"/>
    <d v="2019-03-02T00:00:00"/>
    <x v="0"/>
    <x v="1"/>
    <s v="MEX"/>
    <n v="28.646575342465752"/>
    <x v="4"/>
    <x v="28"/>
    <n v="11.795999999999999"/>
    <n v="7.338000000000001"/>
    <n v="7.2010000000000005"/>
    <n v="7.4909999999999997"/>
    <n v="11.795999999999999"/>
    <n v="19.134"/>
    <n v="26.335000000000001"/>
    <n v="33.826000000000001"/>
    <n v="53.213504404895644"/>
  </r>
  <r>
    <x v="8"/>
    <x v="3"/>
    <d v="2019-03-02T00:00:00"/>
    <x v="0"/>
    <x v="1"/>
    <s v="NED"/>
    <n v="22.893150684931506"/>
    <x v="5"/>
    <x v="7"/>
    <n v="11.686999999999999"/>
    <n v="7.3750000000000018"/>
    <n v="7.2789999999999999"/>
    <n v="7.6310000000000002"/>
    <n v="11.686999999999999"/>
    <n v="19.062000000000001"/>
    <n v="26.341000000000001"/>
    <n v="33.972000000000001"/>
    <n v="52.984811020840688"/>
  </r>
  <r>
    <x v="8"/>
    <x v="3"/>
    <d v="2019-03-02T00:00:00"/>
    <x v="0"/>
    <x v="1"/>
    <s v="GER"/>
    <n v="119.24931506849315"/>
    <x v="6"/>
    <x v="8"/>
    <n v="12.023"/>
    <n v="7.407"/>
    <n v="7.1969999999999992"/>
    <n v="7.370000000000001"/>
    <n v="12.023"/>
    <n v="19.43"/>
    <n v="26.626999999999999"/>
    <n v="33.997"/>
    <n v="52.945848163073215"/>
  </r>
  <r>
    <x v="8"/>
    <x v="3"/>
    <d v="2019-03-02T00:00:00"/>
    <x v="0"/>
    <x v="1"/>
    <s v="ITA"/>
    <n v="21.975342465753425"/>
    <x v="7"/>
    <x v="16"/>
    <n v="11.829000000000001"/>
    <n v="7.5139999999999993"/>
    <n v="7.3060000000000009"/>
    <n v="7.597999999999999"/>
    <n v="11.829000000000001"/>
    <n v="19.343"/>
    <n v="26.649000000000001"/>
    <n v="34.247"/>
    <n v="52.559348264081528"/>
  </r>
  <r>
    <x v="7"/>
    <x v="4"/>
    <d v="2018-12-02T00:00:00"/>
    <x v="1"/>
    <x v="0"/>
    <s v="RVL"/>
    <n v="400"/>
    <x v="0"/>
    <x v="52"/>
    <n v="11.631"/>
    <n v="7.2940000000000005"/>
    <n v="7.0949999999999989"/>
    <n v="7.2230000000000025"/>
    <n v="11.631"/>
    <n v="18.925000000000001"/>
    <n v="26.02"/>
    <n v="33.243000000000002"/>
    <n v="54.146737659056036"/>
  </r>
  <r>
    <x v="7"/>
    <x v="4"/>
    <d v="2018-12-02T00:00:00"/>
    <x v="1"/>
    <x v="0"/>
    <s v="GER"/>
    <n v="400"/>
    <x v="1"/>
    <x v="78"/>
    <n v="11.664"/>
    <n v="7.2919999999999998"/>
    <n v="7.1769999999999996"/>
    <n v="7.4370000000000012"/>
    <n v="11.664"/>
    <n v="18.956"/>
    <n v="26.132999999999999"/>
    <n v="33.57"/>
    <n v="53.619302949061662"/>
  </r>
  <r>
    <x v="7"/>
    <x v="4"/>
    <d v="2018-12-02T00:00:00"/>
    <x v="1"/>
    <x v="0"/>
    <s v="UKR"/>
    <n v="400"/>
    <x v="2"/>
    <x v="70"/>
    <n v="11.856"/>
    <n v="7.3059999999999992"/>
    <n v="7.1039999999999992"/>
    <n v="7.3359999999999985"/>
    <n v="11.856"/>
    <n v="19.161999999999999"/>
    <n v="26.265999999999998"/>
    <n v="33.601999999999997"/>
    <n v="53.568239985715138"/>
  </r>
  <r>
    <x v="7"/>
    <x v="4"/>
    <d v="2018-12-02T00:00:00"/>
    <x v="1"/>
    <x v="0"/>
    <s v="NED"/>
    <n v="400"/>
    <x v="3"/>
    <x v="88"/>
    <n v="12.141999999999999"/>
    <n v="7.4559999999999995"/>
    <n v="7.1720000000000006"/>
    <n v="7.3080000000000034"/>
    <n v="12.141999999999999"/>
    <n v="19.597999999999999"/>
    <n v="26.77"/>
    <n v="34.078000000000003"/>
    <n v="52.820001173777797"/>
  </r>
  <r>
    <x v="7"/>
    <x v="4"/>
    <d v="2018-12-02T00:00:00"/>
    <x v="1"/>
    <x v="0"/>
    <s v="POL"/>
    <n v="400"/>
    <x v="4"/>
    <x v="13"/>
    <n v="11.971"/>
    <n v="7.4319999999999986"/>
    <n v="7.2340000000000018"/>
    <n v="7.4979999999999976"/>
    <n v="11.971"/>
    <n v="19.402999999999999"/>
    <n v="26.637"/>
    <n v="34.134999999999998"/>
    <n v="52.731800205068112"/>
  </r>
  <r>
    <x v="7"/>
    <x v="4"/>
    <d v="2018-12-02T00:00:00"/>
    <x v="1"/>
    <x v="0"/>
    <s v="ESP"/>
    <n v="26.479452054794521"/>
    <x v="5"/>
    <x v="80"/>
    <n v="12.064"/>
    <n v="7.4149999999999991"/>
    <n v="7.2420000000000009"/>
    <n v="7.5280000000000022"/>
    <n v="12.064"/>
    <n v="19.478999999999999"/>
    <n v="26.721"/>
    <n v="34.249000000000002"/>
    <n v="52.556279015445703"/>
  </r>
  <r>
    <x v="7"/>
    <x v="4"/>
    <d v="2018-12-02T00:00:00"/>
    <x v="1"/>
    <x v="0"/>
    <s v="GBR"/>
    <n v="19.12054794520548"/>
    <x v="6"/>
    <x v="38"/>
    <n v="11.946"/>
    <n v="7.5449999999999999"/>
    <n v="7.3300000000000018"/>
    <n v="7.5350000000000001"/>
    <n v="11.946"/>
    <n v="19.491"/>
    <n v="26.821000000000002"/>
    <n v="34.356000000000002"/>
    <n v="52.392595179881241"/>
  </r>
  <r>
    <x v="7"/>
    <x v="4"/>
    <d v="2018-12-02T00:00:00"/>
    <x v="1"/>
    <x v="0"/>
    <s v="ITA"/>
    <n v="21.728767123287671"/>
    <x v="7"/>
    <x v="16"/>
    <n v="12.079000000000001"/>
    <n v="7.5509999999999984"/>
    <n v="7.3260000000000005"/>
    <n v="7.477999999999998"/>
    <n v="12.079000000000001"/>
    <n v="19.63"/>
    <n v="26.956"/>
    <n v="34.433999999999997"/>
    <n v="52.273915316257188"/>
  </r>
  <r>
    <x v="7"/>
    <x v="4"/>
    <d v="2018-12-02T00:00:00"/>
    <x v="1"/>
    <x v="0"/>
    <s v="MEX"/>
    <n v="28.4"/>
    <x v="8"/>
    <x v="28"/>
    <n v="12.12"/>
    <n v="7.4510000000000023"/>
    <n v="7.3219999999999992"/>
    <n v="7.5670000000000002"/>
    <n v="12.12"/>
    <n v="19.571000000000002"/>
    <n v="26.893000000000001"/>
    <n v="34.46"/>
    <n v="52.234474753337203"/>
  </r>
  <r>
    <x v="7"/>
    <x v="4"/>
    <d v="2018-12-02T00:00:00"/>
    <x v="1"/>
    <x v="0"/>
    <s v="CHN"/>
    <n v="119.0027397260274"/>
    <x v="9"/>
    <x v="75"/>
    <n v="11.920999999999999"/>
    <n v="7.43"/>
    <n v="7.3850000000000016"/>
    <n v="7.8369999999999997"/>
    <n v="11.920999999999999"/>
    <n v="19.350999999999999"/>
    <n v="26.736000000000001"/>
    <n v="34.573"/>
    <n v="52.063749168426227"/>
  </r>
  <r>
    <x v="7"/>
    <x v="4"/>
    <d v="2018-12-02T00:00:00"/>
    <x v="1"/>
    <x v="0"/>
    <s v="RUS"/>
    <n v="400"/>
    <x v="10"/>
    <x v="73"/>
    <n v="12.06"/>
    <n v="7.4730000000000008"/>
    <n v="7.3969999999999985"/>
    <n v="7.7850000000000037"/>
    <n v="12.06"/>
    <n v="19.533000000000001"/>
    <n v="26.93"/>
    <n v="34.715000000000003"/>
    <n v="51.850784963272353"/>
  </r>
  <r>
    <x v="7"/>
    <x v="4"/>
    <d v="2018-12-02T00:00:00"/>
    <x v="1"/>
    <x v="1"/>
    <s v="UKR"/>
    <n v="400"/>
    <x v="0"/>
    <x v="70"/>
    <n v="11.664999999999999"/>
    <n v="7.1880000000000024"/>
    <n v="7.041999999999998"/>
    <n v="7.3150000000000013"/>
    <n v="11.664999999999999"/>
    <n v="18.853000000000002"/>
    <n v="25.895"/>
    <n v="33.21"/>
    <n v="54.200542005420054"/>
  </r>
  <r>
    <x v="7"/>
    <x v="4"/>
    <d v="2018-12-02T00:00:00"/>
    <x v="1"/>
    <x v="1"/>
    <s v="GER"/>
    <n v="400"/>
    <x v="1"/>
    <x v="78"/>
    <n v="11.618"/>
    <n v="7.2499999999999982"/>
    <n v="7.1370000000000005"/>
    <n v="7.3949999999999996"/>
    <n v="11.618"/>
    <n v="18.867999999999999"/>
    <n v="26.004999999999999"/>
    <n v="33.4"/>
    <n v="53.892215568862277"/>
  </r>
  <r>
    <x v="7"/>
    <x v="4"/>
    <d v="2018-12-02T00:00:00"/>
    <x v="1"/>
    <x v="1"/>
    <s v="RVL"/>
    <n v="400"/>
    <x v="2"/>
    <x v="52"/>
    <n v="11.747"/>
    <n v="7.3520000000000003"/>
    <n v="7.1189999999999998"/>
    <n v="7.2170000000000023"/>
    <n v="11.747"/>
    <n v="19.099"/>
    <n v="26.218"/>
    <n v="33.435000000000002"/>
    <n v="53.835800807537005"/>
  </r>
  <r>
    <x v="7"/>
    <x v="4"/>
    <d v="2018-12-02T00:00:00"/>
    <x v="1"/>
    <x v="1"/>
    <s v="NED"/>
    <n v="400"/>
    <x v="3"/>
    <x v="88"/>
    <n v="12.039"/>
    <n v="7.3950000000000014"/>
    <n v="7.1289999999999978"/>
    <n v="7.2650000000000041"/>
    <n v="12.039"/>
    <n v="19.434000000000001"/>
    <n v="26.562999999999999"/>
    <n v="33.828000000000003"/>
    <n v="53.210358283079103"/>
  </r>
  <r>
    <x v="7"/>
    <x v="4"/>
    <d v="2018-12-02T00:00:00"/>
    <x v="1"/>
    <x v="1"/>
    <s v="POL"/>
    <n v="400"/>
    <x v="4"/>
    <x v="13"/>
    <n v="11.967000000000001"/>
    <n v="7.4329999999999981"/>
    <n v="7.2620000000000005"/>
    <n v="7.4819999999999993"/>
    <n v="11.967000000000001"/>
    <n v="19.399999999999999"/>
    <n v="26.661999999999999"/>
    <n v="34.143999999999998"/>
    <n v="52.717900656044989"/>
  </r>
  <r>
    <x v="7"/>
    <x v="4"/>
    <d v="2018-12-02T00:00:00"/>
    <x v="1"/>
    <x v="1"/>
    <s v="ESP"/>
    <n v="26.479452054794521"/>
    <x v="5"/>
    <x v="80"/>
    <n v="12.071"/>
    <n v="7.4369999999999994"/>
    <n v="7.2620000000000005"/>
    <n v="7.5470000000000006"/>
    <n v="12.071"/>
    <n v="19.507999999999999"/>
    <n v="26.77"/>
    <n v="34.317"/>
    <n v="52.452137424600053"/>
  </r>
  <r>
    <x v="7"/>
    <x v="4"/>
    <d v="2018-12-02T00:00:00"/>
    <x v="1"/>
    <x v="1"/>
    <s v="GBR"/>
    <n v="19.12054794520548"/>
    <x v="6"/>
    <x v="38"/>
    <n v="11.848000000000001"/>
    <n v="7.5419999999999998"/>
    <n v="7.3730000000000011"/>
    <n v="7.6159999999999961"/>
    <n v="11.848000000000001"/>
    <n v="19.39"/>
    <n v="26.763000000000002"/>
    <n v="34.378999999999998"/>
    <n v="52.357543849442976"/>
  </r>
  <r>
    <x v="7"/>
    <x v="4"/>
    <d v="2018-12-02T00:00:00"/>
    <x v="1"/>
    <x v="1"/>
    <s v="ITA"/>
    <n v="21.728767123287671"/>
    <x v="7"/>
    <x v="16"/>
    <n v="11.958"/>
    <n v="7.5359999999999996"/>
    <n v="7.3189999999999991"/>
    <n v="7.5770000000000017"/>
    <n v="11.958"/>
    <n v="19.494"/>
    <n v="26.812999999999999"/>
    <n v="34.39"/>
    <n v="52.3407967432393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">
  <r>
    <x v="0"/>
    <x v="0"/>
    <x v="0"/>
    <x v="0"/>
    <x v="0"/>
    <x v="0"/>
    <s v="GER"/>
    <x v="0"/>
    <n v="1"/>
    <x v="0"/>
    <n v="11.855"/>
    <n v="11.855"/>
  </r>
  <r>
    <x v="0"/>
    <x v="0"/>
    <x v="0"/>
    <x v="0"/>
    <x v="0"/>
    <x v="0"/>
    <s v="GER"/>
    <x v="0"/>
    <n v="1"/>
    <x v="1"/>
    <n v="19.196999999999999"/>
    <n v="7.3419999999999987"/>
  </r>
  <r>
    <x v="0"/>
    <x v="0"/>
    <x v="0"/>
    <x v="0"/>
    <x v="0"/>
    <x v="0"/>
    <s v="GER"/>
    <x v="0"/>
    <n v="1"/>
    <x v="2"/>
    <n v="26.074000000000002"/>
    <n v="6.8770000000000024"/>
  </r>
  <r>
    <x v="0"/>
    <x v="0"/>
    <x v="0"/>
    <x v="0"/>
    <x v="0"/>
    <x v="0"/>
    <s v="GER"/>
    <x v="0"/>
    <n v="1"/>
    <x v="3"/>
    <n v="32.968000000000004"/>
    <n v="6.8940000000000019"/>
  </r>
  <r>
    <x v="0"/>
    <x v="0"/>
    <x v="0"/>
    <x v="0"/>
    <x v="0"/>
    <x v="1"/>
    <s v="FRA"/>
    <x v="0"/>
    <n v="2"/>
    <x v="0"/>
    <n v="11.913"/>
    <n v="11.913"/>
  </r>
  <r>
    <x v="0"/>
    <x v="0"/>
    <x v="0"/>
    <x v="0"/>
    <x v="0"/>
    <x v="1"/>
    <s v="FRA"/>
    <x v="0"/>
    <n v="2"/>
    <x v="1"/>
    <n v="19.172000000000001"/>
    <n v="7.2590000000000003"/>
  </r>
  <r>
    <x v="0"/>
    <x v="0"/>
    <x v="0"/>
    <x v="0"/>
    <x v="0"/>
    <x v="1"/>
    <s v="FRA"/>
    <x v="0"/>
    <n v="2"/>
    <x v="2"/>
    <n v="26.097000000000001"/>
    <n v="6.9250000000000007"/>
  </r>
  <r>
    <x v="0"/>
    <x v="0"/>
    <x v="0"/>
    <x v="0"/>
    <x v="0"/>
    <x v="1"/>
    <s v="FRA"/>
    <x v="0"/>
    <n v="2"/>
    <x v="3"/>
    <n v="33.158999999999999"/>
    <n v="7.0619999999999976"/>
  </r>
  <r>
    <x v="0"/>
    <x v="0"/>
    <x v="0"/>
    <x v="0"/>
    <x v="0"/>
    <x v="2"/>
    <s v="AUS"/>
    <x v="1"/>
    <n v="3"/>
    <x v="0"/>
    <n v="11.632"/>
    <n v="11.632"/>
  </r>
  <r>
    <x v="0"/>
    <x v="0"/>
    <x v="0"/>
    <x v="0"/>
    <x v="0"/>
    <x v="2"/>
    <s v="AUS"/>
    <x v="1"/>
    <n v="3"/>
    <x v="1"/>
    <n v="18.954999999999998"/>
    <n v="7.3229999999999986"/>
  </r>
  <r>
    <x v="0"/>
    <x v="0"/>
    <x v="0"/>
    <x v="0"/>
    <x v="0"/>
    <x v="2"/>
    <s v="AUS"/>
    <x v="1"/>
    <n v="3"/>
    <x v="2"/>
    <n v="26.026"/>
    <n v="7.0710000000000015"/>
  </r>
  <r>
    <x v="0"/>
    <x v="0"/>
    <x v="0"/>
    <x v="0"/>
    <x v="0"/>
    <x v="2"/>
    <s v="AUS"/>
    <x v="1"/>
    <n v="3"/>
    <x v="3"/>
    <n v="33.177999999999997"/>
    <n v="7.1519999999999975"/>
  </r>
  <r>
    <x v="0"/>
    <x v="0"/>
    <x v="0"/>
    <x v="0"/>
    <x v="0"/>
    <x v="3"/>
    <s v="NED"/>
    <x v="2"/>
    <n v="4"/>
    <x v="0"/>
    <n v="11.951000000000001"/>
    <n v="11.951000000000001"/>
  </r>
  <r>
    <x v="0"/>
    <x v="0"/>
    <x v="0"/>
    <x v="0"/>
    <x v="0"/>
    <x v="3"/>
    <s v="NED"/>
    <x v="2"/>
    <n v="4"/>
    <x v="1"/>
    <n v="19.23"/>
    <n v="7.2789999999999999"/>
  </r>
  <r>
    <x v="0"/>
    <x v="0"/>
    <x v="0"/>
    <x v="0"/>
    <x v="0"/>
    <x v="3"/>
    <s v="NED"/>
    <x v="2"/>
    <n v="4"/>
    <x v="2"/>
    <n v="26.155000000000001"/>
    <n v="6.9250000000000007"/>
  </r>
  <r>
    <x v="0"/>
    <x v="0"/>
    <x v="0"/>
    <x v="0"/>
    <x v="0"/>
    <x v="3"/>
    <s v="NED"/>
    <x v="2"/>
    <n v="4"/>
    <x v="3"/>
    <n v="33.183"/>
    <n v="7.0279999999999987"/>
  </r>
  <r>
    <x v="0"/>
    <x v="0"/>
    <x v="0"/>
    <x v="0"/>
    <x v="0"/>
    <x v="4"/>
    <s v="COL"/>
    <x v="3"/>
    <n v="5"/>
    <x v="0"/>
    <n v="11.82"/>
    <n v="11.82"/>
  </r>
  <r>
    <x v="0"/>
    <x v="0"/>
    <x v="0"/>
    <x v="0"/>
    <x v="0"/>
    <x v="4"/>
    <s v="COL"/>
    <x v="3"/>
    <n v="5"/>
    <x v="1"/>
    <n v="19.059000000000001"/>
    <n v="7.2390000000000008"/>
  </r>
  <r>
    <x v="0"/>
    <x v="0"/>
    <x v="0"/>
    <x v="0"/>
    <x v="0"/>
    <x v="4"/>
    <s v="COL"/>
    <x v="3"/>
    <n v="5"/>
    <x v="2"/>
    <n v="26.048999999999999"/>
    <n v="6.9899999999999984"/>
  </r>
  <r>
    <x v="0"/>
    <x v="0"/>
    <x v="0"/>
    <x v="0"/>
    <x v="0"/>
    <x v="4"/>
    <s v="COL"/>
    <x v="3"/>
    <n v="5"/>
    <x v="3"/>
    <n v="33.234999999999999"/>
    <n v="7.1859999999999999"/>
  </r>
  <r>
    <x v="0"/>
    <x v="0"/>
    <x v="0"/>
    <x v="0"/>
    <x v="0"/>
    <x v="5"/>
    <s v="CAN"/>
    <x v="4"/>
    <n v="6"/>
    <x v="0"/>
    <n v="11.933"/>
    <n v="11.933"/>
  </r>
  <r>
    <x v="0"/>
    <x v="0"/>
    <x v="0"/>
    <x v="0"/>
    <x v="0"/>
    <x v="5"/>
    <s v="CAN"/>
    <x v="4"/>
    <n v="6"/>
    <x v="1"/>
    <n v="19.148"/>
    <n v="7.2149999999999999"/>
  </r>
  <r>
    <x v="0"/>
    <x v="0"/>
    <x v="0"/>
    <x v="0"/>
    <x v="0"/>
    <x v="5"/>
    <s v="CAN"/>
    <x v="4"/>
    <n v="6"/>
    <x v="2"/>
    <n v="26.113"/>
    <n v="6.9649999999999999"/>
  </r>
  <r>
    <x v="0"/>
    <x v="0"/>
    <x v="0"/>
    <x v="0"/>
    <x v="0"/>
    <x v="5"/>
    <s v="CAN"/>
    <x v="4"/>
    <n v="6"/>
    <x v="3"/>
    <n v="33.268000000000001"/>
    <n v="7.1550000000000011"/>
  </r>
  <r>
    <x v="0"/>
    <x v="0"/>
    <x v="0"/>
    <x v="0"/>
    <x v="0"/>
    <x v="6"/>
    <s v="CHN"/>
    <x v="1"/>
    <n v="7"/>
    <x v="0"/>
    <n v="11.606999999999999"/>
    <n v="11.606999999999999"/>
  </r>
  <r>
    <x v="0"/>
    <x v="0"/>
    <x v="0"/>
    <x v="0"/>
    <x v="0"/>
    <x v="6"/>
    <s v="CHN"/>
    <x v="1"/>
    <n v="7"/>
    <x v="1"/>
    <n v="18.858000000000001"/>
    <n v="7.2510000000000012"/>
  </r>
  <r>
    <x v="0"/>
    <x v="0"/>
    <x v="0"/>
    <x v="0"/>
    <x v="0"/>
    <x v="6"/>
    <s v="CHN"/>
    <x v="1"/>
    <n v="7"/>
    <x v="2"/>
    <n v="25.905000000000001"/>
    <n v="7.0470000000000006"/>
  </r>
  <r>
    <x v="0"/>
    <x v="0"/>
    <x v="0"/>
    <x v="0"/>
    <x v="0"/>
    <x v="6"/>
    <s v="CHN"/>
    <x v="1"/>
    <n v="7"/>
    <x v="3"/>
    <n v="33.295000000000002"/>
    <n v="7.3900000000000006"/>
  </r>
  <r>
    <x v="0"/>
    <x v="0"/>
    <x v="0"/>
    <x v="0"/>
    <x v="0"/>
    <x v="7"/>
    <s v="NED"/>
    <x v="5"/>
    <n v="8"/>
    <x v="0"/>
    <n v="11.587"/>
    <n v="11.587"/>
  </r>
  <r>
    <x v="0"/>
    <x v="0"/>
    <x v="0"/>
    <x v="0"/>
    <x v="0"/>
    <x v="7"/>
    <s v="NED"/>
    <x v="5"/>
    <n v="8"/>
    <x v="1"/>
    <n v="18.893999999999998"/>
    <n v="7.3069999999999986"/>
  </r>
  <r>
    <x v="0"/>
    <x v="0"/>
    <x v="0"/>
    <x v="0"/>
    <x v="0"/>
    <x v="7"/>
    <s v="NED"/>
    <x v="5"/>
    <n v="8"/>
    <x v="2"/>
    <n v="26.013000000000002"/>
    <n v="7.1190000000000033"/>
  </r>
  <r>
    <x v="0"/>
    <x v="0"/>
    <x v="0"/>
    <x v="0"/>
    <x v="0"/>
    <x v="7"/>
    <s v="NED"/>
    <x v="5"/>
    <n v="8"/>
    <x v="3"/>
    <n v="33.313000000000002"/>
    <n v="7.3000000000000007"/>
  </r>
  <r>
    <x v="0"/>
    <x v="0"/>
    <x v="0"/>
    <x v="0"/>
    <x v="0"/>
    <x v="8"/>
    <s v="GER"/>
    <x v="1"/>
    <n v="9"/>
    <x v="0"/>
    <n v="12.048"/>
    <n v="12.048"/>
  </r>
  <r>
    <x v="0"/>
    <x v="0"/>
    <x v="0"/>
    <x v="0"/>
    <x v="0"/>
    <x v="8"/>
    <s v="GER"/>
    <x v="1"/>
    <n v="9"/>
    <x v="1"/>
    <n v="19.334"/>
    <n v="7.2859999999999996"/>
  </r>
  <r>
    <x v="0"/>
    <x v="0"/>
    <x v="0"/>
    <x v="0"/>
    <x v="0"/>
    <x v="8"/>
    <s v="GER"/>
    <x v="1"/>
    <n v="9"/>
    <x v="2"/>
    <n v="26.291"/>
    <n v="6.9570000000000007"/>
  </r>
  <r>
    <x v="0"/>
    <x v="0"/>
    <x v="0"/>
    <x v="0"/>
    <x v="0"/>
    <x v="8"/>
    <s v="GER"/>
    <x v="1"/>
    <n v="9"/>
    <x v="3"/>
    <n v="33.32"/>
    <n v="7.0289999999999999"/>
  </r>
  <r>
    <x v="0"/>
    <x v="0"/>
    <x v="0"/>
    <x v="0"/>
    <x v="0"/>
    <x v="9"/>
    <s v="GER"/>
    <x v="1"/>
    <n v="10"/>
    <x v="0"/>
    <n v="12.07"/>
    <n v="12.07"/>
  </r>
  <r>
    <x v="0"/>
    <x v="0"/>
    <x v="0"/>
    <x v="0"/>
    <x v="0"/>
    <x v="9"/>
    <s v="GER"/>
    <x v="1"/>
    <n v="10"/>
    <x v="1"/>
    <n v="19.408000000000001"/>
    <n v="7.338000000000001"/>
  </r>
  <r>
    <x v="0"/>
    <x v="0"/>
    <x v="0"/>
    <x v="0"/>
    <x v="0"/>
    <x v="9"/>
    <s v="GER"/>
    <x v="1"/>
    <n v="10"/>
    <x v="2"/>
    <n v="26.350999999999999"/>
    <n v="6.9429999999999978"/>
  </r>
  <r>
    <x v="0"/>
    <x v="0"/>
    <x v="0"/>
    <x v="0"/>
    <x v="0"/>
    <x v="9"/>
    <s v="GER"/>
    <x v="1"/>
    <n v="10"/>
    <x v="3"/>
    <n v="33.378"/>
    <n v="7.027000000000001"/>
  </r>
  <r>
    <x v="0"/>
    <x v="0"/>
    <x v="0"/>
    <x v="0"/>
    <x v="0"/>
    <x v="10"/>
    <s v="GBR"/>
    <x v="6"/>
    <n v="11"/>
    <x v="0"/>
    <n v="12.031000000000001"/>
    <n v="12.031000000000001"/>
  </r>
  <r>
    <x v="0"/>
    <x v="0"/>
    <x v="0"/>
    <x v="0"/>
    <x v="0"/>
    <x v="10"/>
    <s v="GBR"/>
    <x v="6"/>
    <n v="11"/>
    <x v="1"/>
    <n v="19.344999999999999"/>
    <n v="7.3139999999999983"/>
  </r>
  <r>
    <x v="0"/>
    <x v="0"/>
    <x v="0"/>
    <x v="0"/>
    <x v="0"/>
    <x v="10"/>
    <s v="GBR"/>
    <x v="6"/>
    <n v="11"/>
    <x v="2"/>
    <n v="26.404"/>
    <n v="7.0590000000000011"/>
  </r>
  <r>
    <x v="0"/>
    <x v="0"/>
    <x v="0"/>
    <x v="0"/>
    <x v="0"/>
    <x v="10"/>
    <s v="GBR"/>
    <x v="6"/>
    <n v="11"/>
    <x v="3"/>
    <n v="33.658999999999999"/>
    <n v="7.254999999999999"/>
  </r>
  <r>
    <x v="0"/>
    <x v="0"/>
    <x v="0"/>
    <x v="0"/>
    <x v="0"/>
    <x v="11"/>
    <s v="GBR"/>
    <x v="6"/>
    <n v="12"/>
    <x v="0"/>
    <n v="11.922000000000001"/>
    <n v="11.922000000000001"/>
  </r>
  <r>
    <x v="0"/>
    <x v="0"/>
    <x v="0"/>
    <x v="0"/>
    <x v="0"/>
    <x v="11"/>
    <s v="GBR"/>
    <x v="6"/>
    <n v="12"/>
    <x v="1"/>
    <n v="19.280999999999999"/>
    <n v="7.3589999999999982"/>
  </r>
  <r>
    <x v="0"/>
    <x v="0"/>
    <x v="0"/>
    <x v="0"/>
    <x v="0"/>
    <x v="11"/>
    <s v="GBR"/>
    <x v="6"/>
    <n v="12"/>
    <x v="2"/>
    <n v="26.495000000000001"/>
    <n v="7.2140000000000022"/>
  </r>
  <r>
    <x v="0"/>
    <x v="0"/>
    <x v="0"/>
    <x v="0"/>
    <x v="0"/>
    <x v="11"/>
    <s v="GBR"/>
    <x v="6"/>
    <n v="12"/>
    <x v="3"/>
    <n v="33.914999999999999"/>
    <n v="7.4199999999999982"/>
  </r>
  <r>
    <x v="0"/>
    <x v="0"/>
    <x v="0"/>
    <x v="0"/>
    <x v="0"/>
    <x v="12"/>
    <s v="POL"/>
    <x v="6"/>
    <n v="13"/>
    <x v="0"/>
    <n v="11.772"/>
    <n v="11.772"/>
  </r>
  <r>
    <x v="0"/>
    <x v="0"/>
    <x v="0"/>
    <x v="0"/>
    <x v="0"/>
    <x v="12"/>
    <s v="POL"/>
    <x v="6"/>
    <n v="13"/>
    <x v="1"/>
    <n v="19.172999999999998"/>
    <n v="7.400999999999998"/>
  </r>
  <r>
    <x v="0"/>
    <x v="0"/>
    <x v="0"/>
    <x v="0"/>
    <x v="0"/>
    <x v="12"/>
    <s v="POL"/>
    <x v="6"/>
    <n v="13"/>
    <x v="2"/>
    <n v="26.446000000000002"/>
    <n v="7.2730000000000032"/>
  </r>
  <r>
    <x v="0"/>
    <x v="0"/>
    <x v="0"/>
    <x v="0"/>
    <x v="0"/>
    <x v="12"/>
    <s v="POL"/>
    <x v="6"/>
    <n v="13"/>
    <x v="3"/>
    <n v="33.954999999999998"/>
    <n v="7.5089999999999968"/>
  </r>
  <r>
    <x v="0"/>
    <x v="0"/>
    <x v="0"/>
    <x v="0"/>
    <x v="0"/>
    <x v="13"/>
    <s v="POL"/>
    <x v="6"/>
    <n v="14"/>
    <x v="0"/>
    <n v="11.975"/>
    <n v="11.975"/>
  </r>
  <r>
    <x v="0"/>
    <x v="0"/>
    <x v="0"/>
    <x v="0"/>
    <x v="0"/>
    <x v="13"/>
    <s v="POL"/>
    <x v="6"/>
    <n v="14"/>
    <x v="1"/>
    <n v="19.456"/>
    <n v="7.4809999999999999"/>
  </r>
  <r>
    <x v="0"/>
    <x v="0"/>
    <x v="0"/>
    <x v="0"/>
    <x v="0"/>
    <x v="13"/>
    <s v="POL"/>
    <x v="6"/>
    <n v="14"/>
    <x v="2"/>
    <n v="26.620999999999999"/>
    <n v="7.1649999999999991"/>
  </r>
  <r>
    <x v="0"/>
    <x v="0"/>
    <x v="0"/>
    <x v="0"/>
    <x v="0"/>
    <x v="13"/>
    <s v="POL"/>
    <x v="6"/>
    <n v="14"/>
    <x v="3"/>
    <n v="33.957000000000001"/>
    <n v="7.3360000000000021"/>
  </r>
  <r>
    <x v="0"/>
    <x v="0"/>
    <x v="0"/>
    <x v="0"/>
    <x v="0"/>
    <x v="14"/>
    <s v="GER"/>
    <x v="6"/>
    <n v="15"/>
    <x v="0"/>
    <n v="12.3"/>
    <n v="12.3"/>
  </r>
  <r>
    <x v="0"/>
    <x v="0"/>
    <x v="0"/>
    <x v="0"/>
    <x v="0"/>
    <x v="14"/>
    <s v="GER"/>
    <x v="6"/>
    <n v="15"/>
    <x v="1"/>
    <n v="19.704000000000001"/>
    <n v="7.4039999999999999"/>
  </r>
  <r>
    <x v="0"/>
    <x v="0"/>
    <x v="0"/>
    <x v="0"/>
    <x v="0"/>
    <x v="14"/>
    <s v="GER"/>
    <x v="6"/>
    <n v="15"/>
    <x v="2"/>
    <n v="26.797000000000001"/>
    <n v="7.093"/>
  </r>
  <r>
    <x v="0"/>
    <x v="0"/>
    <x v="0"/>
    <x v="0"/>
    <x v="0"/>
    <x v="14"/>
    <s v="GER"/>
    <x v="6"/>
    <n v="15"/>
    <x v="3"/>
    <n v="34.015000000000001"/>
    <n v="7.218"/>
  </r>
  <r>
    <x v="0"/>
    <x v="0"/>
    <x v="0"/>
    <x v="0"/>
    <x v="0"/>
    <x v="15"/>
    <s v="FRA"/>
    <x v="6"/>
    <n v="16"/>
    <x v="0"/>
    <n v="12.189"/>
    <n v="12.189"/>
  </r>
  <r>
    <x v="0"/>
    <x v="0"/>
    <x v="0"/>
    <x v="0"/>
    <x v="0"/>
    <x v="15"/>
    <s v="FRA"/>
    <x v="6"/>
    <n v="16"/>
    <x v="1"/>
    <n v="19.666"/>
    <n v="7.4770000000000003"/>
  </r>
  <r>
    <x v="0"/>
    <x v="0"/>
    <x v="0"/>
    <x v="0"/>
    <x v="0"/>
    <x v="15"/>
    <s v="FRA"/>
    <x v="6"/>
    <n v="16"/>
    <x v="2"/>
    <n v="26.827000000000002"/>
    <n v="7.1610000000000014"/>
  </r>
  <r>
    <x v="0"/>
    <x v="0"/>
    <x v="0"/>
    <x v="0"/>
    <x v="0"/>
    <x v="15"/>
    <s v="FRA"/>
    <x v="6"/>
    <n v="16"/>
    <x v="3"/>
    <n v="34.088999999999999"/>
    <n v="7.2619999999999969"/>
  </r>
  <r>
    <x v="0"/>
    <x v="0"/>
    <x v="0"/>
    <x v="0"/>
    <x v="0"/>
    <x v="16"/>
    <s v="ITA"/>
    <x v="7"/>
    <n v="17"/>
    <x v="0"/>
    <n v="12.457000000000001"/>
    <n v="12.457000000000001"/>
  </r>
  <r>
    <x v="0"/>
    <x v="0"/>
    <x v="0"/>
    <x v="0"/>
    <x v="0"/>
    <x v="16"/>
    <s v="ITA"/>
    <x v="7"/>
    <n v="17"/>
    <x v="1"/>
    <n v="19.748999999999999"/>
    <n v="7.291999999999998"/>
  </r>
  <r>
    <x v="0"/>
    <x v="0"/>
    <x v="0"/>
    <x v="0"/>
    <x v="0"/>
    <x v="16"/>
    <s v="ITA"/>
    <x v="7"/>
    <n v="17"/>
    <x v="2"/>
    <n v="26.867000000000001"/>
    <n v="7.1180000000000021"/>
  </r>
  <r>
    <x v="0"/>
    <x v="0"/>
    <x v="0"/>
    <x v="0"/>
    <x v="0"/>
    <x v="16"/>
    <s v="ITA"/>
    <x v="7"/>
    <n v="17"/>
    <x v="3"/>
    <n v="34.301000000000002"/>
    <n v="7.4340000000000011"/>
  </r>
  <r>
    <x v="0"/>
    <x v="0"/>
    <x v="0"/>
    <x v="0"/>
    <x v="0"/>
    <x v="17"/>
    <s v="CZE"/>
    <x v="6"/>
    <n v="18"/>
    <x v="0"/>
    <n v="12.042"/>
    <n v="12.042"/>
  </r>
  <r>
    <x v="0"/>
    <x v="0"/>
    <x v="0"/>
    <x v="0"/>
    <x v="0"/>
    <x v="17"/>
    <s v="CZE"/>
    <x v="6"/>
    <n v="18"/>
    <x v="1"/>
    <n v="19.565000000000001"/>
    <n v="7.5230000000000015"/>
  </r>
  <r>
    <x v="0"/>
    <x v="0"/>
    <x v="0"/>
    <x v="0"/>
    <x v="0"/>
    <x v="17"/>
    <s v="CZE"/>
    <x v="6"/>
    <n v="18"/>
    <x v="2"/>
    <n v="26.872"/>
    <n v="7.3069999999999986"/>
  </r>
  <r>
    <x v="0"/>
    <x v="0"/>
    <x v="0"/>
    <x v="0"/>
    <x v="0"/>
    <x v="17"/>
    <s v="CZE"/>
    <x v="6"/>
    <n v="18"/>
    <x v="3"/>
    <n v="34.381999999999998"/>
    <n v="7.509999999999998"/>
  </r>
  <r>
    <x v="0"/>
    <x v="0"/>
    <x v="0"/>
    <x v="0"/>
    <x v="0"/>
    <x v="18"/>
    <s v="CAN"/>
    <x v="8"/>
    <n v="19"/>
    <x v="0"/>
    <n v="12.145"/>
    <n v="12.145"/>
  </r>
  <r>
    <x v="0"/>
    <x v="0"/>
    <x v="0"/>
    <x v="0"/>
    <x v="0"/>
    <x v="18"/>
    <s v="CAN"/>
    <x v="8"/>
    <n v="19"/>
    <x v="1"/>
    <n v="19.654"/>
    <n v="7.5090000000000003"/>
  </r>
  <r>
    <x v="0"/>
    <x v="0"/>
    <x v="0"/>
    <x v="0"/>
    <x v="0"/>
    <x v="18"/>
    <s v="CAN"/>
    <x v="8"/>
    <n v="19"/>
    <x v="2"/>
    <n v="26.960999999999999"/>
    <n v="7.3069999999999986"/>
  </r>
  <r>
    <x v="0"/>
    <x v="0"/>
    <x v="0"/>
    <x v="0"/>
    <x v="0"/>
    <x v="18"/>
    <s v="CAN"/>
    <x v="8"/>
    <n v="19"/>
    <x v="3"/>
    <n v="34.499000000000002"/>
    <n v="7.5380000000000038"/>
  </r>
  <r>
    <x v="0"/>
    <x v="0"/>
    <x v="0"/>
    <x v="0"/>
    <x v="0"/>
    <x v="19"/>
    <s v="ESP"/>
    <x v="9"/>
    <n v="20"/>
    <x v="0"/>
    <n v="12.221"/>
    <n v="12.221"/>
  </r>
  <r>
    <x v="0"/>
    <x v="0"/>
    <x v="0"/>
    <x v="0"/>
    <x v="0"/>
    <x v="19"/>
    <s v="ESP"/>
    <x v="9"/>
    <n v="20"/>
    <x v="1"/>
    <n v="19.722999999999999"/>
    <n v="7.5019999999999989"/>
  </r>
  <r>
    <x v="0"/>
    <x v="0"/>
    <x v="0"/>
    <x v="0"/>
    <x v="0"/>
    <x v="19"/>
    <s v="ESP"/>
    <x v="9"/>
    <n v="20"/>
    <x v="2"/>
    <n v="27.04"/>
    <n v="7.3170000000000002"/>
  </r>
  <r>
    <x v="0"/>
    <x v="0"/>
    <x v="0"/>
    <x v="0"/>
    <x v="0"/>
    <x v="19"/>
    <s v="ESP"/>
    <x v="9"/>
    <n v="20"/>
    <x v="3"/>
    <n v="34.554000000000002"/>
    <n v="7.5140000000000029"/>
  </r>
  <r>
    <x v="0"/>
    <x v="0"/>
    <x v="0"/>
    <x v="0"/>
    <x v="0"/>
    <x v="20"/>
    <s v="IRL"/>
    <x v="6"/>
    <n v="21"/>
    <x v="0"/>
    <n v="12.753"/>
    <n v="12.753"/>
  </r>
  <r>
    <x v="0"/>
    <x v="0"/>
    <x v="0"/>
    <x v="0"/>
    <x v="0"/>
    <x v="20"/>
    <s v="IRL"/>
    <x v="6"/>
    <n v="21"/>
    <x v="1"/>
    <n v="20.192"/>
    <n v="7.4390000000000001"/>
  </r>
  <r>
    <x v="0"/>
    <x v="0"/>
    <x v="0"/>
    <x v="0"/>
    <x v="0"/>
    <x v="20"/>
    <s v="IRL"/>
    <x v="6"/>
    <n v="21"/>
    <x v="2"/>
    <n v="27.335000000000001"/>
    <n v="7.1430000000000007"/>
  </r>
  <r>
    <x v="0"/>
    <x v="0"/>
    <x v="0"/>
    <x v="0"/>
    <x v="0"/>
    <x v="20"/>
    <s v="IRL"/>
    <x v="6"/>
    <n v="21"/>
    <x v="3"/>
    <n v="34.765000000000001"/>
    <n v="7.43"/>
  </r>
  <r>
    <x v="0"/>
    <x v="0"/>
    <x v="0"/>
    <x v="0"/>
    <x v="0"/>
    <x v="21"/>
    <s v="MAS"/>
    <x v="10"/>
    <n v="22"/>
    <x v="0"/>
    <n v="12.801"/>
    <n v="12.801"/>
  </r>
  <r>
    <x v="0"/>
    <x v="0"/>
    <x v="0"/>
    <x v="0"/>
    <x v="0"/>
    <x v="21"/>
    <s v="MAS"/>
    <x v="10"/>
    <n v="22"/>
    <x v="1"/>
    <n v="20.402000000000001"/>
    <n v="7.6010000000000009"/>
  </r>
  <r>
    <x v="0"/>
    <x v="0"/>
    <x v="0"/>
    <x v="0"/>
    <x v="0"/>
    <x v="21"/>
    <s v="MAS"/>
    <x v="10"/>
    <n v="22"/>
    <x v="2"/>
    <n v="27.771999999999998"/>
    <n v="7.3699999999999974"/>
  </r>
  <r>
    <x v="0"/>
    <x v="0"/>
    <x v="0"/>
    <x v="0"/>
    <x v="0"/>
    <x v="21"/>
    <s v="MAS"/>
    <x v="10"/>
    <n v="22"/>
    <x v="3"/>
    <n v="35.348999999999997"/>
    <n v="7.5769999999999982"/>
  </r>
  <r>
    <x v="0"/>
    <x v="0"/>
    <x v="0"/>
    <x v="0"/>
    <x v="0"/>
    <x v="22"/>
    <s v="MAS"/>
    <x v="6"/>
    <n v="23"/>
    <x v="0"/>
    <n v="12.913"/>
    <n v="12.913"/>
  </r>
  <r>
    <x v="0"/>
    <x v="0"/>
    <x v="0"/>
    <x v="0"/>
    <x v="0"/>
    <x v="22"/>
    <s v="MAS"/>
    <x v="6"/>
    <n v="23"/>
    <x v="1"/>
    <n v="20.54"/>
    <n v="7.6269999999999989"/>
  </r>
  <r>
    <x v="0"/>
    <x v="0"/>
    <x v="0"/>
    <x v="0"/>
    <x v="0"/>
    <x v="22"/>
    <s v="MAS"/>
    <x v="6"/>
    <n v="23"/>
    <x v="2"/>
    <n v="27.882999999999999"/>
    <n v="7.343"/>
  </r>
  <r>
    <x v="0"/>
    <x v="0"/>
    <x v="0"/>
    <x v="0"/>
    <x v="0"/>
    <x v="22"/>
    <s v="MAS"/>
    <x v="6"/>
    <n v="23"/>
    <x v="3"/>
    <n v="35.512999999999998"/>
    <n v="7.629999999999999"/>
  </r>
  <r>
    <x v="0"/>
    <x v="0"/>
    <x v="0"/>
    <x v="0"/>
    <x v="0"/>
    <x v="23"/>
    <s v="MAS"/>
    <x v="6"/>
    <n v="24"/>
    <x v="0"/>
    <n v="13.451000000000001"/>
    <n v="13.451000000000001"/>
  </r>
  <r>
    <x v="0"/>
    <x v="0"/>
    <x v="0"/>
    <x v="0"/>
    <x v="0"/>
    <x v="23"/>
    <s v="MAS"/>
    <x v="6"/>
    <n v="24"/>
    <x v="1"/>
    <n v="21.375"/>
    <n v="7.9239999999999995"/>
  </r>
  <r>
    <x v="0"/>
    <x v="0"/>
    <x v="0"/>
    <x v="0"/>
    <x v="0"/>
    <x v="23"/>
    <s v="MAS"/>
    <x v="6"/>
    <n v="24"/>
    <x v="2"/>
    <n v="29.027999999999999"/>
    <n v="7.6529999999999987"/>
  </r>
  <r>
    <x v="0"/>
    <x v="0"/>
    <x v="0"/>
    <x v="0"/>
    <x v="0"/>
    <x v="23"/>
    <s v="MAS"/>
    <x v="6"/>
    <n v="24"/>
    <x v="3"/>
    <n v="36.936"/>
    <n v="7.9080000000000013"/>
  </r>
  <r>
    <x v="0"/>
    <x v="0"/>
    <x v="0"/>
    <x v="0"/>
    <x v="0"/>
    <x v="24"/>
    <s v="NGR"/>
    <x v="6"/>
    <n v="25"/>
    <x v="0"/>
    <n v="15.103999999999999"/>
    <n v="15.103999999999999"/>
  </r>
  <r>
    <x v="0"/>
    <x v="0"/>
    <x v="0"/>
    <x v="0"/>
    <x v="0"/>
    <x v="24"/>
    <s v="NGR"/>
    <x v="6"/>
    <n v="25"/>
    <x v="1"/>
    <n v="23.622"/>
    <n v="8.5180000000000007"/>
  </r>
  <r>
    <x v="0"/>
    <x v="0"/>
    <x v="0"/>
    <x v="0"/>
    <x v="0"/>
    <x v="24"/>
    <s v="NGR"/>
    <x v="6"/>
    <n v="25"/>
    <x v="2"/>
    <n v="31.85"/>
    <n v="8.2280000000000015"/>
  </r>
  <r>
    <x v="0"/>
    <x v="0"/>
    <x v="0"/>
    <x v="0"/>
    <x v="0"/>
    <x v="24"/>
    <s v="NGR"/>
    <x v="6"/>
    <n v="25"/>
    <x v="3"/>
    <n v="40.219000000000001"/>
    <n v="8.3689999999999998"/>
  </r>
  <r>
    <x v="0"/>
    <x v="0"/>
    <x v="0"/>
    <x v="0"/>
    <x v="1"/>
    <x v="1"/>
    <s v="FRA"/>
    <x v="6"/>
    <n v="1"/>
    <x v="0"/>
    <n v="11.717000000000001"/>
    <n v="11.717000000000001"/>
  </r>
  <r>
    <x v="0"/>
    <x v="0"/>
    <x v="0"/>
    <x v="0"/>
    <x v="1"/>
    <x v="1"/>
    <s v="FRA"/>
    <x v="6"/>
    <n v="1"/>
    <x v="1"/>
    <n v="18.939"/>
    <n v="7.2219999999999995"/>
  </r>
  <r>
    <x v="0"/>
    <x v="0"/>
    <x v="0"/>
    <x v="0"/>
    <x v="1"/>
    <x v="1"/>
    <s v="FRA"/>
    <x v="6"/>
    <n v="1"/>
    <x v="2"/>
    <n v="25.811"/>
    <n v="6.8719999999999999"/>
  </r>
  <r>
    <x v="0"/>
    <x v="0"/>
    <x v="0"/>
    <x v="0"/>
    <x v="1"/>
    <x v="1"/>
    <s v="FRA"/>
    <x v="6"/>
    <n v="1"/>
    <x v="3"/>
    <n v="32.835000000000001"/>
    <n v="7.0240000000000009"/>
  </r>
  <r>
    <x v="0"/>
    <x v="0"/>
    <x v="0"/>
    <x v="0"/>
    <x v="1"/>
    <x v="0"/>
    <s v="GER"/>
    <x v="0"/>
    <n v="2"/>
    <x v="0"/>
    <n v="11.936"/>
    <n v="11.936"/>
  </r>
  <r>
    <x v="0"/>
    <x v="0"/>
    <x v="0"/>
    <x v="0"/>
    <x v="1"/>
    <x v="0"/>
    <s v="GER"/>
    <x v="0"/>
    <n v="2"/>
    <x v="1"/>
    <n v="19.300999999999998"/>
    <n v="7.3649999999999984"/>
  </r>
  <r>
    <x v="0"/>
    <x v="0"/>
    <x v="0"/>
    <x v="0"/>
    <x v="1"/>
    <x v="0"/>
    <s v="GER"/>
    <x v="0"/>
    <n v="2"/>
    <x v="2"/>
    <n v="26.17"/>
    <n v="6.8690000000000033"/>
  </r>
  <r>
    <x v="0"/>
    <x v="0"/>
    <x v="0"/>
    <x v="0"/>
    <x v="1"/>
    <x v="0"/>
    <s v="GER"/>
    <x v="0"/>
    <n v="2"/>
    <x v="3"/>
    <n v="33.051000000000002"/>
    <n v="6.8810000000000002"/>
  </r>
  <r>
    <x v="0"/>
    <x v="0"/>
    <x v="0"/>
    <x v="0"/>
    <x v="1"/>
    <x v="6"/>
    <s v="CHN"/>
    <x v="1"/>
    <n v="3"/>
    <x v="0"/>
    <n v="11.62"/>
    <n v="11.62"/>
  </r>
  <r>
    <x v="0"/>
    <x v="0"/>
    <x v="0"/>
    <x v="0"/>
    <x v="1"/>
    <x v="6"/>
    <s v="CHN"/>
    <x v="1"/>
    <n v="3"/>
    <x v="1"/>
    <n v="18.888999999999999"/>
    <n v="7.2690000000000001"/>
  </r>
  <r>
    <x v="0"/>
    <x v="0"/>
    <x v="0"/>
    <x v="0"/>
    <x v="1"/>
    <x v="6"/>
    <s v="CHN"/>
    <x v="1"/>
    <n v="3"/>
    <x v="2"/>
    <n v="25.867000000000001"/>
    <n v="6.9780000000000015"/>
  </r>
  <r>
    <x v="0"/>
    <x v="0"/>
    <x v="0"/>
    <x v="0"/>
    <x v="1"/>
    <x v="6"/>
    <s v="CHN"/>
    <x v="1"/>
    <n v="3"/>
    <x v="3"/>
    <n v="33.213999999999999"/>
    <n v="7.3469999999999978"/>
  </r>
  <r>
    <x v="0"/>
    <x v="0"/>
    <x v="0"/>
    <x v="0"/>
    <x v="1"/>
    <x v="3"/>
    <s v="NED"/>
    <x v="2"/>
    <n v="4"/>
    <x v="0"/>
    <n v="11.944000000000001"/>
    <n v="11.944000000000001"/>
  </r>
  <r>
    <x v="0"/>
    <x v="0"/>
    <x v="0"/>
    <x v="0"/>
    <x v="1"/>
    <x v="3"/>
    <s v="NED"/>
    <x v="2"/>
    <n v="4"/>
    <x v="1"/>
    <n v="19.263999999999999"/>
    <n v="7.3199999999999985"/>
  </r>
  <r>
    <x v="0"/>
    <x v="0"/>
    <x v="0"/>
    <x v="0"/>
    <x v="1"/>
    <x v="3"/>
    <s v="NED"/>
    <x v="2"/>
    <n v="4"/>
    <x v="2"/>
    <n v="26.195"/>
    <n v="6.9310000000000009"/>
  </r>
  <r>
    <x v="0"/>
    <x v="0"/>
    <x v="0"/>
    <x v="0"/>
    <x v="1"/>
    <x v="3"/>
    <s v="NED"/>
    <x v="2"/>
    <n v="4"/>
    <x v="3"/>
    <n v="33.243000000000002"/>
    <n v="7.0480000000000018"/>
  </r>
  <r>
    <x v="0"/>
    <x v="0"/>
    <x v="0"/>
    <x v="0"/>
    <x v="1"/>
    <x v="2"/>
    <s v="AUS"/>
    <x v="1"/>
    <n v="5"/>
    <x v="0"/>
    <n v="11.473000000000001"/>
    <n v="11.473000000000001"/>
  </r>
  <r>
    <x v="0"/>
    <x v="0"/>
    <x v="0"/>
    <x v="0"/>
    <x v="1"/>
    <x v="2"/>
    <s v="AUS"/>
    <x v="1"/>
    <n v="5"/>
    <x v="1"/>
    <n v="18.850999999999999"/>
    <n v="7.3779999999999983"/>
  </r>
  <r>
    <x v="0"/>
    <x v="0"/>
    <x v="0"/>
    <x v="0"/>
    <x v="1"/>
    <x v="2"/>
    <s v="AUS"/>
    <x v="1"/>
    <n v="5"/>
    <x v="2"/>
    <n v="25.974"/>
    <n v="7.1230000000000011"/>
  </r>
  <r>
    <x v="0"/>
    <x v="0"/>
    <x v="0"/>
    <x v="0"/>
    <x v="1"/>
    <x v="2"/>
    <s v="AUS"/>
    <x v="1"/>
    <n v="5"/>
    <x v="3"/>
    <n v="33.295000000000002"/>
    <n v="7.3210000000000015"/>
  </r>
  <r>
    <x v="0"/>
    <x v="0"/>
    <x v="0"/>
    <x v="0"/>
    <x v="1"/>
    <x v="4"/>
    <s v="COL"/>
    <x v="3"/>
    <n v="6"/>
    <x v="0"/>
    <n v="11.957000000000001"/>
    <n v="11.957000000000001"/>
  </r>
  <r>
    <x v="0"/>
    <x v="0"/>
    <x v="0"/>
    <x v="0"/>
    <x v="1"/>
    <x v="4"/>
    <s v="COL"/>
    <x v="3"/>
    <n v="6"/>
    <x v="1"/>
    <n v="19.183"/>
    <n v="7.2259999999999991"/>
  </r>
  <r>
    <x v="0"/>
    <x v="0"/>
    <x v="0"/>
    <x v="0"/>
    <x v="1"/>
    <x v="4"/>
    <s v="COL"/>
    <x v="3"/>
    <n v="6"/>
    <x v="2"/>
    <n v="26.161000000000001"/>
    <n v="6.9780000000000015"/>
  </r>
  <r>
    <x v="0"/>
    <x v="0"/>
    <x v="0"/>
    <x v="0"/>
    <x v="1"/>
    <x v="4"/>
    <s v="COL"/>
    <x v="3"/>
    <n v="6"/>
    <x v="3"/>
    <n v="33.347000000000001"/>
    <n v="7.1859999999999999"/>
  </r>
  <r>
    <x v="0"/>
    <x v="0"/>
    <x v="0"/>
    <x v="0"/>
    <x v="1"/>
    <x v="5"/>
    <s v="CAN"/>
    <x v="4"/>
    <n v="7"/>
    <x v="0"/>
    <n v="11.897"/>
    <n v="11.897"/>
  </r>
  <r>
    <x v="0"/>
    <x v="0"/>
    <x v="0"/>
    <x v="0"/>
    <x v="1"/>
    <x v="5"/>
    <s v="CAN"/>
    <x v="4"/>
    <n v="7"/>
    <x v="1"/>
    <n v="19.178999999999998"/>
    <n v="7.2819999999999983"/>
  </r>
  <r>
    <x v="0"/>
    <x v="0"/>
    <x v="0"/>
    <x v="0"/>
    <x v="1"/>
    <x v="5"/>
    <s v="CAN"/>
    <x v="4"/>
    <n v="7"/>
    <x v="2"/>
    <n v="26.177"/>
    <n v="6.9980000000000011"/>
  </r>
  <r>
    <x v="0"/>
    <x v="0"/>
    <x v="0"/>
    <x v="0"/>
    <x v="1"/>
    <x v="5"/>
    <s v="CAN"/>
    <x v="4"/>
    <n v="7"/>
    <x v="3"/>
    <n v="33.359000000000002"/>
    <n v="7.1820000000000022"/>
  </r>
  <r>
    <x v="0"/>
    <x v="0"/>
    <x v="0"/>
    <x v="0"/>
    <x v="1"/>
    <x v="7"/>
    <s v="NED"/>
    <x v="5"/>
    <n v="8"/>
    <x v="0"/>
    <n v="11.747"/>
    <n v="11.747"/>
  </r>
  <r>
    <x v="0"/>
    <x v="0"/>
    <x v="0"/>
    <x v="0"/>
    <x v="1"/>
    <x v="7"/>
    <s v="NED"/>
    <x v="5"/>
    <n v="8"/>
    <x v="1"/>
    <n v="19.135000000000002"/>
    <n v="7.3880000000000017"/>
  </r>
  <r>
    <x v="0"/>
    <x v="0"/>
    <x v="0"/>
    <x v="0"/>
    <x v="1"/>
    <x v="7"/>
    <s v="NED"/>
    <x v="5"/>
    <n v="8"/>
    <x v="2"/>
    <n v="26.312999999999999"/>
    <n v="7.1779999999999973"/>
  </r>
  <r>
    <x v="0"/>
    <x v="0"/>
    <x v="0"/>
    <x v="0"/>
    <x v="1"/>
    <x v="7"/>
    <s v="NED"/>
    <x v="5"/>
    <n v="8"/>
    <x v="3"/>
    <n v="33.703000000000003"/>
    <n v="7.3900000000000041"/>
  </r>
  <r>
    <x v="1"/>
    <x v="0"/>
    <x v="1"/>
    <x v="1"/>
    <x v="0"/>
    <x v="4"/>
    <s v="COL"/>
    <x v="11"/>
    <n v="1"/>
    <x v="0"/>
    <n v="11.881"/>
    <n v="11.881"/>
  </r>
  <r>
    <x v="1"/>
    <x v="0"/>
    <x v="1"/>
    <x v="1"/>
    <x v="0"/>
    <x v="4"/>
    <s v="COL"/>
    <x v="11"/>
    <n v="1"/>
    <x v="1"/>
    <n v="19.100000000000001"/>
    <n v="7.2190000000000012"/>
  </r>
  <r>
    <x v="1"/>
    <x v="0"/>
    <x v="1"/>
    <x v="1"/>
    <x v="0"/>
    <x v="4"/>
    <s v="COL"/>
    <x v="11"/>
    <n v="1"/>
    <x v="2"/>
    <n v="26.055"/>
    <n v="6.9549999999999983"/>
  </r>
  <r>
    <x v="1"/>
    <x v="0"/>
    <x v="1"/>
    <x v="1"/>
    <x v="0"/>
    <x v="4"/>
    <s v="COL"/>
    <x v="11"/>
    <n v="1"/>
    <x v="3"/>
    <n v="33.170999999999999"/>
    <n v="7.1159999999999997"/>
  </r>
  <r>
    <x v="1"/>
    <x v="0"/>
    <x v="1"/>
    <x v="1"/>
    <x v="0"/>
    <x v="6"/>
    <s v="BDR"/>
    <x v="12"/>
    <n v="2"/>
    <x v="0"/>
    <n v="11.911"/>
    <n v="11.911"/>
  </r>
  <r>
    <x v="1"/>
    <x v="0"/>
    <x v="1"/>
    <x v="1"/>
    <x v="0"/>
    <x v="6"/>
    <s v="BDR"/>
    <x v="12"/>
    <n v="2"/>
    <x v="1"/>
    <n v="19.222000000000001"/>
    <n v="7.3110000000000017"/>
  </r>
  <r>
    <x v="1"/>
    <x v="0"/>
    <x v="1"/>
    <x v="1"/>
    <x v="0"/>
    <x v="6"/>
    <s v="BDR"/>
    <x v="12"/>
    <n v="2"/>
    <x v="2"/>
    <n v="26.170999999999999"/>
    <n v="6.9489999999999981"/>
  </r>
  <r>
    <x v="1"/>
    <x v="0"/>
    <x v="1"/>
    <x v="1"/>
    <x v="0"/>
    <x v="6"/>
    <s v="BDR"/>
    <x v="12"/>
    <n v="2"/>
    <x v="3"/>
    <n v="33.281999999999996"/>
    <n v="7.1109999999999971"/>
  </r>
  <r>
    <x v="1"/>
    <x v="0"/>
    <x v="1"/>
    <x v="1"/>
    <x v="0"/>
    <x v="3"/>
    <s v="NED"/>
    <x v="13"/>
    <n v="3"/>
    <x v="0"/>
    <n v="12.23"/>
    <n v="12.23"/>
  </r>
  <r>
    <x v="1"/>
    <x v="0"/>
    <x v="1"/>
    <x v="1"/>
    <x v="0"/>
    <x v="3"/>
    <s v="NED"/>
    <x v="13"/>
    <n v="3"/>
    <x v="1"/>
    <n v="19.61"/>
    <n v="7.379999999999999"/>
  </r>
  <r>
    <x v="1"/>
    <x v="0"/>
    <x v="1"/>
    <x v="1"/>
    <x v="0"/>
    <x v="3"/>
    <s v="NED"/>
    <x v="13"/>
    <n v="3"/>
    <x v="2"/>
    <n v="26.696000000000002"/>
    <n v="7.0860000000000021"/>
  </r>
  <r>
    <x v="1"/>
    <x v="0"/>
    <x v="1"/>
    <x v="1"/>
    <x v="0"/>
    <x v="3"/>
    <s v="NED"/>
    <x v="13"/>
    <n v="3"/>
    <x v="3"/>
    <n v="33.843000000000004"/>
    <n v="7.147000000000002"/>
  </r>
  <r>
    <x v="1"/>
    <x v="0"/>
    <x v="1"/>
    <x v="1"/>
    <x v="0"/>
    <x v="1"/>
    <s v="WTT"/>
    <x v="6"/>
    <n v="4"/>
    <x v="0"/>
    <n v="12.045"/>
    <n v="12.045"/>
  </r>
  <r>
    <x v="1"/>
    <x v="0"/>
    <x v="1"/>
    <x v="1"/>
    <x v="0"/>
    <x v="1"/>
    <s v="WTT"/>
    <x v="6"/>
    <n v="4"/>
    <x v="1"/>
    <n v="19.463999999999999"/>
    <n v="7.4189999999999987"/>
  </r>
  <r>
    <x v="1"/>
    <x v="0"/>
    <x v="1"/>
    <x v="1"/>
    <x v="0"/>
    <x v="1"/>
    <s v="WTT"/>
    <x v="6"/>
    <n v="4"/>
    <x v="2"/>
    <n v="26.582000000000001"/>
    <n v="7.1180000000000021"/>
  </r>
  <r>
    <x v="1"/>
    <x v="0"/>
    <x v="1"/>
    <x v="1"/>
    <x v="0"/>
    <x v="1"/>
    <s v="WTT"/>
    <x v="6"/>
    <n v="4"/>
    <x v="3"/>
    <n v="33.918999999999997"/>
    <n v="7.3369999999999962"/>
  </r>
  <r>
    <x v="1"/>
    <x v="0"/>
    <x v="1"/>
    <x v="1"/>
    <x v="0"/>
    <x v="25"/>
    <s v="NED"/>
    <x v="14"/>
    <n v="5"/>
    <x v="0"/>
    <n v="12.271000000000001"/>
    <n v="12.271000000000001"/>
  </r>
  <r>
    <x v="1"/>
    <x v="0"/>
    <x v="1"/>
    <x v="1"/>
    <x v="0"/>
    <x v="25"/>
    <s v="NED"/>
    <x v="14"/>
    <n v="5"/>
    <x v="1"/>
    <n v="19.651"/>
    <n v="7.379999999999999"/>
  </r>
  <r>
    <x v="1"/>
    <x v="0"/>
    <x v="1"/>
    <x v="1"/>
    <x v="0"/>
    <x v="25"/>
    <s v="NED"/>
    <x v="14"/>
    <n v="5"/>
    <x v="2"/>
    <n v="26.725999999999999"/>
    <n v="7.0749999999999993"/>
  </r>
  <r>
    <x v="1"/>
    <x v="0"/>
    <x v="1"/>
    <x v="1"/>
    <x v="0"/>
    <x v="25"/>
    <s v="NED"/>
    <x v="14"/>
    <n v="5"/>
    <x v="3"/>
    <n v="33.939"/>
    <n v="7.213000000000001"/>
  </r>
  <r>
    <x v="1"/>
    <x v="0"/>
    <x v="1"/>
    <x v="1"/>
    <x v="0"/>
    <x v="26"/>
    <s v="CHN"/>
    <x v="15"/>
    <n v="6"/>
    <x v="0"/>
    <n v="12.07"/>
    <n v="12.07"/>
  </r>
  <r>
    <x v="1"/>
    <x v="0"/>
    <x v="1"/>
    <x v="1"/>
    <x v="0"/>
    <x v="26"/>
    <s v="CHN"/>
    <x v="15"/>
    <n v="6"/>
    <x v="1"/>
    <n v="19.434999999999999"/>
    <n v="7.3649999999999984"/>
  </r>
  <r>
    <x v="1"/>
    <x v="0"/>
    <x v="1"/>
    <x v="1"/>
    <x v="0"/>
    <x v="26"/>
    <s v="CHN"/>
    <x v="15"/>
    <n v="6"/>
    <x v="2"/>
    <n v="26.562000000000001"/>
    <n v="7.1270000000000024"/>
  </r>
  <r>
    <x v="1"/>
    <x v="0"/>
    <x v="1"/>
    <x v="1"/>
    <x v="0"/>
    <x v="26"/>
    <s v="CHN"/>
    <x v="15"/>
    <n v="6"/>
    <x v="3"/>
    <n v="33.973999999999997"/>
    <n v="7.4119999999999955"/>
  </r>
  <r>
    <x v="1"/>
    <x v="0"/>
    <x v="1"/>
    <x v="1"/>
    <x v="0"/>
    <x v="27"/>
    <s v="CHN"/>
    <x v="6"/>
    <n v="7"/>
    <x v="0"/>
    <n v="12.269"/>
    <n v="12.269"/>
  </r>
  <r>
    <x v="1"/>
    <x v="0"/>
    <x v="1"/>
    <x v="1"/>
    <x v="0"/>
    <x v="27"/>
    <s v="CHN"/>
    <x v="6"/>
    <n v="7"/>
    <x v="1"/>
    <n v="19.780999999999999"/>
    <n v="7.5119999999999987"/>
  </r>
  <r>
    <x v="1"/>
    <x v="0"/>
    <x v="1"/>
    <x v="1"/>
    <x v="0"/>
    <x v="27"/>
    <s v="CHN"/>
    <x v="6"/>
    <n v="7"/>
    <x v="2"/>
    <n v="26.888999999999999"/>
    <n v="7.1080000000000005"/>
  </r>
  <r>
    <x v="1"/>
    <x v="0"/>
    <x v="1"/>
    <x v="1"/>
    <x v="0"/>
    <x v="27"/>
    <s v="CHN"/>
    <x v="6"/>
    <n v="7"/>
    <x v="3"/>
    <n v="34.110999999999997"/>
    <n v="7.2219999999999978"/>
  </r>
  <r>
    <x v="1"/>
    <x v="0"/>
    <x v="1"/>
    <x v="1"/>
    <x v="0"/>
    <x v="28"/>
    <s v="MEX"/>
    <x v="16"/>
    <n v="8"/>
    <x v="0"/>
    <n v="12.071"/>
    <n v="12.071"/>
  </r>
  <r>
    <x v="1"/>
    <x v="0"/>
    <x v="1"/>
    <x v="1"/>
    <x v="0"/>
    <x v="28"/>
    <s v="MEX"/>
    <x v="16"/>
    <n v="8"/>
    <x v="1"/>
    <n v="19.541"/>
    <n v="7.4700000000000006"/>
  </r>
  <r>
    <x v="1"/>
    <x v="0"/>
    <x v="1"/>
    <x v="1"/>
    <x v="0"/>
    <x v="28"/>
    <s v="MEX"/>
    <x v="16"/>
    <n v="8"/>
    <x v="2"/>
    <n v="26.867000000000001"/>
    <n v="7.3260000000000005"/>
  </r>
  <r>
    <x v="1"/>
    <x v="0"/>
    <x v="1"/>
    <x v="1"/>
    <x v="0"/>
    <x v="28"/>
    <s v="MEX"/>
    <x v="16"/>
    <n v="8"/>
    <x v="3"/>
    <n v="34.392000000000003"/>
    <n v="7.5250000000000021"/>
  </r>
  <r>
    <x v="1"/>
    <x v="0"/>
    <x v="1"/>
    <x v="1"/>
    <x v="0"/>
    <x v="29"/>
    <s v="COL"/>
    <x v="17"/>
    <n v="9"/>
    <x v="0"/>
    <n v="12.214"/>
    <n v="12.214"/>
  </r>
  <r>
    <x v="1"/>
    <x v="0"/>
    <x v="1"/>
    <x v="1"/>
    <x v="0"/>
    <x v="29"/>
    <s v="COL"/>
    <x v="17"/>
    <n v="9"/>
    <x v="1"/>
    <n v="19.696999999999999"/>
    <n v="7.4829999999999988"/>
  </r>
  <r>
    <x v="1"/>
    <x v="0"/>
    <x v="1"/>
    <x v="1"/>
    <x v="0"/>
    <x v="29"/>
    <s v="COL"/>
    <x v="17"/>
    <n v="9"/>
    <x v="2"/>
    <n v="27.015999999999998"/>
    <n v="7.3189999999999991"/>
  </r>
  <r>
    <x v="1"/>
    <x v="0"/>
    <x v="1"/>
    <x v="1"/>
    <x v="0"/>
    <x v="29"/>
    <s v="COL"/>
    <x v="17"/>
    <n v="9"/>
    <x v="3"/>
    <n v="34.447000000000003"/>
    <n v="7.4310000000000045"/>
  </r>
  <r>
    <x v="1"/>
    <x v="0"/>
    <x v="1"/>
    <x v="1"/>
    <x v="0"/>
    <x v="20"/>
    <s v="IRL"/>
    <x v="6"/>
    <n v="10"/>
    <x v="0"/>
    <n v="12.675000000000001"/>
    <n v="12.675000000000001"/>
  </r>
  <r>
    <x v="1"/>
    <x v="0"/>
    <x v="1"/>
    <x v="1"/>
    <x v="0"/>
    <x v="20"/>
    <s v="IRL"/>
    <x v="6"/>
    <n v="10"/>
    <x v="1"/>
    <n v="20.085000000000001"/>
    <n v="7.41"/>
  </r>
  <r>
    <x v="1"/>
    <x v="0"/>
    <x v="1"/>
    <x v="1"/>
    <x v="0"/>
    <x v="20"/>
    <s v="IRL"/>
    <x v="6"/>
    <n v="10"/>
    <x v="2"/>
    <n v="27.132999999999999"/>
    <n v="7.0479999999999983"/>
  </r>
  <r>
    <x v="1"/>
    <x v="0"/>
    <x v="1"/>
    <x v="1"/>
    <x v="0"/>
    <x v="20"/>
    <s v="IRL"/>
    <x v="6"/>
    <n v="10"/>
    <x v="3"/>
    <n v="34.468000000000004"/>
    <n v="7.3350000000000044"/>
  </r>
  <r>
    <x v="1"/>
    <x v="0"/>
    <x v="1"/>
    <x v="1"/>
    <x v="0"/>
    <x v="15"/>
    <s v="FRA"/>
    <x v="6"/>
    <n v="11"/>
    <x v="0"/>
    <n v="12.484999999999999"/>
    <n v="12.484999999999999"/>
  </r>
  <r>
    <x v="1"/>
    <x v="0"/>
    <x v="1"/>
    <x v="1"/>
    <x v="0"/>
    <x v="15"/>
    <s v="FRA"/>
    <x v="6"/>
    <n v="11"/>
    <x v="1"/>
    <n v="20.087"/>
    <n v="7.6020000000000003"/>
  </r>
  <r>
    <x v="1"/>
    <x v="0"/>
    <x v="1"/>
    <x v="1"/>
    <x v="0"/>
    <x v="15"/>
    <s v="FRA"/>
    <x v="6"/>
    <n v="11"/>
    <x v="2"/>
    <n v="27.327999999999999"/>
    <n v="7.2409999999999997"/>
  </r>
  <r>
    <x v="1"/>
    <x v="0"/>
    <x v="1"/>
    <x v="1"/>
    <x v="0"/>
    <x v="15"/>
    <s v="FRA"/>
    <x v="6"/>
    <n v="11"/>
    <x v="3"/>
    <n v="34.648000000000003"/>
    <n v="7.3200000000000038"/>
  </r>
  <r>
    <x v="1"/>
    <x v="0"/>
    <x v="1"/>
    <x v="1"/>
    <x v="0"/>
    <x v="30"/>
    <s v="HKG"/>
    <x v="6"/>
    <n v="12"/>
    <x v="0"/>
    <n v="12.169"/>
    <n v="12.169"/>
  </r>
  <r>
    <x v="1"/>
    <x v="0"/>
    <x v="1"/>
    <x v="1"/>
    <x v="0"/>
    <x v="30"/>
    <s v="HKG"/>
    <x v="6"/>
    <n v="12"/>
    <x v="1"/>
    <n v="19.826000000000001"/>
    <n v="7.657"/>
  </r>
  <r>
    <x v="1"/>
    <x v="0"/>
    <x v="1"/>
    <x v="1"/>
    <x v="0"/>
    <x v="30"/>
    <s v="HKG"/>
    <x v="6"/>
    <n v="12"/>
    <x v="2"/>
    <n v="27.338999999999999"/>
    <n v="7.5129999999999981"/>
  </r>
  <r>
    <x v="1"/>
    <x v="0"/>
    <x v="1"/>
    <x v="1"/>
    <x v="0"/>
    <x v="30"/>
    <s v="HKG"/>
    <x v="6"/>
    <n v="12"/>
    <x v="3"/>
    <n v="35.115000000000002"/>
    <n v="7.7760000000000034"/>
  </r>
  <r>
    <x v="1"/>
    <x v="0"/>
    <x v="1"/>
    <x v="1"/>
    <x v="0"/>
    <x v="31"/>
    <s v="ARG"/>
    <x v="6"/>
    <n v="13"/>
    <x v="0"/>
    <n v="12.502000000000001"/>
    <n v="12.502000000000001"/>
  </r>
  <r>
    <x v="1"/>
    <x v="0"/>
    <x v="1"/>
    <x v="1"/>
    <x v="0"/>
    <x v="31"/>
    <s v="ARG"/>
    <x v="6"/>
    <n v="13"/>
    <x v="1"/>
    <n v="20.155000000000001"/>
    <n v="7.6530000000000005"/>
  </r>
  <r>
    <x v="1"/>
    <x v="0"/>
    <x v="1"/>
    <x v="1"/>
    <x v="0"/>
    <x v="31"/>
    <s v="ARG"/>
    <x v="6"/>
    <n v="13"/>
    <x v="2"/>
    <n v="27.623999999999999"/>
    <n v="7.4689999999999976"/>
  </r>
  <r>
    <x v="1"/>
    <x v="0"/>
    <x v="1"/>
    <x v="1"/>
    <x v="0"/>
    <x v="31"/>
    <s v="ARG"/>
    <x v="6"/>
    <n v="13"/>
    <x v="3"/>
    <n v="35.277000000000001"/>
    <n v="7.6530000000000022"/>
  </r>
  <r>
    <x v="1"/>
    <x v="0"/>
    <x v="1"/>
    <x v="1"/>
    <x v="0"/>
    <x v="19"/>
    <s v="ESP"/>
    <x v="18"/>
    <n v="14"/>
    <x v="0"/>
    <n v="12.664"/>
    <n v="12.664"/>
  </r>
  <r>
    <x v="1"/>
    <x v="0"/>
    <x v="1"/>
    <x v="1"/>
    <x v="0"/>
    <x v="19"/>
    <s v="ESP"/>
    <x v="18"/>
    <n v="14"/>
    <x v="1"/>
    <n v="20.295000000000002"/>
    <n v="7.631000000000002"/>
  </r>
  <r>
    <x v="1"/>
    <x v="0"/>
    <x v="1"/>
    <x v="1"/>
    <x v="0"/>
    <x v="19"/>
    <s v="ESP"/>
    <x v="18"/>
    <n v="14"/>
    <x v="2"/>
    <n v="27.741"/>
    <n v="7.445999999999998"/>
  </r>
  <r>
    <x v="1"/>
    <x v="0"/>
    <x v="1"/>
    <x v="1"/>
    <x v="0"/>
    <x v="19"/>
    <s v="ESP"/>
    <x v="18"/>
    <n v="14"/>
    <x v="3"/>
    <n v="35.4"/>
    <n v="7.6589999999999989"/>
  </r>
  <r>
    <x v="1"/>
    <x v="0"/>
    <x v="1"/>
    <x v="1"/>
    <x v="0"/>
    <x v="32"/>
    <s v="ARG"/>
    <x v="6"/>
    <n v="15"/>
    <x v="0"/>
    <n v="13.239000000000001"/>
    <n v="13.239000000000001"/>
  </r>
  <r>
    <x v="1"/>
    <x v="0"/>
    <x v="1"/>
    <x v="1"/>
    <x v="0"/>
    <x v="32"/>
    <s v="ARG"/>
    <x v="6"/>
    <n v="15"/>
    <x v="1"/>
    <n v="20.783000000000001"/>
    <n v="7.5440000000000005"/>
  </r>
  <r>
    <x v="1"/>
    <x v="0"/>
    <x v="1"/>
    <x v="1"/>
    <x v="0"/>
    <x v="32"/>
    <s v="ARG"/>
    <x v="6"/>
    <n v="15"/>
    <x v="2"/>
    <n v="28.181999999999999"/>
    <n v="7.3989999999999974"/>
  </r>
  <r>
    <x v="1"/>
    <x v="0"/>
    <x v="1"/>
    <x v="1"/>
    <x v="0"/>
    <x v="32"/>
    <s v="ARG"/>
    <x v="6"/>
    <n v="15"/>
    <x v="3"/>
    <n v="35.774000000000001"/>
    <n v="7.5920000000000023"/>
  </r>
  <r>
    <x v="1"/>
    <x v="0"/>
    <x v="1"/>
    <x v="1"/>
    <x v="0"/>
    <x v="33"/>
    <s v="MEX"/>
    <x v="6"/>
    <n v="16"/>
    <x v="0"/>
    <n v="12.313000000000001"/>
    <n v="12.313000000000001"/>
  </r>
  <r>
    <x v="1"/>
    <x v="0"/>
    <x v="1"/>
    <x v="1"/>
    <x v="0"/>
    <x v="33"/>
    <s v="MEX"/>
    <x v="6"/>
    <n v="16"/>
    <x v="1"/>
    <n v="20.164000000000001"/>
    <n v="7.8510000000000009"/>
  </r>
  <r>
    <x v="1"/>
    <x v="0"/>
    <x v="1"/>
    <x v="1"/>
    <x v="0"/>
    <x v="33"/>
    <s v="MEX"/>
    <x v="6"/>
    <n v="16"/>
    <x v="2"/>
    <n v="27.975000000000001"/>
    <n v="7.8109999999999999"/>
  </r>
  <r>
    <x v="1"/>
    <x v="0"/>
    <x v="1"/>
    <x v="1"/>
    <x v="0"/>
    <x v="33"/>
    <s v="MEX"/>
    <x v="6"/>
    <n v="16"/>
    <x v="3"/>
    <n v="36.020000000000003"/>
    <n v="8.0450000000000017"/>
  </r>
  <r>
    <x v="1"/>
    <x v="0"/>
    <x v="1"/>
    <x v="1"/>
    <x v="0"/>
    <x v="34"/>
    <s v="CRC"/>
    <x v="6"/>
    <n v="17"/>
    <x v="0"/>
    <n v="13.257999999999999"/>
    <n v="13.257999999999999"/>
  </r>
  <r>
    <x v="1"/>
    <x v="0"/>
    <x v="1"/>
    <x v="1"/>
    <x v="0"/>
    <x v="34"/>
    <s v="CRC"/>
    <x v="6"/>
    <n v="17"/>
    <x v="1"/>
    <n v="21.114000000000001"/>
    <n v="7.8560000000000016"/>
  </r>
  <r>
    <x v="1"/>
    <x v="0"/>
    <x v="1"/>
    <x v="1"/>
    <x v="0"/>
    <x v="34"/>
    <s v="CRC"/>
    <x v="6"/>
    <n v="17"/>
    <x v="2"/>
    <n v="28.776"/>
    <n v="7.661999999999999"/>
  </r>
  <r>
    <x v="1"/>
    <x v="0"/>
    <x v="1"/>
    <x v="1"/>
    <x v="0"/>
    <x v="34"/>
    <s v="CRC"/>
    <x v="6"/>
    <n v="17"/>
    <x v="3"/>
    <n v="36.795999999999999"/>
    <n v="8.02"/>
  </r>
  <r>
    <x v="1"/>
    <x v="0"/>
    <x v="1"/>
    <x v="1"/>
    <x v="0"/>
    <x v="35"/>
    <s v="HKG"/>
    <x v="6"/>
    <n v="18"/>
    <x v="0"/>
    <n v="13.401"/>
    <n v="13.401"/>
  </r>
  <r>
    <x v="1"/>
    <x v="0"/>
    <x v="1"/>
    <x v="1"/>
    <x v="0"/>
    <x v="35"/>
    <s v="HKG"/>
    <x v="6"/>
    <n v="18"/>
    <x v="1"/>
    <n v="21.488"/>
    <n v="8.0869999999999997"/>
  </r>
  <r>
    <x v="1"/>
    <x v="0"/>
    <x v="1"/>
    <x v="1"/>
    <x v="0"/>
    <x v="35"/>
    <s v="HKG"/>
    <x v="6"/>
    <n v="18"/>
    <x v="2"/>
    <n v="29.282"/>
    <n v="7.7940000000000005"/>
  </r>
  <r>
    <x v="1"/>
    <x v="0"/>
    <x v="1"/>
    <x v="1"/>
    <x v="0"/>
    <x v="35"/>
    <s v="HKG"/>
    <x v="6"/>
    <n v="18"/>
    <x v="3"/>
    <n v="37.344999999999999"/>
    <n v="8.0629999999999988"/>
  </r>
  <r>
    <x v="1"/>
    <x v="0"/>
    <x v="1"/>
    <x v="1"/>
    <x v="0"/>
    <x v="36"/>
    <s v="ITA"/>
    <x v="19"/>
    <n v="19"/>
    <x v="0"/>
    <n v="13.813000000000001"/>
    <n v="13.813000000000001"/>
  </r>
  <r>
    <x v="1"/>
    <x v="0"/>
    <x v="1"/>
    <x v="1"/>
    <x v="0"/>
    <x v="36"/>
    <s v="ITA"/>
    <x v="19"/>
    <n v="19"/>
    <x v="1"/>
    <n v="21.963999999999999"/>
    <n v="8.150999999999998"/>
  </r>
  <r>
    <x v="1"/>
    <x v="0"/>
    <x v="1"/>
    <x v="1"/>
    <x v="0"/>
    <x v="36"/>
    <s v="ITA"/>
    <x v="19"/>
    <n v="19"/>
    <x v="2"/>
    <n v="29.745000000000001"/>
    <n v="7.7810000000000024"/>
  </r>
  <r>
    <x v="1"/>
    <x v="0"/>
    <x v="1"/>
    <x v="1"/>
    <x v="0"/>
    <x v="36"/>
    <s v="ITA"/>
    <x v="19"/>
    <n v="19"/>
    <x v="3"/>
    <n v="37.406999999999996"/>
    <n v="7.6619999999999955"/>
  </r>
  <r>
    <x v="1"/>
    <x v="0"/>
    <x v="1"/>
    <x v="1"/>
    <x v="1"/>
    <x v="4"/>
    <s v="COL"/>
    <x v="11"/>
    <n v="1"/>
    <x v="0"/>
    <n v="11.750999999999999"/>
    <n v="11.750999999999999"/>
  </r>
  <r>
    <x v="1"/>
    <x v="0"/>
    <x v="1"/>
    <x v="1"/>
    <x v="1"/>
    <x v="4"/>
    <s v="COL"/>
    <x v="11"/>
    <n v="1"/>
    <x v="1"/>
    <n v="18.98"/>
    <n v="7.229000000000001"/>
  </r>
  <r>
    <x v="1"/>
    <x v="0"/>
    <x v="1"/>
    <x v="1"/>
    <x v="1"/>
    <x v="4"/>
    <s v="COL"/>
    <x v="11"/>
    <n v="1"/>
    <x v="2"/>
    <n v="25.85"/>
    <n v="6.870000000000001"/>
  </r>
  <r>
    <x v="1"/>
    <x v="0"/>
    <x v="1"/>
    <x v="1"/>
    <x v="1"/>
    <x v="4"/>
    <s v="COL"/>
    <x v="11"/>
    <n v="1"/>
    <x v="3"/>
    <n v="32.951999999999998"/>
    <n v="7.1019999999999968"/>
  </r>
  <r>
    <x v="1"/>
    <x v="0"/>
    <x v="1"/>
    <x v="1"/>
    <x v="1"/>
    <x v="6"/>
    <s v="BDR"/>
    <x v="12"/>
    <n v="2"/>
    <x v="0"/>
    <n v="11.585000000000001"/>
    <n v="11.585000000000001"/>
  </r>
  <r>
    <x v="1"/>
    <x v="0"/>
    <x v="1"/>
    <x v="1"/>
    <x v="1"/>
    <x v="6"/>
    <s v="BDR"/>
    <x v="12"/>
    <n v="2"/>
    <x v="1"/>
    <n v="18.818000000000001"/>
    <n v="7.2330000000000005"/>
  </r>
  <r>
    <x v="1"/>
    <x v="0"/>
    <x v="1"/>
    <x v="1"/>
    <x v="1"/>
    <x v="6"/>
    <s v="BDR"/>
    <x v="12"/>
    <n v="2"/>
    <x v="2"/>
    <n v="25.702000000000002"/>
    <n v="6.8840000000000003"/>
  </r>
  <r>
    <x v="1"/>
    <x v="0"/>
    <x v="1"/>
    <x v="1"/>
    <x v="1"/>
    <x v="6"/>
    <s v="BDR"/>
    <x v="12"/>
    <n v="2"/>
    <x v="3"/>
    <n v="32.957000000000001"/>
    <n v="7.254999999999999"/>
  </r>
  <r>
    <x v="1"/>
    <x v="0"/>
    <x v="1"/>
    <x v="1"/>
    <x v="1"/>
    <x v="27"/>
    <s v="CHN"/>
    <x v="6"/>
    <n v="3"/>
    <x v="0"/>
    <n v="12.037000000000001"/>
    <n v="12.037000000000001"/>
  </r>
  <r>
    <x v="1"/>
    <x v="0"/>
    <x v="1"/>
    <x v="1"/>
    <x v="1"/>
    <x v="27"/>
    <s v="CHN"/>
    <x v="6"/>
    <n v="3"/>
    <x v="1"/>
    <n v="19.465"/>
    <n v="7.427999999999999"/>
  </r>
  <r>
    <x v="1"/>
    <x v="0"/>
    <x v="1"/>
    <x v="1"/>
    <x v="1"/>
    <x v="27"/>
    <s v="CHN"/>
    <x v="6"/>
    <n v="3"/>
    <x v="2"/>
    <n v="26.454999999999998"/>
    <n v="6.9899999999999984"/>
  </r>
  <r>
    <x v="1"/>
    <x v="0"/>
    <x v="1"/>
    <x v="1"/>
    <x v="1"/>
    <x v="27"/>
    <s v="CHN"/>
    <x v="6"/>
    <n v="3"/>
    <x v="3"/>
    <n v="33.539000000000001"/>
    <n v="7.0840000000000032"/>
  </r>
  <r>
    <x v="1"/>
    <x v="0"/>
    <x v="1"/>
    <x v="1"/>
    <x v="1"/>
    <x v="3"/>
    <s v="NED"/>
    <x v="13"/>
    <n v="4"/>
    <x v="0"/>
    <n v="12.066000000000001"/>
    <n v="12.066000000000001"/>
  </r>
  <r>
    <x v="1"/>
    <x v="0"/>
    <x v="1"/>
    <x v="1"/>
    <x v="1"/>
    <x v="3"/>
    <s v="NED"/>
    <x v="13"/>
    <n v="4"/>
    <x v="1"/>
    <n v="19.489999999999998"/>
    <n v="7.4239999999999977"/>
  </r>
  <r>
    <x v="1"/>
    <x v="0"/>
    <x v="1"/>
    <x v="1"/>
    <x v="1"/>
    <x v="3"/>
    <s v="NED"/>
    <x v="13"/>
    <n v="4"/>
    <x v="2"/>
    <n v="26.524999999999999"/>
    <n v="7.0350000000000001"/>
  </r>
  <r>
    <x v="1"/>
    <x v="0"/>
    <x v="1"/>
    <x v="1"/>
    <x v="1"/>
    <x v="3"/>
    <s v="NED"/>
    <x v="13"/>
    <n v="4"/>
    <x v="3"/>
    <n v="33.710999999999999"/>
    <n v="7.1859999999999999"/>
  </r>
  <r>
    <x v="1"/>
    <x v="0"/>
    <x v="1"/>
    <x v="1"/>
    <x v="1"/>
    <x v="1"/>
    <s v="WTT"/>
    <x v="6"/>
    <n v="5"/>
    <x v="0"/>
    <n v="11.984999999999999"/>
    <n v="11.984999999999999"/>
  </r>
  <r>
    <x v="1"/>
    <x v="0"/>
    <x v="1"/>
    <x v="1"/>
    <x v="1"/>
    <x v="1"/>
    <s v="WTT"/>
    <x v="6"/>
    <n v="5"/>
    <x v="1"/>
    <n v="19.420000000000002"/>
    <n v="7.4350000000000023"/>
  </r>
  <r>
    <x v="1"/>
    <x v="0"/>
    <x v="1"/>
    <x v="1"/>
    <x v="1"/>
    <x v="1"/>
    <s v="WTT"/>
    <x v="6"/>
    <n v="5"/>
    <x v="2"/>
    <n v="26.622"/>
    <n v="7.2019999999999982"/>
  </r>
  <r>
    <x v="1"/>
    <x v="0"/>
    <x v="1"/>
    <x v="1"/>
    <x v="1"/>
    <x v="1"/>
    <s v="WTT"/>
    <x v="6"/>
    <n v="5"/>
    <x v="3"/>
    <n v="34.018000000000001"/>
    <n v="7.3960000000000008"/>
  </r>
  <r>
    <x v="1"/>
    <x v="0"/>
    <x v="1"/>
    <x v="1"/>
    <x v="1"/>
    <x v="26"/>
    <s v="CHN"/>
    <x v="15"/>
    <n v="6"/>
    <x v="0"/>
    <n v="12.06"/>
    <n v="12.06"/>
  </r>
  <r>
    <x v="1"/>
    <x v="0"/>
    <x v="1"/>
    <x v="1"/>
    <x v="1"/>
    <x v="26"/>
    <s v="CHN"/>
    <x v="15"/>
    <n v="6"/>
    <x v="1"/>
    <n v="19.463999999999999"/>
    <n v="7.4039999999999981"/>
  </r>
  <r>
    <x v="1"/>
    <x v="0"/>
    <x v="1"/>
    <x v="1"/>
    <x v="1"/>
    <x v="26"/>
    <s v="CHN"/>
    <x v="15"/>
    <n v="6"/>
    <x v="2"/>
    <n v="26.626999999999999"/>
    <n v="7.1630000000000003"/>
  </r>
  <r>
    <x v="1"/>
    <x v="0"/>
    <x v="1"/>
    <x v="1"/>
    <x v="1"/>
    <x v="26"/>
    <s v="CHN"/>
    <x v="15"/>
    <n v="6"/>
    <x v="3"/>
    <n v="34.073999999999998"/>
    <n v="7.4469999999999992"/>
  </r>
  <r>
    <x v="1"/>
    <x v="0"/>
    <x v="1"/>
    <x v="1"/>
    <x v="1"/>
    <x v="25"/>
    <s v="NED"/>
    <x v="14"/>
    <n v="7"/>
    <x v="0"/>
    <n v="12.332000000000001"/>
    <n v="12.332000000000001"/>
  </r>
  <r>
    <x v="1"/>
    <x v="0"/>
    <x v="1"/>
    <x v="1"/>
    <x v="1"/>
    <x v="25"/>
    <s v="NED"/>
    <x v="14"/>
    <n v="7"/>
    <x v="1"/>
    <n v="19.742000000000001"/>
    <n v="7.41"/>
  </r>
  <r>
    <x v="1"/>
    <x v="0"/>
    <x v="1"/>
    <x v="1"/>
    <x v="1"/>
    <x v="25"/>
    <s v="NED"/>
    <x v="14"/>
    <n v="7"/>
    <x v="2"/>
    <n v="26.843"/>
    <n v="7.1009999999999991"/>
  </r>
  <r>
    <x v="1"/>
    <x v="0"/>
    <x v="1"/>
    <x v="1"/>
    <x v="1"/>
    <x v="25"/>
    <s v="NED"/>
    <x v="14"/>
    <n v="7"/>
    <x v="3"/>
    <n v="34.101999999999997"/>
    <n v="7.2589999999999968"/>
  </r>
  <r>
    <x v="1"/>
    <x v="0"/>
    <x v="1"/>
    <x v="1"/>
    <x v="1"/>
    <x v="28"/>
    <s v="MEX"/>
    <x v="16"/>
    <n v="8"/>
    <x v="0"/>
    <n v="11.981999999999999"/>
    <n v="11.981999999999999"/>
  </r>
  <r>
    <x v="1"/>
    <x v="0"/>
    <x v="1"/>
    <x v="1"/>
    <x v="1"/>
    <x v="28"/>
    <s v="MEX"/>
    <x v="16"/>
    <n v="8"/>
    <x v="1"/>
    <n v="19.541"/>
    <n v="7.5590000000000011"/>
  </r>
  <r>
    <x v="1"/>
    <x v="0"/>
    <x v="1"/>
    <x v="1"/>
    <x v="1"/>
    <x v="28"/>
    <s v="MEX"/>
    <x v="16"/>
    <n v="8"/>
    <x v="2"/>
    <n v="26.876000000000001"/>
    <n v="7.3350000000000009"/>
  </r>
  <r>
    <x v="1"/>
    <x v="0"/>
    <x v="1"/>
    <x v="1"/>
    <x v="1"/>
    <x v="28"/>
    <s v="MEX"/>
    <x v="16"/>
    <n v="8"/>
    <x v="3"/>
    <n v="34.49"/>
    <n v="7.6140000000000008"/>
  </r>
  <r>
    <x v="2"/>
    <x v="0"/>
    <x v="2"/>
    <x v="1"/>
    <x v="0"/>
    <x v="2"/>
    <s v="AUS"/>
    <x v="20"/>
    <n v="1"/>
    <x v="0"/>
    <n v="11.42"/>
    <n v="11.42"/>
  </r>
  <r>
    <x v="2"/>
    <x v="0"/>
    <x v="2"/>
    <x v="1"/>
    <x v="0"/>
    <x v="2"/>
    <s v="AUS"/>
    <x v="20"/>
    <n v="1"/>
    <x v="1"/>
    <n v="18.733000000000001"/>
    <n v="7.3130000000000006"/>
  </r>
  <r>
    <x v="2"/>
    <x v="0"/>
    <x v="2"/>
    <x v="1"/>
    <x v="0"/>
    <x v="2"/>
    <s v="AUS"/>
    <x v="20"/>
    <n v="1"/>
    <x v="2"/>
    <n v="25.756"/>
    <n v="7.0229999999999997"/>
  </r>
  <r>
    <x v="2"/>
    <x v="0"/>
    <x v="2"/>
    <x v="1"/>
    <x v="0"/>
    <x v="2"/>
    <s v="AUS"/>
    <x v="20"/>
    <n v="1"/>
    <x v="3"/>
    <n v="32.911000000000001"/>
    <n v="7.1550000000000011"/>
  </r>
  <r>
    <x v="2"/>
    <x v="0"/>
    <x v="2"/>
    <x v="1"/>
    <x v="0"/>
    <x v="9"/>
    <s v="GER"/>
    <x v="20"/>
    <n v="2"/>
    <x v="0"/>
    <n v="11.852"/>
    <n v="11.852"/>
  </r>
  <r>
    <x v="2"/>
    <x v="0"/>
    <x v="2"/>
    <x v="1"/>
    <x v="0"/>
    <x v="9"/>
    <s v="GER"/>
    <x v="20"/>
    <n v="2"/>
    <x v="1"/>
    <n v="19.206"/>
    <n v="7.3539999999999992"/>
  </r>
  <r>
    <x v="2"/>
    <x v="0"/>
    <x v="2"/>
    <x v="1"/>
    <x v="0"/>
    <x v="9"/>
    <s v="GER"/>
    <x v="20"/>
    <n v="2"/>
    <x v="2"/>
    <n v="26.283000000000001"/>
    <n v="7.0770000000000017"/>
  </r>
  <r>
    <x v="2"/>
    <x v="0"/>
    <x v="2"/>
    <x v="1"/>
    <x v="0"/>
    <x v="9"/>
    <s v="GER"/>
    <x v="20"/>
    <n v="2"/>
    <x v="3"/>
    <n v="33.503999999999998"/>
    <n v="7.2209999999999965"/>
  </r>
  <r>
    <x v="2"/>
    <x v="0"/>
    <x v="2"/>
    <x v="1"/>
    <x v="0"/>
    <x v="7"/>
    <s v="NED"/>
    <x v="21"/>
    <n v="3"/>
    <x v="0"/>
    <n v="11.702999999999999"/>
    <n v="11.702999999999999"/>
  </r>
  <r>
    <x v="2"/>
    <x v="0"/>
    <x v="2"/>
    <x v="1"/>
    <x v="0"/>
    <x v="7"/>
    <s v="NED"/>
    <x v="21"/>
    <n v="3"/>
    <x v="1"/>
    <n v="19.087"/>
    <n v="7.3840000000000003"/>
  </r>
  <r>
    <x v="2"/>
    <x v="0"/>
    <x v="2"/>
    <x v="1"/>
    <x v="0"/>
    <x v="7"/>
    <s v="NED"/>
    <x v="21"/>
    <n v="3"/>
    <x v="2"/>
    <n v="26.302"/>
    <n v="7.2149999999999999"/>
  </r>
  <r>
    <x v="2"/>
    <x v="0"/>
    <x v="2"/>
    <x v="1"/>
    <x v="0"/>
    <x v="7"/>
    <s v="NED"/>
    <x v="21"/>
    <n v="3"/>
    <x v="3"/>
    <n v="33.755000000000003"/>
    <n v="7.453000000000003"/>
  </r>
  <r>
    <x v="2"/>
    <x v="0"/>
    <x v="2"/>
    <x v="1"/>
    <x v="0"/>
    <x v="4"/>
    <s v="COL"/>
    <x v="22"/>
    <n v="4"/>
    <x v="0"/>
    <n v="12.148"/>
    <n v="12.148"/>
  </r>
  <r>
    <x v="2"/>
    <x v="0"/>
    <x v="2"/>
    <x v="1"/>
    <x v="0"/>
    <x v="4"/>
    <s v="COL"/>
    <x v="22"/>
    <n v="4"/>
    <x v="1"/>
    <n v="19.492000000000001"/>
    <n v="7.3440000000000012"/>
  </r>
  <r>
    <x v="2"/>
    <x v="0"/>
    <x v="2"/>
    <x v="1"/>
    <x v="0"/>
    <x v="4"/>
    <s v="COL"/>
    <x v="22"/>
    <n v="4"/>
    <x v="2"/>
    <n v="26.579000000000001"/>
    <n v="7.0869999999999997"/>
  </r>
  <r>
    <x v="2"/>
    <x v="0"/>
    <x v="2"/>
    <x v="1"/>
    <x v="0"/>
    <x v="4"/>
    <s v="COL"/>
    <x v="22"/>
    <n v="4"/>
    <x v="3"/>
    <n v="33.853000000000002"/>
    <n v="7.2740000000000009"/>
  </r>
  <r>
    <x v="2"/>
    <x v="0"/>
    <x v="2"/>
    <x v="1"/>
    <x v="0"/>
    <x v="16"/>
    <s v="ITA"/>
    <x v="23"/>
    <n v="5"/>
    <x v="0"/>
    <n v="11.875999999999999"/>
    <n v="11.875999999999999"/>
  </r>
  <r>
    <x v="2"/>
    <x v="0"/>
    <x v="2"/>
    <x v="1"/>
    <x v="0"/>
    <x v="16"/>
    <s v="ITA"/>
    <x v="23"/>
    <n v="5"/>
    <x v="1"/>
    <n v="19.27"/>
    <n v="7.3940000000000001"/>
  </r>
  <r>
    <x v="2"/>
    <x v="0"/>
    <x v="2"/>
    <x v="1"/>
    <x v="0"/>
    <x v="16"/>
    <s v="ITA"/>
    <x v="23"/>
    <n v="5"/>
    <x v="2"/>
    <n v="26.48"/>
    <n v="7.2100000000000009"/>
  </r>
  <r>
    <x v="2"/>
    <x v="0"/>
    <x v="2"/>
    <x v="1"/>
    <x v="0"/>
    <x v="16"/>
    <s v="ITA"/>
    <x v="23"/>
    <n v="5"/>
    <x v="3"/>
    <n v="33.881"/>
    <n v="7.4009999999999998"/>
  </r>
  <r>
    <x v="2"/>
    <x v="0"/>
    <x v="2"/>
    <x v="1"/>
    <x v="0"/>
    <x v="26"/>
    <s v="CHN"/>
    <x v="24"/>
    <n v="6"/>
    <x v="0"/>
    <n v="12.007"/>
    <n v="12.007"/>
  </r>
  <r>
    <x v="2"/>
    <x v="0"/>
    <x v="2"/>
    <x v="1"/>
    <x v="0"/>
    <x v="26"/>
    <s v="CHN"/>
    <x v="24"/>
    <n v="6"/>
    <x v="1"/>
    <n v="19.385000000000002"/>
    <n v="7.3780000000000019"/>
  </r>
  <r>
    <x v="2"/>
    <x v="0"/>
    <x v="2"/>
    <x v="1"/>
    <x v="0"/>
    <x v="26"/>
    <s v="CHN"/>
    <x v="24"/>
    <n v="6"/>
    <x v="2"/>
    <n v="26.584"/>
    <n v="7.1989999999999981"/>
  </r>
  <r>
    <x v="2"/>
    <x v="0"/>
    <x v="2"/>
    <x v="1"/>
    <x v="0"/>
    <x v="26"/>
    <s v="CHN"/>
    <x v="24"/>
    <n v="6"/>
    <x v="3"/>
    <n v="34.076000000000001"/>
    <n v="7.4920000000000009"/>
  </r>
  <r>
    <x v="2"/>
    <x v="0"/>
    <x v="2"/>
    <x v="1"/>
    <x v="0"/>
    <x v="37"/>
    <s v="CHN"/>
    <x v="6"/>
    <n v="7"/>
    <x v="0"/>
    <n v="12.032"/>
    <n v="12.032"/>
  </r>
  <r>
    <x v="2"/>
    <x v="0"/>
    <x v="2"/>
    <x v="1"/>
    <x v="0"/>
    <x v="37"/>
    <s v="CHN"/>
    <x v="6"/>
    <n v="7"/>
    <x v="1"/>
    <n v="19.407"/>
    <n v="7.375"/>
  </r>
  <r>
    <x v="2"/>
    <x v="0"/>
    <x v="2"/>
    <x v="1"/>
    <x v="0"/>
    <x v="37"/>
    <s v="CHN"/>
    <x v="6"/>
    <n v="7"/>
    <x v="2"/>
    <n v="26.614999999999998"/>
    <n v="7.2079999999999984"/>
  </r>
  <r>
    <x v="2"/>
    <x v="0"/>
    <x v="2"/>
    <x v="1"/>
    <x v="0"/>
    <x v="37"/>
    <s v="CHN"/>
    <x v="6"/>
    <n v="7"/>
    <x v="3"/>
    <n v="34.079000000000001"/>
    <n v="7.4640000000000022"/>
  </r>
  <r>
    <x v="2"/>
    <x v="0"/>
    <x v="2"/>
    <x v="1"/>
    <x v="0"/>
    <x v="10"/>
    <s v="GBR"/>
    <x v="6"/>
    <n v="8"/>
    <x v="0"/>
    <n v="12.218"/>
    <n v="12.218"/>
  </r>
  <r>
    <x v="2"/>
    <x v="0"/>
    <x v="2"/>
    <x v="1"/>
    <x v="0"/>
    <x v="10"/>
    <s v="GBR"/>
    <x v="6"/>
    <n v="8"/>
    <x v="1"/>
    <n v="19.716000000000001"/>
    <n v="7.4980000000000011"/>
  </r>
  <r>
    <x v="2"/>
    <x v="0"/>
    <x v="2"/>
    <x v="1"/>
    <x v="0"/>
    <x v="10"/>
    <s v="GBR"/>
    <x v="6"/>
    <n v="8"/>
    <x v="2"/>
    <n v="26.986999999999998"/>
    <n v="7.2709999999999972"/>
  </r>
  <r>
    <x v="2"/>
    <x v="0"/>
    <x v="2"/>
    <x v="1"/>
    <x v="0"/>
    <x v="10"/>
    <s v="GBR"/>
    <x v="6"/>
    <n v="8"/>
    <x v="3"/>
    <n v="34.497"/>
    <n v="7.5100000000000016"/>
  </r>
  <r>
    <x v="2"/>
    <x v="0"/>
    <x v="2"/>
    <x v="1"/>
    <x v="0"/>
    <x v="11"/>
    <s v="GBR"/>
    <x v="6"/>
    <n v="9"/>
    <x v="0"/>
    <n v="12.054"/>
    <n v="12.054"/>
  </r>
  <r>
    <x v="2"/>
    <x v="0"/>
    <x v="2"/>
    <x v="1"/>
    <x v="0"/>
    <x v="11"/>
    <s v="GBR"/>
    <x v="6"/>
    <n v="9"/>
    <x v="1"/>
    <n v="19.556999999999999"/>
    <n v="7.5029999999999983"/>
  </r>
  <r>
    <x v="2"/>
    <x v="0"/>
    <x v="2"/>
    <x v="1"/>
    <x v="0"/>
    <x v="11"/>
    <s v="GBR"/>
    <x v="6"/>
    <n v="9"/>
    <x v="2"/>
    <n v="26.922000000000001"/>
    <n v="7.365000000000002"/>
  </r>
  <r>
    <x v="2"/>
    <x v="0"/>
    <x v="2"/>
    <x v="1"/>
    <x v="0"/>
    <x v="11"/>
    <s v="GBR"/>
    <x v="6"/>
    <n v="9"/>
    <x v="3"/>
    <n v="34.508000000000003"/>
    <n v="7.5860000000000021"/>
  </r>
  <r>
    <x v="2"/>
    <x v="0"/>
    <x v="2"/>
    <x v="1"/>
    <x v="0"/>
    <x v="38"/>
    <s v="TBR"/>
    <x v="25"/>
    <n v="10"/>
    <x v="0"/>
    <n v="12.302"/>
    <n v="12.302"/>
  </r>
  <r>
    <x v="2"/>
    <x v="0"/>
    <x v="2"/>
    <x v="1"/>
    <x v="0"/>
    <x v="38"/>
    <s v="TBR"/>
    <x v="25"/>
    <n v="10"/>
    <x v="1"/>
    <n v="19.853000000000002"/>
    <n v="7.5510000000000019"/>
  </r>
  <r>
    <x v="2"/>
    <x v="0"/>
    <x v="2"/>
    <x v="1"/>
    <x v="0"/>
    <x v="38"/>
    <s v="TBR"/>
    <x v="25"/>
    <n v="10"/>
    <x v="2"/>
    <n v="27.172000000000001"/>
    <n v="7.3189999999999991"/>
  </r>
  <r>
    <x v="2"/>
    <x v="0"/>
    <x v="2"/>
    <x v="1"/>
    <x v="0"/>
    <x v="38"/>
    <s v="TBR"/>
    <x v="25"/>
    <n v="10"/>
    <x v="3"/>
    <n v="34.655000000000001"/>
    <n v="7.4830000000000005"/>
  </r>
  <r>
    <x v="2"/>
    <x v="0"/>
    <x v="2"/>
    <x v="1"/>
    <x v="0"/>
    <x v="39"/>
    <s v="POL"/>
    <x v="6"/>
    <n v="11"/>
    <x v="0"/>
    <n v="12.303000000000001"/>
    <n v="12.303000000000001"/>
  </r>
  <r>
    <x v="2"/>
    <x v="0"/>
    <x v="2"/>
    <x v="1"/>
    <x v="0"/>
    <x v="39"/>
    <s v="POL"/>
    <x v="6"/>
    <n v="11"/>
    <x v="1"/>
    <n v="19.946000000000002"/>
    <n v="7.6430000000000007"/>
  </r>
  <r>
    <x v="2"/>
    <x v="0"/>
    <x v="2"/>
    <x v="1"/>
    <x v="0"/>
    <x v="39"/>
    <s v="POL"/>
    <x v="6"/>
    <n v="11"/>
    <x v="2"/>
    <n v="27.289000000000001"/>
    <n v="7.343"/>
  </r>
  <r>
    <x v="2"/>
    <x v="0"/>
    <x v="2"/>
    <x v="1"/>
    <x v="0"/>
    <x v="39"/>
    <s v="POL"/>
    <x v="6"/>
    <n v="11"/>
    <x v="3"/>
    <n v="34.664999999999999"/>
    <n v="7.3759999999999977"/>
  </r>
  <r>
    <x v="2"/>
    <x v="0"/>
    <x v="2"/>
    <x v="1"/>
    <x v="0"/>
    <x v="20"/>
    <s v="IRL"/>
    <x v="6"/>
    <n v="12"/>
    <x v="0"/>
    <n v="12.722"/>
    <n v="12.722"/>
  </r>
  <r>
    <x v="2"/>
    <x v="0"/>
    <x v="2"/>
    <x v="1"/>
    <x v="0"/>
    <x v="20"/>
    <s v="IRL"/>
    <x v="6"/>
    <n v="12"/>
    <x v="1"/>
    <n v="20.14"/>
    <n v="7.418000000000001"/>
  </r>
  <r>
    <x v="2"/>
    <x v="0"/>
    <x v="2"/>
    <x v="1"/>
    <x v="0"/>
    <x v="20"/>
    <s v="IRL"/>
    <x v="6"/>
    <n v="12"/>
    <x v="2"/>
    <n v="27.349"/>
    <n v="7.2089999999999996"/>
  </r>
  <r>
    <x v="2"/>
    <x v="0"/>
    <x v="2"/>
    <x v="1"/>
    <x v="0"/>
    <x v="20"/>
    <s v="IRL"/>
    <x v="6"/>
    <n v="12"/>
    <x v="3"/>
    <n v="34.857999999999997"/>
    <n v="7.5089999999999968"/>
  </r>
  <r>
    <x v="2"/>
    <x v="0"/>
    <x v="2"/>
    <x v="1"/>
    <x v="0"/>
    <x v="28"/>
    <s v="MEX"/>
    <x v="26"/>
    <n v="13"/>
    <x v="0"/>
    <n v="12.111000000000001"/>
    <n v="12.111000000000001"/>
  </r>
  <r>
    <x v="2"/>
    <x v="0"/>
    <x v="2"/>
    <x v="1"/>
    <x v="0"/>
    <x v="28"/>
    <s v="MEX"/>
    <x v="26"/>
    <n v="13"/>
    <x v="1"/>
    <n v="19.716999999999999"/>
    <n v="7.6059999999999981"/>
  </r>
  <r>
    <x v="2"/>
    <x v="0"/>
    <x v="2"/>
    <x v="1"/>
    <x v="0"/>
    <x v="28"/>
    <s v="MEX"/>
    <x v="26"/>
    <n v="13"/>
    <x v="2"/>
    <n v="27.192"/>
    <n v="7.4750000000000014"/>
  </r>
  <r>
    <x v="2"/>
    <x v="0"/>
    <x v="2"/>
    <x v="1"/>
    <x v="0"/>
    <x v="28"/>
    <s v="MEX"/>
    <x v="26"/>
    <n v="13"/>
    <x v="3"/>
    <n v="34.898000000000003"/>
    <n v="7.7060000000000031"/>
  </r>
  <r>
    <x v="2"/>
    <x v="0"/>
    <x v="2"/>
    <x v="1"/>
    <x v="0"/>
    <x v="18"/>
    <s v="CAN"/>
    <x v="27"/>
    <n v="14"/>
    <x v="0"/>
    <n v="12.388"/>
    <n v="12.388"/>
  </r>
  <r>
    <x v="2"/>
    <x v="0"/>
    <x v="2"/>
    <x v="1"/>
    <x v="0"/>
    <x v="18"/>
    <s v="CAN"/>
    <x v="27"/>
    <n v="14"/>
    <x v="1"/>
    <n v="19.925000000000001"/>
    <n v="7.5370000000000008"/>
  </r>
  <r>
    <x v="2"/>
    <x v="0"/>
    <x v="2"/>
    <x v="1"/>
    <x v="0"/>
    <x v="18"/>
    <s v="CAN"/>
    <x v="27"/>
    <n v="14"/>
    <x v="2"/>
    <n v="27.291"/>
    <n v="7.3659999999999997"/>
  </r>
  <r>
    <x v="2"/>
    <x v="0"/>
    <x v="2"/>
    <x v="1"/>
    <x v="0"/>
    <x v="18"/>
    <s v="CAN"/>
    <x v="27"/>
    <n v="14"/>
    <x v="3"/>
    <n v="34.966000000000001"/>
    <n v="7.6750000000000007"/>
  </r>
  <r>
    <x v="2"/>
    <x v="0"/>
    <x v="2"/>
    <x v="1"/>
    <x v="0"/>
    <x v="40"/>
    <s v="CAN"/>
    <x v="6"/>
    <n v="15"/>
    <x v="0"/>
    <n v="12.375"/>
    <n v="12.375"/>
  </r>
  <r>
    <x v="2"/>
    <x v="0"/>
    <x v="2"/>
    <x v="1"/>
    <x v="0"/>
    <x v="40"/>
    <s v="CAN"/>
    <x v="6"/>
    <n v="15"/>
    <x v="1"/>
    <n v="19.888999999999999"/>
    <n v="7.5139999999999993"/>
  </r>
  <r>
    <x v="2"/>
    <x v="0"/>
    <x v="2"/>
    <x v="1"/>
    <x v="0"/>
    <x v="40"/>
    <s v="CAN"/>
    <x v="6"/>
    <n v="15"/>
    <x v="2"/>
    <n v="27.268999999999998"/>
    <n v="7.379999999999999"/>
  </r>
  <r>
    <x v="2"/>
    <x v="0"/>
    <x v="2"/>
    <x v="1"/>
    <x v="0"/>
    <x v="40"/>
    <s v="CAN"/>
    <x v="6"/>
    <n v="15"/>
    <x v="3"/>
    <n v="34.970999999999997"/>
    <n v="7.7019999999999982"/>
  </r>
  <r>
    <x v="2"/>
    <x v="0"/>
    <x v="2"/>
    <x v="1"/>
    <x v="0"/>
    <x v="41"/>
    <s v="USA"/>
    <x v="6"/>
    <n v="16"/>
    <x v="0"/>
    <n v="12.339"/>
    <n v="12.339"/>
  </r>
  <r>
    <x v="2"/>
    <x v="0"/>
    <x v="2"/>
    <x v="1"/>
    <x v="0"/>
    <x v="41"/>
    <s v="USA"/>
    <x v="6"/>
    <n v="16"/>
    <x v="1"/>
    <n v="20.077999999999999"/>
    <n v="7.738999999999999"/>
  </r>
  <r>
    <x v="2"/>
    <x v="0"/>
    <x v="2"/>
    <x v="1"/>
    <x v="0"/>
    <x v="41"/>
    <s v="USA"/>
    <x v="6"/>
    <n v="16"/>
    <x v="2"/>
    <n v="27.63"/>
    <n v="7.5519999999999996"/>
  </r>
  <r>
    <x v="2"/>
    <x v="0"/>
    <x v="2"/>
    <x v="1"/>
    <x v="0"/>
    <x v="41"/>
    <s v="USA"/>
    <x v="6"/>
    <n v="16"/>
    <x v="3"/>
    <n v="35.365000000000002"/>
    <n v="7.735000000000003"/>
  </r>
  <r>
    <x v="2"/>
    <x v="0"/>
    <x v="2"/>
    <x v="1"/>
    <x v="0"/>
    <x v="17"/>
    <s v="CZE"/>
    <x v="6"/>
    <n v="17"/>
    <x v="0"/>
    <n v="12.462"/>
    <n v="12.462"/>
  </r>
  <r>
    <x v="2"/>
    <x v="0"/>
    <x v="2"/>
    <x v="1"/>
    <x v="0"/>
    <x v="17"/>
    <s v="CZE"/>
    <x v="6"/>
    <n v="17"/>
    <x v="1"/>
    <n v="20.128"/>
    <n v="7.6660000000000004"/>
  </r>
  <r>
    <x v="2"/>
    <x v="0"/>
    <x v="2"/>
    <x v="1"/>
    <x v="0"/>
    <x v="17"/>
    <s v="CZE"/>
    <x v="6"/>
    <n v="17"/>
    <x v="2"/>
    <n v="27.620999999999999"/>
    <n v="7.4929999999999986"/>
  </r>
  <r>
    <x v="2"/>
    <x v="0"/>
    <x v="2"/>
    <x v="1"/>
    <x v="0"/>
    <x v="17"/>
    <s v="CZE"/>
    <x v="6"/>
    <n v="17"/>
    <x v="3"/>
    <n v="35.387999999999998"/>
    <n v="7.7669999999999995"/>
  </r>
  <r>
    <x v="2"/>
    <x v="0"/>
    <x v="2"/>
    <x v="1"/>
    <x v="0"/>
    <x v="42"/>
    <s v="POL"/>
    <x v="6"/>
    <n v="18"/>
    <x v="0"/>
    <n v="12.57"/>
    <n v="12.57"/>
  </r>
  <r>
    <x v="2"/>
    <x v="0"/>
    <x v="2"/>
    <x v="1"/>
    <x v="0"/>
    <x v="42"/>
    <s v="POL"/>
    <x v="6"/>
    <n v="18"/>
    <x v="1"/>
    <n v="20.36"/>
    <n v="7.7899999999999991"/>
  </r>
  <r>
    <x v="2"/>
    <x v="0"/>
    <x v="2"/>
    <x v="1"/>
    <x v="0"/>
    <x v="42"/>
    <s v="POL"/>
    <x v="6"/>
    <n v="18"/>
    <x v="2"/>
    <n v="27.893999999999998"/>
    <n v="7.5339999999999989"/>
  </r>
  <r>
    <x v="2"/>
    <x v="0"/>
    <x v="2"/>
    <x v="1"/>
    <x v="0"/>
    <x v="42"/>
    <s v="POL"/>
    <x v="6"/>
    <n v="18"/>
    <x v="3"/>
    <n v="35.588999999999999"/>
    <n v="7.6950000000000003"/>
  </r>
  <r>
    <x v="2"/>
    <x v="0"/>
    <x v="2"/>
    <x v="1"/>
    <x v="0"/>
    <x v="33"/>
    <s v="MEX"/>
    <x v="6"/>
    <n v="19"/>
    <x v="0"/>
    <n v="12.076000000000001"/>
    <n v="12.076000000000001"/>
  </r>
  <r>
    <x v="2"/>
    <x v="0"/>
    <x v="2"/>
    <x v="1"/>
    <x v="0"/>
    <x v="33"/>
    <s v="MEX"/>
    <x v="6"/>
    <n v="19"/>
    <x v="1"/>
    <n v="19.792000000000002"/>
    <n v="7.7160000000000011"/>
  </r>
  <r>
    <x v="2"/>
    <x v="0"/>
    <x v="2"/>
    <x v="1"/>
    <x v="0"/>
    <x v="33"/>
    <s v="MEX"/>
    <x v="6"/>
    <n v="19"/>
    <x v="2"/>
    <n v="27.488"/>
    <n v="7.695999999999998"/>
  </r>
  <r>
    <x v="2"/>
    <x v="0"/>
    <x v="2"/>
    <x v="1"/>
    <x v="0"/>
    <x v="33"/>
    <s v="MEX"/>
    <x v="6"/>
    <n v="19"/>
    <x v="3"/>
    <n v="35.603999999999999"/>
    <n v="8.1159999999999997"/>
  </r>
  <r>
    <x v="2"/>
    <x v="0"/>
    <x v="2"/>
    <x v="1"/>
    <x v="0"/>
    <x v="43"/>
    <s v="ITA"/>
    <x v="28"/>
    <n v="20"/>
    <x v="0"/>
    <n v="12.943"/>
    <n v="12.943"/>
  </r>
  <r>
    <x v="2"/>
    <x v="0"/>
    <x v="2"/>
    <x v="1"/>
    <x v="0"/>
    <x v="43"/>
    <s v="ITA"/>
    <x v="28"/>
    <n v="20"/>
    <x v="1"/>
    <n v="20.745000000000001"/>
    <n v="7.8020000000000014"/>
  </r>
  <r>
    <x v="2"/>
    <x v="0"/>
    <x v="2"/>
    <x v="1"/>
    <x v="0"/>
    <x v="43"/>
    <s v="ITA"/>
    <x v="28"/>
    <n v="20"/>
    <x v="2"/>
    <n v="28.184999999999999"/>
    <n v="7.4399999999999977"/>
  </r>
  <r>
    <x v="2"/>
    <x v="0"/>
    <x v="2"/>
    <x v="1"/>
    <x v="0"/>
    <x v="43"/>
    <s v="ITA"/>
    <x v="28"/>
    <n v="20"/>
    <x v="3"/>
    <n v="35.65"/>
    <n v="7.4649999999999999"/>
  </r>
  <r>
    <x v="2"/>
    <x v="0"/>
    <x v="2"/>
    <x v="1"/>
    <x v="1"/>
    <x v="2"/>
    <s v="AUS"/>
    <x v="20"/>
    <n v="1"/>
    <x v="0"/>
    <n v="11.465999999999999"/>
    <n v="11.465999999999999"/>
  </r>
  <r>
    <x v="2"/>
    <x v="0"/>
    <x v="2"/>
    <x v="1"/>
    <x v="1"/>
    <x v="2"/>
    <s v="AUS"/>
    <x v="20"/>
    <n v="1"/>
    <x v="1"/>
    <n v="18.762"/>
    <n v="7.2960000000000012"/>
  </r>
  <r>
    <x v="2"/>
    <x v="0"/>
    <x v="2"/>
    <x v="1"/>
    <x v="1"/>
    <x v="2"/>
    <s v="AUS"/>
    <x v="20"/>
    <n v="1"/>
    <x v="2"/>
    <n v="25.802"/>
    <n v="7.0399999999999991"/>
  </r>
  <r>
    <x v="2"/>
    <x v="0"/>
    <x v="2"/>
    <x v="1"/>
    <x v="1"/>
    <x v="2"/>
    <s v="AUS"/>
    <x v="20"/>
    <n v="1"/>
    <x v="3"/>
    <n v="32.987000000000002"/>
    <n v="7.1850000000000023"/>
  </r>
  <r>
    <x v="2"/>
    <x v="0"/>
    <x v="2"/>
    <x v="1"/>
    <x v="1"/>
    <x v="9"/>
    <s v="GER"/>
    <x v="20"/>
    <n v="2"/>
    <x v="0"/>
    <n v="11.754"/>
    <n v="11.754"/>
  </r>
  <r>
    <x v="2"/>
    <x v="0"/>
    <x v="2"/>
    <x v="1"/>
    <x v="1"/>
    <x v="9"/>
    <s v="GER"/>
    <x v="20"/>
    <n v="2"/>
    <x v="1"/>
    <n v="19.120999999999999"/>
    <n v="7.3669999999999991"/>
  </r>
  <r>
    <x v="2"/>
    <x v="0"/>
    <x v="2"/>
    <x v="1"/>
    <x v="1"/>
    <x v="9"/>
    <s v="GER"/>
    <x v="20"/>
    <n v="2"/>
    <x v="2"/>
    <n v="26.222999999999999"/>
    <n v="7.1020000000000003"/>
  </r>
  <r>
    <x v="2"/>
    <x v="0"/>
    <x v="2"/>
    <x v="1"/>
    <x v="1"/>
    <x v="9"/>
    <s v="GER"/>
    <x v="20"/>
    <n v="2"/>
    <x v="3"/>
    <n v="33.46"/>
    <n v="7.2370000000000019"/>
  </r>
  <r>
    <x v="2"/>
    <x v="0"/>
    <x v="2"/>
    <x v="1"/>
    <x v="1"/>
    <x v="16"/>
    <s v="ITA"/>
    <x v="23"/>
    <n v="3"/>
    <x v="0"/>
    <n v="11.896000000000001"/>
    <n v="11.896000000000001"/>
  </r>
  <r>
    <x v="2"/>
    <x v="0"/>
    <x v="2"/>
    <x v="1"/>
    <x v="1"/>
    <x v="16"/>
    <s v="ITA"/>
    <x v="23"/>
    <n v="3"/>
    <x v="1"/>
    <n v="19.268999999999998"/>
    <n v="7.3729999999999976"/>
  </r>
  <r>
    <x v="2"/>
    <x v="0"/>
    <x v="2"/>
    <x v="1"/>
    <x v="1"/>
    <x v="16"/>
    <s v="ITA"/>
    <x v="23"/>
    <n v="3"/>
    <x v="2"/>
    <n v="26.382999999999999"/>
    <n v="7.1140000000000008"/>
  </r>
  <r>
    <x v="2"/>
    <x v="0"/>
    <x v="2"/>
    <x v="1"/>
    <x v="1"/>
    <x v="16"/>
    <s v="ITA"/>
    <x v="23"/>
    <n v="3"/>
    <x v="3"/>
    <n v="33.688000000000002"/>
    <n v="7.3050000000000033"/>
  </r>
  <r>
    <x v="2"/>
    <x v="0"/>
    <x v="2"/>
    <x v="1"/>
    <x v="1"/>
    <x v="7"/>
    <s v="NED"/>
    <x v="21"/>
    <n v="4"/>
    <x v="0"/>
    <n v="11.667"/>
    <n v="11.667"/>
  </r>
  <r>
    <x v="2"/>
    <x v="0"/>
    <x v="2"/>
    <x v="1"/>
    <x v="1"/>
    <x v="7"/>
    <s v="NED"/>
    <x v="21"/>
    <n v="4"/>
    <x v="1"/>
    <n v="19.081"/>
    <n v="7.4139999999999997"/>
  </r>
  <r>
    <x v="2"/>
    <x v="0"/>
    <x v="2"/>
    <x v="1"/>
    <x v="1"/>
    <x v="7"/>
    <s v="NED"/>
    <x v="21"/>
    <n v="4"/>
    <x v="2"/>
    <n v="26.303999999999998"/>
    <n v="7.222999999999999"/>
  </r>
  <r>
    <x v="2"/>
    <x v="0"/>
    <x v="2"/>
    <x v="1"/>
    <x v="1"/>
    <x v="7"/>
    <s v="NED"/>
    <x v="21"/>
    <n v="4"/>
    <x v="3"/>
    <n v="33.811999999999998"/>
    <n v="7.5079999999999991"/>
  </r>
  <r>
    <x v="2"/>
    <x v="0"/>
    <x v="2"/>
    <x v="1"/>
    <x v="1"/>
    <x v="4"/>
    <s v="COL"/>
    <x v="22"/>
    <n v="5"/>
    <x v="0"/>
    <n v="12.166"/>
    <n v="12.166"/>
  </r>
  <r>
    <x v="2"/>
    <x v="0"/>
    <x v="2"/>
    <x v="1"/>
    <x v="1"/>
    <x v="4"/>
    <s v="COL"/>
    <x v="22"/>
    <n v="5"/>
    <x v="1"/>
    <n v="19.535"/>
    <n v="7.3689999999999998"/>
  </r>
  <r>
    <x v="2"/>
    <x v="0"/>
    <x v="2"/>
    <x v="1"/>
    <x v="1"/>
    <x v="4"/>
    <s v="COL"/>
    <x v="22"/>
    <n v="5"/>
    <x v="2"/>
    <n v="26.626000000000001"/>
    <n v="7.0910000000000011"/>
  </r>
  <r>
    <x v="2"/>
    <x v="0"/>
    <x v="2"/>
    <x v="1"/>
    <x v="1"/>
    <x v="4"/>
    <s v="COL"/>
    <x v="22"/>
    <n v="5"/>
    <x v="3"/>
    <n v="33.865000000000002"/>
    <n v="7.2390000000000008"/>
  </r>
  <r>
    <x v="2"/>
    <x v="0"/>
    <x v="2"/>
    <x v="1"/>
    <x v="1"/>
    <x v="26"/>
    <s v="CHN"/>
    <x v="24"/>
    <n v="6"/>
    <x v="0"/>
    <n v="12.013999999999999"/>
    <n v="12.013999999999999"/>
  </r>
  <r>
    <x v="2"/>
    <x v="0"/>
    <x v="2"/>
    <x v="1"/>
    <x v="1"/>
    <x v="26"/>
    <s v="CHN"/>
    <x v="24"/>
    <n v="6"/>
    <x v="1"/>
    <n v="19.344000000000001"/>
    <n v="7.3300000000000018"/>
  </r>
  <r>
    <x v="2"/>
    <x v="0"/>
    <x v="2"/>
    <x v="1"/>
    <x v="1"/>
    <x v="26"/>
    <s v="CHN"/>
    <x v="24"/>
    <n v="6"/>
    <x v="2"/>
    <n v="26.527999999999999"/>
    <n v="7.1839999999999975"/>
  </r>
  <r>
    <x v="2"/>
    <x v="0"/>
    <x v="2"/>
    <x v="1"/>
    <x v="1"/>
    <x v="26"/>
    <s v="CHN"/>
    <x v="24"/>
    <n v="6"/>
    <x v="3"/>
    <n v="34.023000000000003"/>
    <n v="7.4950000000000045"/>
  </r>
  <r>
    <x v="2"/>
    <x v="0"/>
    <x v="2"/>
    <x v="1"/>
    <x v="1"/>
    <x v="37"/>
    <s v="CHN"/>
    <x v="6"/>
    <n v="7"/>
    <x v="0"/>
    <n v="11.875999999999999"/>
    <n v="11.875999999999999"/>
  </r>
  <r>
    <x v="2"/>
    <x v="0"/>
    <x v="2"/>
    <x v="1"/>
    <x v="1"/>
    <x v="37"/>
    <s v="CHN"/>
    <x v="6"/>
    <n v="7"/>
    <x v="1"/>
    <n v="19.271999999999998"/>
    <n v="7.395999999999999"/>
  </r>
  <r>
    <x v="2"/>
    <x v="0"/>
    <x v="2"/>
    <x v="1"/>
    <x v="1"/>
    <x v="37"/>
    <s v="CHN"/>
    <x v="6"/>
    <n v="7"/>
    <x v="2"/>
    <n v="26.58"/>
    <n v="7.3079999999999998"/>
  </r>
  <r>
    <x v="2"/>
    <x v="0"/>
    <x v="2"/>
    <x v="1"/>
    <x v="1"/>
    <x v="37"/>
    <s v="CHN"/>
    <x v="6"/>
    <n v="7"/>
    <x v="3"/>
    <n v="34.189"/>
    <n v="7.6090000000000018"/>
  </r>
  <r>
    <x v="2"/>
    <x v="0"/>
    <x v="2"/>
    <x v="1"/>
    <x v="1"/>
    <x v="10"/>
    <s v="GBR"/>
    <x v="6"/>
    <n v="8"/>
    <x v="0"/>
    <n v="12.176"/>
    <n v="12.176"/>
  </r>
  <r>
    <x v="2"/>
    <x v="0"/>
    <x v="2"/>
    <x v="1"/>
    <x v="1"/>
    <x v="10"/>
    <s v="GBR"/>
    <x v="6"/>
    <n v="8"/>
    <x v="1"/>
    <n v="19.696999999999999"/>
    <n v="7.520999999999999"/>
  </r>
  <r>
    <x v="2"/>
    <x v="0"/>
    <x v="2"/>
    <x v="1"/>
    <x v="1"/>
    <x v="10"/>
    <s v="GBR"/>
    <x v="6"/>
    <n v="8"/>
    <x v="2"/>
    <n v="26.995999999999999"/>
    <n v="7.2989999999999995"/>
  </r>
  <r>
    <x v="2"/>
    <x v="0"/>
    <x v="2"/>
    <x v="1"/>
    <x v="1"/>
    <x v="10"/>
    <s v="GBR"/>
    <x v="6"/>
    <n v="8"/>
    <x v="3"/>
    <n v="34.523000000000003"/>
    <n v="7.5270000000000046"/>
  </r>
  <r>
    <x v="3"/>
    <x v="0"/>
    <x v="3"/>
    <x v="1"/>
    <x v="0"/>
    <x v="4"/>
    <s v="COL"/>
    <x v="29"/>
    <n v="1"/>
    <x v="0"/>
    <n v="11.887"/>
    <n v="11.887"/>
  </r>
  <r>
    <x v="3"/>
    <x v="0"/>
    <x v="3"/>
    <x v="1"/>
    <x v="0"/>
    <x v="4"/>
    <s v="COL"/>
    <x v="29"/>
    <n v="1"/>
    <x v="1"/>
    <n v="19.169"/>
    <n v="7.282"/>
  </r>
  <r>
    <x v="3"/>
    <x v="0"/>
    <x v="3"/>
    <x v="1"/>
    <x v="0"/>
    <x v="4"/>
    <s v="COL"/>
    <x v="29"/>
    <n v="1"/>
    <x v="2"/>
    <n v="26.202999999999999"/>
    <n v="7.0339999999999989"/>
  </r>
  <r>
    <x v="3"/>
    <x v="0"/>
    <x v="3"/>
    <x v="1"/>
    <x v="0"/>
    <x v="4"/>
    <s v="COL"/>
    <x v="29"/>
    <n v="1"/>
    <x v="3"/>
    <n v="33.387"/>
    <n v="7.1840000000000011"/>
  </r>
  <r>
    <x v="3"/>
    <x v="0"/>
    <x v="3"/>
    <x v="1"/>
    <x v="0"/>
    <x v="7"/>
    <s v="NED"/>
    <x v="30"/>
    <n v="2"/>
    <x v="0"/>
    <n v="11.731999999999999"/>
    <n v="11.731999999999999"/>
  </r>
  <r>
    <x v="3"/>
    <x v="0"/>
    <x v="3"/>
    <x v="1"/>
    <x v="0"/>
    <x v="7"/>
    <s v="NED"/>
    <x v="30"/>
    <n v="2"/>
    <x v="1"/>
    <n v="19.114000000000001"/>
    <n v="7.3820000000000014"/>
  </r>
  <r>
    <x v="3"/>
    <x v="0"/>
    <x v="3"/>
    <x v="1"/>
    <x v="0"/>
    <x v="7"/>
    <s v="NED"/>
    <x v="30"/>
    <n v="2"/>
    <x v="2"/>
    <n v="26.297999999999998"/>
    <n v="7.1839999999999975"/>
  </r>
  <r>
    <x v="3"/>
    <x v="0"/>
    <x v="3"/>
    <x v="1"/>
    <x v="0"/>
    <x v="7"/>
    <s v="NED"/>
    <x v="30"/>
    <n v="2"/>
    <x v="3"/>
    <n v="33.691000000000003"/>
    <n v="7.3930000000000042"/>
  </r>
  <r>
    <x v="3"/>
    <x v="0"/>
    <x v="3"/>
    <x v="1"/>
    <x v="0"/>
    <x v="16"/>
    <s v="ITA"/>
    <x v="31"/>
    <n v="3"/>
    <x v="0"/>
    <n v="12.031000000000001"/>
    <n v="12.031000000000001"/>
  </r>
  <r>
    <x v="3"/>
    <x v="0"/>
    <x v="3"/>
    <x v="1"/>
    <x v="0"/>
    <x v="16"/>
    <s v="ITA"/>
    <x v="31"/>
    <n v="3"/>
    <x v="1"/>
    <n v="19.381"/>
    <n v="7.35"/>
  </r>
  <r>
    <x v="3"/>
    <x v="0"/>
    <x v="3"/>
    <x v="1"/>
    <x v="0"/>
    <x v="16"/>
    <s v="ITA"/>
    <x v="31"/>
    <n v="3"/>
    <x v="2"/>
    <n v="26.481999999999999"/>
    <n v="7.1009999999999991"/>
  </r>
  <r>
    <x v="3"/>
    <x v="0"/>
    <x v="3"/>
    <x v="1"/>
    <x v="0"/>
    <x v="16"/>
    <s v="ITA"/>
    <x v="31"/>
    <n v="3"/>
    <x v="3"/>
    <n v="33.774000000000001"/>
    <n v="7.2920000000000016"/>
  </r>
  <r>
    <x v="3"/>
    <x v="0"/>
    <x v="3"/>
    <x v="1"/>
    <x v="0"/>
    <x v="13"/>
    <s v="POL"/>
    <x v="6"/>
    <n v="4"/>
    <x v="0"/>
    <n v="11.750999999999999"/>
    <n v="11.750999999999999"/>
  </r>
  <r>
    <x v="3"/>
    <x v="0"/>
    <x v="3"/>
    <x v="1"/>
    <x v="0"/>
    <x v="13"/>
    <s v="POL"/>
    <x v="6"/>
    <n v="4"/>
    <x v="1"/>
    <n v="19.184999999999999"/>
    <n v="7.4339999999999993"/>
  </r>
  <r>
    <x v="3"/>
    <x v="0"/>
    <x v="3"/>
    <x v="1"/>
    <x v="0"/>
    <x v="13"/>
    <s v="POL"/>
    <x v="6"/>
    <n v="4"/>
    <x v="2"/>
    <n v="26.37"/>
    <n v="7.1850000000000023"/>
  </r>
  <r>
    <x v="3"/>
    <x v="0"/>
    <x v="3"/>
    <x v="1"/>
    <x v="0"/>
    <x v="13"/>
    <s v="POL"/>
    <x v="6"/>
    <n v="4"/>
    <x v="3"/>
    <n v="33.779000000000003"/>
    <n v="7.4090000000000025"/>
  </r>
  <r>
    <x v="3"/>
    <x v="0"/>
    <x v="3"/>
    <x v="1"/>
    <x v="0"/>
    <x v="12"/>
    <s v="POL"/>
    <x v="6"/>
    <n v="5"/>
    <x v="0"/>
    <n v="11.773"/>
    <n v="11.773"/>
  </r>
  <r>
    <x v="3"/>
    <x v="0"/>
    <x v="3"/>
    <x v="1"/>
    <x v="0"/>
    <x v="12"/>
    <s v="POL"/>
    <x v="6"/>
    <n v="5"/>
    <x v="1"/>
    <n v="19.164000000000001"/>
    <n v="7.3910000000000018"/>
  </r>
  <r>
    <x v="3"/>
    <x v="0"/>
    <x v="3"/>
    <x v="1"/>
    <x v="0"/>
    <x v="12"/>
    <s v="POL"/>
    <x v="6"/>
    <n v="5"/>
    <x v="2"/>
    <n v="26.39"/>
    <n v="7.2259999999999991"/>
  </r>
  <r>
    <x v="3"/>
    <x v="0"/>
    <x v="3"/>
    <x v="1"/>
    <x v="0"/>
    <x v="12"/>
    <s v="POL"/>
    <x v="6"/>
    <n v="5"/>
    <x v="3"/>
    <n v="33.847000000000001"/>
    <n v="7.4570000000000007"/>
  </r>
  <r>
    <x v="3"/>
    <x v="0"/>
    <x v="3"/>
    <x v="1"/>
    <x v="0"/>
    <x v="9"/>
    <s v="GER"/>
    <x v="32"/>
    <n v="6"/>
    <x v="0"/>
    <n v="12.01"/>
    <n v="12.01"/>
  </r>
  <r>
    <x v="3"/>
    <x v="0"/>
    <x v="3"/>
    <x v="1"/>
    <x v="0"/>
    <x v="9"/>
    <s v="GER"/>
    <x v="32"/>
    <n v="6"/>
    <x v="1"/>
    <n v="19.468"/>
    <n v="7.4580000000000002"/>
  </r>
  <r>
    <x v="3"/>
    <x v="0"/>
    <x v="3"/>
    <x v="1"/>
    <x v="0"/>
    <x v="9"/>
    <s v="GER"/>
    <x v="32"/>
    <n v="6"/>
    <x v="2"/>
    <n v="26.638000000000002"/>
    <n v="7.1700000000000017"/>
  </r>
  <r>
    <x v="3"/>
    <x v="0"/>
    <x v="3"/>
    <x v="1"/>
    <x v="0"/>
    <x v="9"/>
    <s v="GER"/>
    <x v="32"/>
    <n v="6"/>
    <x v="3"/>
    <n v="33.89"/>
    <n v="7.2519999999999989"/>
  </r>
  <r>
    <x v="3"/>
    <x v="0"/>
    <x v="3"/>
    <x v="1"/>
    <x v="0"/>
    <x v="38"/>
    <s v="GBR"/>
    <x v="33"/>
    <n v="7"/>
    <x v="0"/>
    <n v="11.968999999999999"/>
    <n v="11.968999999999999"/>
  </r>
  <r>
    <x v="3"/>
    <x v="0"/>
    <x v="3"/>
    <x v="1"/>
    <x v="0"/>
    <x v="38"/>
    <s v="GBR"/>
    <x v="33"/>
    <n v="7"/>
    <x v="1"/>
    <n v="19.414999999999999"/>
    <n v="7.4459999999999997"/>
  </r>
  <r>
    <x v="3"/>
    <x v="0"/>
    <x v="3"/>
    <x v="1"/>
    <x v="0"/>
    <x v="38"/>
    <s v="GBR"/>
    <x v="33"/>
    <n v="7"/>
    <x v="2"/>
    <n v="26.64"/>
    <n v="7.2250000000000014"/>
  </r>
  <r>
    <x v="3"/>
    <x v="0"/>
    <x v="3"/>
    <x v="1"/>
    <x v="0"/>
    <x v="38"/>
    <s v="GBR"/>
    <x v="33"/>
    <n v="7"/>
    <x v="3"/>
    <n v="34.094999999999999"/>
    <n v="7.4549999999999983"/>
  </r>
  <r>
    <x v="3"/>
    <x v="0"/>
    <x v="3"/>
    <x v="1"/>
    <x v="0"/>
    <x v="10"/>
    <s v="WAL"/>
    <x v="6"/>
    <n v="8"/>
    <x v="0"/>
    <n v="12.163"/>
    <n v="12.163"/>
  </r>
  <r>
    <x v="3"/>
    <x v="0"/>
    <x v="3"/>
    <x v="1"/>
    <x v="0"/>
    <x v="10"/>
    <s v="WAL"/>
    <x v="6"/>
    <n v="8"/>
    <x v="1"/>
    <n v="19.533999999999999"/>
    <n v="7.3709999999999987"/>
  </r>
  <r>
    <x v="3"/>
    <x v="0"/>
    <x v="3"/>
    <x v="1"/>
    <x v="0"/>
    <x v="10"/>
    <s v="WAL"/>
    <x v="6"/>
    <n v="8"/>
    <x v="2"/>
    <n v="26.713999999999999"/>
    <n v="7.18"/>
  </r>
  <r>
    <x v="3"/>
    <x v="0"/>
    <x v="3"/>
    <x v="1"/>
    <x v="0"/>
    <x v="10"/>
    <s v="WAL"/>
    <x v="6"/>
    <n v="8"/>
    <x v="3"/>
    <n v="34.106999999999999"/>
    <n v="7.3930000000000007"/>
  </r>
  <r>
    <x v="3"/>
    <x v="0"/>
    <x v="3"/>
    <x v="1"/>
    <x v="0"/>
    <x v="44"/>
    <s v="AUS"/>
    <x v="6"/>
    <n v="9"/>
    <x v="0"/>
    <n v="12.025"/>
    <n v="12.025"/>
  </r>
  <r>
    <x v="3"/>
    <x v="0"/>
    <x v="3"/>
    <x v="1"/>
    <x v="0"/>
    <x v="44"/>
    <s v="AUS"/>
    <x v="6"/>
    <n v="9"/>
    <x v="1"/>
    <n v="19.556999999999999"/>
    <n v="7.5319999999999983"/>
  </r>
  <r>
    <x v="3"/>
    <x v="0"/>
    <x v="3"/>
    <x v="1"/>
    <x v="0"/>
    <x v="44"/>
    <s v="AUS"/>
    <x v="6"/>
    <n v="9"/>
    <x v="2"/>
    <n v="26.806000000000001"/>
    <n v="7.2490000000000023"/>
  </r>
  <r>
    <x v="3"/>
    <x v="0"/>
    <x v="3"/>
    <x v="1"/>
    <x v="0"/>
    <x v="44"/>
    <s v="AUS"/>
    <x v="6"/>
    <n v="9"/>
    <x v="3"/>
    <n v="34.171999999999997"/>
    <n v="7.3659999999999961"/>
  </r>
  <r>
    <x v="3"/>
    <x v="0"/>
    <x v="3"/>
    <x v="1"/>
    <x v="0"/>
    <x v="45"/>
    <s v="AUS"/>
    <x v="6"/>
    <n v="10"/>
    <x v="0"/>
    <n v="12.08"/>
    <n v="12.08"/>
  </r>
  <r>
    <x v="3"/>
    <x v="0"/>
    <x v="3"/>
    <x v="1"/>
    <x v="0"/>
    <x v="45"/>
    <s v="AUS"/>
    <x v="6"/>
    <n v="10"/>
    <x v="1"/>
    <n v="19.548999999999999"/>
    <n v="7.4689999999999994"/>
  </r>
  <r>
    <x v="3"/>
    <x v="0"/>
    <x v="3"/>
    <x v="1"/>
    <x v="0"/>
    <x v="45"/>
    <s v="AUS"/>
    <x v="6"/>
    <n v="10"/>
    <x v="2"/>
    <n v="26.792999999999999"/>
    <n v="7.2439999999999998"/>
  </r>
  <r>
    <x v="3"/>
    <x v="0"/>
    <x v="3"/>
    <x v="1"/>
    <x v="0"/>
    <x v="45"/>
    <s v="AUS"/>
    <x v="6"/>
    <n v="10"/>
    <x v="3"/>
    <n v="34.234999999999999"/>
    <n v="7.4420000000000002"/>
  </r>
  <r>
    <x v="3"/>
    <x v="0"/>
    <x v="3"/>
    <x v="1"/>
    <x v="0"/>
    <x v="46"/>
    <s v="WAL"/>
    <x v="6"/>
    <n v="11"/>
    <x v="0"/>
    <n v="11.922000000000001"/>
    <n v="11.922000000000001"/>
  </r>
  <r>
    <x v="3"/>
    <x v="0"/>
    <x v="3"/>
    <x v="1"/>
    <x v="0"/>
    <x v="46"/>
    <s v="WAL"/>
    <x v="6"/>
    <n v="11"/>
    <x v="1"/>
    <n v="19.445"/>
    <n v="7.5229999999999997"/>
  </r>
  <r>
    <x v="3"/>
    <x v="0"/>
    <x v="3"/>
    <x v="1"/>
    <x v="0"/>
    <x v="46"/>
    <s v="WAL"/>
    <x v="6"/>
    <n v="11"/>
    <x v="2"/>
    <n v="26.792000000000002"/>
    <n v="7.3470000000000013"/>
  </r>
  <r>
    <x v="3"/>
    <x v="0"/>
    <x v="3"/>
    <x v="1"/>
    <x v="0"/>
    <x v="46"/>
    <s v="WAL"/>
    <x v="6"/>
    <n v="11"/>
    <x v="3"/>
    <n v="34.406999999999996"/>
    <n v="7.6149999999999949"/>
  </r>
  <r>
    <x v="3"/>
    <x v="0"/>
    <x v="3"/>
    <x v="1"/>
    <x v="0"/>
    <x v="47"/>
    <s v="GBR"/>
    <x v="34"/>
    <n v="12"/>
    <x v="0"/>
    <n v="11.667999999999999"/>
    <n v="11.667999999999999"/>
  </r>
  <r>
    <x v="3"/>
    <x v="0"/>
    <x v="3"/>
    <x v="1"/>
    <x v="0"/>
    <x v="47"/>
    <s v="GBR"/>
    <x v="34"/>
    <n v="12"/>
    <x v="1"/>
    <n v="19.181000000000001"/>
    <n v="7.5130000000000017"/>
  </r>
  <r>
    <x v="3"/>
    <x v="0"/>
    <x v="3"/>
    <x v="1"/>
    <x v="0"/>
    <x v="47"/>
    <s v="GBR"/>
    <x v="34"/>
    <n v="12"/>
    <x v="2"/>
    <n v="26.648"/>
    <n v="7.4669999999999987"/>
  </r>
  <r>
    <x v="3"/>
    <x v="0"/>
    <x v="3"/>
    <x v="1"/>
    <x v="0"/>
    <x v="47"/>
    <s v="GBR"/>
    <x v="34"/>
    <n v="12"/>
    <x v="3"/>
    <n v="34.47"/>
    <n v="7.8219999999999992"/>
  </r>
  <r>
    <x v="3"/>
    <x v="0"/>
    <x v="3"/>
    <x v="1"/>
    <x v="0"/>
    <x v="1"/>
    <s v="WTT"/>
    <x v="6"/>
    <n v="13"/>
    <x v="0"/>
    <n v="12.144"/>
    <n v="12.144"/>
  </r>
  <r>
    <x v="3"/>
    <x v="0"/>
    <x v="3"/>
    <x v="1"/>
    <x v="0"/>
    <x v="1"/>
    <s v="WTT"/>
    <x v="6"/>
    <n v="13"/>
    <x v="1"/>
    <n v="19.672000000000001"/>
    <n v="7.5280000000000005"/>
  </r>
  <r>
    <x v="3"/>
    <x v="0"/>
    <x v="3"/>
    <x v="1"/>
    <x v="0"/>
    <x v="1"/>
    <s v="WTT"/>
    <x v="6"/>
    <n v="13"/>
    <x v="2"/>
    <n v="27.067"/>
    <n v="7.3949999999999996"/>
  </r>
  <r>
    <x v="3"/>
    <x v="0"/>
    <x v="3"/>
    <x v="1"/>
    <x v="0"/>
    <x v="1"/>
    <s v="WTT"/>
    <x v="6"/>
    <n v="13"/>
    <x v="3"/>
    <n v="34.691000000000003"/>
    <n v="7.6240000000000023"/>
  </r>
  <r>
    <x v="3"/>
    <x v="0"/>
    <x v="3"/>
    <x v="1"/>
    <x v="0"/>
    <x v="18"/>
    <s v="CAN"/>
    <x v="35"/>
    <n v="14"/>
    <x v="0"/>
    <n v="12.32"/>
    <n v="12.32"/>
  </r>
  <r>
    <x v="3"/>
    <x v="0"/>
    <x v="3"/>
    <x v="1"/>
    <x v="0"/>
    <x v="18"/>
    <s v="CAN"/>
    <x v="35"/>
    <n v="14"/>
    <x v="1"/>
    <n v="19.847999999999999"/>
    <n v="7.5279999999999987"/>
  </r>
  <r>
    <x v="3"/>
    <x v="0"/>
    <x v="3"/>
    <x v="1"/>
    <x v="0"/>
    <x v="18"/>
    <s v="CAN"/>
    <x v="35"/>
    <n v="14"/>
    <x v="2"/>
    <n v="27.181999999999999"/>
    <n v="7.3339999999999996"/>
  </r>
  <r>
    <x v="3"/>
    <x v="0"/>
    <x v="3"/>
    <x v="1"/>
    <x v="0"/>
    <x v="18"/>
    <s v="CAN"/>
    <x v="35"/>
    <n v="14"/>
    <x v="3"/>
    <n v="34.729999999999997"/>
    <n v="7.5479999999999983"/>
  </r>
  <r>
    <x v="3"/>
    <x v="0"/>
    <x v="3"/>
    <x v="1"/>
    <x v="0"/>
    <x v="48"/>
    <s v="COL"/>
    <x v="36"/>
    <n v="15"/>
    <x v="0"/>
    <n v="12.395"/>
    <n v="12.395"/>
  </r>
  <r>
    <x v="3"/>
    <x v="0"/>
    <x v="3"/>
    <x v="1"/>
    <x v="0"/>
    <x v="48"/>
    <s v="COL"/>
    <x v="36"/>
    <n v="15"/>
    <x v="1"/>
    <n v="20.079000000000001"/>
    <n v="7.6840000000000011"/>
  </r>
  <r>
    <x v="3"/>
    <x v="0"/>
    <x v="3"/>
    <x v="1"/>
    <x v="0"/>
    <x v="48"/>
    <s v="COL"/>
    <x v="36"/>
    <n v="15"/>
    <x v="2"/>
    <n v="27.494"/>
    <n v="7.4149999999999991"/>
  </r>
  <r>
    <x v="3"/>
    <x v="0"/>
    <x v="3"/>
    <x v="1"/>
    <x v="0"/>
    <x v="48"/>
    <s v="COL"/>
    <x v="36"/>
    <n v="15"/>
    <x v="3"/>
    <n v="35.015000000000001"/>
    <n v="7.5210000000000008"/>
  </r>
  <r>
    <x v="3"/>
    <x v="0"/>
    <x v="3"/>
    <x v="1"/>
    <x v="0"/>
    <x v="15"/>
    <s v="FRA"/>
    <x v="6"/>
    <n v="16"/>
    <x v="0"/>
    <n v="12.705"/>
    <n v="12.705"/>
  </r>
  <r>
    <x v="3"/>
    <x v="0"/>
    <x v="3"/>
    <x v="1"/>
    <x v="0"/>
    <x v="15"/>
    <s v="FRA"/>
    <x v="6"/>
    <n v="16"/>
    <x v="1"/>
    <n v="20.469000000000001"/>
    <n v="7.7640000000000011"/>
  </r>
  <r>
    <x v="3"/>
    <x v="0"/>
    <x v="3"/>
    <x v="1"/>
    <x v="0"/>
    <x v="15"/>
    <s v="FRA"/>
    <x v="6"/>
    <n v="16"/>
    <x v="2"/>
    <n v="27.946000000000002"/>
    <n v="7.4770000000000003"/>
  </r>
  <r>
    <x v="3"/>
    <x v="0"/>
    <x v="3"/>
    <x v="1"/>
    <x v="0"/>
    <x v="15"/>
    <s v="FRA"/>
    <x v="6"/>
    <n v="16"/>
    <x v="3"/>
    <n v="35.520000000000003"/>
    <n v="7.5740000000000016"/>
  </r>
  <r>
    <x v="3"/>
    <x v="0"/>
    <x v="3"/>
    <x v="1"/>
    <x v="0"/>
    <x v="22"/>
    <s v="MAS"/>
    <x v="6"/>
    <n v="17"/>
    <x v="0"/>
    <n v="12.907"/>
    <n v="12.907"/>
  </r>
  <r>
    <x v="3"/>
    <x v="0"/>
    <x v="3"/>
    <x v="1"/>
    <x v="0"/>
    <x v="22"/>
    <s v="MAS"/>
    <x v="6"/>
    <n v="17"/>
    <x v="1"/>
    <n v="20.548999999999999"/>
    <n v="7.6419999999999995"/>
  </r>
  <r>
    <x v="3"/>
    <x v="0"/>
    <x v="3"/>
    <x v="1"/>
    <x v="0"/>
    <x v="22"/>
    <s v="MAS"/>
    <x v="6"/>
    <n v="17"/>
    <x v="2"/>
    <n v="27.908999999999999"/>
    <n v="7.3599999999999994"/>
  </r>
  <r>
    <x v="3"/>
    <x v="0"/>
    <x v="3"/>
    <x v="1"/>
    <x v="0"/>
    <x v="22"/>
    <s v="MAS"/>
    <x v="6"/>
    <n v="17"/>
    <x v="3"/>
    <n v="35.573"/>
    <n v="7.6640000000000015"/>
  </r>
  <r>
    <x v="3"/>
    <x v="0"/>
    <x v="3"/>
    <x v="1"/>
    <x v="0"/>
    <x v="34"/>
    <s v="CRC"/>
    <x v="6"/>
    <n v="18"/>
    <x v="0"/>
    <n v="13.167"/>
    <n v="13.167"/>
  </r>
  <r>
    <x v="3"/>
    <x v="0"/>
    <x v="3"/>
    <x v="1"/>
    <x v="0"/>
    <x v="34"/>
    <s v="CRC"/>
    <x v="6"/>
    <n v="18"/>
    <x v="1"/>
    <n v="21.100999999999999"/>
    <n v="7.9339999999999993"/>
  </r>
  <r>
    <x v="3"/>
    <x v="0"/>
    <x v="3"/>
    <x v="1"/>
    <x v="0"/>
    <x v="34"/>
    <s v="CRC"/>
    <x v="6"/>
    <n v="18"/>
    <x v="2"/>
    <n v="28.841999999999999"/>
    <n v="7.7409999999999997"/>
  </r>
  <r>
    <x v="3"/>
    <x v="0"/>
    <x v="3"/>
    <x v="1"/>
    <x v="0"/>
    <x v="34"/>
    <s v="CRC"/>
    <x v="6"/>
    <n v="18"/>
    <x v="3"/>
    <n v="36.878999999999998"/>
    <n v="8.036999999999999"/>
  </r>
  <r>
    <x v="3"/>
    <x v="0"/>
    <x v="3"/>
    <x v="1"/>
    <x v="0"/>
    <x v="23"/>
    <s v="MAS"/>
    <x v="6"/>
    <n v="19"/>
    <x v="0"/>
    <n v="13.209"/>
    <n v="13.209"/>
  </r>
  <r>
    <x v="3"/>
    <x v="0"/>
    <x v="3"/>
    <x v="1"/>
    <x v="0"/>
    <x v="23"/>
    <s v="MAS"/>
    <x v="6"/>
    <n v="19"/>
    <x v="1"/>
    <n v="21.257999999999999"/>
    <n v="8.0489999999999995"/>
  </r>
  <r>
    <x v="3"/>
    <x v="0"/>
    <x v="3"/>
    <x v="1"/>
    <x v="0"/>
    <x v="23"/>
    <s v="MAS"/>
    <x v="6"/>
    <n v="19"/>
    <x v="2"/>
    <n v="29.152000000000001"/>
    <n v="7.8940000000000019"/>
  </r>
  <r>
    <x v="3"/>
    <x v="0"/>
    <x v="3"/>
    <x v="1"/>
    <x v="0"/>
    <x v="23"/>
    <s v="MAS"/>
    <x v="6"/>
    <n v="19"/>
    <x v="3"/>
    <n v="37.316000000000003"/>
    <n v="8.1640000000000015"/>
  </r>
  <r>
    <x v="3"/>
    <x v="0"/>
    <x v="3"/>
    <x v="1"/>
    <x v="0"/>
    <x v="49"/>
    <s v="NGR"/>
    <x v="37"/>
    <n v="20"/>
    <x v="0"/>
    <n v="14.391"/>
    <n v="14.391"/>
  </r>
  <r>
    <x v="3"/>
    <x v="0"/>
    <x v="3"/>
    <x v="1"/>
    <x v="0"/>
    <x v="49"/>
    <s v="NGR"/>
    <x v="37"/>
    <n v="20"/>
    <x v="1"/>
    <n v="23.033999999999999"/>
    <n v="8.6429999999999989"/>
  </r>
  <r>
    <x v="3"/>
    <x v="0"/>
    <x v="3"/>
    <x v="1"/>
    <x v="0"/>
    <x v="49"/>
    <s v="NGR"/>
    <x v="37"/>
    <n v="20"/>
    <x v="2"/>
    <n v="31.356999999999999"/>
    <n v="8.3230000000000004"/>
  </r>
  <r>
    <x v="3"/>
    <x v="0"/>
    <x v="3"/>
    <x v="1"/>
    <x v="0"/>
    <x v="49"/>
    <s v="NGR"/>
    <x v="37"/>
    <n v="20"/>
    <x v="3"/>
    <n v="39.941000000000003"/>
    <n v="8.5840000000000032"/>
  </r>
  <r>
    <x v="3"/>
    <x v="0"/>
    <x v="3"/>
    <x v="1"/>
    <x v="0"/>
    <x v="50"/>
    <s v="NGR"/>
    <x v="38"/>
    <n v="21"/>
    <x v="0"/>
    <n v="14.756"/>
    <n v="14.756"/>
  </r>
  <r>
    <x v="3"/>
    <x v="0"/>
    <x v="3"/>
    <x v="1"/>
    <x v="0"/>
    <x v="50"/>
    <s v="NGR"/>
    <x v="38"/>
    <n v="21"/>
    <x v="1"/>
    <n v="23.196000000000002"/>
    <n v="8.4400000000000013"/>
  </r>
  <r>
    <x v="3"/>
    <x v="0"/>
    <x v="3"/>
    <x v="1"/>
    <x v="0"/>
    <x v="50"/>
    <s v="NGR"/>
    <x v="38"/>
    <n v="21"/>
    <x v="2"/>
    <n v="31.501000000000001"/>
    <n v="8.3049999999999997"/>
  </r>
  <r>
    <x v="3"/>
    <x v="0"/>
    <x v="3"/>
    <x v="1"/>
    <x v="0"/>
    <x v="50"/>
    <s v="NGR"/>
    <x v="38"/>
    <n v="21"/>
    <x v="3"/>
    <n v="40.180999999999997"/>
    <n v="8.6799999999999962"/>
  </r>
  <r>
    <x v="3"/>
    <x v="0"/>
    <x v="3"/>
    <x v="1"/>
    <x v="1"/>
    <x v="4"/>
    <s v="COL"/>
    <x v="29"/>
    <n v="1"/>
    <x v="0"/>
    <n v="11.871"/>
    <n v="11.871"/>
  </r>
  <r>
    <x v="3"/>
    <x v="0"/>
    <x v="3"/>
    <x v="1"/>
    <x v="1"/>
    <x v="4"/>
    <s v="COL"/>
    <x v="29"/>
    <n v="1"/>
    <x v="1"/>
    <n v="19.155999999999999"/>
    <n v="7.2849999999999984"/>
  </r>
  <r>
    <x v="3"/>
    <x v="0"/>
    <x v="3"/>
    <x v="1"/>
    <x v="1"/>
    <x v="4"/>
    <s v="COL"/>
    <x v="29"/>
    <n v="1"/>
    <x v="2"/>
    <n v="26.23"/>
    <n v="7.0740000000000016"/>
  </r>
  <r>
    <x v="3"/>
    <x v="0"/>
    <x v="3"/>
    <x v="1"/>
    <x v="1"/>
    <x v="4"/>
    <s v="COL"/>
    <x v="29"/>
    <n v="1"/>
    <x v="3"/>
    <n v="33.472999999999999"/>
    <n v="7.2429999999999986"/>
  </r>
  <r>
    <x v="3"/>
    <x v="0"/>
    <x v="3"/>
    <x v="1"/>
    <x v="1"/>
    <x v="16"/>
    <s v="ITA"/>
    <x v="31"/>
    <n v="2"/>
    <x v="0"/>
    <n v="11.94"/>
    <n v="11.94"/>
  </r>
  <r>
    <x v="3"/>
    <x v="0"/>
    <x v="3"/>
    <x v="1"/>
    <x v="1"/>
    <x v="16"/>
    <s v="ITA"/>
    <x v="31"/>
    <n v="2"/>
    <x v="1"/>
    <n v="19.311"/>
    <n v="7.3710000000000004"/>
  </r>
  <r>
    <x v="3"/>
    <x v="0"/>
    <x v="3"/>
    <x v="1"/>
    <x v="1"/>
    <x v="16"/>
    <s v="ITA"/>
    <x v="31"/>
    <n v="2"/>
    <x v="2"/>
    <n v="26.481000000000002"/>
    <n v="7.1700000000000017"/>
  </r>
  <r>
    <x v="3"/>
    <x v="0"/>
    <x v="3"/>
    <x v="1"/>
    <x v="1"/>
    <x v="16"/>
    <s v="ITA"/>
    <x v="31"/>
    <n v="2"/>
    <x v="3"/>
    <n v="33.850999999999999"/>
    <n v="7.3699999999999974"/>
  </r>
  <r>
    <x v="3"/>
    <x v="0"/>
    <x v="3"/>
    <x v="1"/>
    <x v="1"/>
    <x v="7"/>
    <s v="NED"/>
    <x v="30"/>
    <n v="3"/>
    <x v="0"/>
    <n v="11.722"/>
    <n v="11.722"/>
  </r>
  <r>
    <x v="3"/>
    <x v="0"/>
    <x v="3"/>
    <x v="1"/>
    <x v="1"/>
    <x v="7"/>
    <s v="NED"/>
    <x v="30"/>
    <n v="3"/>
    <x v="1"/>
    <n v="19.111000000000001"/>
    <n v="7.3890000000000011"/>
  </r>
  <r>
    <x v="3"/>
    <x v="0"/>
    <x v="3"/>
    <x v="1"/>
    <x v="1"/>
    <x v="7"/>
    <s v="NED"/>
    <x v="30"/>
    <n v="3"/>
    <x v="2"/>
    <n v="26.364000000000001"/>
    <n v="7.2530000000000001"/>
  </r>
  <r>
    <x v="3"/>
    <x v="0"/>
    <x v="3"/>
    <x v="1"/>
    <x v="1"/>
    <x v="7"/>
    <s v="NED"/>
    <x v="30"/>
    <n v="3"/>
    <x v="3"/>
    <n v="33.872999999999998"/>
    <n v="7.5089999999999968"/>
  </r>
  <r>
    <x v="3"/>
    <x v="0"/>
    <x v="3"/>
    <x v="1"/>
    <x v="1"/>
    <x v="12"/>
    <s v="POL"/>
    <x v="6"/>
    <n v="4"/>
    <x v="0"/>
    <n v="11.702999999999999"/>
    <n v="11.702999999999999"/>
  </r>
  <r>
    <x v="3"/>
    <x v="0"/>
    <x v="3"/>
    <x v="1"/>
    <x v="1"/>
    <x v="12"/>
    <s v="POL"/>
    <x v="6"/>
    <n v="4"/>
    <x v="1"/>
    <n v="19.097999999999999"/>
    <n v="7.3949999999999996"/>
  </r>
  <r>
    <x v="3"/>
    <x v="0"/>
    <x v="3"/>
    <x v="1"/>
    <x v="1"/>
    <x v="12"/>
    <s v="POL"/>
    <x v="6"/>
    <n v="4"/>
    <x v="2"/>
    <n v="26.35"/>
    <n v="7.2520000000000024"/>
  </r>
  <r>
    <x v="3"/>
    <x v="0"/>
    <x v="3"/>
    <x v="1"/>
    <x v="1"/>
    <x v="12"/>
    <s v="POL"/>
    <x v="6"/>
    <n v="4"/>
    <x v="3"/>
    <n v="33.893000000000001"/>
    <n v="7.5429999999999993"/>
  </r>
  <r>
    <x v="3"/>
    <x v="0"/>
    <x v="3"/>
    <x v="1"/>
    <x v="1"/>
    <x v="13"/>
    <s v="POL"/>
    <x v="6"/>
    <n v="5"/>
    <x v="0"/>
    <n v="11.798"/>
    <n v="11.798"/>
  </r>
  <r>
    <x v="3"/>
    <x v="0"/>
    <x v="3"/>
    <x v="1"/>
    <x v="1"/>
    <x v="13"/>
    <s v="POL"/>
    <x v="6"/>
    <n v="5"/>
    <x v="1"/>
    <n v="19.225999999999999"/>
    <n v="7.427999999999999"/>
  </r>
  <r>
    <x v="3"/>
    <x v="0"/>
    <x v="3"/>
    <x v="1"/>
    <x v="1"/>
    <x v="13"/>
    <s v="POL"/>
    <x v="6"/>
    <n v="5"/>
    <x v="2"/>
    <n v="26.449000000000002"/>
    <n v="7.2230000000000025"/>
  </r>
  <r>
    <x v="3"/>
    <x v="0"/>
    <x v="3"/>
    <x v="1"/>
    <x v="1"/>
    <x v="13"/>
    <s v="POL"/>
    <x v="6"/>
    <n v="5"/>
    <x v="3"/>
    <n v="33.924999999999997"/>
    <n v="7.4759999999999955"/>
  </r>
  <r>
    <x v="3"/>
    <x v="0"/>
    <x v="3"/>
    <x v="1"/>
    <x v="1"/>
    <x v="9"/>
    <s v="GER"/>
    <x v="32"/>
    <n v="6"/>
    <x v="0"/>
    <n v="12.007"/>
    <n v="12.007"/>
  </r>
  <r>
    <x v="3"/>
    <x v="0"/>
    <x v="3"/>
    <x v="1"/>
    <x v="1"/>
    <x v="9"/>
    <s v="GER"/>
    <x v="32"/>
    <n v="6"/>
    <x v="1"/>
    <n v="19.53"/>
    <n v="7.5230000000000015"/>
  </r>
  <r>
    <x v="3"/>
    <x v="0"/>
    <x v="3"/>
    <x v="1"/>
    <x v="1"/>
    <x v="9"/>
    <s v="GER"/>
    <x v="32"/>
    <n v="6"/>
    <x v="2"/>
    <n v="26.774999999999999"/>
    <n v="7.2449999999999974"/>
  </r>
  <r>
    <x v="3"/>
    <x v="0"/>
    <x v="3"/>
    <x v="1"/>
    <x v="1"/>
    <x v="9"/>
    <s v="GER"/>
    <x v="32"/>
    <n v="6"/>
    <x v="3"/>
    <n v="34.143999999999998"/>
    <n v="7.3689999999999998"/>
  </r>
  <r>
    <x v="3"/>
    <x v="0"/>
    <x v="3"/>
    <x v="1"/>
    <x v="1"/>
    <x v="38"/>
    <s v="GBR"/>
    <x v="33"/>
    <n v="7"/>
    <x v="0"/>
    <n v="12.073"/>
    <n v="12.073"/>
  </r>
  <r>
    <x v="3"/>
    <x v="0"/>
    <x v="3"/>
    <x v="1"/>
    <x v="1"/>
    <x v="38"/>
    <s v="GBR"/>
    <x v="33"/>
    <n v="7"/>
    <x v="1"/>
    <n v="19.523"/>
    <n v="7.4499999999999993"/>
  </r>
  <r>
    <x v="3"/>
    <x v="0"/>
    <x v="3"/>
    <x v="1"/>
    <x v="1"/>
    <x v="38"/>
    <s v="GBR"/>
    <x v="33"/>
    <n v="7"/>
    <x v="2"/>
    <n v="26.754999999999999"/>
    <n v="7.2319999999999993"/>
  </r>
  <r>
    <x v="3"/>
    <x v="0"/>
    <x v="3"/>
    <x v="1"/>
    <x v="1"/>
    <x v="38"/>
    <s v="GBR"/>
    <x v="33"/>
    <n v="7"/>
    <x v="3"/>
    <n v="34.185000000000002"/>
    <n v="7.4300000000000033"/>
  </r>
  <r>
    <x v="3"/>
    <x v="0"/>
    <x v="3"/>
    <x v="1"/>
    <x v="1"/>
    <x v="10"/>
    <s v="WAL"/>
    <x v="6"/>
    <n v="8"/>
    <x v="0"/>
    <n v="12.364000000000001"/>
    <n v="12.364000000000001"/>
  </r>
  <r>
    <x v="3"/>
    <x v="0"/>
    <x v="3"/>
    <x v="1"/>
    <x v="1"/>
    <x v="10"/>
    <s v="WAL"/>
    <x v="6"/>
    <n v="8"/>
    <x v="1"/>
    <n v="19.835000000000001"/>
    <n v="7.4710000000000001"/>
  </r>
  <r>
    <x v="3"/>
    <x v="0"/>
    <x v="3"/>
    <x v="1"/>
    <x v="1"/>
    <x v="10"/>
    <s v="WAL"/>
    <x v="6"/>
    <n v="8"/>
    <x v="2"/>
    <n v="27.08"/>
    <n v="7.2449999999999974"/>
  </r>
  <r>
    <x v="3"/>
    <x v="0"/>
    <x v="3"/>
    <x v="1"/>
    <x v="1"/>
    <x v="10"/>
    <s v="WAL"/>
    <x v="6"/>
    <n v="8"/>
    <x v="3"/>
    <n v="34.540999999999997"/>
    <n v="7.4609999999999985"/>
  </r>
  <r>
    <x v="4"/>
    <x v="1"/>
    <x v="4"/>
    <x v="0"/>
    <x v="0"/>
    <x v="51"/>
    <s v="RCF"/>
    <x v="6"/>
    <n v="1"/>
    <x v="0"/>
    <n v="11.709"/>
    <n v="11.709"/>
  </r>
  <r>
    <x v="4"/>
    <x v="1"/>
    <x v="4"/>
    <x v="0"/>
    <x v="0"/>
    <x v="51"/>
    <s v="RCF"/>
    <x v="6"/>
    <n v="1"/>
    <x v="1"/>
    <n v="18.977"/>
    <n v="7.2680000000000007"/>
  </r>
  <r>
    <x v="4"/>
    <x v="1"/>
    <x v="4"/>
    <x v="0"/>
    <x v="0"/>
    <x v="51"/>
    <s v="RCF"/>
    <x v="6"/>
    <n v="1"/>
    <x v="2"/>
    <n v="26.01"/>
    <n v="7.0330000000000013"/>
  </r>
  <r>
    <x v="4"/>
    <x v="1"/>
    <x v="4"/>
    <x v="0"/>
    <x v="0"/>
    <x v="51"/>
    <s v="RCF"/>
    <x v="6"/>
    <n v="1"/>
    <x v="3"/>
    <n v="33.183"/>
    <n v="7.1729999999999983"/>
  </r>
  <r>
    <x v="4"/>
    <x v="1"/>
    <x v="4"/>
    <x v="0"/>
    <x v="0"/>
    <x v="8"/>
    <s v="GER"/>
    <x v="39"/>
    <n v="2"/>
    <x v="0"/>
    <n v="12.108000000000001"/>
    <n v="12.108000000000001"/>
  </r>
  <r>
    <x v="4"/>
    <x v="1"/>
    <x v="4"/>
    <x v="0"/>
    <x v="0"/>
    <x v="8"/>
    <s v="GER"/>
    <x v="39"/>
    <n v="2"/>
    <x v="1"/>
    <n v="19.411000000000001"/>
    <n v="7.3030000000000008"/>
  </r>
  <r>
    <x v="4"/>
    <x v="1"/>
    <x v="4"/>
    <x v="0"/>
    <x v="0"/>
    <x v="8"/>
    <s v="GER"/>
    <x v="39"/>
    <n v="2"/>
    <x v="2"/>
    <n v="26.346"/>
    <n v="6.9349999999999987"/>
  </r>
  <r>
    <x v="4"/>
    <x v="1"/>
    <x v="4"/>
    <x v="0"/>
    <x v="0"/>
    <x v="8"/>
    <s v="GER"/>
    <x v="39"/>
    <n v="2"/>
    <x v="3"/>
    <n v="33.357999999999997"/>
    <n v="7.0119999999999969"/>
  </r>
  <r>
    <x v="4"/>
    <x v="1"/>
    <x v="4"/>
    <x v="0"/>
    <x v="0"/>
    <x v="52"/>
    <s v="RCF"/>
    <x v="6"/>
    <n v="3"/>
    <x v="0"/>
    <n v="11.577999999999999"/>
    <n v="11.577999999999999"/>
  </r>
  <r>
    <x v="4"/>
    <x v="1"/>
    <x v="4"/>
    <x v="0"/>
    <x v="0"/>
    <x v="52"/>
    <s v="RCF"/>
    <x v="6"/>
    <n v="3"/>
    <x v="1"/>
    <n v="18.887"/>
    <n v="7.3090000000000011"/>
  </r>
  <r>
    <x v="4"/>
    <x v="1"/>
    <x v="4"/>
    <x v="0"/>
    <x v="0"/>
    <x v="52"/>
    <s v="RCF"/>
    <x v="6"/>
    <n v="3"/>
    <x v="2"/>
    <n v="26.026"/>
    <n v="7.1389999999999993"/>
  </r>
  <r>
    <x v="4"/>
    <x v="1"/>
    <x v="4"/>
    <x v="0"/>
    <x v="0"/>
    <x v="52"/>
    <s v="RCF"/>
    <x v="6"/>
    <n v="3"/>
    <x v="3"/>
    <n v="33.369"/>
    <n v="7.343"/>
  </r>
  <r>
    <x v="4"/>
    <x v="1"/>
    <x v="4"/>
    <x v="0"/>
    <x v="0"/>
    <x v="16"/>
    <s v="ITA"/>
    <x v="40"/>
    <n v="4"/>
    <x v="0"/>
    <n v="11.682"/>
    <n v="11.682"/>
  </r>
  <r>
    <x v="4"/>
    <x v="1"/>
    <x v="4"/>
    <x v="0"/>
    <x v="0"/>
    <x v="16"/>
    <s v="ITA"/>
    <x v="40"/>
    <n v="4"/>
    <x v="1"/>
    <n v="19.033000000000001"/>
    <n v="7.3510000000000009"/>
  </r>
  <r>
    <x v="4"/>
    <x v="1"/>
    <x v="4"/>
    <x v="0"/>
    <x v="0"/>
    <x v="16"/>
    <s v="ITA"/>
    <x v="40"/>
    <n v="4"/>
    <x v="2"/>
    <n v="26.13"/>
    <n v="7.0969999999999978"/>
  </r>
  <r>
    <x v="4"/>
    <x v="1"/>
    <x v="4"/>
    <x v="0"/>
    <x v="0"/>
    <x v="16"/>
    <s v="ITA"/>
    <x v="40"/>
    <n v="4"/>
    <x v="3"/>
    <n v="33.374000000000002"/>
    <n v="7.2440000000000033"/>
  </r>
  <r>
    <x v="4"/>
    <x v="1"/>
    <x v="4"/>
    <x v="0"/>
    <x v="0"/>
    <x v="9"/>
    <s v="GER"/>
    <x v="39"/>
    <n v="5"/>
    <x v="0"/>
    <n v="11.878"/>
    <n v="11.878"/>
  </r>
  <r>
    <x v="4"/>
    <x v="1"/>
    <x v="4"/>
    <x v="0"/>
    <x v="0"/>
    <x v="9"/>
    <s v="GER"/>
    <x v="39"/>
    <n v="5"/>
    <x v="1"/>
    <n v="19.231999999999999"/>
    <n v="7.3539999999999992"/>
  </r>
  <r>
    <x v="4"/>
    <x v="1"/>
    <x v="4"/>
    <x v="0"/>
    <x v="0"/>
    <x v="9"/>
    <s v="GER"/>
    <x v="39"/>
    <n v="5"/>
    <x v="2"/>
    <n v="26.271999999999998"/>
    <n v="7.0399999999999991"/>
  </r>
  <r>
    <x v="4"/>
    <x v="1"/>
    <x v="4"/>
    <x v="0"/>
    <x v="0"/>
    <x v="9"/>
    <s v="GER"/>
    <x v="39"/>
    <n v="5"/>
    <x v="3"/>
    <n v="33.438000000000002"/>
    <n v="7.1660000000000039"/>
  </r>
  <r>
    <x v="4"/>
    <x v="1"/>
    <x v="4"/>
    <x v="0"/>
    <x v="0"/>
    <x v="4"/>
    <s v="COL"/>
    <x v="41"/>
    <n v="6"/>
    <x v="0"/>
    <n v="11.930999999999999"/>
    <n v="11.930999999999999"/>
  </r>
  <r>
    <x v="4"/>
    <x v="1"/>
    <x v="4"/>
    <x v="0"/>
    <x v="0"/>
    <x v="4"/>
    <s v="COL"/>
    <x v="41"/>
    <n v="6"/>
    <x v="1"/>
    <n v="19.234999999999999"/>
    <n v="7.3040000000000003"/>
  </r>
  <r>
    <x v="4"/>
    <x v="1"/>
    <x v="4"/>
    <x v="0"/>
    <x v="0"/>
    <x v="4"/>
    <s v="COL"/>
    <x v="41"/>
    <n v="6"/>
    <x v="2"/>
    <n v="26.300999999999998"/>
    <n v="7.0659999999999989"/>
  </r>
  <r>
    <x v="4"/>
    <x v="1"/>
    <x v="4"/>
    <x v="0"/>
    <x v="0"/>
    <x v="4"/>
    <s v="COL"/>
    <x v="41"/>
    <n v="6"/>
    <x v="3"/>
    <n v="33.552"/>
    <n v="7.2510000000000012"/>
  </r>
  <r>
    <x v="4"/>
    <x v="1"/>
    <x v="4"/>
    <x v="0"/>
    <x v="0"/>
    <x v="53"/>
    <s v="RCF"/>
    <x v="6"/>
    <n v="7"/>
    <x v="0"/>
    <n v="11.651999999999999"/>
    <n v="11.651999999999999"/>
  </r>
  <r>
    <x v="4"/>
    <x v="1"/>
    <x v="4"/>
    <x v="0"/>
    <x v="0"/>
    <x v="53"/>
    <s v="RCF"/>
    <x v="6"/>
    <n v="7"/>
    <x v="1"/>
    <n v="19.059999999999999"/>
    <n v="7.4079999999999995"/>
  </r>
  <r>
    <x v="4"/>
    <x v="1"/>
    <x v="4"/>
    <x v="0"/>
    <x v="0"/>
    <x v="53"/>
    <s v="RCF"/>
    <x v="6"/>
    <n v="7"/>
    <x v="2"/>
    <n v="26.298999999999999"/>
    <n v="7.2390000000000008"/>
  </r>
  <r>
    <x v="4"/>
    <x v="1"/>
    <x v="4"/>
    <x v="0"/>
    <x v="0"/>
    <x v="53"/>
    <s v="RCF"/>
    <x v="6"/>
    <n v="7"/>
    <x v="3"/>
    <n v="33.659999999999997"/>
    <n v="7.3609999999999971"/>
  </r>
  <r>
    <x v="4"/>
    <x v="1"/>
    <x v="4"/>
    <x v="0"/>
    <x v="0"/>
    <x v="54"/>
    <s v="GER"/>
    <x v="42"/>
    <n v="8"/>
    <x v="0"/>
    <n v="12.353999999999999"/>
    <n v="12.353999999999999"/>
  </r>
  <r>
    <x v="4"/>
    <x v="1"/>
    <x v="4"/>
    <x v="0"/>
    <x v="0"/>
    <x v="54"/>
    <s v="GER"/>
    <x v="42"/>
    <n v="8"/>
    <x v="1"/>
    <n v="19.898"/>
    <n v="7.5440000000000005"/>
  </r>
  <r>
    <x v="4"/>
    <x v="1"/>
    <x v="4"/>
    <x v="0"/>
    <x v="0"/>
    <x v="54"/>
    <s v="GER"/>
    <x v="42"/>
    <n v="8"/>
    <x v="2"/>
    <n v="27.213999999999999"/>
    <n v="7.3159999999999989"/>
  </r>
  <r>
    <x v="4"/>
    <x v="1"/>
    <x v="4"/>
    <x v="0"/>
    <x v="0"/>
    <x v="54"/>
    <s v="GER"/>
    <x v="42"/>
    <n v="8"/>
    <x v="3"/>
    <n v="34.673999999999999"/>
    <n v="7.4600000000000009"/>
  </r>
  <r>
    <x v="4"/>
    <x v="1"/>
    <x v="4"/>
    <x v="0"/>
    <x v="0"/>
    <x v="12"/>
    <s v="POL"/>
    <x v="6"/>
    <n v="9"/>
    <x v="0"/>
    <n v="12.051"/>
    <n v="12.051"/>
  </r>
  <r>
    <x v="4"/>
    <x v="1"/>
    <x v="4"/>
    <x v="0"/>
    <x v="0"/>
    <x v="12"/>
    <s v="POL"/>
    <x v="6"/>
    <n v="9"/>
    <x v="1"/>
    <n v="19.677"/>
    <n v="7.6259999999999994"/>
  </r>
  <r>
    <x v="4"/>
    <x v="1"/>
    <x v="4"/>
    <x v="0"/>
    <x v="0"/>
    <x v="12"/>
    <s v="POL"/>
    <x v="6"/>
    <n v="9"/>
    <x v="2"/>
    <n v="27.134"/>
    <n v="7.4570000000000007"/>
  </r>
  <r>
    <x v="4"/>
    <x v="1"/>
    <x v="4"/>
    <x v="0"/>
    <x v="0"/>
    <x v="12"/>
    <s v="POL"/>
    <x v="6"/>
    <n v="9"/>
    <x v="3"/>
    <n v="34.832000000000001"/>
    <n v="7.6980000000000004"/>
  </r>
  <r>
    <x v="4"/>
    <x v="1"/>
    <x v="4"/>
    <x v="0"/>
    <x v="0"/>
    <x v="19"/>
    <s v="ESP"/>
    <x v="43"/>
    <n v="10"/>
    <x v="0"/>
    <n v="12.807"/>
    <n v="12.807"/>
  </r>
  <r>
    <x v="4"/>
    <x v="1"/>
    <x v="4"/>
    <x v="0"/>
    <x v="0"/>
    <x v="19"/>
    <s v="ESP"/>
    <x v="43"/>
    <n v="10"/>
    <x v="1"/>
    <n v="20.43"/>
    <n v="7.6229999999999993"/>
  </r>
  <r>
    <x v="4"/>
    <x v="1"/>
    <x v="4"/>
    <x v="0"/>
    <x v="0"/>
    <x v="19"/>
    <s v="ESP"/>
    <x v="43"/>
    <n v="10"/>
    <x v="2"/>
    <n v="27.792000000000002"/>
    <n v="7.3620000000000019"/>
  </r>
  <r>
    <x v="4"/>
    <x v="1"/>
    <x v="4"/>
    <x v="0"/>
    <x v="0"/>
    <x v="19"/>
    <s v="ESP"/>
    <x v="43"/>
    <n v="10"/>
    <x v="3"/>
    <n v="35.337000000000003"/>
    <n v="7.5450000000000017"/>
  </r>
  <r>
    <x v="4"/>
    <x v="1"/>
    <x v="4"/>
    <x v="0"/>
    <x v="0"/>
    <x v="55"/>
    <s v="UKR"/>
    <x v="6"/>
    <n v="11"/>
    <x v="0"/>
    <n v="12.478"/>
    <n v="12.478"/>
  </r>
  <r>
    <x v="4"/>
    <x v="1"/>
    <x v="4"/>
    <x v="0"/>
    <x v="0"/>
    <x v="55"/>
    <s v="UKR"/>
    <x v="6"/>
    <n v="11"/>
    <x v="1"/>
    <n v="20.076000000000001"/>
    <n v="7.5980000000000008"/>
  </r>
  <r>
    <x v="4"/>
    <x v="1"/>
    <x v="4"/>
    <x v="0"/>
    <x v="0"/>
    <x v="55"/>
    <s v="UKR"/>
    <x v="6"/>
    <n v="11"/>
    <x v="2"/>
    <n v="27.623000000000001"/>
    <n v="7.5470000000000006"/>
  </r>
  <r>
    <x v="4"/>
    <x v="1"/>
    <x v="4"/>
    <x v="0"/>
    <x v="0"/>
    <x v="55"/>
    <s v="UKR"/>
    <x v="6"/>
    <n v="11"/>
    <x v="3"/>
    <n v="35.575000000000003"/>
    <n v="7.9520000000000017"/>
  </r>
  <r>
    <x v="4"/>
    <x v="1"/>
    <x v="4"/>
    <x v="0"/>
    <x v="0"/>
    <x v="56"/>
    <s v="CZE"/>
    <x v="44"/>
    <n v="12"/>
    <x v="0"/>
    <n v="12.456"/>
    <n v="12.456"/>
  </r>
  <r>
    <x v="4"/>
    <x v="1"/>
    <x v="4"/>
    <x v="0"/>
    <x v="0"/>
    <x v="56"/>
    <s v="CZE"/>
    <x v="44"/>
    <n v="12"/>
    <x v="1"/>
    <n v="20.175999999999998"/>
    <n v="7.7199999999999989"/>
  </r>
  <r>
    <x v="4"/>
    <x v="1"/>
    <x v="4"/>
    <x v="0"/>
    <x v="0"/>
    <x v="56"/>
    <s v="CZE"/>
    <x v="44"/>
    <n v="12"/>
    <x v="2"/>
    <n v="27.783000000000001"/>
    <n v="7.6070000000000029"/>
  </r>
  <r>
    <x v="4"/>
    <x v="1"/>
    <x v="4"/>
    <x v="0"/>
    <x v="0"/>
    <x v="56"/>
    <s v="CZE"/>
    <x v="44"/>
    <n v="12"/>
    <x v="3"/>
    <n v="35.661999999999999"/>
    <n v="7.8789999999999978"/>
  </r>
  <r>
    <x v="4"/>
    <x v="1"/>
    <x v="4"/>
    <x v="0"/>
    <x v="0"/>
    <x v="48"/>
    <s v="COL"/>
    <x v="45"/>
    <n v="13"/>
    <x v="0"/>
    <n v="12.897"/>
    <n v="12.897"/>
  </r>
  <r>
    <x v="4"/>
    <x v="1"/>
    <x v="4"/>
    <x v="0"/>
    <x v="0"/>
    <x v="48"/>
    <s v="COL"/>
    <x v="45"/>
    <n v="13"/>
    <x v="1"/>
    <n v="20.815000000000001"/>
    <n v="7.918000000000001"/>
  </r>
  <r>
    <x v="4"/>
    <x v="1"/>
    <x v="4"/>
    <x v="0"/>
    <x v="0"/>
    <x v="48"/>
    <s v="COL"/>
    <x v="45"/>
    <n v="13"/>
    <x v="2"/>
    <n v="28.46"/>
    <n v="7.6449999999999996"/>
  </r>
  <r>
    <x v="4"/>
    <x v="1"/>
    <x v="4"/>
    <x v="0"/>
    <x v="0"/>
    <x v="48"/>
    <s v="COL"/>
    <x v="45"/>
    <n v="13"/>
    <x v="3"/>
    <n v="36.29"/>
    <n v="7.8299999999999983"/>
  </r>
  <r>
    <x v="4"/>
    <x v="1"/>
    <x v="4"/>
    <x v="0"/>
    <x v="0"/>
    <x v="57"/>
    <s v="NGR"/>
    <x v="46"/>
    <n v="14"/>
    <x v="0"/>
    <n v="14.183"/>
    <n v="14.183"/>
  </r>
  <r>
    <x v="4"/>
    <x v="1"/>
    <x v="4"/>
    <x v="0"/>
    <x v="0"/>
    <x v="57"/>
    <s v="NGR"/>
    <x v="46"/>
    <n v="14"/>
    <x v="1"/>
    <n v="22.509"/>
    <n v="8.3260000000000005"/>
  </r>
  <r>
    <x v="4"/>
    <x v="1"/>
    <x v="4"/>
    <x v="0"/>
    <x v="0"/>
    <x v="57"/>
    <s v="NGR"/>
    <x v="46"/>
    <n v="14"/>
    <x v="2"/>
    <n v="30.518999999999998"/>
    <n v="8.009999999999998"/>
  </r>
  <r>
    <x v="4"/>
    <x v="1"/>
    <x v="4"/>
    <x v="0"/>
    <x v="0"/>
    <x v="57"/>
    <s v="NGR"/>
    <x v="46"/>
    <n v="14"/>
    <x v="3"/>
    <n v="38.779000000000003"/>
    <n v="8.2600000000000051"/>
  </r>
  <r>
    <x v="4"/>
    <x v="1"/>
    <x v="4"/>
    <x v="0"/>
    <x v="1"/>
    <x v="8"/>
    <s v="GER"/>
    <x v="39"/>
    <n v="1"/>
    <x v="0"/>
    <n v="11.901"/>
    <n v="11.901"/>
  </r>
  <r>
    <x v="4"/>
    <x v="1"/>
    <x v="4"/>
    <x v="0"/>
    <x v="1"/>
    <x v="8"/>
    <s v="GER"/>
    <x v="39"/>
    <n v="1"/>
    <x v="1"/>
    <n v="19.059000000000001"/>
    <n v="7.1580000000000013"/>
  </r>
  <r>
    <x v="4"/>
    <x v="1"/>
    <x v="4"/>
    <x v="0"/>
    <x v="1"/>
    <x v="8"/>
    <s v="GER"/>
    <x v="39"/>
    <n v="1"/>
    <x v="2"/>
    <n v="26.018000000000001"/>
    <n v="6.9589999999999996"/>
  </r>
  <r>
    <x v="4"/>
    <x v="1"/>
    <x v="4"/>
    <x v="0"/>
    <x v="1"/>
    <x v="8"/>
    <s v="GER"/>
    <x v="39"/>
    <n v="1"/>
    <x v="3"/>
    <n v="33.057000000000002"/>
    <n v="7.0390000000000015"/>
  </r>
  <r>
    <x v="4"/>
    <x v="1"/>
    <x v="4"/>
    <x v="0"/>
    <x v="1"/>
    <x v="51"/>
    <s v="RCF"/>
    <x v="6"/>
    <n v="2"/>
    <x v="0"/>
    <n v="11.683"/>
    <n v="11.683"/>
  </r>
  <r>
    <x v="4"/>
    <x v="1"/>
    <x v="4"/>
    <x v="0"/>
    <x v="1"/>
    <x v="51"/>
    <s v="RCF"/>
    <x v="6"/>
    <n v="2"/>
    <x v="1"/>
    <n v="18.986000000000001"/>
    <n v="7.3030000000000008"/>
  </r>
  <r>
    <x v="4"/>
    <x v="1"/>
    <x v="4"/>
    <x v="0"/>
    <x v="1"/>
    <x v="51"/>
    <s v="RCF"/>
    <x v="6"/>
    <n v="2"/>
    <x v="2"/>
    <n v="26.018999999999998"/>
    <n v="7.0329999999999977"/>
  </r>
  <r>
    <x v="4"/>
    <x v="1"/>
    <x v="4"/>
    <x v="0"/>
    <x v="1"/>
    <x v="51"/>
    <s v="RCF"/>
    <x v="6"/>
    <n v="2"/>
    <x v="3"/>
    <n v="33.162999999999997"/>
    <n v="7.1439999999999984"/>
  </r>
  <r>
    <x v="4"/>
    <x v="1"/>
    <x v="4"/>
    <x v="0"/>
    <x v="1"/>
    <x v="52"/>
    <s v="RCF"/>
    <x v="6"/>
    <n v="3"/>
    <x v="0"/>
    <n v="11.448"/>
    <n v="11.448"/>
  </r>
  <r>
    <x v="4"/>
    <x v="1"/>
    <x v="4"/>
    <x v="0"/>
    <x v="1"/>
    <x v="52"/>
    <s v="RCF"/>
    <x v="6"/>
    <n v="3"/>
    <x v="1"/>
    <n v="18.716999999999999"/>
    <n v="7.2689999999999984"/>
  </r>
  <r>
    <x v="4"/>
    <x v="1"/>
    <x v="4"/>
    <x v="0"/>
    <x v="1"/>
    <x v="52"/>
    <s v="RCF"/>
    <x v="6"/>
    <n v="3"/>
    <x v="2"/>
    <n v="25.814"/>
    <n v="7.0970000000000013"/>
  </r>
  <r>
    <x v="4"/>
    <x v="1"/>
    <x v="4"/>
    <x v="0"/>
    <x v="1"/>
    <x v="52"/>
    <s v="RCF"/>
    <x v="6"/>
    <n v="3"/>
    <x v="3"/>
    <n v="33.164000000000001"/>
    <n v="7.3500000000000014"/>
  </r>
  <r>
    <x v="4"/>
    <x v="1"/>
    <x v="4"/>
    <x v="0"/>
    <x v="1"/>
    <x v="9"/>
    <s v="GER"/>
    <x v="39"/>
    <n v="4"/>
    <x v="0"/>
    <n v="11.657"/>
    <n v="11.657"/>
  </r>
  <r>
    <x v="4"/>
    <x v="1"/>
    <x v="4"/>
    <x v="0"/>
    <x v="1"/>
    <x v="9"/>
    <s v="GER"/>
    <x v="39"/>
    <n v="4"/>
    <x v="1"/>
    <n v="18.936"/>
    <n v="7.2789999999999999"/>
  </r>
  <r>
    <x v="4"/>
    <x v="1"/>
    <x v="4"/>
    <x v="0"/>
    <x v="1"/>
    <x v="9"/>
    <s v="GER"/>
    <x v="39"/>
    <n v="4"/>
    <x v="2"/>
    <n v="25.981000000000002"/>
    <n v="7.0450000000000017"/>
  </r>
  <r>
    <x v="4"/>
    <x v="1"/>
    <x v="4"/>
    <x v="0"/>
    <x v="1"/>
    <x v="9"/>
    <s v="GER"/>
    <x v="39"/>
    <n v="4"/>
    <x v="3"/>
    <n v="33.177"/>
    <n v="7.195999999999998"/>
  </r>
  <r>
    <x v="4"/>
    <x v="1"/>
    <x v="4"/>
    <x v="0"/>
    <x v="1"/>
    <x v="16"/>
    <s v="ITA"/>
    <x v="40"/>
    <n v="5"/>
    <x v="0"/>
    <n v="11.635999999999999"/>
    <n v="11.635999999999999"/>
  </r>
  <r>
    <x v="4"/>
    <x v="1"/>
    <x v="4"/>
    <x v="0"/>
    <x v="1"/>
    <x v="16"/>
    <s v="ITA"/>
    <x v="40"/>
    <n v="5"/>
    <x v="1"/>
    <n v="18.952000000000002"/>
    <n v="7.3160000000000025"/>
  </r>
  <r>
    <x v="4"/>
    <x v="1"/>
    <x v="4"/>
    <x v="0"/>
    <x v="1"/>
    <x v="16"/>
    <s v="ITA"/>
    <x v="40"/>
    <n v="5"/>
    <x v="2"/>
    <n v="26.059000000000001"/>
    <n v="7.1069999999999993"/>
  </r>
  <r>
    <x v="4"/>
    <x v="1"/>
    <x v="4"/>
    <x v="0"/>
    <x v="1"/>
    <x v="16"/>
    <s v="ITA"/>
    <x v="40"/>
    <n v="5"/>
    <x v="3"/>
    <n v="33.299999999999997"/>
    <n v="7.2409999999999961"/>
  </r>
  <r>
    <x v="4"/>
    <x v="1"/>
    <x v="4"/>
    <x v="0"/>
    <x v="1"/>
    <x v="53"/>
    <s v="RCF"/>
    <x v="6"/>
    <n v="6"/>
    <x v="0"/>
    <n v="11.467000000000001"/>
    <n v="11.467000000000001"/>
  </r>
  <r>
    <x v="4"/>
    <x v="1"/>
    <x v="4"/>
    <x v="0"/>
    <x v="1"/>
    <x v="53"/>
    <s v="RCF"/>
    <x v="6"/>
    <n v="6"/>
    <x v="1"/>
    <n v="18.806999999999999"/>
    <n v="7.3399999999999981"/>
  </r>
  <r>
    <x v="4"/>
    <x v="1"/>
    <x v="4"/>
    <x v="0"/>
    <x v="1"/>
    <x v="53"/>
    <s v="RCF"/>
    <x v="6"/>
    <n v="6"/>
    <x v="2"/>
    <n v="26.004000000000001"/>
    <n v="7.1970000000000027"/>
  </r>
  <r>
    <x v="4"/>
    <x v="1"/>
    <x v="4"/>
    <x v="0"/>
    <x v="1"/>
    <x v="53"/>
    <s v="RCF"/>
    <x v="6"/>
    <n v="6"/>
    <x v="3"/>
    <n v="33.337000000000003"/>
    <n v="7.333000000000002"/>
  </r>
  <r>
    <x v="4"/>
    <x v="1"/>
    <x v="4"/>
    <x v="0"/>
    <x v="1"/>
    <x v="4"/>
    <s v="COL"/>
    <x v="41"/>
    <n v="7"/>
    <x v="0"/>
    <n v="11.952999999999999"/>
    <n v="11.952999999999999"/>
  </r>
  <r>
    <x v="4"/>
    <x v="1"/>
    <x v="4"/>
    <x v="0"/>
    <x v="1"/>
    <x v="4"/>
    <s v="COL"/>
    <x v="41"/>
    <n v="7"/>
    <x v="1"/>
    <n v="19.247"/>
    <n v="7.2940000000000005"/>
  </r>
  <r>
    <x v="4"/>
    <x v="1"/>
    <x v="4"/>
    <x v="0"/>
    <x v="1"/>
    <x v="4"/>
    <s v="COL"/>
    <x v="41"/>
    <n v="7"/>
    <x v="2"/>
    <n v="26.297999999999998"/>
    <n v="7.0509999999999984"/>
  </r>
  <r>
    <x v="4"/>
    <x v="1"/>
    <x v="4"/>
    <x v="0"/>
    <x v="1"/>
    <x v="4"/>
    <s v="COL"/>
    <x v="41"/>
    <n v="7"/>
    <x v="3"/>
    <n v="33.545999999999999"/>
    <n v="7.2480000000000011"/>
  </r>
  <r>
    <x v="4"/>
    <x v="1"/>
    <x v="4"/>
    <x v="0"/>
    <x v="1"/>
    <x v="54"/>
    <s v="GER"/>
    <x v="42"/>
    <n v="8"/>
    <x v="0"/>
    <n v="12.365"/>
    <n v="12.365"/>
  </r>
  <r>
    <x v="4"/>
    <x v="1"/>
    <x v="4"/>
    <x v="0"/>
    <x v="1"/>
    <x v="54"/>
    <s v="GER"/>
    <x v="42"/>
    <n v="8"/>
    <x v="1"/>
    <n v="19.963000000000001"/>
    <n v="7.5980000000000008"/>
  </r>
  <r>
    <x v="4"/>
    <x v="1"/>
    <x v="4"/>
    <x v="0"/>
    <x v="1"/>
    <x v="54"/>
    <s v="GER"/>
    <x v="42"/>
    <n v="8"/>
    <x v="2"/>
    <n v="27.294"/>
    <n v="7.3309999999999995"/>
  </r>
  <r>
    <x v="4"/>
    <x v="1"/>
    <x v="4"/>
    <x v="0"/>
    <x v="1"/>
    <x v="54"/>
    <s v="GER"/>
    <x v="42"/>
    <n v="8"/>
    <x v="3"/>
    <n v="34.814"/>
    <n v="7.52"/>
  </r>
  <r>
    <x v="1"/>
    <x v="1"/>
    <x v="5"/>
    <x v="1"/>
    <x v="0"/>
    <x v="4"/>
    <s v="COL"/>
    <x v="47"/>
    <n v="1"/>
    <x v="0"/>
    <n v="11.837"/>
    <n v="11.837"/>
  </r>
  <r>
    <x v="1"/>
    <x v="1"/>
    <x v="5"/>
    <x v="1"/>
    <x v="0"/>
    <x v="4"/>
    <s v="COL"/>
    <x v="47"/>
    <n v="1"/>
    <x v="1"/>
    <n v="19.105"/>
    <n v="7.2680000000000007"/>
  </r>
  <r>
    <x v="1"/>
    <x v="1"/>
    <x v="5"/>
    <x v="1"/>
    <x v="0"/>
    <x v="4"/>
    <s v="COL"/>
    <x v="47"/>
    <n v="1"/>
    <x v="2"/>
    <n v="26.024999999999999"/>
    <n v="6.9199999999999982"/>
  </r>
  <r>
    <x v="1"/>
    <x v="1"/>
    <x v="5"/>
    <x v="1"/>
    <x v="0"/>
    <x v="4"/>
    <s v="COL"/>
    <x v="47"/>
    <n v="1"/>
    <x v="3"/>
    <n v="33.119999999999997"/>
    <n v="7.0949999999999989"/>
  </r>
  <r>
    <x v="1"/>
    <x v="1"/>
    <x v="5"/>
    <x v="1"/>
    <x v="0"/>
    <x v="58"/>
    <s v="FRA"/>
    <x v="48"/>
    <n v="2"/>
    <x v="0"/>
    <n v="12.298"/>
    <n v="12.298"/>
  </r>
  <r>
    <x v="1"/>
    <x v="1"/>
    <x v="5"/>
    <x v="1"/>
    <x v="0"/>
    <x v="58"/>
    <s v="FRA"/>
    <x v="48"/>
    <n v="2"/>
    <x v="1"/>
    <n v="19.760999999999999"/>
    <n v="7.4629999999999992"/>
  </r>
  <r>
    <x v="1"/>
    <x v="1"/>
    <x v="5"/>
    <x v="1"/>
    <x v="0"/>
    <x v="58"/>
    <s v="FRA"/>
    <x v="48"/>
    <n v="2"/>
    <x v="2"/>
    <n v="26.956"/>
    <n v="7.1950000000000003"/>
  </r>
  <r>
    <x v="1"/>
    <x v="1"/>
    <x v="5"/>
    <x v="1"/>
    <x v="0"/>
    <x v="58"/>
    <s v="FRA"/>
    <x v="48"/>
    <n v="2"/>
    <x v="3"/>
    <n v="34.235999999999997"/>
    <n v="7.2799999999999976"/>
  </r>
  <r>
    <x v="1"/>
    <x v="1"/>
    <x v="5"/>
    <x v="1"/>
    <x v="0"/>
    <x v="48"/>
    <s v="COL"/>
    <x v="49"/>
    <n v="3"/>
    <x v="0"/>
    <n v="12.682"/>
    <n v="12.682"/>
  </r>
  <r>
    <x v="1"/>
    <x v="1"/>
    <x v="5"/>
    <x v="1"/>
    <x v="0"/>
    <x v="48"/>
    <s v="COL"/>
    <x v="49"/>
    <n v="3"/>
    <x v="1"/>
    <n v="20.292999999999999"/>
    <n v="7.6109999999999989"/>
  </r>
  <r>
    <x v="1"/>
    <x v="1"/>
    <x v="5"/>
    <x v="1"/>
    <x v="0"/>
    <x v="48"/>
    <s v="COL"/>
    <x v="49"/>
    <n v="3"/>
    <x v="2"/>
    <n v="27.588000000000001"/>
    <n v="7.2950000000000017"/>
  </r>
  <r>
    <x v="1"/>
    <x v="1"/>
    <x v="5"/>
    <x v="1"/>
    <x v="0"/>
    <x v="48"/>
    <s v="COL"/>
    <x v="49"/>
    <n v="3"/>
    <x v="3"/>
    <n v="34.966000000000001"/>
    <n v="7.3780000000000001"/>
  </r>
  <r>
    <x v="1"/>
    <x v="1"/>
    <x v="5"/>
    <x v="1"/>
    <x v="0"/>
    <x v="21"/>
    <s v="MAS"/>
    <x v="50"/>
    <n v="4"/>
    <x v="0"/>
    <n v="12.955"/>
    <n v="12.955"/>
  </r>
  <r>
    <x v="1"/>
    <x v="1"/>
    <x v="5"/>
    <x v="1"/>
    <x v="0"/>
    <x v="21"/>
    <s v="MAS"/>
    <x v="50"/>
    <n v="4"/>
    <x v="1"/>
    <n v="20.465"/>
    <n v="7.51"/>
  </r>
  <r>
    <x v="1"/>
    <x v="1"/>
    <x v="5"/>
    <x v="1"/>
    <x v="0"/>
    <x v="21"/>
    <s v="MAS"/>
    <x v="50"/>
    <n v="4"/>
    <x v="2"/>
    <n v="27.756"/>
    <n v="7.2910000000000004"/>
  </r>
  <r>
    <x v="1"/>
    <x v="1"/>
    <x v="5"/>
    <x v="1"/>
    <x v="0"/>
    <x v="21"/>
    <s v="MAS"/>
    <x v="50"/>
    <n v="4"/>
    <x v="3"/>
    <n v="35.08"/>
    <n v="7.3239999999999981"/>
  </r>
  <r>
    <x v="1"/>
    <x v="1"/>
    <x v="5"/>
    <x v="1"/>
    <x v="0"/>
    <x v="56"/>
    <s v="CZE"/>
    <x v="51"/>
    <n v="5"/>
    <x v="0"/>
    <n v="12.577999999999999"/>
    <n v="12.577999999999999"/>
  </r>
  <r>
    <x v="1"/>
    <x v="1"/>
    <x v="5"/>
    <x v="1"/>
    <x v="0"/>
    <x v="56"/>
    <s v="CZE"/>
    <x v="51"/>
    <n v="5"/>
    <x v="1"/>
    <n v="20.216999999999999"/>
    <n v="7.6389999999999993"/>
  </r>
  <r>
    <x v="1"/>
    <x v="1"/>
    <x v="5"/>
    <x v="1"/>
    <x v="0"/>
    <x v="56"/>
    <s v="CZE"/>
    <x v="51"/>
    <n v="5"/>
    <x v="2"/>
    <n v="27.725000000000001"/>
    <n v="7.5080000000000027"/>
  </r>
  <r>
    <x v="1"/>
    <x v="1"/>
    <x v="5"/>
    <x v="1"/>
    <x v="0"/>
    <x v="56"/>
    <s v="CZE"/>
    <x v="51"/>
    <n v="5"/>
    <x v="3"/>
    <n v="35.445999999999998"/>
    <n v="7.7209999999999965"/>
  </r>
  <r>
    <x v="1"/>
    <x v="1"/>
    <x v="5"/>
    <x v="1"/>
    <x v="0"/>
    <x v="42"/>
    <s v="POL"/>
    <x v="6"/>
    <n v="6"/>
    <x v="0"/>
    <n v="12.747999999999999"/>
    <n v="12.747999999999999"/>
  </r>
  <r>
    <x v="1"/>
    <x v="1"/>
    <x v="5"/>
    <x v="1"/>
    <x v="0"/>
    <x v="42"/>
    <s v="POL"/>
    <x v="6"/>
    <n v="6"/>
    <x v="1"/>
    <n v="20.547999999999998"/>
    <n v="7.7999999999999989"/>
  </r>
  <r>
    <x v="1"/>
    <x v="1"/>
    <x v="5"/>
    <x v="1"/>
    <x v="0"/>
    <x v="42"/>
    <s v="POL"/>
    <x v="6"/>
    <n v="6"/>
    <x v="2"/>
    <n v="28.039000000000001"/>
    <n v="7.4910000000000032"/>
  </r>
  <r>
    <x v="1"/>
    <x v="1"/>
    <x v="5"/>
    <x v="1"/>
    <x v="0"/>
    <x v="42"/>
    <s v="POL"/>
    <x v="6"/>
    <n v="6"/>
    <x v="3"/>
    <n v="35.648000000000003"/>
    <n v="7.6090000000000018"/>
  </r>
  <r>
    <x v="1"/>
    <x v="1"/>
    <x v="5"/>
    <x v="1"/>
    <x v="0"/>
    <x v="59"/>
    <s v="MAS"/>
    <x v="6"/>
    <n v="7"/>
    <x v="0"/>
    <n v="13.528"/>
    <n v="13.528"/>
  </r>
  <r>
    <x v="1"/>
    <x v="1"/>
    <x v="5"/>
    <x v="1"/>
    <x v="0"/>
    <x v="59"/>
    <s v="MAS"/>
    <x v="6"/>
    <n v="7"/>
    <x v="1"/>
    <n v="21.545000000000002"/>
    <n v="8.0170000000000012"/>
  </r>
  <r>
    <x v="1"/>
    <x v="1"/>
    <x v="5"/>
    <x v="1"/>
    <x v="0"/>
    <x v="59"/>
    <s v="MAS"/>
    <x v="6"/>
    <n v="7"/>
    <x v="2"/>
    <n v="29.17"/>
    <n v="7.625"/>
  </r>
  <r>
    <x v="1"/>
    <x v="1"/>
    <x v="5"/>
    <x v="1"/>
    <x v="0"/>
    <x v="59"/>
    <s v="MAS"/>
    <x v="6"/>
    <n v="7"/>
    <x v="3"/>
    <n v="36.917999999999999"/>
    <n v="7.7479999999999976"/>
  </r>
  <r>
    <x v="1"/>
    <x v="1"/>
    <x v="5"/>
    <x v="1"/>
    <x v="0"/>
    <x v="34"/>
    <s v="CRC"/>
    <x v="6"/>
    <n v="8"/>
    <x v="0"/>
    <n v="13.381"/>
    <n v="13.381"/>
  </r>
  <r>
    <x v="1"/>
    <x v="1"/>
    <x v="5"/>
    <x v="1"/>
    <x v="0"/>
    <x v="34"/>
    <s v="CRC"/>
    <x v="6"/>
    <n v="8"/>
    <x v="1"/>
    <n v="21.361999999999998"/>
    <n v="7.9809999999999981"/>
  </r>
  <r>
    <x v="1"/>
    <x v="1"/>
    <x v="5"/>
    <x v="1"/>
    <x v="0"/>
    <x v="34"/>
    <s v="CRC"/>
    <x v="6"/>
    <n v="8"/>
    <x v="2"/>
    <n v="29.195"/>
    <n v="7.833000000000002"/>
  </r>
  <r>
    <x v="1"/>
    <x v="1"/>
    <x v="5"/>
    <x v="1"/>
    <x v="0"/>
    <x v="34"/>
    <s v="CRC"/>
    <x v="6"/>
    <n v="8"/>
    <x v="3"/>
    <n v="37.354999999999997"/>
    <n v="8.1599999999999966"/>
  </r>
  <r>
    <x v="1"/>
    <x v="1"/>
    <x v="5"/>
    <x v="1"/>
    <x v="0"/>
    <x v="60"/>
    <s v="CAN"/>
    <x v="52"/>
    <n v="9"/>
    <x v="0"/>
    <n v="13.739000000000001"/>
    <n v="13.739000000000001"/>
  </r>
  <r>
    <x v="1"/>
    <x v="1"/>
    <x v="5"/>
    <x v="1"/>
    <x v="0"/>
    <x v="60"/>
    <s v="CAN"/>
    <x v="52"/>
    <n v="9"/>
    <x v="1"/>
    <n v="21.832000000000001"/>
    <n v="8.093"/>
  </r>
  <r>
    <x v="1"/>
    <x v="1"/>
    <x v="5"/>
    <x v="1"/>
    <x v="0"/>
    <x v="60"/>
    <s v="CAN"/>
    <x v="52"/>
    <n v="9"/>
    <x v="2"/>
    <n v="29.931000000000001"/>
    <n v="8.0990000000000002"/>
  </r>
  <r>
    <x v="1"/>
    <x v="1"/>
    <x v="5"/>
    <x v="1"/>
    <x v="0"/>
    <x v="60"/>
    <s v="CAN"/>
    <x v="52"/>
    <n v="9"/>
    <x v="3"/>
    <n v="37.758000000000003"/>
    <n v="7.8270000000000017"/>
  </r>
  <r>
    <x v="1"/>
    <x v="1"/>
    <x v="5"/>
    <x v="1"/>
    <x v="0"/>
    <x v="61"/>
    <s v="CAN"/>
    <x v="6"/>
    <n v="10"/>
    <x v="0"/>
    <n v="13.926"/>
    <n v="13.926"/>
  </r>
  <r>
    <x v="1"/>
    <x v="1"/>
    <x v="5"/>
    <x v="1"/>
    <x v="0"/>
    <x v="61"/>
    <s v="CAN"/>
    <x v="6"/>
    <n v="10"/>
    <x v="1"/>
    <n v="22.222000000000001"/>
    <n v="8.2960000000000012"/>
  </r>
  <r>
    <x v="1"/>
    <x v="1"/>
    <x v="5"/>
    <x v="1"/>
    <x v="0"/>
    <x v="61"/>
    <s v="CAN"/>
    <x v="6"/>
    <n v="10"/>
    <x v="2"/>
    <n v="30.157"/>
    <n v="7.9349999999999987"/>
  </r>
  <r>
    <x v="1"/>
    <x v="1"/>
    <x v="5"/>
    <x v="1"/>
    <x v="0"/>
    <x v="61"/>
    <s v="CAN"/>
    <x v="6"/>
    <n v="10"/>
    <x v="3"/>
    <n v="37.987000000000002"/>
    <n v="7.8300000000000018"/>
  </r>
  <r>
    <x v="1"/>
    <x v="1"/>
    <x v="5"/>
    <x v="1"/>
    <x v="0"/>
    <x v="50"/>
    <s v="NGR"/>
    <x v="53"/>
    <n v="11"/>
    <x v="0"/>
    <n v="14.196"/>
    <n v="14.196"/>
  </r>
  <r>
    <x v="1"/>
    <x v="1"/>
    <x v="5"/>
    <x v="1"/>
    <x v="0"/>
    <x v="50"/>
    <s v="NGR"/>
    <x v="53"/>
    <n v="11"/>
    <x v="1"/>
    <n v="22.696999999999999"/>
    <n v="8.5009999999999994"/>
  </r>
  <r>
    <x v="1"/>
    <x v="1"/>
    <x v="5"/>
    <x v="1"/>
    <x v="0"/>
    <x v="50"/>
    <s v="NGR"/>
    <x v="53"/>
    <n v="11"/>
    <x v="2"/>
    <n v="30.975000000000001"/>
    <n v="8.2780000000000022"/>
  </r>
  <r>
    <x v="1"/>
    <x v="1"/>
    <x v="5"/>
    <x v="1"/>
    <x v="0"/>
    <x v="50"/>
    <s v="NGR"/>
    <x v="53"/>
    <n v="11"/>
    <x v="3"/>
    <n v="39.451000000000001"/>
    <n v="8.4759999999999991"/>
  </r>
  <r>
    <x v="1"/>
    <x v="1"/>
    <x v="5"/>
    <x v="1"/>
    <x v="0"/>
    <x v="49"/>
    <s v="NGR"/>
    <x v="54"/>
    <n v="12"/>
    <x v="0"/>
    <n v="15.002000000000001"/>
    <n v="15.002000000000001"/>
  </r>
  <r>
    <x v="1"/>
    <x v="1"/>
    <x v="5"/>
    <x v="1"/>
    <x v="0"/>
    <x v="49"/>
    <s v="NGR"/>
    <x v="54"/>
    <n v="12"/>
    <x v="1"/>
    <n v="23.783999999999999"/>
    <n v="8.7819999999999983"/>
  </r>
  <r>
    <x v="1"/>
    <x v="1"/>
    <x v="5"/>
    <x v="1"/>
    <x v="0"/>
    <x v="49"/>
    <s v="NGR"/>
    <x v="54"/>
    <n v="12"/>
    <x v="2"/>
    <n v="32.323999999999998"/>
    <n v="8.5399999999999991"/>
  </r>
  <r>
    <x v="1"/>
    <x v="1"/>
    <x v="5"/>
    <x v="1"/>
    <x v="0"/>
    <x v="49"/>
    <s v="NGR"/>
    <x v="54"/>
    <n v="12"/>
    <x v="3"/>
    <n v="40.890999999999998"/>
    <n v="8.5670000000000002"/>
  </r>
  <r>
    <x v="1"/>
    <x v="1"/>
    <x v="5"/>
    <x v="1"/>
    <x v="1"/>
    <x v="4"/>
    <s v="COL"/>
    <x v="47"/>
    <n v="1"/>
    <x v="0"/>
    <n v="11.762"/>
    <n v="11.762"/>
  </r>
  <r>
    <x v="1"/>
    <x v="1"/>
    <x v="5"/>
    <x v="1"/>
    <x v="1"/>
    <x v="4"/>
    <s v="COL"/>
    <x v="47"/>
    <n v="1"/>
    <x v="1"/>
    <n v="19.100000000000001"/>
    <n v="7.338000000000001"/>
  </r>
  <r>
    <x v="1"/>
    <x v="1"/>
    <x v="5"/>
    <x v="1"/>
    <x v="1"/>
    <x v="4"/>
    <s v="COL"/>
    <x v="47"/>
    <n v="1"/>
    <x v="2"/>
    <n v="26.038"/>
    <n v="6.9379999999999988"/>
  </r>
  <r>
    <x v="1"/>
    <x v="1"/>
    <x v="5"/>
    <x v="1"/>
    <x v="1"/>
    <x v="4"/>
    <s v="COL"/>
    <x v="47"/>
    <n v="1"/>
    <x v="3"/>
    <n v="33.232999999999997"/>
    <n v="7.1949999999999967"/>
  </r>
  <r>
    <x v="1"/>
    <x v="1"/>
    <x v="5"/>
    <x v="1"/>
    <x v="1"/>
    <x v="58"/>
    <s v="FRA"/>
    <x v="48"/>
    <n v="2"/>
    <x v="0"/>
    <n v="12.462"/>
    <n v="12.462"/>
  </r>
  <r>
    <x v="1"/>
    <x v="1"/>
    <x v="5"/>
    <x v="1"/>
    <x v="1"/>
    <x v="58"/>
    <s v="FRA"/>
    <x v="48"/>
    <n v="2"/>
    <x v="1"/>
    <n v="20.039000000000001"/>
    <n v="7.5770000000000017"/>
  </r>
  <r>
    <x v="1"/>
    <x v="1"/>
    <x v="5"/>
    <x v="1"/>
    <x v="1"/>
    <x v="58"/>
    <s v="FRA"/>
    <x v="48"/>
    <n v="2"/>
    <x v="2"/>
    <n v="27.215"/>
    <n v="7.1759999999999984"/>
  </r>
  <r>
    <x v="1"/>
    <x v="1"/>
    <x v="5"/>
    <x v="1"/>
    <x v="1"/>
    <x v="58"/>
    <s v="FRA"/>
    <x v="48"/>
    <n v="2"/>
    <x v="3"/>
    <n v="34.506"/>
    <n v="7.2910000000000004"/>
  </r>
  <r>
    <x v="1"/>
    <x v="1"/>
    <x v="5"/>
    <x v="1"/>
    <x v="1"/>
    <x v="42"/>
    <s v="POL"/>
    <x v="6"/>
    <n v="3"/>
    <x v="0"/>
    <n v="12.367000000000001"/>
    <n v="12.367000000000001"/>
  </r>
  <r>
    <x v="1"/>
    <x v="1"/>
    <x v="5"/>
    <x v="1"/>
    <x v="1"/>
    <x v="42"/>
    <s v="POL"/>
    <x v="6"/>
    <n v="3"/>
    <x v="1"/>
    <n v="20.084"/>
    <n v="7.7169999999999987"/>
  </r>
  <r>
    <x v="1"/>
    <x v="1"/>
    <x v="5"/>
    <x v="1"/>
    <x v="1"/>
    <x v="42"/>
    <s v="POL"/>
    <x v="6"/>
    <n v="3"/>
    <x v="2"/>
    <n v="27.428999999999998"/>
    <n v="7.3449999999999989"/>
  </r>
  <r>
    <x v="1"/>
    <x v="1"/>
    <x v="5"/>
    <x v="1"/>
    <x v="1"/>
    <x v="42"/>
    <s v="POL"/>
    <x v="6"/>
    <n v="3"/>
    <x v="3"/>
    <n v="34.954999999999998"/>
    <n v="7.5259999999999998"/>
  </r>
  <r>
    <x v="1"/>
    <x v="1"/>
    <x v="5"/>
    <x v="1"/>
    <x v="1"/>
    <x v="48"/>
    <s v="COL"/>
    <x v="49"/>
    <n v="4"/>
    <x v="0"/>
    <n v="12.569000000000001"/>
    <n v="12.569000000000001"/>
  </r>
  <r>
    <x v="1"/>
    <x v="1"/>
    <x v="5"/>
    <x v="1"/>
    <x v="1"/>
    <x v="48"/>
    <s v="COL"/>
    <x v="49"/>
    <n v="4"/>
    <x v="1"/>
    <n v="20.300999999999998"/>
    <n v="7.7319999999999975"/>
  </r>
  <r>
    <x v="1"/>
    <x v="1"/>
    <x v="5"/>
    <x v="1"/>
    <x v="1"/>
    <x v="48"/>
    <s v="COL"/>
    <x v="49"/>
    <n v="4"/>
    <x v="2"/>
    <n v="27.617999999999999"/>
    <n v="7.3170000000000002"/>
  </r>
  <r>
    <x v="1"/>
    <x v="1"/>
    <x v="5"/>
    <x v="1"/>
    <x v="1"/>
    <x v="48"/>
    <s v="COL"/>
    <x v="49"/>
    <n v="4"/>
    <x v="3"/>
    <n v="35.128"/>
    <n v="7.5100000000000016"/>
  </r>
  <r>
    <x v="1"/>
    <x v="1"/>
    <x v="5"/>
    <x v="1"/>
    <x v="1"/>
    <x v="56"/>
    <s v="FRA"/>
    <x v="51"/>
    <n v="5"/>
    <x v="0"/>
    <n v="12.266"/>
    <n v="12.266"/>
  </r>
  <r>
    <x v="1"/>
    <x v="1"/>
    <x v="5"/>
    <x v="1"/>
    <x v="1"/>
    <x v="56"/>
    <s v="FRA"/>
    <x v="51"/>
    <n v="5"/>
    <x v="1"/>
    <n v="20.023"/>
    <n v="7.7569999999999997"/>
  </r>
  <r>
    <x v="1"/>
    <x v="1"/>
    <x v="5"/>
    <x v="1"/>
    <x v="1"/>
    <x v="56"/>
    <s v="FRA"/>
    <x v="51"/>
    <n v="5"/>
    <x v="2"/>
    <n v="27.5"/>
    <n v="7.4770000000000003"/>
  </r>
  <r>
    <x v="1"/>
    <x v="1"/>
    <x v="5"/>
    <x v="1"/>
    <x v="1"/>
    <x v="56"/>
    <s v="FRA"/>
    <x v="51"/>
    <n v="5"/>
    <x v="3"/>
    <n v="35.295999999999999"/>
    <n v="7.7959999999999994"/>
  </r>
  <r>
    <x v="1"/>
    <x v="1"/>
    <x v="5"/>
    <x v="1"/>
    <x v="1"/>
    <x v="21"/>
    <s v="FRA"/>
    <x v="50"/>
    <n v="6"/>
    <x v="0"/>
    <n v="12.683"/>
    <n v="12.683"/>
  </r>
  <r>
    <x v="1"/>
    <x v="1"/>
    <x v="5"/>
    <x v="1"/>
    <x v="1"/>
    <x v="21"/>
    <s v="FRA"/>
    <x v="50"/>
    <n v="6"/>
    <x v="1"/>
    <n v="20.45"/>
    <n v="7.7669999999999995"/>
  </r>
  <r>
    <x v="1"/>
    <x v="1"/>
    <x v="5"/>
    <x v="1"/>
    <x v="1"/>
    <x v="21"/>
    <s v="FRA"/>
    <x v="50"/>
    <n v="6"/>
    <x v="2"/>
    <n v="27.829000000000001"/>
    <n v="7.3790000000000013"/>
  </r>
  <r>
    <x v="1"/>
    <x v="1"/>
    <x v="5"/>
    <x v="1"/>
    <x v="1"/>
    <x v="21"/>
    <s v="FRA"/>
    <x v="50"/>
    <n v="6"/>
    <x v="3"/>
    <n v="35.345999999999997"/>
    <n v="7.5169999999999959"/>
  </r>
  <r>
    <x v="1"/>
    <x v="1"/>
    <x v="5"/>
    <x v="1"/>
    <x v="1"/>
    <x v="59"/>
    <s v="COL"/>
    <x v="6"/>
    <n v="7"/>
    <x v="0"/>
    <n v="13.465"/>
    <n v="13.465"/>
  </r>
  <r>
    <x v="1"/>
    <x v="1"/>
    <x v="5"/>
    <x v="1"/>
    <x v="1"/>
    <x v="59"/>
    <s v="COL"/>
    <x v="6"/>
    <n v="7"/>
    <x v="1"/>
    <n v="21.608000000000001"/>
    <n v="8.1430000000000007"/>
  </r>
  <r>
    <x v="1"/>
    <x v="1"/>
    <x v="5"/>
    <x v="1"/>
    <x v="1"/>
    <x v="59"/>
    <s v="COL"/>
    <x v="6"/>
    <n v="7"/>
    <x v="2"/>
    <n v="29.388000000000002"/>
    <n v="7.7800000000000011"/>
  </r>
  <r>
    <x v="1"/>
    <x v="1"/>
    <x v="5"/>
    <x v="1"/>
    <x v="1"/>
    <x v="59"/>
    <s v="COL"/>
    <x v="6"/>
    <n v="7"/>
    <x v="3"/>
    <n v="37.36"/>
    <n v="7.9719999999999978"/>
  </r>
  <r>
    <x v="1"/>
    <x v="1"/>
    <x v="5"/>
    <x v="1"/>
    <x v="1"/>
    <x v="34"/>
    <s v="FRA"/>
    <x v="6"/>
    <n v="8"/>
    <x v="0"/>
    <n v="13.243"/>
    <n v="13.243"/>
  </r>
  <r>
    <x v="1"/>
    <x v="1"/>
    <x v="5"/>
    <x v="1"/>
    <x v="1"/>
    <x v="34"/>
    <s v="FRA"/>
    <x v="6"/>
    <n v="8"/>
    <x v="1"/>
    <n v="21.324000000000002"/>
    <n v="8.0810000000000013"/>
  </r>
  <r>
    <x v="1"/>
    <x v="1"/>
    <x v="5"/>
    <x v="1"/>
    <x v="1"/>
    <x v="34"/>
    <s v="FRA"/>
    <x v="6"/>
    <n v="8"/>
    <x v="2"/>
    <n v="29.172999999999998"/>
    <n v="7.8489999999999966"/>
  </r>
  <r>
    <x v="1"/>
    <x v="1"/>
    <x v="5"/>
    <x v="1"/>
    <x v="1"/>
    <x v="34"/>
    <s v="FRA"/>
    <x v="6"/>
    <n v="8"/>
    <x v="3"/>
    <n v="37.439"/>
    <n v="8.2660000000000018"/>
  </r>
  <r>
    <x v="5"/>
    <x v="1"/>
    <x v="6"/>
    <x v="1"/>
    <x v="0"/>
    <x v="62"/>
    <s v="RUS"/>
    <x v="6"/>
    <n v="1"/>
    <x v="0"/>
    <n v="11.965999999999999"/>
    <n v="11.965999999999999"/>
  </r>
  <r>
    <x v="5"/>
    <x v="1"/>
    <x v="6"/>
    <x v="1"/>
    <x v="0"/>
    <x v="62"/>
    <s v="RUS"/>
    <x v="6"/>
    <n v="1"/>
    <x v="1"/>
    <n v="19.324000000000002"/>
    <n v="7.3580000000000023"/>
  </r>
  <r>
    <x v="5"/>
    <x v="1"/>
    <x v="6"/>
    <x v="1"/>
    <x v="0"/>
    <x v="62"/>
    <s v="RUS"/>
    <x v="6"/>
    <n v="1"/>
    <x v="2"/>
    <n v="26.51"/>
    <n v="7.1859999999999999"/>
  </r>
  <r>
    <x v="5"/>
    <x v="1"/>
    <x v="6"/>
    <x v="1"/>
    <x v="0"/>
    <x v="62"/>
    <s v="RUS"/>
    <x v="6"/>
    <n v="1"/>
    <x v="3"/>
    <n v="33.954000000000001"/>
    <n v="7.4439999999999991"/>
  </r>
  <r>
    <x v="5"/>
    <x v="1"/>
    <x v="6"/>
    <x v="1"/>
    <x v="0"/>
    <x v="4"/>
    <s v="COL"/>
    <x v="55"/>
    <n v="2"/>
    <x v="0"/>
    <n v="12.212999999999999"/>
    <n v="12.212999999999999"/>
  </r>
  <r>
    <x v="5"/>
    <x v="1"/>
    <x v="6"/>
    <x v="1"/>
    <x v="0"/>
    <x v="4"/>
    <s v="COL"/>
    <x v="55"/>
    <n v="2"/>
    <x v="1"/>
    <n v="19.66"/>
    <n v="7.447000000000001"/>
  </r>
  <r>
    <x v="5"/>
    <x v="1"/>
    <x v="6"/>
    <x v="1"/>
    <x v="0"/>
    <x v="4"/>
    <s v="COL"/>
    <x v="55"/>
    <n v="2"/>
    <x v="2"/>
    <n v="26.768999999999998"/>
    <n v="7.1089999999999982"/>
  </r>
  <r>
    <x v="5"/>
    <x v="1"/>
    <x v="6"/>
    <x v="1"/>
    <x v="0"/>
    <x v="4"/>
    <s v="COL"/>
    <x v="55"/>
    <n v="2"/>
    <x v="3"/>
    <n v="34.026000000000003"/>
    <n v="7.257000000000005"/>
  </r>
  <r>
    <x v="5"/>
    <x v="1"/>
    <x v="6"/>
    <x v="1"/>
    <x v="0"/>
    <x v="63"/>
    <s v="RUS"/>
    <x v="6"/>
    <n v="3"/>
    <x v="0"/>
    <n v="11.663"/>
    <n v="11.663"/>
  </r>
  <r>
    <x v="5"/>
    <x v="1"/>
    <x v="6"/>
    <x v="1"/>
    <x v="0"/>
    <x v="63"/>
    <s v="RUS"/>
    <x v="6"/>
    <n v="3"/>
    <x v="1"/>
    <n v="19.045000000000002"/>
    <n v="7.3820000000000014"/>
  </r>
  <r>
    <x v="5"/>
    <x v="1"/>
    <x v="6"/>
    <x v="1"/>
    <x v="0"/>
    <x v="63"/>
    <s v="RUS"/>
    <x v="6"/>
    <n v="3"/>
    <x v="2"/>
    <n v="26.408999999999999"/>
    <n v="7.3639999999999972"/>
  </r>
  <r>
    <x v="5"/>
    <x v="1"/>
    <x v="6"/>
    <x v="1"/>
    <x v="0"/>
    <x v="63"/>
    <s v="RUS"/>
    <x v="6"/>
    <n v="3"/>
    <x v="3"/>
    <n v="34.22"/>
    <n v="7.8109999999999999"/>
  </r>
  <r>
    <x v="5"/>
    <x v="1"/>
    <x v="6"/>
    <x v="1"/>
    <x v="0"/>
    <x v="64"/>
    <s v="MCT"/>
    <x v="6"/>
    <n v="4"/>
    <x v="0"/>
    <n v="12.164999999999999"/>
    <n v="12.164999999999999"/>
  </r>
  <r>
    <x v="5"/>
    <x v="1"/>
    <x v="6"/>
    <x v="1"/>
    <x v="0"/>
    <x v="64"/>
    <s v="MCT"/>
    <x v="6"/>
    <n v="4"/>
    <x v="1"/>
    <n v="19.638999999999999"/>
    <n v="7.4740000000000002"/>
  </r>
  <r>
    <x v="5"/>
    <x v="1"/>
    <x v="6"/>
    <x v="1"/>
    <x v="0"/>
    <x v="64"/>
    <s v="MCT"/>
    <x v="6"/>
    <n v="4"/>
    <x v="2"/>
    <n v="26.969000000000001"/>
    <n v="7.3300000000000018"/>
  </r>
  <r>
    <x v="5"/>
    <x v="1"/>
    <x v="6"/>
    <x v="1"/>
    <x v="0"/>
    <x v="64"/>
    <s v="MCT"/>
    <x v="6"/>
    <n v="4"/>
    <x v="3"/>
    <n v="34.542999999999999"/>
    <n v="7.5739999999999981"/>
  </r>
  <r>
    <x v="5"/>
    <x v="1"/>
    <x v="6"/>
    <x v="1"/>
    <x v="0"/>
    <x v="20"/>
    <s v="IRL"/>
    <x v="6"/>
    <n v="5"/>
    <x v="0"/>
    <n v="12.827"/>
    <n v="12.827"/>
  </r>
  <r>
    <x v="5"/>
    <x v="1"/>
    <x v="6"/>
    <x v="1"/>
    <x v="0"/>
    <x v="20"/>
    <s v="IRL"/>
    <x v="6"/>
    <n v="5"/>
    <x v="1"/>
    <n v="20.302"/>
    <n v="7.4749999999999996"/>
  </r>
  <r>
    <x v="5"/>
    <x v="1"/>
    <x v="6"/>
    <x v="1"/>
    <x v="0"/>
    <x v="20"/>
    <s v="IRL"/>
    <x v="6"/>
    <n v="5"/>
    <x v="2"/>
    <n v="27.553000000000001"/>
    <n v="7.2510000000000012"/>
  </r>
  <r>
    <x v="5"/>
    <x v="1"/>
    <x v="6"/>
    <x v="1"/>
    <x v="0"/>
    <x v="20"/>
    <s v="IRL"/>
    <x v="6"/>
    <n v="5"/>
    <x v="3"/>
    <n v="35.103000000000002"/>
    <n v="7.5500000000000007"/>
  </r>
  <r>
    <x v="5"/>
    <x v="1"/>
    <x v="6"/>
    <x v="1"/>
    <x v="0"/>
    <x v="65"/>
    <s v="GER"/>
    <x v="6"/>
    <n v="6"/>
    <x v="0"/>
    <n v="12.342000000000001"/>
    <n v="12.342000000000001"/>
  </r>
  <r>
    <x v="5"/>
    <x v="1"/>
    <x v="6"/>
    <x v="1"/>
    <x v="0"/>
    <x v="65"/>
    <s v="GER"/>
    <x v="6"/>
    <n v="6"/>
    <x v="1"/>
    <n v="20.07"/>
    <n v="7.7279999999999998"/>
  </r>
  <r>
    <x v="5"/>
    <x v="1"/>
    <x v="6"/>
    <x v="1"/>
    <x v="0"/>
    <x v="65"/>
    <s v="GER"/>
    <x v="6"/>
    <n v="6"/>
    <x v="2"/>
    <n v="27.637"/>
    <n v="7.5670000000000002"/>
  </r>
  <r>
    <x v="5"/>
    <x v="1"/>
    <x v="6"/>
    <x v="1"/>
    <x v="0"/>
    <x v="65"/>
    <s v="GER"/>
    <x v="6"/>
    <n v="6"/>
    <x v="3"/>
    <n v="35.387999999999998"/>
    <n v="7.7509999999999977"/>
  </r>
  <r>
    <x v="5"/>
    <x v="1"/>
    <x v="6"/>
    <x v="1"/>
    <x v="0"/>
    <x v="66"/>
    <s v="GER"/>
    <x v="6"/>
    <n v="7"/>
    <x v="0"/>
    <n v="13.118"/>
    <n v="13.118"/>
  </r>
  <r>
    <x v="5"/>
    <x v="1"/>
    <x v="6"/>
    <x v="1"/>
    <x v="0"/>
    <x v="66"/>
    <s v="GER"/>
    <x v="6"/>
    <n v="7"/>
    <x v="1"/>
    <n v="21.129000000000001"/>
    <n v="8.011000000000001"/>
  </r>
  <r>
    <x v="5"/>
    <x v="1"/>
    <x v="6"/>
    <x v="1"/>
    <x v="0"/>
    <x v="66"/>
    <s v="GER"/>
    <x v="6"/>
    <n v="7"/>
    <x v="2"/>
    <n v="28.741"/>
    <n v="7.6119999999999983"/>
  </r>
  <r>
    <x v="5"/>
    <x v="1"/>
    <x v="6"/>
    <x v="1"/>
    <x v="0"/>
    <x v="66"/>
    <s v="GER"/>
    <x v="6"/>
    <n v="7"/>
    <x v="3"/>
    <n v="36.360999999999997"/>
    <n v="7.6199999999999974"/>
  </r>
  <r>
    <x v="5"/>
    <x v="1"/>
    <x v="6"/>
    <x v="1"/>
    <x v="0"/>
    <x v="55"/>
    <s v="UKR"/>
    <x v="6"/>
    <n v="8"/>
    <x v="0"/>
    <n v="13.553000000000001"/>
    <n v="13.553000000000001"/>
  </r>
  <r>
    <x v="5"/>
    <x v="1"/>
    <x v="6"/>
    <x v="1"/>
    <x v="0"/>
    <x v="55"/>
    <s v="UKR"/>
    <x v="6"/>
    <n v="8"/>
    <x v="1"/>
    <n v="21.315999999999999"/>
    <n v="7.7629999999999981"/>
  </r>
  <r>
    <x v="5"/>
    <x v="1"/>
    <x v="6"/>
    <x v="1"/>
    <x v="0"/>
    <x v="55"/>
    <s v="UKR"/>
    <x v="6"/>
    <n v="8"/>
    <x v="2"/>
    <n v="29.018999999999998"/>
    <n v="7.7029999999999994"/>
  </r>
  <r>
    <x v="5"/>
    <x v="1"/>
    <x v="6"/>
    <x v="1"/>
    <x v="0"/>
    <x v="55"/>
    <s v="UKR"/>
    <x v="6"/>
    <n v="8"/>
    <x v="3"/>
    <n v="37.03"/>
    <n v="8.0110000000000028"/>
  </r>
  <r>
    <x v="5"/>
    <x v="1"/>
    <x v="6"/>
    <x v="1"/>
    <x v="0"/>
    <x v="67"/>
    <s v="SUI"/>
    <x v="6"/>
    <n v="9"/>
    <x v="0"/>
    <n v="13.512"/>
    <n v="13.512"/>
  </r>
  <r>
    <x v="5"/>
    <x v="1"/>
    <x v="6"/>
    <x v="1"/>
    <x v="0"/>
    <x v="67"/>
    <s v="SUI"/>
    <x v="6"/>
    <n v="9"/>
    <x v="1"/>
    <n v="21.565000000000001"/>
    <n v="8.0530000000000008"/>
  </r>
  <r>
    <x v="5"/>
    <x v="1"/>
    <x v="6"/>
    <x v="1"/>
    <x v="0"/>
    <x v="67"/>
    <s v="SUI"/>
    <x v="6"/>
    <n v="9"/>
    <x v="2"/>
    <n v="29.402999999999999"/>
    <n v="7.8379999999999974"/>
  </r>
  <r>
    <x v="5"/>
    <x v="1"/>
    <x v="6"/>
    <x v="1"/>
    <x v="0"/>
    <x v="67"/>
    <s v="SUI"/>
    <x v="6"/>
    <n v="9"/>
    <x v="3"/>
    <n v="37.237000000000002"/>
    <n v="7.8340000000000032"/>
  </r>
  <r>
    <x v="5"/>
    <x v="1"/>
    <x v="6"/>
    <x v="1"/>
    <x v="0"/>
    <x v="68"/>
    <s v="SUI"/>
    <x v="6"/>
    <n v="10"/>
    <x v="0"/>
    <n v="14.208"/>
    <n v="14.208"/>
  </r>
  <r>
    <x v="5"/>
    <x v="1"/>
    <x v="6"/>
    <x v="1"/>
    <x v="0"/>
    <x v="68"/>
    <s v="SUI"/>
    <x v="6"/>
    <n v="10"/>
    <x v="1"/>
    <n v="22.771000000000001"/>
    <n v="8.5630000000000006"/>
  </r>
  <r>
    <x v="5"/>
    <x v="1"/>
    <x v="6"/>
    <x v="1"/>
    <x v="0"/>
    <x v="68"/>
    <s v="SUI"/>
    <x v="6"/>
    <n v="10"/>
    <x v="2"/>
    <n v="30.800999999999998"/>
    <n v="8.0299999999999976"/>
  </r>
  <r>
    <x v="5"/>
    <x v="1"/>
    <x v="6"/>
    <x v="1"/>
    <x v="0"/>
    <x v="68"/>
    <s v="SUI"/>
    <x v="6"/>
    <n v="10"/>
    <x v="3"/>
    <n v="38.808"/>
    <n v="8.0070000000000014"/>
  </r>
  <r>
    <x v="5"/>
    <x v="1"/>
    <x v="6"/>
    <x v="1"/>
    <x v="1"/>
    <x v="4"/>
    <s v="COL"/>
    <x v="55"/>
    <n v="1"/>
    <x v="0"/>
    <n v="12.023"/>
    <n v="12.023"/>
  </r>
  <r>
    <x v="5"/>
    <x v="1"/>
    <x v="6"/>
    <x v="1"/>
    <x v="1"/>
    <x v="4"/>
    <s v="COL"/>
    <x v="55"/>
    <n v="1"/>
    <x v="1"/>
    <n v="19.414000000000001"/>
    <n v="7.3910000000000018"/>
  </r>
  <r>
    <x v="5"/>
    <x v="1"/>
    <x v="6"/>
    <x v="1"/>
    <x v="1"/>
    <x v="4"/>
    <s v="COL"/>
    <x v="55"/>
    <n v="1"/>
    <x v="2"/>
    <n v="26.527000000000001"/>
    <n v="7.1129999999999995"/>
  </r>
  <r>
    <x v="5"/>
    <x v="1"/>
    <x v="6"/>
    <x v="1"/>
    <x v="1"/>
    <x v="4"/>
    <s v="COL"/>
    <x v="55"/>
    <n v="1"/>
    <x v="3"/>
    <n v="33.805999999999997"/>
    <n v="7.2789999999999964"/>
  </r>
  <r>
    <x v="5"/>
    <x v="1"/>
    <x v="6"/>
    <x v="1"/>
    <x v="1"/>
    <x v="62"/>
    <s v="RUS"/>
    <x v="6"/>
    <n v="2"/>
    <x v="0"/>
    <n v="11.98"/>
    <n v="11.98"/>
  </r>
  <r>
    <x v="5"/>
    <x v="1"/>
    <x v="6"/>
    <x v="1"/>
    <x v="1"/>
    <x v="62"/>
    <s v="RUS"/>
    <x v="6"/>
    <n v="2"/>
    <x v="1"/>
    <n v="19.347999999999999"/>
    <n v="7.3679999999999986"/>
  </r>
  <r>
    <x v="5"/>
    <x v="1"/>
    <x v="6"/>
    <x v="1"/>
    <x v="1"/>
    <x v="62"/>
    <s v="RUS"/>
    <x v="6"/>
    <n v="2"/>
    <x v="2"/>
    <n v="26.492000000000001"/>
    <n v="7.1440000000000019"/>
  </r>
  <r>
    <x v="5"/>
    <x v="1"/>
    <x v="6"/>
    <x v="1"/>
    <x v="1"/>
    <x v="62"/>
    <s v="RUS"/>
    <x v="6"/>
    <n v="2"/>
    <x v="3"/>
    <n v="33.844000000000001"/>
    <n v="7.3520000000000003"/>
  </r>
  <r>
    <x v="5"/>
    <x v="1"/>
    <x v="6"/>
    <x v="1"/>
    <x v="1"/>
    <x v="63"/>
    <s v="RUS"/>
    <x v="6"/>
    <n v="3"/>
    <x v="0"/>
    <n v="11.714"/>
    <n v="11.714"/>
  </r>
  <r>
    <x v="5"/>
    <x v="1"/>
    <x v="6"/>
    <x v="1"/>
    <x v="1"/>
    <x v="63"/>
    <s v="RUS"/>
    <x v="6"/>
    <n v="3"/>
    <x v="1"/>
    <n v="19.091000000000001"/>
    <n v="7.3770000000000007"/>
  </r>
  <r>
    <x v="5"/>
    <x v="1"/>
    <x v="6"/>
    <x v="1"/>
    <x v="1"/>
    <x v="63"/>
    <s v="RUS"/>
    <x v="6"/>
    <n v="3"/>
    <x v="2"/>
    <n v="26.443999999999999"/>
    <n v="7.352999999999998"/>
  </r>
  <r>
    <x v="5"/>
    <x v="1"/>
    <x v="6"/>
    <x v="1"/>
    <x v="1"/>
    <x v="63"/>
    <s v="RUS"/>
    <x v="6"/>
    <n v="3"/>
    <x v="3"/>
    <n v="34.265999999999998"/>
    <n v="7.8219999999999992"/>
  </r>
  <r>
    <x v="5"/>
    <x v="1"/>
    <x v="6"/>
    <x v="1"/>
    <x v="1"/>
    <x v="64"/>
    <s v="MCT"/>
    <x v="6"/>
    <n v="4"/>
    <x v="0"/>
    <n v="12.294"/>
    <n v="12.294"/>
  </r>
  <r>
    <x v="5"/>
    <x v="1"/>
    <x v="6"/>
    <x v="1"/>
    <x v="1"/>
    <x v="64"/>
    <s v="MCT"/>
    <x v="6"/>
    <n v="4"/>
    <x v="1"/>
    <n v="19.756"/>
    <n v="7.4619999999999997"/>
  </r>
  <r>
    <x v="5"/>
    <x v="1"/>
    <x v="6"/>
    <x v="1"/>
    <x v="1"/>
    <x v="64"/>
    <s v="MCT"/>
    <x v="6"/>
    <n v="4"/>
    <x v="2"/>
    <n v="27.094000000000001"/>
    <n v="7.338000000000001"/>
  </r>
  <r>
    <x v="5"/>
    <x v="1"/>
    <x v="6"/>
    <x v="1"/>
    <x v="1"/>
    <x v="64"/>
    <s v="MCT"/>
    <x v="6"/>
    <n v="4"/>
    <x v="3"/>
    <n v="34.762"/>
    <n v="7.6679999999999993"/>
  </r>
  <r>
    <x v="5"/>
    <x v="1"/>
    <x v="6"/>
    <x v="1"/>
    <x v="1"/>
    <x v="20"/>
    <s v="IRL"/>
    <x v="6"/>
    <n v="5"/>
    <x v="0"/>
    <n v="12.802"/>
    <n v="12.802"/>
  </r>
  <r>
    <x v="5"/>
    <x v="1"/>
    <x v="6"/>
    <x v="1"/>
    <x v="1"/>
    <x v="20"/>
    <s v="IRL"/>
    <x v="6"/>
    <n v="5"/>
    <x v="1"/>
    <n v="20.303000000000001"/>
    <n v="7.5010000000000012"/>
  </r>
  <r>
    <x v="5"/>
    <x v="1"/>
    <x v="6"/>
    <x v="1"/>
    <x v="1"/>
    <x v="20"/>
    <s v="IRL"/>
    <x v="6"/>
    <n v="5"/>
    <x v="2"/>
    <n v="27.562999999999999"/>
    <n v="7.259999999999998"/>
  </r>
  <r>
    <x v="5"/>
    <x v="1"/>
    <x v="6"/>
    <x v="1"/>
    <x v="1"/>
    <x v="20"/>
    <s v="IRL"/>
    <x v="6"/>
    <n v="5"/>
    <x v="3"/>
    <n v="35.119"/>
    <n v="7.5560000000000009"/>
  </r>
  <r>
    <x v="5"/>
    <x v="1"/>
    <x v="6"/>
    <x v="1"/>
    <x v="1"/>
    <x v="65"/>
    <s v="GER"/>
    <x v="6"/>
    <n v="6"/>
    <x v="0"/>
    <n v="12.47"/>
    <n v="12.47"/>
  </r>
  <r>
    <x v="5"/>
    <x v="1"/>
    <x v="6"/>
    <x v="1"/>
    <x v="1"/>
    <x v="65"/>
    <s v="GER"/>
    <x v="6"/>
    <n v="6"/>
    <x v="1"/>
    <n v="20.303999999999998"/>
    <n v="7.8339999999999979"/>
  </r>
  <r>
    <x v="5"/>
    <x v="1"/>
    <x v="6"/>
    <x v="1"/>
    <x v="1"/>
    <x v="65"/>
    <s v="GER"/>
    <x v="6"/>
    <n v="6"/>
    <x v="2"/>
    <n v="27.849"/>
    <n v="7.5450000000000017"/>
  </r>
  <r>
    <x v="5"/>
    <x v="1"/>
    <x v="6"/>
    <x v="1"/>
    <x v="1"/>
    <x v="65"/>
    <s v="GER"/>
    <x v="6"/>
    <n v="6"/>
    <x v="3"/>
    <n v="35.588000000000001"/>
    <n v="7.7390000000000008"/>
  </r>
  <r>
    <x v="5"/>
    <x v="1"/>
    <x v="6"/>
    <x v="1"/>
    <x v="1"/>
    <x v="55"/>
    <s v="UKR"/>
    <x v="6"/>
    <n v="7"/>
    <x v="0"/>
    <n v="13.14"/>
    <n v="13.14"/>
  </r>
  <r>
    <x v="5"/>
    <x v="1"/>
    <x v="6"/>
    <x v="1"/>
    <x v="1"/>
    <x v="55"/>
    <s v="UKR"/>
    <x v="6"/>
    <n v="7"/>
    <x v="1"/>
    <n v="20.881"/>
    <n v="7.7409999999999997"/>
  </r>
  <r>
    <x v="5"/>
    <x v="1"/>
    <x v="6"/>
    <x v="1"/>
    <x v="1"/>
    <x v="55"/>
    <s v="UKR"/>
    <x v="6"/>
    <n v="7"/>
    <x v="2"/>
    <n v="28.451000000000001"/>
    <n v="7.57"/>
  </r>
  <r>
    <x v="5"/>
    <x v="1"/>
    <x v="6"/>
    <x v="1"/>
    <x v="1"/>
    <x v="55"/>
    <s v="UKR"/>
    <x v="6"/>
    <n v="7"/>
    <x v="3"/>
    <n v="36.320999999999998"/>
    <n v="7.8699999999999974"/>
  </r>
  <r>
    <x v="5"/>
    <x v="1"/>
    <x v="6"/>
    <x v="1"/>
    <x v="1"/>
    <x v="66"/>
    <s v="GER"/>
    <x v="6"/>
    <n v="8"/>
    <x v="0"/>
    <n v="13.193"/>
    <n v="13.193"/>
  </r>
  <r>
    <x v="5"/>
    <x v="1"/>
    <x v="6"/>
    <x v="1"/>
    <x v="1"/>
    <x v="66"/>
    <s v="GER"/>
    <x v="6"/>
    <n v="8"/>
    <x v="1"/>
    <n v="21.175999999999998"/>
    <n v="7.9829999999999988"/>
  </r>
  <r>
    <x v="5"/>
    <x v="1"/>
    <x v="6"/>
    <x v="1"/>
    <x v="1"/>
    <x v="66"/>
    <s v="GER"/>
    <x v="6"/>
    <n v="8"/>
    <x v="2"/>
    <n v="28.777000000000001"/>
    <n v="7.6010000000000026"/>
  </r>
  <r>
    <x v="5"/>
    <x v="1"/>
    <x v="6"/>
    <x v="1"/>
    <x v="1"/>
    <x v="66"/>
    <s v="GER"/>
    <x v="6"/>
    <n v="8"/>
    <x v="3"/>
    <n v="36.438000000000002"/>
    <n v="7.6610000000000014"/>
  </r>
  <r>
    <x v="6"/>
    <x v="1"/>
    <x v="7"/>
    <x v="1"/>
    <x v="0"/>
    <x v="16"/>
    <s v="ITA"/>
    <x v="56"/>
    <n v="1"/>
    <x v="0"/>
    <n v="11.872999999999999"/>
    <n v="11.872999999999999"/>
  </r>
  <r>
    <x v="6"/>
    <x v="1"/>
    <x v="7"/>
    <x v="1"/>
    <x v="0"/>
    <x v="16"/>
    <s v="ITA"/>
    <x v="56"/>
    <n v="1"/>
    <x v="1"/>
    <n v="19.359000000000002"/>
    <n v="7.4860000000000024"/>
  </r>
  <r>
    <x v="6"/>
    <x v="1"/>
    <x v="7"/>
    <x v="1"/>
    <x v="0"/>
    <x v="16"/>
    <s v="ITA"/>
    <x v="56"/>
    <n v="1"/>
    <x v="2"/>
    <n v="26.626999999999999"/>
    <n v="7.2679999999999971"/>
  </r>
  <r>
    <x v="6"/>
    <x v="1"/>
    <x v="7"/>
    <x v="1"/>
    <x v="0"/>
    <x v="16"/>
    <s v="ITA"/>
    <x v="56"/>
    <n v="1"/>
    <x v="3"/>
    <n v="34.094000000000001"/>
    <n v="7.4670000000000023"/>
  </r>
  <r>
    <x v="6"/>
    <x v="1"/>
    <x v="7"/>
    <x v="1"/>
    <x v="0"/>
    <x v="19"/>
    <s v="ESP"/>
    <x v="57"/>
    <n v="2"/>
    <x v="0"/>
    <n v="12.21"/>
    <n v="12.21"/>
  </r>
  <r>
    <x v="6"/>
    <x v="1"/>
    <x v="7"/>
    <x v="1"/>
    <x v="0"/>
    <x v="19"/>
    <s v="ESP"/>
    <x v="57"/>
    <n v="2"/>
    <x v="1"/>
    <n v="19.876999999999999"/>
    <n v="7.666999999999998"/>
  </r>
  <r>
    <x v="6"/>
    <x v="1"/>
    <x v="7"/>
    <x v="1"/>
    <x v="0"/>
    <x v="19"/>
    <s v="ESP"/>
    <x v="57"/>
    <n v="2"/>
    <x v="2"/>
    <n v="27.47"/>
    <n v="7.593"/>
  </r>
  <r>
    <x v="6"/>
    <x v="1"/>
    <x v="7"/>
    <x v="1"/>
    <x v="0"/>
    <x v="19"/>
    <s v="ESP"/>
    <x v="57"/>
    <n v="2"/>
    <x v="3"/>
    <n v="35.302999999999997"/>
    <n v="7.8329999999999984"/>
  </r>
  <r>
    <x v="6"/>
    <x v="1"/>
    <x v="7"/>
    <x v="1"/>
    <x v="0"/>
    <x v="30"/>
    <s v="HKG"/>
    <x v="6"/>
    <n v="3"/>
    <x v="0"/>
    <n v="12.696999999999999"/>
    <n v="12.696999999999999"/>
  </r>
  <r>
    <x v="6"/>
    <x v="1"/>
    <x v="7"/>
    <x v="1"/>
    <x v="0"/>
    <x v="30"/>
    <s v="HKG"/>
    <x v="6"/>
    <n v="3"/>
    <x v="1"/>
    <n v="20.495000000000001"/>
    <n v="7.7980000000000018"/>
  </r>
  <r>
    <x v="6"/>
    <x v="1"/>
    <x v="7"/>
    <x v="1"/>
    <x v="0"/>
    <x v="30"/>
    <s v="HKG"/>
    <x v="6"/>
    <n v="3"/>
    <x v="2"/>
    <n v="28.135000000000002"/>
    <n v="7.6400000000000006"/>
  </r>
  <r>
    <x v="6"/>
    <x v="1"/>
    <x v="7"/>
    <x v="1"/>
    <x v="0"/>
    <x v="30"/>
    <s v="HKG"/>
    <x v="6"/>
    <n v="3"/>
    <x v="3"/>
    <n v="36.049999999999997"/>
    <n v="7.9149999999999956"/>
  </r>
  <r>
    <x v="6"/>
    <x v="1"/>
    <x v="7"/>
    <x v="1"/>
    <x v="0"/>
    <x v="21"/>
    <s v="MAS"/>
    <x v="58"/>
    <n v="4"/>
    <x v="0"/>
    <n v="13.212999999999999"/>
    <n v="13.212999999999999"/>
  </r>
  <r>
    <x v="6"/>
    <x v="1"/>
    <x v="7"/>
    <x v="1"/>
    <x v="0"/>
    <x v="21"/>
    <s v="MAS"/>
    <x v="58"/>
    <n v="4"/>
    <x v="1"/>
    <n v="20.934999999999999"/>
    <n v="7.7219999999999995"/>
  </r>
  <r>
    <x v="6"/>
    <x v="1"/>
    <x v="7"/>
    <x v="1"/>
    <x v="0"/>
    <x v="21"/>
    <s v="MAS"/>
    <x v="58"/>
    <n v="4"/>
    <x v="2"/>
    <n v="28.436"/>
    <n v="7.5010000000000012"/>
  </r>
  <r>
    <x v="6"/>
    <x v="1"/>
    <x v="7"/>
    <x v="1"/>
    <x v="0"/>
    <x v="21"/>
    <s v="MAS"/>
    <x v="58"/>
    <n v="4"/>
    <x v="3"/>
    <n v="36.075000000000003"/>
    <n v="7.6390000000000029"/>
  </r>
  <r>
    <x v="6"/>
    <x v="1"/>
    <x v="7"/>
    <x v="1"/>
    <x v="0"/>
    <x v="69"/>
    <s v="HKG"/>
    <x v="59"/>
    <n v="5"/>
    <x v="0"/>
    <n v="12.868"/>
    <n v="12.868"/>
  </r>
  <r>
    <x v="6"/>
    <x v="1"/>
    <x v="7"/>
    <x v="1"/>
    <x v="0"/>
    <x v="69"/>
    <s v="HKG"/>
    <x v="59"/>
    <n v="5"/>
    <x v="1"/>
    <n v="20.713999999999999"/>
    <n v="7.8459999999999983"/>
  </r>
  <r>
    <x v="6"/>
    <x v="1"/>
    <x v="7"/>
    <x v="1"/>
    <x v="0"/>
    <x v="69"/>
    <s v="HKG"/>
    <x v="59"/>
    <n v="5"/>
    <x v="2"/>
    <n v="28.396999999999998"/>
    <n v="7.6829999999999998"/>
  </r>
  <r>
    <x v="6"/>
    <x v="1"/>
    <x v="7"/>
    <x v="1"/>
    <x v="0"/>
    <x v="69"/>
    <s v="HKG"/>
    <x v="59"/>
    <n v="5"/>
    <x v="3"/>
    <n v="36.341000000000001"/>
    <n v="7.9440000000000026"/>
  </r>
  <r>
    <x v="6"/>
    <x v="1"/>
    <x v="7"/>
    <x v="1"/>
    <x v="1"/>
    <x v="16"/>
    <s v="ITA"/>
    <x v="56"/>
    <n v="1"/>
    <x v="0"/>
    <n v="11.708"/>
    <n v="11.708"/>
  </r>
  <r>
    <x v="6"/>
    <x v="1"/>
    <x v="7"/>
    <x v="1"/>
    <x v="1"/>
    <x v="16"/>
    <s v="ITA"/>
    <x v="56"/>
    <n v="1"/>
    <x v="1"/>
    <n v="19.196000000000002"/>
    <n v="7.4880000000000013"/>
  </r>
  <r>
    <x v="6"/>
    <x v="1"/>
    <x v="7"/>
    <x v="1"/>
    <x v="1"/>
    <x v="16"/>
    <s v="ITA"/>
    <x v="56"/>
    <n v="1"/>
    <x v="2"/>
    <n v="26.501999999999999"/>
    <n v="7.3059999999999974"/>
  </r>
  <r>
    <x v="6"/>
    <x v="1"/>
    <x v="7"/>
    <x v="1"/>
    <x v="1"/>
    <x v="16"/>
    <s v="ITA"/>
    <x v="56"/>
    <n v="1"/>
    <x v="3"/>
    <n v="34.021999999999998"/>
    <n v="7.52"/>
  </r>
  <r>
    <x v="6"/>
    <x v="1"/>
    <x v="7"/>
    <x v="1"/>
    <x v="1"/>
    <x v="19"/>
    <s v="ESP"/>
    <x v="57"/>
    <n v="2"/>
    <x v="0"/>
    <n v="12.2"/>
    <n v="12.2"/>
  </r>
  <r>
    <x v="6"/>
    <x v="1"/>
    <x v="7"/>
    <x v="1"/>
    <x v="1"/>
    <x v="19"/>
    <s v="ESP"/>
    <x v="57"/>
    <n v="2"/>
    <x v="1"/>
    <n v="19.754000000000001"/>
    <n v="7.554000000000002"/>
  </r>
  <r>
    <x v="6"/>
    <x v="1"/>
    <x v="7"/>
    <x v="1"/>
    <x v="1"/>
    <x v="19"/>
    <s v="ESP"/>
    <x v="57"/>
    <n v="2"/>
    <x v="2"/>
    <n v="27.212"/>
    <n v="7.4579999999999984"/>
  </r>
  <r>
    <x v="6"/>
    <x v="1"/>
    <x v="7"/>
    <x v="1"/>
    <x v="1"/>
    <x v="19"/>
    <s v="ESP"/>
    <x v="57"/>
    <n v="2"/>
    <x v="3"/>
    <n v="34.902999999999999"/>
    <n v="7.6909999999999989"/>
  </r>
  <r>
    <x v="6"/>
    <x v="1"/>
    <x v="7"/>
    <x v="1"/>
    <x v="1"/>
    <x v="21"/>
    <s v="MAS"/>
    <x v="58"/>
    <n v="3"/>
    <x v="0"/>
    <n v="12.862"/>
    <n v="12.862"/>
  </r>
  <r>
    <x v="6"/>
    <x v="1"/>
    <x v="7"/>
    <x v="1"/>
    <x v="1"/>
    <x v="21"/>
    <s v="MAS"/>
    <x v="58"/>
    <n v="3"/>
    <x v="1"/>
    <n v="20.492999999999999"/>
    <n v="7.6309999999999985"/>
  </r>
  <r>
    <x v="6"/>
    <x v="1"/>
    <x v="7"/>
    <x v="1"/>
    <x v="1"/>
    <x v="21"/>
    <s v="MAS"/>
    <x v="58"/>
    <n v="3"/>
    <x v="2"/>
    <n v="27.931999999999999"/>
    <n v="7.4390000000000001"/>
  </r>
  <r>
    <x v="6"/>
    <x v="1"/>
    <x v="7"/>
    <x v="1"/>
    <x v="1"/>
    <x v="21"/>
    <s v="MAS"/>
    <x v="58"/>
    <n v="3"/>
    <x v="3"/>
    <n v="35.493000000000002"/>
    <n v="7.5610000000000035"/>
  </r>
  <r>
    <x v="6"/>
    <x v="1"/>
    <x v="7"/>
    <x v="1"/>
    <x v="1"/>
    <x v="30"/>
    <s v="HKG"/>
    <x v="6"/>
    <n v="4"/>
    <x v="0"/>
    <n v="12.484999999999999"/>
    <n v="12.484999999999999"/>
  </r>
  <r>
    <x v="6"/>
    <x v="1"/>
    <x v="7"/>
    <x v="1"/>
    <x v="1"/>
    <x v="30"/>
    <s v="HKG"/>
    <x v="6"/>
    <n v="4"/>
    <x v="1"/>
    <n v="20.231000000000002"/>
    <n v="7.7460000000000022"/>
  </r>
  <r>
    <x v="6"/>
    <x v="1"/>
    <x v="7"/>
    <x v="1"/>
    <x v="1"/>
    <x v="30"/>
    <s v="HKG"/>
    <x v="6"/>
    <n v="4"/>
    <x v="2"/>
    <n v="27.861999999999998"/>
    <n v="7.6309999999999967"/>
  </r>
  <r>
    <x v="6"/>
    <x v="1"/>
    <x v="7"/>
    <x v="1"/>
    <x v="1"/>
    <x v="30"/>
    <s v="HKG"/>
    <x v="6"/>
    <n v="4"/>
    <x v="3"/>
    <n v="35.826999999999998"/>
    <n v="7.9649999999999999"/>
  </r>
  <r>
    <x v="6"/>
    <x v="1"/>
    <x v="7"/>
    <x v="1"/>
    <x v="1"/>
    <x v="69"/>
    <s v="HKG"/>
    <x v="59"/>
    <n v="5"/>
    <x v="0"/>
    <n v="12.72"/>
    <n v="12.72"/>
  </r>
  <r>
    <x v="6"/>
    <x v="1"/>
    <x v="7"/>
    <x v="1"/>
    <x v="1"/>
    <x v="69"/>
    <s v="HKG"/>
    <x v="59"/>
    <n v="5"/>
    <x v="1"/>
    <n v="20.526"/>
    <n v="7.8059999999999992"/>
  </r>
  <r>
    <x v="6"/>
    <x v="1"/>
    <x v="7"/>
    <x v="1"/>
    <x v="1"/>
    <x v="69"/>
    <s v="HKG"/>
    <x v="59"/>
    <n v="5"/>
    <x v="2"/>
    <n v="28.222999999999999"/>
    <n v="7.6969999999999992"/>
  </r>
  <r>
    <x v="6"/>
    <x v="1"/>
    <x v="7"/>
    <x v="1"/>
    <x v="1"/>
    <x v="69"/>
    <s v="HKG"/>
    <x v="59"/>
    <n v="5"/>
    <x v="3"/>
    <n v="36.149000000000001"/>
    <n v="7.9260000000000019"/>
  </r>
  <r>
    <x v="7"/>
    <x v="2"/>
    <x v="8"/>
    <x v="0"/>
    <x v="0"/>
    <x v="8"/>
    <s v="GER"/>
    <x v="60"/>
    <n v="1"/>
    <x v="0"/>
    <n v="12.038"/>
    <n v="12.038"/>
  </r>
  <r>
    <x v="7"/>
    <x v="2"/>
    <x v="8"/>
    <x v="0"/>
    <x v="0"/>
    <x v="8"/>
    <s v="GER"/>
    <x v="60"/>
    <n v="1"/>
    <x v="1"/>
    <n v="19.202999999999999"/>
    <n v="7.1649999999999991"/>
  </r>
  <r>
    <x v="7"/>
    <x v="2"/>
    <x v="8"/>
    <x v="0"/>
    <x v="0"/>
    <x v="8"/>
    <s v="GER"/>
    <x v="60"/>
    <n v="1"/>
    <x v="2"/>
    <n v="26.14"/>
    <n v="6.9370000000000012"/>
  </r>
  <r>
    <x v="7"/>
    <x v="2"/>
    <x v="8"/>
    <x v="0"/>
    <x v="0"/>
    <x v="8"/>
    <s v="GER"/>
    <x v="60"/>
    <n v="1"/>
    <x v="3"/>
    <n v="33.197000000000003"/>
    <n v="7.0570000000000022"/>
  </r>
  <r>
    <x v="7"/>
    <x v="2"/>
    <x v="8"/>
    <x v="0"/>
    <x v="0"/>
    <x v="9"/>
    <s v="GER"/>
    <x v="60"/>
    <n v="2"/>
    <x v="0"/>
    <n v="11.715"/>
    <n v="11.715"/>
  </r>
  <r>
    <x v="7"/>
    <x v="2"/>
    <x v="8"/>
    <x v="0"/>
    <x v="0"/>
    <x v="9"/>
    <s v="GER"/>
    <x v="60"/>
    <n v="2"/>
    <x v="1"/>
    <n v="19.012"/>
    <n v="7.2970000000000006"/>
  </r>
  <r>
    <x v="7"/>
    <x v="2"/>
    <x v="8"/>
    <x v="0"/>
    <x v="0"/>
    <x v="9"/>
    <s v="GER"/>
    <x v="60"/>
    <n v="2"/>
    <x v="2"/>
    <n v="26.039000000000001"/>
    <n v="7.027000000000001"/>
  </r>
  <r>
    <x v="7"/>
    <x v="2"/>
    <x v="8"/>
    <x v="0"/>
    <x v="0"/>
    <x v="9"/>
    <s v="GER"/>
    <x v="60"/>
    <n v="2"/>
    <x v="3"/>
    <n v="33.262"/>
    <n v="7.222999999999999"/>
  </r>
  <r>
    <x v="7"/>
    <x v="2"/>
    <x v="8"/>
    <x v="0"/>
    <x v="0"/>
    <x v="28"/>
    <s v="MEX"/>
    <x v="61"/>
    <n v="3"/>
    <x v="0"/>
    <n v="11.795999999999999"/>
    <n v="11.795999999999999"/>
  </r>
  <r>
    <x v="7"/>
    <x v="2"/>
    <x v="8"/>
    <x v="0"/>
    <x v="0"/>
    <x v="28"/>
    <s v="MEX"/>
    <x v="61"/>
    <n v="3"/>
    <x v="1"/>
    <n v="19.027000000000001"/>
    <n v="7.2310000000000016"/>
  </r>
  <r>
    <x v="7"/>
    <x v="2"/>
    <x v="8"/>
    <x v="0"/>
    <x v="0"/>
    <x v="28"/>
    <s v="MEX"/>
    <x v="61"/>
    <n v="3"/>
    <x v="2"/>
    <n v="26.065999999999999"/>
    <n v="7.0389999999999979"/>
  </r>
  <r>
    <x v="7"/>
    <x v="2"/>
    <x v="8"/>
    <x v="0"/>
    <x v="0"/>
    <x v="28"/>
    <s v="MEX"/>
    <x v="61"/>
    <n v="3"/>
    <x v="3"/>
    <n v="33.298999999999999"/>
    <n v="7.2330000000000005"/>
  </r>
  <r>
    <x v="7"/>
    <x v="2"/>
    <x v="8"/>
    <x v="0"/>
    <x v="0"/>
    <x v="16"/>
    <s v="ITA"/>
    <x v="62"/>
    <n v="4"/>
    <x v="0"/>
    <n v="11.598000000000001"/>
    <n v="11.598000000000001"/>
  </r>
  <r>
    <x v="7"/>
    <x v="2"/>
    <x v="8"/>
    <x v="0"/>
    <x v="0"/>
    <x v="16"/>
    <s v="ITA"/>
    <x v="62"/>
    <n v="4"/>
    <x v="1"/>
    <n v="18.927"/>
    <n v="7.3289999999999988"/>
  </r>
  <r>
    <x v="7"/>
    <x v="2"/>
    <x v="8"/>
    <x v="0"/>
    <x v="0"/>
    <x v="16"/>
    <s v="ITA"/>
    <x v="62"/>
    <n v="4"/>
    <x v="2"/>
    <n v="26.068000000000001"/>
    <n v="7.1410000000000018"/>
  </r>
  <r>
    <x v="7"/>
    <x v="2"/>
    <x v="8"/>
    <x v="0"/>
    <x v="0"/>
    <x v="16"/>
    <s v="ITA"/>
    <x v="62"/>
    <n v="4"/>
    <x v="3"/>
    <n v="33.409999999999997"/>
    <n v="7.3419999999999952"/>
  </r>
  <r>
    <x v="7"/>
    <x v="2"/>
    <x v="8"/>
    <x v="0"/>
    <x v="0"/>
    <x v="52"/>
    <s v="RUS"/>
    <x v="6"/>
    <n v="5"/>
    <x v="0"/>
    <n v="11.769"/>
    <n v="11.769"/>
  </r>
  <r>
    <x v="7"/>
    <x v="2"/>
    <x v="8"/>
    <x v="0"/>
    <x v="0"/>
    <x v="52"/>
    <s v="RUS"/>
    <x v="6"/>
    <n v="5"/>
    <x v="1"/>
    <n v="19.134"/>
    <n v="7.3650000000000002"/>
  </r>
  <r>
    <x v="7"/>
    <x v="2"/>
    <x v="8"/>
    <x v="0"/>
    <x v="0"/>
    <x v="52"/>
    <s v="RUS"/>
    <x v="6"/>
    <n v="5"/>
    <x v="2"/>
    <n v="26.241"/>
    <n v="7.1069999999999993"/>
  </r>
  <r>
    <x v="7"/>
    <x v="2"/>
    <x v="8"/>
    <x v="0"/>
    <x v="0"/>
    <x v="52"/>
    <s v="RUS"/>
    <x v="6"/>
    <n v="5"/>
    <x v="3"/>
    <n v="33.47"/>
    <n v="7.2289999999999992"/>
  </r>
  <r>
    <x v="7"/>
    <x v="2"/>
    <x v="8"/>
    <x v="0"/>
    <x v="0"/>
    <x v="7"/>
    <s v="NED"/>
    <x v="63"/>
    <n v="6"/>
    <x v="0"/>
    <n v="11.505000000000001"/>
    <n v="11.505000000000001"/>
  </r>
  <r>
    <x v="7"/>
    <x v="2"/>
    <x v="8"/>
    <x v="0"/>
    <x v="0"/>
    <x v="7"/>
    <s v="NED"/>
    <x v="63"/>
    <n v="6"/>
    <x v="1"/>
    <n v="18.803999999999998"/>
    <n v="7.2989999999999977"/>
  </r>
  <r>
    <x v="7"/>
    <x v="2"/>
    <x v="8"/>
    <x v="0"/>
    <x v="0"/>
    <x v="7"/>
    <s v="NED"/>
    <x v="63"/>
    <n v="6"/>
    <x v="2"/>
    <n v="25.995999999999999"/>
    <n v="7.1920000000000002"/>
  </r>
  <r>
    <x v="7"/>
    <x v="2"/>
    <x v="8"/>
    <x v="0"/>
    <x v="0"/>
    <x v="7"/>
    <s v="NED"/>
    <x v="63"/>
    <n v="6"/>
    <x v="3"/>
    <n v="33.521000000000001"/>
    <n v="7.5250000000000021"/>
  </r>
  <r>
    <x v="7"/>
    <x v="2"/>
    <x v="8"/>
    <x v="0"/>
    <x v="0"/>
    <x v="51"/>
    <s v="RUS"/>
    <x v="6"/>
    <n v="7"/>
    <x v="0"/>
    <n v="11.891"/>
    <n v="11.891"/>
  </r>
  <r>
    <x v="7"/>
    <x v="2"/>
    <x v="8"/>
    <x v="0"/>
    <x v="0"/>
    <x v="51"/>
    <s v="RUS"/>
    <x v="6"/>
    <n v="7"/>
    <x v="1"/>
    <n v="19.263000000000002"/>
    <n v="7.3720000000000017"/>
  </r>
  <r>
    <x v="7"/>
    <x v="2"/>
    <x v="8"/>
    <x v="0"/>
    <x v="0"/>
    <x v="51"/>
    <s v="RUS"/>
    <x v="6"/>
    <n v="7"/>
    <x v="2"/>
    <n v="26.344000000000001"/>
    <n v="7.0809999999999995"/>
  </r>
  <r>
    <x v="7"/>
    <x v="2"/>
    <x v="8"/>
    <x v="0"/>
    <x v="0"/>
    <x v="51"/>
    <s v="RUS"/>
    <x v="6"/>
    <n v="7"/>
    <x v="3"/>
    <n v="33.549999999999997"/>
    <n v="7.205999999999996"/>
  </r>
  <r>
    <x v="7"/>
    <x v="2"/>
    <x v="8"/>
    <x v="0"/>
    <x v="0"/>
    <x v="13"/>
    <s v="POL"/>
    <x v="6"/>
    <n v="8"/>
    <x v="0"/>
    <n v="11.866"/>
    <n v="11.866"/>
  </r>
  <r>
    <x v="7"/>
    <x v="2"/>
    <x v="8"/>
    <x v="0"/>
    <x v="0"/>
    <x v="13"/>
    <s v="POL"/>
    <x v="6"/>
    <n v="8"/>
    <x v="1"/>
    <n v="19.274999999999999"/>
    <n v="7.4089999999999989"/>
  </r>
  <r>
    <x v="7"/>
    <x v="2"/>
    <x v="8"/>
    <x v="0"/>
    <x v="0"/>
    <x v="13"/>
    <s v="POL"/>
    <x v="6"/>
    <n v="8"/>
    <x v="2"/>
    <n v="26.375"/>
    <n v="7.1000000000000014"/>
  </r>
  <r>
    <x v="7"/>
    <x v="2"/>
    <x v="8"/>
    <x v="0"/>
    <x v="0"/>
    <x v="13"/>
    <s v="POL"/>
    <x v="6"/>
    <n v="8"/>
    <x v="3"/>
    <n v="33.655000000000001"/>
    <n v="7.2800000000000011"/>
  </r>
  <r>
    <x v="7"/>
    <x v="2"/>
    <x v="8"/>
    <x v="0"/>
    <x v="0"/>
    <x v="70"/>
    <s v="UKR"/>
    <x v="6"/>
    <n v="9"/>
    <x v="0"/>
    <n v="12.05"/>
    <n v="12.05"/>
  </r>
  <r>
    <x v="7"/>
    <x v="2"/>
    <x v="8"/>
    <x v="0"/>
    <x v="0"/>
    <x v="70"/>
    <s v="UKR"/>
    <x v="6"/>
    <n v="9"/>
    <x v="1"/>
    <n v="19.420999999999999"/>
    <n v="7.3709999999999987"/>
  </r>
  <r>
    <x v="7"/>
    <x v="2"/>
    <x v="8"/>
    <x v="0"/>
    <x v="0"/>
    <x v="70"/>
    <s v="UKR"/>
    <x v="6"/>
    <n v="9"/>
    <x v="2"/>
    <n v="26.527999999999999"/>
    <n v="7.1069999999999993"/>
  </r>
  <r>
    <x v="7"/>
    <x v="2"/>
    <x v="8"/>
    <x v="0"/>
    <x v="0"/>
    <x v="70"/>
    <s v="UKR"/>
    <x v="6"/>
    <n v="9"/>
    <x v="3"/>
    <n v="33.777999999999999"/>
    <n v="7.25"/>
  </r>
  <r>
    <x v="7"/>
    <x v="2"/>
    <x v="8"/>
    <x v="0"/>
    <x v="0"/>
    <x v="71"/>
    <s v="MEX"/>
    <x v="64"/>
    <n v="10"/>
    <x v="0"/>
    <n v="11.987"/>
    <n v="11.987"/>
  </r>
  <r>
    <x v="7"/>
    <x v="2"/>
    <x v="8"/>
    <x v="0"/>
    <x v="0"/>
    <x v="71"/>
    <s v="MEX"/>
    <x v="64"/>
    <n v="10"/>
    <x v="1"/>
    <n v="19.350000000000001"/>
    <n v="7.3630000000000013"/>
  </r>
  <r>
    <x v="7"/>
    <x v="2"/>
    <x v="8"/>
    <x v="0"/>
    <x v="0"/>
    <x v="71"/>
    <s v="MEX"/>
    <x v="64"/>
    <n v="10"/>
    <x v="2"/>
    <n v="26.49"/>
    <n v="7.139999999999997"/>
  </r>
  <r>
    <x v="7"/>
    <x v="2"/>
    <x v="8"/>
    <x v="0"/>
    <x v="0"/>
    <x v="71"/>
    <s v="MEX"/>
    <x v="64"/>
    <n v="10"/>
    <x v="3"/>
    <n v="33.869999999999997"/>
    <n v="7.379999999999999"/>
  </r>
  <r>
    <x v="7"/>
    <x v="2"/>
    <x v="8"/>
    <x v="0"/>
    <x v="0"/>
    <x v="72"/>
    <s v="RUS"/>
    <x v="6"/>
    <n v="11"/>
    <x v="0"/>
    <n v="11.675000000000001"/>
    <n v="11.675000000000001"/>
  </r>
  <r>
    <x v="7"/>
    <x v="2"/>
    <x v="8"/>
    <x v="0"/>
    <x v="0"/>
    <x v="72"/>
    <s v="RUS"/>
    <x v="6"/>
    <n v="11"/>
    <x v="1"/>
    <n v="19.143000000000001"/>
    <n v="7.468"/>
  </r>
  <r>
    <x v="7"/>
    <x v="2"/>
    <x v="8"/>
    <x v="0"/>
    <x v="0"/>
    <x v="72"/>
    <s v="RUS"/>
    <x v="6"/>
    <n v="11"/>
    <x v="2"/>
    <n v="26.437999999999999"/>
    <n v="7.2949999999999982"/>
  </r>
  <r>
    <x v="7"/>
    <x v="2"/>
    <x v="8"/>
    <x v="0"/>
    <x v="0"/>
    <x v="72"/>
    <s v="RUS"/>
    <x v="6"/>
    <n v="11"/>
    <x v="3"/>
    <n v="33.988"/>
    <n v="7.5500000000000007"/>
  </r>
  <r>
    <x v="7"/>
    <x v="2"/>
    <x v="8"/>
    <x v="0"/>
    <x v="0"/>
    <x v="25"/>
    <s v="NED"/>
    <x v="65"/>
    <n v="12"/>
    <x v="0"/>
    <n v="12.208"/>
    <n v="12.208"/>
  </r>
  <r>
    <x v="7"/>
    <x v="2"/>
    <x v="8"/>
    <x v="0"/>
    <x v="0"/>
    <x v="25"/>
    <s v="NED"/>
    <x v="65"/>
    <n v="12"/>
    <x v="1"/>
    <n v="19.678999999999998"/>
    <n v="7.4709999999999983"/>
  </r>
  <r>
    <x v="7"/>
    <x v="2"/>
    <x v="8"/>
    <x v="0"/>
    <x v="0"/>
    <x v="25"/>
    <s v="NED"/>
    <x v="65"/>
    <n v="12"/>
    <x v="2"/>
    <n v="26.82"/>
    <n v="7.1410000000000018"/>
  </r>
  <r>
    <x v="7"/>
    <x v="2"/>
    <x v="8"/>
    <x v="0"/>
    <x v="0"/>
    <x v="25"/>
    <s v="NED"/>
    <x v="65"/>
    <n v="12"/>
    <x v="3"/>
    <n v="34.064"/>
    <n v="7.2439999999999998"/>
  </r>
  <r>
    <x v="7"/>
    <x v="2"/>
    <x v="8"/>
    <x v="0"/>
    <x v="0"/>
    <x v="73"/>
    <s v="RUS"/>
    <x v="6"/>
    <n v="13"/>
    <x v="0"/>
    <n v="11.833"/>
    <n v="11.833"/>
  </r>
  <r>
    <x v="7"/>
    <x v="2"/>
    <x v="8"/>
    <x v="0"/>
    <x v="0"/>
    <x v="73"/>
    <s v="RUS"/>
    <x v="6"/>
    <n v="13"/>
    <x v="1"/>
    <n v="19.132000000000001"/>
    <n v="7.2990000000000013"/>
  </r>
  <r>
    <x v="7"/>
    <x v="2"/>
    <x v="8"/>
    <x v="0"/>
    <x v="0"/>
    <x v="73"/>
    <s v="RUS"/>
    <x v="6"/>
    <n v="13"/>
    <x v="2"/>
    <n v="26.38"/>
    <n v="7.2479999999999976"/>
  </r>
  <r>
    <x v="7"/>
    <x v="2"/>
    <x v="8"/>
    <x v="0"/>
    <x v="0"/>
    <x v="73"/>
    <s v="RUS"/>
    <x v="6"/>
    <n v="13"/>
    <x v="3"/>
    <n v="34.073999999999998"/>
    <n v="7.6939999999999991"/>
  </r>
  <r>
    <x v="7"/>
    <x v="2"/>
    <x v="8"/>
    <x v="0"/>
    <x v="0"/>
    <x v="74"/>
    <s v="AUS"/>
    <x v="6"/>
    <n v="14"/>
    <x v="0"/>
    <n v="11.848000000000001"/>
    <n v="11.848000000000001"/>
  </r>
  <r>
    <x v="7"/>
    <x v="2"/>
    <x v="8"/>
    <x v="0"/>
    <x v="0"/>
    <x v="74"/>
    <s v="AUS"/>
    <x v="6"/>
    <n v="14"/>
    <x v="1"/>
    <n v="19.294"/>
    <n v="7.4459999999999997"/>
  </r>
  <r>
    <x v="7"/>
    <x v="2"/>
    <x v="8"/>
    <x v="0"/>
    <x v="0"/>
    <x v="74"/>
    <s v="AUS"/>
    <x v="6"/>
    <n v="14"/>
    <x v="2"/>
    <n v="26.605"/>
    <n v="7.3109999999999999"/>
  </r>
  <r>
    <x v="7"/>
    <x v="2"/>
    <x v="8"/>
    <x v="0"/>
    <x v="0"/>
    <x v="74"/>
    <s v="AUS"/>
    <x v="6"/>
    <n v="14"/>
    <x v="3"/>
    <n v="34.139000000000003"/>
    <n v="7.5340000000000025"/>
  </r>
  <r>
    <x v="7"/>
    <x v="2"/>
    <x v="8"/>
    <x v="0"/>
    <x v="0"/>
    <x v="19"/>
    <s v="ESP"/>
    <x v="66"/>
    <n v="15"/>
    <x v="0"/>
    <n v="12.256"/>
    <n v="12.256"/>
  </r>
  <r>
    <x v="7"/>
    <x v="2"/>
    <x v="8"/>
    <x v="0"/>
    <x v="0"/>
    <x v="19"/>
    <s v="ESP"/>
    <x v="66"/>
    <n v="15"/>
    <x v="1"/>
    <n v="19.715"/>
    <n v="7.4589999999999996"/>
  </r>
  <r>
    <x v="7"/>
    <x v="2"/>
    <x v="8"/>
    <x v="0"/>
    <x v="0"/>
    <x v="19"/>
    <s v="ESP"/>
    <x v="66"/>
    <n v="15"/>
    <x v="2"/>
    <n v="27.042000000000002"/>
    <n v="7.3270000000000017"/>
  </r>
  <r>
    <x v="7"/>
    <x v="2"/>
    <x v="8"/>
    <x v="0"/>
    <x v="0"/>
    <x v="19"/>
    <s v="ESP"/>
    <x v="66"/>
    <n v="15"/>
    <x v="3"/>
    <n v="34.585999999999999"/>
    <n v="7.5439999999999969"/>
  </r>
  <r>
    <x v="7"/>
    <x v="2"/>
    <x v="8"/>
    <x v="0"/>
    <x v="0"/>
    <x v="75"/>
    <s v="CHN"/>
    <x v="60"/>
    <n v="16"/>
    <x v="0"/>
    <n v="11.782999999999999"/>
    <n v="11.782999999999999"/>
  </r>
  <r>
    <x v="7"/>
    <x v="2"/>
    <x v="8"/>
    <x v="0"/>
    <x v="0"/>
    <x v="75"/>
    <s v="CHN"/>
    <x v="60"/>
    <n v="16"/>
    <x v="1"/>
    <n v="19.132999999999999"/>
    <n v="7.35"/>
  </r>
  <r>
    <x v="7"/>
    <x v="2"/>
    <x v="8"/>
    <x v="0"/>
    <x v="0"/>
    <x v="75"/>
    <s v="CHN"/>
    <x v="60"/>
    <n v="16"/>
    <x v="2"/>
    <n v="26.591000000000001"/>
    <n v="7.458000000000002"/>
  </r>
  <r>
    <x v="7"/>
    <x v="2"/>
    <x v="8"/>
    <x v="0"/>
    <x v="0"/>
    <x v="75"/>
    <s v="CHN"/>
    <x v="60"/>
    <n v="16"/>
    <x v="3"/>
    <n v="34.710999999999999"/>
    <n v="8.1199999999999974"/>
  </r>
  <r>
    <x v="7"/>
    <x v="2"/>
    <x v="8"/>
    <x v="0"/>
    <x v="0"/>
    <x v="29"/>
    <s v="COL"/>
    <x v="67"/>
    <n v="17"/>
    <x v="0"/>
    <n v="12.226000000000001"/>
    <n v="12.226000000000001"/>
  </r>
  <r>
    <x v="7"/>
    <x v="2"/>
    <x v="8"/>
    <x v="0"/>
    <x v="0"/>
    <x v="29"/>
    <s v="COL"/>
    <x v="67"/>
    <n v="17"/>
    <x v="1"/>
    <n v="19.811"/>
    <n v="7.5849999999999991"/>
  </r>
  <r>
    <x v="7"/>
    <x v="2"/>
    <x v="8"/>
    <x v="0"/>
    <x v="0"/>
    <x v="29"/>
    <s v="COL"/>
    <x v="67"/>
    <n v="17"/>
    <x v="2"/>
    <n v="27.225999999999999"/>
    <n v="7.4149999999999991"/>
  </r>
  <r>
    <x v="7"/>
    <x v="2"/>
    <x v="8"/>
    <x v="0"/>
    <x v="0"/>
    <x v="29"/>
    <s v="COL"/>
    <x v="67"/>
    <n v="17"/>
    <x v="3"/>
    <n v="34.828000000000003"/>
    <n v="7.6020000000000039"/>
  </r>
  <r>
    <x v="7"/>
    <x v="2"/>
    <x v="8"/>
    <x v="0"/>
    <x v="0"/>
    <x v="26"/>
    <s v="CHN"/>
    <x v="68"/>
    <n v="18"/>
    <x v="0"/>
    <n v="12.58"/>
    <n v="12.58"/>
  </r>
  <r>
    <x v="7"/>
    <x v="2"/>
    <x v="8"/>
    <x v="0"/>
    <x v="0"/>
    <x v="26"/>
    <s v="CHN"/>
    <x v="68"/>
    <n v="18"/>
    <x v="1"/>
    <n v="20.068000000000001"/>
    <n v="7.4880000000000013"/>
  </r>
  <r>
    <x v="7"/>
    <x v="2"/>
    <x v="8"/>
    <x v="0"/>
    <x v="0"/>
    <x v="26"/>
    <s v="CHN"/>
    <x v="68"/>
    <n v="18"/>
    <x v="2"/>
    <n v="27.312000000000001"/>
    <n v="7.2439999999999998"/>
  </r>
  <r>
    <x v="7"/>
    <x v="2"/>
    <x v="8"/>
    <x v="0"/>
    <x v="0"/>
    <x v="26"/>
    <s v="CHN"/>
    <x v="68"/>
    <n v="18"/>
    <x v="3"/>
    <n v="34.856000000000002"/>
    <n v="7.5440000000000005"/>
  </r>
  <r>
    <x v="7"/>
    <x v="2"/>
    <x v="8"/>
    <x v="0"/>
    <x v="0"/>
    <x v="18"/>
    <s v="CAN"/>
    <x v="69"/>
    <n v="19"/>
    <x v="0"/>
    <n v="12.603"/>
    <n v="12.603"/>
  </r>
  <r>
    <x v="7"/>
    <x v="2"/>
    <x v="8"/>
    <x v="0"/>
    <x v="0"/>
    <x v="18"/>
    <s v="CAN"/>
    <x v="69"/>
    <n v="19"/>
    <x v="1"/>
    <n v="20.175999999999998"/>
    <n v="7.5729999999999986"/>
  </r>
  <r>
    <x v="7"/>
    <x v="2"/>
    <x v="8"/>
    <x v="0"/>
    <x v="0"/>
    <x v="18"/>
    <s v="CAN"/>
    <x v="69"/>
    <n v="19"/>
    <x v="2"/>
    <n v="27.495000000000001"/>
    <n v="7.3190000000000026"/>
  </r>
  <r>
    <x v="7"/>
    <x v="2"/>
    <x v="8"/>
    <x v="0"/>
    <x v="0"/>
    <x v="18"/>
    <s v="CAN"/>
    <x v="69"/>
    <n v="19"/>
    <x v="3"/>
    <n v="35.091999999999999"/>
    <n v="7.5969999999999978"/>
  </r>
  <r>
    <x v="7"/>
    <x v="2"/>
    <x v="8"/>
    <x v="0"/>
    <x v="0"/>
    <x v="76"/>
    <s v="RSA"/>
    <x v="6"/>
    <n v="20"/>
    <x v="0"/>
    <n v="12.808"/>
    <n v="12.808"/>
  </r>
  <r>
    <x v="7"/>
    <x v="2"/>
    <x v="8"/>
    <x v="0"/>
    <x v="0"/>
    <x v="76"/>
    <s v="RSA"/>
    <x v="6"/>
    <n v="20"/>
    <x v="1"/>
    <n v="20.353000000000002"/>
    <n v="7.5450000000000017"/>
  </r>
  <r>
    <x v="7"/>
    <x v="2"/>
    <x v="8"/>
    <x v="0"/>
    <x v="0"/>
    <x v="76"/>
    <s v="RSA"/>
    <x v="6"/>
    <n v="20"/>
    <x v="2"/>
    <n v="27.632000000000001"/>
    <n v="7.2789999999999999"/>
  </r>
  <r>
    <x v="7"/>
    <x v="2"/>
    <x v="8"/>
    <x v="0"/>
    <x v="0"/>
    <x v="76"/>
    <s v="RSA"/>
    <x v="6"/>
    <n v="20"/>
    <x v="3"/>
    <n v="35.183"/>
    <n v="7.5509999999999984"/>
  </r>
  <r>
    <x v="7"/>
    <x v="2"/>
    <x v="8"/>
    <x v="0"/>
    <x v="0"/>
    <x v="77"/>
    <s v="KOR"/>
    <x v="60"/>
    <n v="21"/>
    <x v="0"/>
    <n v="12.561999999999999"/>
    <n v="12.561999999999999"/>
  </r>
  <r>
    <x v="7"/>
    <x v="2"/>
    <x v="8"/>
    <x v="0"/>
    <x v="0"/>
    <x v="77"/>
    <s v="KOR"/>
    <x v="60"/>
    <n v="21"/>
    <x v="1"/>
    <n v="20.196999999999999"/>
    <n v="7.6349999999999998"/>
  </r>
  <r>
    <x v="7"/>
    <x v="2"/>
    <x v="8"/>
    <x v="0"/>
    <x v="0"/>
    <x v="77"/>
    <s v="KOR"/>
    <x v="60"/>
    <n v="21"/>
    <x v="2"/>
    <n v="27.64"/>
    <n v="7.4430000000000014"/>
  </r>
  <r>
    <x v="7"/>
    <x v="2"/>
    <x v="8"/>
    <x v="0"/>
    <x v="0"/>
    <x v="77"/>
    <s v="KOR"/>
    <x v="60"/>
    <n v="21"/>
    <x v="3"/>
    <n v="35.283999999999999"/>
    <n v="7.6439999999999984"/>
  </r>
  <r>
    <x v="7"/>
    <x v="2"/>
    <x v="8"/>
    <x v="0"/>
    <x v="1"/>
    <x v="8"/>
    <s v="GER"/>
    <x v="60"/>
    <n v="1"/>
    <x v="0"/>
    <n v="11.911"/>
    <n v="11.911"/>
  </r>
  <r>
    <x v="7"/>
    <x v="2"/>
    <x v="8"/>
    <x v="0"/>
    <x v="1"/>
    <x v="8"/>
    <s v="GER"/>
    <x v="60"/>
    <n v="1"/>
    <x v="1"/>
    <n v="19.096"/>
    <n v="7.1850000000000005"/>
  </r>
  <r>
    <x v="7"/>
    <x v="2"/>
    <x v="8"/>
    <x v="0"/>
    <x v="1"/>
    <x v="8"/>
    <s v="GER"/>
    <x v="60"/>
    <n v="1"/>
    <x v="2"/>
    <n v="26.033000000000001"/>
    <n v="6.9370000000000012"/>
  </r>
  <r>
    <x v="7"/>
    <x v="2"/>
    <x v="8"/>
    <x v="0"/>
    <x v="1"/>
    <x v="8"/>
    <s v="GER"/>
    <x v="60"/>
    <n v="1"/>
    <x v="3"/>
    <n v="33.121000000000002"/>
    <n v="7.088000000000001"/>
  </r>
  <r>
    <x v="7"/>
    <x v="2"/>
    <x v="8"/>
    <x v="0"/>
    <x v="1"/>
    <x v="28"/>
    <s v="MEX"/>
    <x v="61"/>
    <n v="2"/>
    <x v="0"/>
    <n v="11.619"/>
    <n v="11.619"/>
  </r>
  <r>
    <x v="7"/>
    <x v="2"/>
    <x v="8"/>
    <x v="0"/>
    <x v="1"/>
    <x v="28"/>
    <s v="MEX"/>
    <x v="61"/>
    <n v="2"/>
    <x v="1"/>
    <n v="18.818999999999999"/>
    <n v="7.1999999999999993"/>
  </r>
  <r>
    <x v="7"/>
    <x v="2"/>
    <x v="8"/>
    <x v="0"/>
    <x v="1"/>
    <x v="28"/>
    <s v="MEX"/>
    <x v="61"/>
    <n v="2"/>
    <x v="2"/>
    <n v="25.856000000000002"/>
    <n v="7.0370000000000026"/>
  </r>
  <r>
    <x v="7"/>
    <x v="2"/>
    <x v="8"/>
    <x v="0"/>
    <x v="1"/>
    <x v="28"/>
    <s v="MEX"/>
    <x v="61"/>
    <n v="2"/>
    <x v="3"/>
    <n v="33.154000000000003"/>
    <n v="7.2980000000000018"/>
  </r>
  <r>
    <x v="7"/>
    <x v="2"/>
    <x v="8"/>
    <x v="0"/>
    <x v="1"/>
    <x v="16"/>
    <s v="ITA"/>
    <x v="62"/>
    <n v="3"/>
    <x v="0"/>
    <n v="11.395"/>
    <n v="11.395"/>
  </r>
  <r>
    <x v="7"/>
    <x v="2"/>
    <x v="8"/>
    <x v="0"/>
    <x v="1"/>
    <x v="16"/>
    <s v="ITA"/>
    <x v="62"/>
    <n v="3"/>
    <x v="1"/>
    <n v="18.706"/>
    <n v="7.3109999999999999"/>
  </r>
  <r>
    <x v="7"/>
    <x v="2"/>
    <x v="8"/>
    <x v="0"/>
    <x v="1"/>
    <x v="16"/>
    <s v="ITA"/>
    <x v="62"/>
    <n v="3"/>
    <x v="2"/>
    <n v="25.827999999999999"/>
    <n v="7.1219999999999999"/>
  </r>
  <r>
    <x v="7"/>
    <x v="2"/>
    <x v="8"/>
    <x v="0"/>
    <x v="1"/>
    <x v="16"/>
    <s v="ITA"/>
    <x v="62"/>
    <n v="3"/>
    <x v="3"/>
    <n v="33.170999999999999"/>
    <n v="7.343"/>
  </r>
  <r>
    <x v="7"/>
    <x v="2"/>
    <x v="8"/>
    <x v="0"/>
    <x v="1"/>
    <x v="9"/>
    <s v="GER"/>
    <x v="60"/>
    <n v="4"/>
    <x v="0"/>
    <n v="11.657"/>
    <n v="11.657"/>
  </r>
  <r>
    <x v="7"/>
    <x v="2"/>
    <x v="8"/>
    <x v="0"/>
    <x v="1"/>
    <x v="9"/>
    <s v="GER"/>
    <x v="60"/>
    <n v="4"/>
    <x v="1"/>
    <n v="18.965"/>
    <n v="7.3079999999999998"/>
  </r>
  <r>
    <x v="7"/>
    <x v="2"/>
    <x v="8"/>
    <x v="0"/>
    <x v="1"/>
    <x v="9"/>
    <s v="GER"/>
    <x v="60"/>
    <n v="4"/>
    <x v="2"/>
    <n v="25.978999999999999"/>
    <n v="7.0139999999999993"/>
  </r>
  <r>
    <x v="7"/>
    <x v="2"/>
    <x v="8"/>
    <x v="0"/>
    <x v="1"/>
    <x v="9"/>
    <s v="GER"/>
    <x v="60"/>
    <n v="4"/>
    <x v="3"/>
    <n v="33.179000000000002"/>
    <n v="7.2000000000000028"/>
  </r>
  <r>
    <x v="7"/>
    <x v="2"/>
    <x v="8"/>
    <x v="0"/>
    <x v="1"/>
    <x v="51"/>
    <s v="RUS"/>
    <x v="6"/>
    <n v="5"/>
    <x v="0"/>
    <n v="11.871"/>
    <n v="11.871"/>
  </r>
  <r>
    <x v="7"/>
    <x v="2"/>
    <x v="8"/>
    <x v="0"/>
    <x v="1"/>
    <x v="51"/>
    <s v="RUS"/>
    <x v="6"/>
    <n v="5"/>
    <x v="1"/>
    <n v="19.193000000000001"/>
    <n v="7.322000000000001"/>
  </r>
  <r>
    <x v="7"/>
    <x v="2"/>
    <x v="8"/>
    <x v="0"/>
    <x v="1"/>
    <x v="51"/>
    <s v="RUS"/>
    <x v="6"/>
    <n v="5"/>
    <x v="2"/>
    <n v="26.268000000000001"/>
    <n v="7.0749999999999993"/>
  </r>
  <r>
    <x v="7"/>
    <x v="2"/>
    <x v="8"/>
    <x v="0"/>
    <x v="1"/>
    <x v="51"/>
    <s v="RUS"/>
    <x v="6"/>
    <n v="5"/>
    <x v="3"/>
    <n v="33.475999999999999"/>
    <n v="7.2079999999999984"/>
  </r>
  <r>
    <x v="7"/>
    <x v="2"/>
    <x v="8"/>
    <x v="0"/>
    <x v="1"/>
    <x v="52"/>
    <s v="RUS"/>
    <x v="6"/>
    <n v="6"/>
    <x v="0"/>
    <n v="11.682"/>
    <n v="11.682"/>
  </r>
  <r>
    <x v="7"/>
    <x v="2"/>
    <x v="8"/>
    <x v="0"/>
    <x v="1"/>
    <x v="52"/>
    <s v="RUS"/>
    <x v="6"/>
    <n v="6"/>
    <x v="1"/>
    <n v="19.007000000000001"/>
    <n v="7.3250000000000011"/>
  </r>
  <r>
    <x v="7"/>
    <x v="2"/>
    <x v="8"/>
    <x v="0"/>
    <x v="1"/>
    <x v="52"/>
    <s v="RUS"/>
    <x v="6"/>
    <n v="6"/>
    <x v="2"/>
    <n v="26.16"/>
    <n v="7.1529999999999987"/>
  </r>
  <r>
    <x v="7"/>
    <x v="2"/>
    <x v="8"/>
    <x v="0"/>
    <x v="1"/>
    <x v="52"/>
    <s v="RUS"/>
    <x v="6"/>
    <n v="6"/>
    <x v="3"/>
    <n v="33.494"/>
    <n v="7.3339999999999996"/>
  </r>
  <r>
    <x v="7"/>
    <x v="2"/>
    <x v="8"/>
    <x v="0"/>
    <x v="1"/>
    <x v="13"/>
    <s v="POL"/>
    <x v="6"/>
    <n v="7"/>
    <x v="0"/>
    <n v="12"/>
    <n v="12"/>
  </r>
  <r>
    <x v="7"/>
    <x v="2"/>
    <x v="8"/>
    <x v="0"/>
    <x v="1"/>
    <x v="13"/>
    <s v="POL"/>
    <x v="6"/>
    <n v="7"/>
    <x v="1"/>
    <n v="19.399000000000001"/>
    <n v="7.3990000000000009"/>
  </r>
  <r>
    <x v="7"/>
    <x v="2"/>
    <x v="8"/>
    <x v="0"/>
    <x v="1"/>
    <x v="13"/>
    <s v="POL"/>
    <x v="6"/>
    <n v="7"/>
    <x v="2"/>
    <n v="26.535"/>
    <n v="7.1359999999999992"/>
  </r>
  <r>
    <x v="7"/>
    <x v="2"/>
    <x v="8"/>
    <x v="0"/>
    <x v="1"/>
    <x v="13"/>
    <s v="POL"/>
    <x v="6"/>
    <n v="7"/>
    <x v="3"/>
    <n v="33.923000000000002"/>
    <n v="7.3880000000000017"/>
  </r>
  <r>
    <x v="7"/>
    <x v="2"/>
    <x v="8"/>
    <x v="0"/>
    <x v="1"/>
    <x v="7"/>
    <s v="NED"/>
    <x v="63"/>
    <n v="8"/>
    <x v="0"/>
    <n v="11.728999999999999"/>
    <n v="11.728999999999999"/>
  </r>
  <r>
    <x v="7"/>
    <x v="2"/>
    <x v="8"/>
    <x v="0"/>
    <x v="1"/>
    <x v="7"/>
    <s v="NED"/>
    <x v="63"/>
    <n v="8"/>
    <x v="1"/>
    <n v="19.123999999999999"/>
    <n v="7.3949999999999996"/>
  </r>
  <r>
    <x v="7"/>
    <x v="2"/>
    <x v="8"/>
    <x v="0"/>
    <x v="1"/>
    <x v="7"/>
    <s v="NED"/>
    <x v="63"/>
    <n v="8"/>
    <x v="2"/>
    <n v="26.405999999999999"/>
    <n v="7.282"/>
  </r>
  <r>
    <x v="7"/>
    <x v="2"/>
    <x v="8"/>
    <x v="0"/>
    <x v="1"/>
    <x v="7"/>
    <s v="NED"/>
    <x v="63"/>
    <n v="8"/>
    <x v="3"/>
    <n v="34.003999999999998"/>
    <n v="7.597999999999999"/>
  </r>
  <r>
    <x v="8"/>
    <x v="3"/>
    <x v="9"/>
    <x v="0"/>
    <x v="0"/>
    <x v="52"/>
    <s v="RUS"/>
    <x v="6"/>
    <n v="1"/>
    <x v="0"/>
    <n v="11.598000000000001"/>
    <n v="11.598000000000001"/>
  </r>
  <r>
    <x v="8"/>
    <x v="3"/>
    <x v="9"/>
    <x v="0"/>
    <x v="0"/>
    <x v="52"/>
    <s v="RUS"/>
    <x v="6"/>
    <n v="1"/>
    <x v="1"/>
    <n v="18.981999999999999"/>
    <n v="7.3839999999999986"/>
  </r>
  <r>
    <x v="8"/>
    <x v="3"/>
    <x v="9"/>
    <x v="0"/>
    <x v="0"/>
    <x v="52"/>
    <s v="RUS"/>
    <x v="6"/>
    <n v="1"/>
    <x v="2"/>
    <n v="26.172000000000001"/>
    <n v="7.1900000000000013"/>
  </r>
  <r>
    <x v="8"/>
    <x v="3"/>
    <x v="9"/>
    <x v="0"/>
    <x v="0"/>
    <x v="52"/>
    <s v="RUS"/>
    <x v="6"/>
    <n v="1"/>
    <x v="3"/>
    <n v="33.554000000000002"/>
    <n v="7.3820000000000014"/>
  </r>
  <r>
    <x v="8"/>
    <x v="3"/>
    <x v="9"/>
    <x v="0"/>
    <x v="0"/>
    <x v="74"/>
    <s v="AUS"/>
    <x v="6"/>
    <n v="2"/>
    <x v="0"/>
    <n v="11.789"/>
    <n v="11.789"/>
  </r>
  <r>
    <x v="8"/>
    <x v="3"/>
    <x v="9"/>
    <x v="0"/>
    <x v="0"/>
    <x v="74"/>
    <s v="AUS"/>
    <x v="6"/>
    <n v="2"/>
    <x v="1"/>
    <n v="19.123000000000001"/>
    <n v="7.3340000000000014"/>
  </r>
  <r>
    <x v="8"/>
    <x v="3"/>
    <x v="9"/>
    <x v="0"/>
    <x v="0"/>
    <x v="74"/>
    <s v="AUS"/>
    <x v="6"/>
    <n v="2"/>
    <x v="2"/>
    <n v="26.279"/>
    <n v="7.1559999999999988"/>
  </r>
  <r>
    <x v="8"/>
    <x v="3"/>
    <x v="9"/>
    <x v="0"/>
    <x v="0"/>
    <x v="74"/>
    <s v="AUS"/>
    <x v="6"/>
    <n v="2"/>
    <x v="3"/>
    <n v="33.555999999999997"/>
    <n v="7.2769999999999975"/>
  </r>
  <r>
    <x v="8"/>
    <x v="3"/>
    <x v="9"/>
    <x v="0"/>
    <x v="0"/>
    <x v="78"/>
    <s v="GER"/>
    <x v="6"/>
    <n v="3"/>
    <x v="0"/>
    <n v="11.621"/>
    <n v="11.621"/>
  </r>
  <r>
    <x v="8"/>
    <x v="3"/>
    <x v="9"/>
    <x v="0"/>
    <x v="0"/>
    <x v="78"/>
    <s v="GER"/>
    <x v="6"/>
    <n v="3"/>
    <x v="1"/>
    <n v="18.917999999999999"/>
    <n v="7.2969999999999988"/>
  </r>
  <r>
    <x v="8"/>
    <x v="3"/>
    <x v="9"/>
    <x v="0"/>
    <x v="0"/>
    <x v="78"/>
    <s v="GER"/>
    <x v="6"/>
    <n v="3"/>
    <x v="2"/>
    <n v="26.122"/>
    <n v="7.2040000000000006"/>
  </r>
  <r>
    <x v="8"/>
    <x v="3"/>
    <x v="9"/>
    <x v="0"/>
    <x v="0"/>
    <x v="78"/>
    <s v="GER"/>
    <x v="6"/>
    <n v="3"/>
    <x v="3"/>
    <n v="33.597999999999999"/>
    <n v="7.4759999999999991"/>
  </r>
  <r>
    <x v="8"/>
    <x v="3"/>
    <x v="9"/>
    <x v="0"/>
    <x v="0"/>
    <x v="70"/>
    <s v="UKR"/>
    <x v="6"/>
    <n v="4"/>
    <x v="0"/>
    <n v="11.875"/>
    <n v="11.875"/>
  </r>
  <r>
    <x v="8"/>
    <x v="3"/>
    <x v="9"/>
    <x v="0"/>
    <x v="0"/>
    <x v="70"/>
    <s v="UKR"/>
    <x v="6"/>
    <n v="4"/>
    <x v="1"/>
    <n v="19.173999999999999"/>
    <n v="7.2989999999999995"/>
  </r>
  <r>
    <x v="8"/>
    <x v="3"/>
    <x v="9"/>
    <x v="0"/>
    <x v="0"/>
    <x v="70"/>
    <s v="UKR"/>
    <x v="6"/>
    <n v="4"/>
    <x v="2"/>
    <n v="26.343"/>
    <n v="7.1690000000000005"/>
  </r>
  <r>
    <x v="8"/>
    <x v="3"/>
    <x v="9"/>
    <x v="0"/>
    <x v="0"/>
    <x v="70"/>
    <s v="UKR"/>
    <x v="6"/>
    <n v="4"/>
    <x v="3"/>
    <n v="33.673999999999999"/>
    <n v="7.3309999999999995"/>
  </r>
  <r>
    <x v="8"/>
    <x v="3"/>
    <x v="9"/>
    <x v="0"/>
    <x v="0"/>
    <x v="7"/>
    <s v="NED"/>
    <x v="70"/>
    <n v="5"/>
    <x v="0"/>
    <n v="11.605"/>
    <n v="11.605"/>
  </r>
  <r>
    <x v="8"/>
    <x v="3"/>
    <x v="9"/>
    <x v="0"/>
    <x v="0"/>
    <x v="7"/>
    <s v="NED"/>
    <x v="70"/>
    <n v="5"/>
    <x v="1"/>
    <n v="18.986000000000001"/>
    <n v="7.3810000000000002"/>
  </r>
  <r>
    <x v="8"/>
    <x v="3"/>
    <x v="9"/>
    <x v="0"/>
    <x v="0"/>
    <x v="7"/>
    <s v="NED"/>
    <x v="70"/>
    <n v="5"/>
    <x v="2"/>
    <n v="26.244"/>
    <n v="7.2579999999999991"/>
  </r>
  <r>
    <x v="8"/>
    <x v="3"/>
    <x v="9"/>
    <x v="0"/>
    <x v="0"/>
    <x v="7"/>
    <s v="NED"/>
    <x v="70"/>
    <n v="5"/>
    <x v="3"/>
    <n v="33.798000000000002"/>
    <n v="7.554000000000002"/>
  </r>
  <r>
    <x v="8"/>
    <x v="3"/>
    <x v="9"/>
    <x v="0"/>
    <x v="0"/>
    <x v="28"/>
    <s v="MEX"/>
    <x v="71"/>
    <n v="6"/>
    <x v="0"/>
    <n v="11.967000000000001"/>
    <n v="11.967000000000001"/>
  </r>
  <r>
    <x v="8"/>
    <x v="3"/>
    <x v="9"/>
    <x v="0"/>
    <x v="0"/>
    <x v="28"/>
    <s v="MEX"/>
    <x v="71"/>
    <n v="6"/>
    <x v="1"/>
    <n v="19.315000000000001"/>
    <n v="7.3480000000000008"/>
  </r>
  <r>
    <x v="8"/>
    <x v="3"/>
    <x v="9"/>
    <x v="0"/>
    <x v="0"/>
    <x v="28"/>
    <s v="MEX"/>
    <x v="71"/>
    <n v="6"/>
    <x v="2"/>
    <n v="26.532"/>
    <n v="7.2169999999999987"/>
  </r>
  <r>
    <x v="8"/>
    <x v="3"/>
    <x v="9"/>
    <x v="0"/>
    <x v="0"/>
    <x v="28"/>
    <s v="MEX"/>
    <x v="71"/>
    <n v="6"/>
    <x v="3"/>
    <n v="33.972999999999999"/>
    <n v="7.4409999999999989"/>
  </r>
  <r>
    <x v="8"/>
    <x v="3"/>
    <x v="9"/>
    <x v="0"/>
    <x v="0"/>
    <x v="8"/>
    <s v="GER"/>
    <x v="72"/>
    <n v="7"/>
    <x v="0"/>
    <n v="12.180999999999999"/>
    <n v="12.180999999999999"/>
  </r>
  <r>
    <x v="8"/>
    <x v="3"/>
    <x v="9"/>
    <x v="0"/>
    <x v="0"/>
    <x v="8"/>
    <s v="GER"/>
    <x v="72"/>
    <n v="7"/>
    <x v="1"/>
    <n v="19.533999999999999"/>
    <n v="7.3529999999999998"/>
  </r>
  <r>
    <x v="8"/>
    <x v="3"/>
    <x v="9"/>
    <x v="0"/>
    <x v="0"/>
    <x v="8"/>
    <s v="GER"/>
    <x v="72"/>
    <n v="7"/>
    <x v="2"/>
    <n v="26.739000000000001"/>
    <n v="7.2050000000000018"/>
  </r>
  <r>
    <x v="8"/>
    <x v="3"/>
    <x v="9"/>
    <x v="0"/>
    <x v="0"/>
    <x v="8"/>
    <s v="GER"/>
    <x v="72"/>
    <n v="7"/>
    <x v="3"/>
    <n v="34.101999999999997"/>
    <n v="7.362999999999996"/>
  </r>
  <r>
    <x v="8"/>
    <x v="3"/>
    <x v="9"/>
    <x v="0"/>
    <x v="0"/>
    <x v="16"/>
    <s v="ITA"/>
    <x v="73"/>
    <n v="8"/>
    <x v="0"/>
    <n v="11.792"/>
    <n v="11.792"/>
  </r>
  <r>
    <x v="8"/>
    <x v="3"/>
    <x v="9"/>
    <x v="0"/>
    <x v="0"/>
    <x v="16"/>
    <s v="ITA"/>
    <x v="73"/>
    <n v="8"/>
    <x v="1"/>
    <n v="19.279"/>
    <n v="7.4870000000000001"/>
  </r>
  <r>
    <x v="8"/>
    <x v="3"/>
    <x v="9"/>
    <x v="0"/>
    <x v="0"/>
    <x v="16"/>
    <s v="ITA"/>
    <x v="73"/>
    <n v="8"/>
    <x v="2"/>
    <n v="26.582999999999998"/>
    <n v="7.3039999999999985"/>
  </r>
  <r>
    <x v="8"/>
    <x v="3"/>
    <x v="9"/>
    <x v="0"/>
    <x v="0"/>
    <x v="16"/>
    <s v="ITA"/>
    <x v="73"/>
    <n v="8"/>
    <x v="3"/>
    <n v="34.127000000000002"/>
    <n v="7.544000000000004"/>
  </r>
  <r>
    <x v="8"/>
    <x v="3"/>
    <x v="9"/>
    <x v="0"/>
    <x v="0"/>
    <x v="75"/>
    <s v="CHN"/>
    <x v="72"/>
    <n v="9"/>
    <x v="0"/>
    <n v="11.71"/>
    <n v="11.71"/>
  </r>
  <r>
    <x v="8"/>
    <x v="3"/>
    <x v="9"/>
    <x v="0"/>
    <x v="0"/>
    <x v="75"/>
    <s v="CHN"/>
    <x v="72"/>
    <n v="9"/>
    <x v="1"/>
    <n v="19.152999999999999"/>
    <n v="7.4429999999999978"/>
  </r>
  <r>
    <x v="8"/>
    <x v="3"/>
    <x v="9"/>
    <x v="0"/>
    <x v="0"/>
    <x v="75"/>
    <s v="CHN"/>
    <x v="72"/>
    <n v="9"/>
    <x v="2"/>
    <n v="26.481999999999999"/>
    <n v="7.3290000000000006"/>
  </r>
  <r>
    <x v="8"/>
    <x v="3"/>
    <x v="9"/>
    <x v="0"/>
    <x v="0"/>
    <x v="75"/>
    <s v="CHN"/>
    <x v="72"/>
    <n v="9"/>
    <x v="3"/>
    <n v="34.143999999999998"/>
    <n v="7.661999999999999"/>
  </r>
  <r>
    <x v="8"/>
    <x v="3"/>
    <x v="9"/>
    <x v="0"/>
    <x v="0"/>
    <x v="13"/>
    <s v="POL"/>
    <x v="6"/>
    <n v="10"/>
    <x v="0"/>
    <n v="11.946"/>
    <n v="11.946"/>
  </r>
  <r>
    <x v="8"/>
    <x v="3"/>
    <x v="9"/>
    <x v="0"/>
    <x v="0"/>
    <x v="13"/>
    <s v="POL"/>
    <x v="6"/>
    <n v="10"/>
    <x v="1"/>
    <n v="19.384"/>
    <n v="7.4380000000000006"/>
  </r>
  <r>
    <x v="8"/>
    <x v="3"/>
    <x v="9"/>
    <x v="0"/>
    <x v="0"/>
    <x v="13"/>
    <s v="POL"/>
    <x v="6"/>
    <n v="10"/>
    <x v="2"/>
    <n v="26.675000000000001"/>
    <n v="7.2910000000000004"/>
  </r>
  <r>
    <x v="8"/>
    <x v="3"/>
    <x v="9"/>
    <x v="0"/>
    <x v="0"/>
    <x v="13"/>
    <s v="POL"/>
    <x v="6"/>
    <n v="10"/>
    <x v="3"/>
    <n v="34.26"/>
    <n v="7.5849999999999973"/>
  </r>
  <r>
    <x v="8"/>
    <x v="3"/>
    <x v="9"/>
    <x v="0"/>
    <x v="0"/>
    <x v="79"/>
    <s v="MEX"/>
    <x v="6"/>
    <n v="11"/>
    <x v="0"/>
    <n v="12.518000000000001"/>
    <n v="12.518000000000001"/>
  </r>
  <r>
    <x v="8"/>
    <x v="3"/>
    <x v="9"/>
    <x v="0"/>
    <x v="0"/>
    <x v="79"/>
    <s v="MEX"/>
    <x v="6"/>
    <n v="11"/>
    <x v="1"/>
    <n v="19.948"/>
    <n v="7.43"/>
  </r>
  <r>
    <x v="8"/>
    <x v="3"/>
    <x v="9"/>
    <x v="0"/>
    <x v="0"/>
    <x v="79"/>
    <s v="MEX"/>
    <x v="6"/>
    <n v="11"/>
    <x v="2"/>
    <n v="27.050999999999998"/>
    <n v="7.102999999999998"/>
  </r>
  <r>
    <x v="8"/>
    <x v="3"/>
    <x v="9"/>
    <x v="0"/>
    <x v="0"/>
    <x v="79"/>
    <s v="MEX"/>
    <x v="6"/>
    <n v="11"/>
    <x v="3"/>
    <n v="34.28"/>
    <n v="7.2290000000000028"/>
  </r>
  <r>
    <x v="8"/>
    <x v="3"/>
    <x v="9"/>
    <x v="0"/>
    <x v="0"/>
    <x v="73"/>
    <s v="RUS"/>
    <x v="6"/>
    <n v="12"/>
    <x v="0"/>
    <n v="11.848000000000001"/>
    <n v="11.848000000000001"/>
  </r>
  <r>
    <x v="8"/>
    <x v="3"/>
    <x v="9"/>
    <x v="0"/>
    <x v="0"/>
    <x v="73"/>
    <s v="RUS"/>
    <x v="6"/>
    <n v="12"/>
    <x v="1"/>
    <n v="19.239999999999998"/>
    <n v="7.3919999999999977"/>
  </r>
  <r>
    <x v="8"/>
    <x v="3"/>
    <x v="9"/>
    <x v="0"/>
    <x v="0"/>
    <x v="73"/>
    <s v="RUS"/>
    <x v="6"/>
    <n v="12"/>
    <x v="2"/>
    <n v="26.565000000000001"/>
    <n v="7.3250000000000028"/>
  </r>
  <r>
    <x v="8"/>
    <x v="3"/>
    <x v="9"/>
    <x v="0"/>
    <x v="0"/>
    <x v="73"/>
    <s v="RUS"/>
    <x v="6"/>
    <n v="12"/>
    <x v="3"/>
    <n v="34.295999999999999"/>
    <n v="7.7309999999999981"/>
  </r>
  <r>
    <x v="8"/>
    <x v="3"/>
    <x v="9"/>
    <x v="0"/>
    <x v="0"/>
    <x v="80"/>
    <s v="ESP"/>
    <x v="74"/>
    <n v="13"/>
    <x v="0"/>
    <n v="12.129"/>
    <n v="12.129"/>
  </r>
  <r>
    <x v="8"/>
    <x v="3"/>
    <x v="9"/>
    <x v="0"/>
    <x v="0"/>
    <x v="80"/>
    <s v="ESP"/>
    <x v="74"/>
    <n v="13"/>
    <x v="1"/>
    <n v="19.535"/>
    <n v="7.4060000000000006"/>
  </r>
  <r>
    <x v="8"/>
    <x v="3"/>
    <x v="9"/>
    <x v="0"/>
    <x v="0"/>
    <x v="80"/>
    <s v="ESP"/>
    <x v="74"/>
    <n v="13"/>
    <x v="2"/>
    <n v="26.786000000000001"/>
    <n v="7.2510000000000012"/>
  </r>
  <r>
    <x v="8"/>
    <x v="3"/>
    <x v="9"/>
    <x v="0"/>
    <x v="0"/>
    <x v="80"/>
    <s v="ESP"/>
    <x v="74"/>
    <n v="13"/>
    <x v="3"/>
    <n v="34.332999999999998"/>
    <n v="7.546999999999997"/>
  </r>
  <r>
    <x v="8"/>
    <x v="3"/>
    <x v="9"/>
    <x v="0"/>
    <x v="0"/>
    <x v="81"/>
    <s v="GBR"/>
    <x v="72"/>
    <n v="14"/>
    <x v="0"/>
    <n v="11.737"/>
    <n v="11.737"/>
  </r>
  <r>
    <x v="8"/>
    <x v="3"/>
    <x v="9"/>
    <x v="0"/>
    <x v="0"/>
    <x v="81"/>
    <s v="GBR"/>
    <x v="72"/>
    <n v="14"/>
    <x v="1"/>
    <n v="19.337"/>
    <n v="7.6"/>
  </r>
  <r>
    <x v="8"/>
    <x v="3"/>
    <x v="9"/>
    <x v="0"/>
    <x v="0"/>
    <x v="81"/>
    <s v="GBR"/>
    <x v="72"/>
    <n v="14"/>
    <x v="2"/>
    <n v="26.712"/>
    <n v="7.375"/>
  </r>
  <r>
    <x v="8"/>
    <x v="3"/>
    <x v="9"/>
    <x v="0"/>
    <x v="0"/>
    <x v="81"/>
    <s v="GBR"/>
    <x v="72"/>
    <n v="14"/>
    <x v="3"/>
    <n v="34.335000000000001"/>
    <n v="7.6230000000000011"/>
  </r>
  <r>
    <x v="8"/>
    <x v="3"/>
    <x v="9"/>
    <x v="0"/>
    <x v="0"/>
    <x v="9"/>
    <s v="GER"/>
    <x v="72"/>
    <n v="15"/>
    <x v="0"/>
    <n v="12.121"/>
    <n v="12.121"/>
  </r>
  <r>
    <x v="8"/>
    <x v="3"/>
    <x v="9"/>
    <x v="0"/>
    <x v="0"/>
    <x v="9"/>
    <s v="GER"/>
    <x v="72"/>
    <n v="15"/>
    <x v="1"/>
    <n v="19.677"/>
    <n v="7.5559999999999992"/>
  </r>
  <r>
    <x v="8"/>
    <x v="3"/>
    <x v="9"/>
    <x v="0"/>
    <x v="0"/>
    <x v="9"/>
    <s v="GER"/>
    <x v="72"/>
    <n v="15"/>
    <x v="2"/>
    <n v="26.94"/>
    <n v="7.2630000000000017"/>
  </r>
  <r>
    <x v="8"/>
    <x v="3"/>
    <x v="9"/>
    <x v="0"/>
    <x v="0"/>
    <x v="9"/>
    <s v="GER"/>
    <x v="72"/>
    <n v="15"/>
    <x v="3"/>
    <n v="34.351999999999997"/>
    <n v="7.4119999999999955"/>
  </r>
  <r>
    <x v="8"/>
    <x v="3"/>
    <x v="9"/>
    <x v="0"/>
    <x v="0"/>
    <x v="19"/>
    <s v="ESP"/>
    <x v="75"/>
    <n v="16"/>
    <x v="0"/>
    <n v="12.006"/>
    <n v="12.006"/>
  </r>
  <r>
    <x v="8"/>
    <x v="3"/>
    <x v="9"/>
    <x v="0"/>
    <x v="0"/>
    <x v="19"/>
    <s v="ESP"/>
    <x v="75"/>
    <n v="16"/>
    <x v="1"/>
    <n v="19.492000000000001"/>
    <n v="7.4860000000000007"/>
  </r>
  <r>
    <x v="8"/>
    <x v="3"/>
    <x v="9"/>
    <x v="0"/>
    <x v="0"/>
    <x v="19"/>
    <s v="ESP"/>
    <x v="75"/>
    <n v="16"/>
    <x v="2"/>
    <n v="26.827999999999999"/>
    <n v="7.3359999999999985"/>
  </r>
  <r>
    <x v="8"/>
    <x v="3"/>
    <x v="9"/>
    <x v="0"/>
    <x v="0"/>
    <x v="19"/>
    <s v="ESP"/>
    <x v="75"/>
    <n v="16"/>
    <x v="3"/>
    <n v="34.414999999999999"/>
    <n v="7.5869999999999997"/>
  </r>
  <r>
    <x v="8"/>
    <x v="3"/>
    <x v="9"/>
    <x v="0"/>
    <x v="0"/>
    <x v="82"/>
    <s v="NED"/>
    <x v="6"/>
    <n v="17"/>
    <x v="0"/>
    <n v="12.236000000000001"/>
    <n v="12.236000000000001"/>
  </r>
  <r>
    <x v="8"/>
    <x v="3"/>
    <x v="9"/>
    <x v="0"/>
    <x v="0"/>
    <x v="82"/>
    <s v="NED"/>
    <x v="6"/>
    <n v="17"/>
    <x v="1"/>
    <n v="19.681999999999999"/>
    <n v="7.445999999999998"/>
  </r>
  <r>
    <x v="8"/>
    <x v="3"/>
    <x v="9"/>
    <x v="0"/>
    <x v="0"/>
    <x v="82"/>
    <s v="NED"/>
    <x v="6"/>
    <n v="17"/>
    <x v="2"/>
    <n v="26.972999999999999"/>
    <n v="7.2910000000000004"/>
  </r>
  <r>
    <x v="8"/>
    <x v="3"/>
    <x v="9"/>
    <x v="0"/>
    <x v="0"/>
    <x v="82"/>
    <s v="NED"/>
    <x v="6"/>
    <n v="17"/>
    <x v="3"/>
    <n v="34.518000000000001"/>
    <n v="7.5450000000000017"/>
  </r>
  <r>
    <x v="8"/>
    <x v="3"/>
    <x v="9"/>
    <x v="0"/>
    <x v="0"/>
    <x v="6"/>
    <s v="CHN"/>
    <x v="72"/>
    <n v="18"/>
    <x v="0"/>
    <n v="11.99"/>
    <n v="11.99"/>
  </r>
  <r>
    <x v="8"/>
    <x v="3"/>
    <x v="9"/>
    <x v="0"/>
    <x v="0"/>
    <x v="6"/>
    <s v="CHN"/>
    <x v="72"/>
    <n v="18"/>
    <x v="1"/>
    <n v="19.478999999999999"/>
    <n v="7.488999999999999"/>
  </r>
  <r>
    <x v="8"/>
    <x v="3"/>
    <x v="9"/>
    <x v="0"/>
    <x v="0"/>
    <x v="6"/>
    <s v="CHN"/>
    <x v="72"/>
    <n v="18"/>
    <x v="2"/>
    <n v="26.809000000000001"/>
    <n v="7.3300000000000018"/>
  </r>
  <r>
    <x v="8"/>
    <x v="3"/>
    <x v="9"/>
    <x v="0"/>
    <x v="0"/>
    <x v="6"/>
    <s v="CHN"/>
    <x v="72"/>
    <n v="18"/>
    <x v="3"/>
    <n v="34.58"/>
    <n v="7.7709999999999972"/>
  </r>
  <r>
    <x v="8"/>
    <x v="3"/>
    <x v="9"/>
    <x v="0"/>
    <x v="0"/>
    <x v="4"/>
    <s v="COL"/>
    <x v="76"/>
    <n v="19"/>
    <x v="0"/>
    <n v="12.208"/>
    <n v="12.208"/>
  </r>
  <r>
    <x v="8"/>
    <x v="3"/>
    <x v="9"/>
    <x v="0"/>
    <x v="0"/>
    <x v="4"/>
    <s v="COL"/>
    <x v="76"/>
    <n v="19"/>
    <x v="1"/>
    <n v="19.797999999999998"/>
    <n v="7.5899999999999981"/>
  </r>
  <r>
    <x v="8"/>
    <x v="3"/>
    <x v="9"/>
    <x v="0"/>
    <x v="0"/>
    <x v="4"/>
    <s v="COL"/>
    <x v="76"/>
    <n v="19"/>
    <x v="2"/>
    <n v="27.213999999999999"/>
    <n v="7.4160000000000004"/>
  </r>
  <r>
    <x v="8"/>
    <x v="3"/>
    <x v="9"/>
    <x v="0"/>
    <x v="0"/>
    <x v="4"/>
    <s v="COL"/>
    <x v="76"/>
    <n v="19"/>
    <x v="3"/>
    <n v="34.756"/>
    <n v="7.5420000000000016"/>
  </r>
  <r>
    <x v="8"/>
    <x v="3"/>
    <x v="9"/>
    <x v="0"/>
    <x v="0"/>
    <x v="72"/>
    <s v="RUS"/>
    <x v="6"/>
    <n v="20"/>
    <x v="0"/>
    <n v="11.778"/>
    <n v="11.778"/>
  </r>
  <r>
    <x v="8"/>
    <x v="3"/>
    <x v="9"/>
    <x v="0"/>
    <x v="0"/>
    <x v="72"/>
    <s v="RUS"/>
    <x v="6"/>
    <n v="20"/>
    <x v="1"/>
    <n v="19.387"/>
    <n v="7.609"/>
  </r>
  <r>
    <x v="8"/>
    <x v="3"/>
    <x v="9"/>
    <x v="0"/>
    <x v="0"/>
    <x v="72"/>
    <s v="RUS"/>
    <x v="6"/>
    <n v="20"/>
    <x v="2"/>
    <n v="26.895"/>
    <n v="7.5079999999999991"/>
  </r>
  <r>
    <x v="8"/>
    <x v="3"/>
    <x v="9"/>
    <x v="0"/>
    <x v="0"/>
    <x v="72"/>
    <s v="RUS"/>
    <x v="6"/>
    <n v="20"/>
    <x v="3"/>
    <n v="34.765000000000001"/>
    <n v="7.870000000000001"/>
  </r>
  <r>
    <x v="8"/>
    <x v="3"/>
    <x v="9"/>
    <x v="0"/>
    <x v="0"/>
    <x v="83"/>
    <s v="USA"/>
    <x v="6"/>
    <n v="21"/>
    <x v="0"/>
    <n v="12.631"/>
    <n v="12.631"/>
  </r>
  <r>
    <x v="8"/>
    <x v="3"/>
    <x v="9"/>
    <x v="0"/>
    <x v="0"/>
    <x v="83"/>
    <s v="USA"/>
    <x v="6"/>
    <n v="21"/>
    <x v="1"/>
    <n v="20.207999999999998"/>
    <n v="7.5769999999999982"/>
  </r>
  <r>
    <x v="8"/>
    <x v="3"/>
    <x v="9"/>
    <x v="0"/>
    <x v="0"/>
    <x v="83"/>
    <s v="USA"/>
    <x v="6"/>
    <n v="21"/>
    <x v="2"/>
    <n v="27.562000000000001"/>
    <n v="7.3540000000000028"/>
  </r>
  <r>
    <x v="8"/>
    <x v="3"/>
    <x v="9"/>
    <x v="0"/>
    <x v="0"/>
    <x v="83"/>
    <s v="USA"/>
    <x v="6"/>
    <n v="21"/>
    <x v="3"/>
    <n v="35.048999999999999"/>
    <n v="7.4869999999999983"/>
  </r>
  <r>
    <x v="8"/>
    <x v="3"/>
    <x v="9"/>
    <x v="0"/>
    <x v="0"/>
    <x v="84"/>
    <s v="GBR"/>
    <x v="6"/>
    <n v="22"/>
    <x v="0"/>
    <n v="11.972"/>
    <n v="11.972"/>
  </r>
  <r>
    <x v="8"/>
    <x v="3"/>
    <x v="9"/>
    <x v="0"/>
    <x v="0"/>
    <x v="84"/>
    <s v="GBR"/>
    <x v="6"/>
    <n v="22"/>
    <x v="1"/>
    <n v="19.603000000000002"/>
    <n v="7.631000000000002"/>
  </r>
  <r>
    <x v="8"/>
    <x v="3"/>
    <x v="9"/>
    <x v="0"/>
    <x v="0"/>
    <x v="84"/>
    <s v="GBR"/>
    <x v="6"/>
    <n v="22"/>
    <x v="2"/>
    <n v="27.170999999999999"/>
    <n v="7.5679999999999978"/>
  </r>
  <r>
    <x v="8"/>
    <x v="3"/>
    <x v="9"/>
    <x v="0"/>
    <x v="0"/>
    <x v="84"/>
    <s v="GBR"/>
    <x v="6"/>
    <n v="22"/>
    <x v="3"/>
    <n v="35.069000000000003"/>
    <n v="7.8980000000000032"/>
  </r>
  <r>
    <x v="8"/>
    <x v="3"/>
    <x v="9"/>
    <x v="0"/>
    <x v="0"/>
    <x v="85"/>
    <s v="INA"/>
    <x v="72"/>
    <n v="23"/>
    <x v="0"/>
    <n v="12.763999999999999"/>
    <n v="12.763999999999999"/>
  </r>
  <r>
    <x v="8"/>
    <x v="3"/>
    <x v="9"/>
    <x v="0"/>
    <x v="0"/>
    <x v="85"/>
    <s v="INA"/>
    <x v="72"/>
    <n v="23"/>
    <x v="1"/>
    <n v="20.428999999999998"/>
    <n v="7.6649999999999991"/>
  </r>
  <r>
    <x v="8"/>
    <x v="3"/>
    <x v="9"/>
    <x v="0"/>
    <x v="0"/>
    <x v="85"/>
    <s v="INA"/>
    <x v="72"/>
    <n v="23"/>
    <x v="2"/>
    <n v="27.776"/>
    <n v="7.3470000000000013"/>
  </r>
  <r>
    <x v="8"/>
    <x v="3"/>
    <x v="9"/>
    <x v="0"/>
    <x v="0"/>
    <x v="85"/>
    <s v="INA"/>
    <x v="72"/>
    <n v="23"/>
    <x v="3"/>
    <n v="35.182000000000002"/>
    <n v="7.4060000000000024"/>
  </r>
  <r>
    <x v="8"/>
    <x v="3"/>
    <x v="9"/>
    <x v="0"/>
    <x v="0"/>
    <x v="86"/>
    <s v="NZL"/>
    <x v="77"/>
    <n v="24"/>
    <x v="0"/>
    <n v="12.912000000000001"/>
    <n v="12.912000000000001"/>
  </r>
  <r>
    <x v="8"/>
    <x v="3"/>
    <x v="9"/>
    <x v="0"/>
    <x v="0"/>
    <x v="86"/>
    <s v="NZL"/>
    <x v="77"/>
    <n v="24"/>
    <x v="1"/>
    <n v="20.536999999999999"/>
    <n v="7.6249999999999982"/>
  </r>
  <r>
    <x v="8"/>
    <x v="3"/>
    <x v="9"/>
    <x v="0"/>
    <x v="0"/>
    <x v="86"/>
    <s v="NZL"/>
    <x v="77"/>
    <n v="24"/>
    <x v="2"/>
    <n v="27.908000000000001"/>
    <n v="7.3710000000000022"/>
  </r>
  <r>
    <x v="8"/>
    <x v="3"/>
    <x v="9"/>
    <x v="0"/>
    <x v="0"/>
    <x v="86"/>
    <s v="NZL"/>
    <x v="77"/>
    <n v="24"/>
    <x v="3"/>
    <n v="35.439"/>
    <n v="7.5309999999999988"/>
  </r>
  <r>
    <x v="8"/>
    <x v="3"/>
    <x v="9"/>
    <x v="0"/>
    <x v="0"/>
    <x v="76"/>
    <s v="RSA"/>
    <x v="6"/>
    <n v="25"/>
    <x v="0"/>
    <n v="12.914999999999999"/>
    <n v="12.914999999999999"/>
  </r>
  <r>
    <x v="8"/>
    <x v="3"/>
    <x v="9"/>
    <x v="0"/>
    <x v="0"/>
    <x v="76"/>
    <s v="RSA"/>
    <x v="6"/>
    <n v="25"/>
    <x v="1"/>
    <n v="20.713000000000001"/>
    <n v="7.7980000000000018"/>
  </r>
  <r>
    <x v="8"/>
    <x v="3"/>
    <x v="9"/>
    <x v="0"/>
    <x v="0"/>
    <x v="76"/>
    <s v="RSA"/>
    <x v="6"/>
    <n v="25"/>
    <x v="2"/>
    <n v="28.306000000000001"/>
    <n v="7.593"/>
  </r>
  <r>
    <x v="8"/>
    <x v="3"/>
    <x v="9"/>
    <x v="0"/>
    <x v="0"/>
    <x v="76"/>
    <s v="RSA"/>
    <x v="6"/>
    <n v="25"/>
    <x v="3"/>
    <n v="36.234999999999999"/>
    <n v="7.9289999999999985"/>
  </r>
  <r>
    <x v="8"/>
    <x v="3"/>
    <x v="9"/>
    <x v="0"/>
    <x v="0"/>
    <x v="87"/>
    <s v="HKG"/>
    <x v="72"/>
    <n v="26"/>
    <x v="0"/>
    <n v="12.968999999999999"/>
    <n v="12.968999999999999"/>
  </r>
  <r>
    <x v="8"/>
    <x v="3"/>
    <x v="9"/>
    <x v="0"/>
    <x v="0"/>
    <x v="87"/>
    <s v="HKG"/>
    <x v="72"/>
    <n v="26"/>
    <x v="1"/>
    <n v="20.861000000000001"/>
    <n v="7.8920000000000012"/>
  </r>
  <r>
    <x v="8"/>
    <x v="3"/>
    <x v="9"/>
    <x v="0"/>
    <x v="0"/>
    <x v="87"/>
    <s v="HKG"/>
    <x v="72"/>
    <n v="26"/>
    <x v="2"/>
    <n v="28.530999999999999"/>
    <n v="7.6699999999999982"/>
  </r>
  <r>
    <x v="8"/>
    <x v="3"/>
    <x v="9"/>
    <x v="0"/>
    <x v="0"/>
    <x v="87"/>
    <s v="HKG"/>
    <x v="72"/>
    <n v="26"/>
    <x v="3"/>
    <n v="36.505000000000003"/>
    <n v="7.9740000000000038"/>
  </r>
  <r>
    <x v="8"/>
    <x v="3"/>
    <x v="9"/>
    <x v="0"/>
    <x v="1"/>
    <x v="52"/>
    <s v="RUS"/>
    <x v="6"/>
    <n v="1"/>
    <x v="0"/>
    <n v="11.43"/>
    <n v="11.43"/>
  </r>
  <r>
    <x v="8"/>
    <x v="3"/>
    <x v="9"/>
    <x v="0"/>
    <x v="1"/>
    <x v="52"/>
    <s v="RUS"/>
    <x v="6"/>
    <n v="1"/>
    <x v="1"/>
    <n v="18.664000000000001"/>
    <n v="7.2340000000000018"/>
  </r>
  <r>
    <x v="8"/>
    <x v="3"/>
    <x v="9"/>
    <x v="0"/>
    <x v="1"/>
    <x v="52"/>
    <s v="RUS"/>
    <x v="6"/>
    <n v="1"/>
    <x v="2"/>
    <n v="25.721"/>
    <n v="7.0569999999999986"/>
  </r>
  <r>
    <x v="8"/>
    <x v="3"/>
    <x v="9"/>
    <x v="0"/>
    <x v="1"/>
    <x v="52"/>
    <s v="RUS"/>
    <x v="6"/>
    <n v="1"/>
    <x v="3"/>
    <n v="33.012"/>
    <n v="7.2910000000000004"/>
  </r>
  <r>
    <x v="8"/>
    <x v="3"/>
    <x v="9"/>
    <x v="0"/>
    <x v="1"/>
    <x v="70"/>
    <s v="UKR"/>
    <x v="6"/>
    <n v="2"/>
    <x v="0"/>
    <n v="11.715999999999999"/>
    <n v="11.715999999999999"/>
  </r>
  <r>
    <x v="8"/>
    <x v="3"/>
    <x v="9"/>
    <x v="0"/>
    <x v="1"/>
    <x v="70"/>
    <s v="UKR"/>
    <x v="6"/>
    <n v="2"/>
    <x v="1"/>
    <n v="18.91"/>
    <n v="7.1940000000000008"/>
  </r>
  <r>
    <x v="8"/>
    <x v="3"/>
    <x v="9"/>
    <x v="0"/>
    <x v="1"/>
    <x v="70"/>
    <s v="UKR"/>
    <x v="6"/>
    <n v="2"/>
    <x v="2"/>
    <n v="25.969000000000001"/>
    <n v="7.0590000000000011"/>
  </r>
  <r>
    <x v="8"/>
    <x v="3"/>
    <x v="9"/>
    <x v="0"/>
    <x v="1"/>
    <x v="70"/>
    <s v="UKR"/>
    <x v="6"/>
    <n v="2"/>
    <x v="3"/>
    <n v="33.307000000000002"/>
    <n v="7.338000000000001"/>
  </r>
  <r>
    <x v="8"/>
    <x v="3"/>
    <x v="9"/>
    <x v="0"/>
    <x v="1"/>
    <x v="74"/>
    <s v="AUS"/>
    <x v="6"/>
    <n v="3"/>
    <x v="0"/>
    <n v="11.553000000000001"/>
    <n v="11.553000000000001"/>
  </r>
  <r>
    <x v="8"/>
    <x v="3"/>
    <x v="9"/>
    <x v="0"/>
    <x v="1"/>
    <x v="74"/>
    <s v="AUS"/>
    <x v="6"/>
    <n v="3"/>
    <x v="1"/>
    <n v="18.841999999999999"/>
    <n v="7.2889999999999979"/>
  </r>
  <r>
    <x v="8"/>
    <x v="3"/>
    <x v="9"/>
    <x v="0"/>
    <x v="1"/>
    <x v="74"/>
    <s v="AUS"/>
    <x v="6"/>
    <n v="3"/>
    <x v="2"/>
    <n v="26.02"/>
    <n v="7.1780000000000008"/>
  </r>
  <r>
    <x v="8"/>
    <x v="3"/>
    <x v="9"/>
    <x v="0"/>
    <x v="1"/>
    <x v="74"/>
    <s v="AUS"/>
    <x v="6"/>
    <n v="3"/>
    <x v="3"/>
    <n v="33.418999999999997"/>
    <n v="7.3989999999999974"/>
  </r>
  <r>
    <x v="8"/>
    <x v="3"/>
    <x v="9"/>
    <x v="0"/>
    <x v="1"/>
    <x v="78"/>
    <s v="GER"/>
    <x v="6"/>
    <n v="4"/>
    <x v="0"/>
    <n v="11.548999999999999"/>
    <n v="11.548999999999999"/>
  </r>
  <r>
    <x v="8"/>
    <x v="3"/>
    <x v="9"/>
    <x v="0"/>
    <x v="1"/>
    <x v="78"/>
    <s v="GER"/>
    <x v="6"/>
    <n v="4"/>
    <x v="1"/>
    <n v="18.861999999999998"/>
    <n v="7.3129999999999988"/>
  </r>
  <r>
    <x v="8"/>
    <x v="3"/>
    <x v="9"/>
    <x v="0"/>
    <x v="1"/>
    <x v="78"/>
    <s v="GER"/>
    <x v="6"/>
    <n v="4"/>
    <x v="2"/>
    <n v="25.995000000000001"/>
    <n v="7.1330000000000027"/>
  </r>
  <r>
    <x v="8"/>
    <x v="3"/>
    <x v="9"/>
    <x v="0"/>
    <x v="1"/>
    <x v="78"/>
    <s v="GER"/>
    <x v="6"/>
    <n v="4"/>
    <x v="3"/>
    <n v="33.430999999999997"/>
    <n v="7.4359999999999964"/>
  </r>
  <r>
    <x v="8"/>
    <x v="3"/>
    <x v="9"/>
    <x v="0"/>
    <x v="1"/>
    <x v="28"/>
    <s v="MEX"/>
    <x v="71"/>
    <n v="5"/>
    <x v="0"/>
    <n v="11.795999999999999"/>
    <n v="11.795999999999999"/>
  </r>
  <r>
    <x v="8"/>
    <x v="3"/>
    <x v="9"/>
    <x v="0"/>
    <x v="1"/>
    <x v="28"/>
    <s v="MEX"/>
    <x v="71"/>
    <n v="5"/>
    <x v="1"/>
    <n v="19.134"/>
    <n v="7.338000000000001"/>
  </r>
  <r>
    <x v="8"/>
    <x v="3"/>
    <x v="9"/>
    <x v="0"/>
    <x v="1"/>
    <x v="28"/>
    <s v="MEX"/>
    <x v="71"/>
    <n v="5"/>
    <x v="2"/>
    <n v="26.335000000000001"/>
    <n v="7.2010000000000005"/>
  </r>
  <r>
    <x v="8"/>
    <x v="3"/>
    <x v="9"/>
    <x v="0"/>
    <x v="1"/>
    <x v="28"/>
    <s v="MEX"/>
    <x v="71"/>
    <n v="5"/>
    <x v="3"/>
    <n v="33.826000000000001"/>
    <n v="7.4909999999999997"/>
  </r>
  <r>
    <x v="8"/>
    <x v="3"/>
    <x v="9"/>
    <x v="0"/>
    <x v="1"/>
    <x v="7"/>
    <s v="NED"/>
    <x v="70"/>
    <n v="6"/>
    <x v="0"/>
    <n v="11.686999999999999"/>
    <n v="11.686999999999999"/>
  </r>
  <r>
    <x v="8"/>
    <x v="3"/>
    <x v="9"/>
    <x v="0"/>
    <x v="1"/>
    <x v="7"/>
    <s v="NED"/>
    <x v="70"/>
    <n v="6"/>
    <x v="1"/>
    <n v="19.062000000000001"/>
    <n v="7.3750000000000018"/>
  </r>
  <r>
    <x v="8"/>
    <x v="3"/>
    <x v="9"/>
    <x v="0"/>
    <x v="1"/>
    <x v="7"/>
    <s v="NED"/>
    <x v="70"/>
    <n v="6"/>
    <x v="2"/>
    <n v="26.341000000000001"/>
    <n v="7.2789999999999999"/>
  </r>
  <r>
    <x v="8"/>
    <x v="3"/>
    <x v="9"/>
    <x v="0"/>
    <x v="1"/>
    <x v="7"/>
    <s v="NED"/>
    <x v="70"/>
    <n v="6"/>
    <x v="3"/>
    <n v="33.972000000000001"/>
    <n v="7.6310000000000002"/>
  </r>
  <r>
    <x v="8"/>
    <x v="3"/>
    <x v="9"/>
    <x v="0"/>
    <x v="1"/>
    <x v="8"/>
    <s v="GER"/>
    <x v="72"/>
    <n v="7"/>
    <x v="0"/>
    <n v="12.023"/>
    <n v="12.023"/>
  </r>
  <r>
    <x v="8"/>
    <x v="3"/>
    <x v="9"/>
    <x v="0"/>
    <x v="1"/>
    <x v="8"/>
    <s v="GER"/>
    <x v="72"/>
    <n v="7"/>
    <x v="1"/>
    <n v="19.43"/>
    <n v="7.407"/>
  </r>
  <r>
    <x v="8"/>
    <x v="3"/>
    <x v="9"/>
    <x v="0"/>
    <x v="1"/>
    <x v="8"/>
    <s v="GER"/>
    <x v="72"/>
    <n v="7"/>
    <x v="2"/>
    <n v="26.626999999999999"/>
    <n v="7.1969999999999992"/>
  </r>
  <r>
    <x v="8"/>
    <x v="3"/>
    <x v="9"/>
    <x v="0"/>
    <x v="1"/>
    <x v="8"/>
    <s v="GER"/>
    <x v="72"/>
    <n v="7"/>
    <x v="3"/>
    <n v="33.997"/>
    <n v="7.370000000000001"/>
  </r>
  <r>
    <x v="8"/>
    <x v="3"/>
    <x v="9"/>
    <x v="0"/>
    <x v="1"/>
    <x v="16"/>
    <s v="ITA"/>
    <x v="73"/>
    <n v="8"/>
    <x v="0"/>
    <n v="11.829000000000001"/>
    <n v="11.829000000000001"/>
  </r>
  <r>
    <x v="8"/>
    <x v="3"/>
    <x v="9"/>
    <x v="0"/>
    <x v="1"/>
    <x v="16"/>
    <s v="ITA"/>
    <x v="73"/>
    <n v="8"/>
    <x v="1"/>
    <n v="19.343"/>
    <n v="7.5139999999999993"/>
  </r>
  <r>
    <x v="8"/>
    <x v="3"/>
    <x v="9"/>
    <x v="0"/>
    <x v="1"/>
    <x v="16"/>
    <s v="ITA"/>
    <x v="73"/>
    <n v="8"/>
    <x v="2"/>
    <n v="26.649000000000001"/>
    <n v="7.3060000000000009"/>
  </r>
  <r>
    <x v="8"/>
    <x v="3"/>
    <x v="9"/>
    <x v="0"/>
    <x v="1"/>
    <x v="16"/>
    <s v="ITA"/>
    <x v="73"/>
    <n v="8"/>
    <x v="3"/>
    <n v="34.247"/>
    <n v="7.597999999999999"/>
  </r>
  <r>
    <x v="7"/>
    <x v="4"/>
    <x v="10"/>
    <x v="1"/>
    <x v="0"/>
    <x v="52"/>
    <s v="RVL"/>
    <x v="6"/>
    <n v="1"/>
    <x v="0"/>
    <n v="11.631"/>
    <n v="11.631"/>
  </r>
  <r>
    <x v="7"/>
    <x v="4"/>
    <x v="10"/>
    <x v="1"/>
    <x v="0"/>
    <x v="52"/>
    <s v="RVL"/>
    <x v="6"/>
    <n v="1"/>
    <x v="1"/>
    <n v="18.925000000000001"/>
    <n v="7.2940000000000005"/>
  </r>
  <r>
    <x v="7"/>
    <x v="4"/>
    <x v="10"/>
    <x v="1"/>
    <x v="0"/>
    <x v="52"/>
    <s v="RVL"/>
    <x v="6"/>
    <n v="1"/>
    <x v="2"/>
    <n v="26.02"/>
    <n v="7.0949999999999989"/>
  </r>
  <r>
    <x v="7"/>
    <x v="4"/>
    <x v="10"/>
    <x v="1"/>
    <x v="0"/>
    <x v="52"/>
    <s v="RVL"/>
    <x v="6"/>
    <n v="1"/>
    <x v="3"/>
    <n v="33.243000000000002"/>
    <n v="7.2230000000000025"/>
  </r>
  <r>
    <x v="7"/>
    <x v="4"/>
    <x v="10"/>
    <x v="1"/>
    <x v="0"/>
    <x v="78"/>
    <s v="GER"/>
    <x v="6"/>
    <n v="2"/>
    <x v="0"/>
    <n v="11.664"/>
    <n v="11.664"/>
  </r>
  <r>
    <x v="7"/>
    <x v="4"/>
    <x v="10"/>
    <x v="1"/>
    <x v="0"/>
    <x v="78"/>
    <s v="GER"/>
    <x v="6"/>
    <n v="2"/>
    <x v="1"/>
    <n v="18.956"/>
    <n v="7.2919999999999998"/>
  </r>
  <r>
    <x v="7"/>
    <x v="4"/>
    <x v="10"/>
    <x v="1"/>
    <x v="0"/>
    <x v="78"/>
    <s v="GER"/>
    <x v="6"/>
    <n v="2"/>
    <x v="2"/>
    <n v="26.132999999999999"/>
    <n v="7.1769999999999996"/>
  </r>
  <r>
    <x v="7"/>
    <x v="4"/>
    <x v="10"/>
    <x v="1"/>
    <x v="0"/>
    <x v="78"/>
    <s v="GER"/>
    <x v="6"/>
    <n v="2"/>
    <x v="3"/>
    <n v="33.57"/>
    <n v="7.4370000000000012"/>
  </r>
  <r>
    <x v="7"/>
    <x v="4"/>
    <x v="10"/>
    <x v="1"/>
    <x v="0"/>
    <x v="70"/>
    <s v="UKR"/>
    <x v="6"/>
    <n v="3"/>
    <x v="0"/>
    <n v="11.856"/>
    <n v="11.856"/>
  </r>
  <r>
    <x v="7"/>
    <x v="4"/>
    <x v="10"/>
    <x v="1"/>
    <x v="0"/>
    <x v="70"/>
    <s v="UKR"/>
    <x v="6"/>
    <n v="3"/>
    <x v="1"/>
    <n v="19.161999999999999"/>
    <n v="7.3059999999999992"/>
  </r>
  <r>
    <x v="7"/>
    <x v="4"/>
    <x v="10"/>
    <x v="1"/>
    <x v="0"/>
    <x v="70"/>
    <s v="UKR"/>
    <x v="6"/>
    <n v="3"/>
    <x v="2"/>
    <n v="26.265999999999998"/>
    <n v="7.1039999999999992"/>
  </r>
  <r>
    <x v="7"/>
    <x v="4"/>
    <x v="10"/>
    <x v="1"/>
    <x v="0"/>
    <x v="70"/>
    <s v="UKR"/>
    <x v="6"/>
    <n v="3"/>
    <x v="3"/>
    <n v="33.601999999999997"/>
    <n v="7.3359999999999985"/>
  </r>
  <r>
    <x v="7"/>
    <x v="4"/>
    <x v="10"/>
    <x v="1"/>
    <x v="0"/>
    <x v="88"/>
    <s v="NED"/>
    <x v="6"/>
    <n v="4"/>
    <x v="0"/>
    <n v="12.141999999999999"/>
    <n v="12.141999999999999"/>
  </r>
  <r>
    <x v="7"/>
    <x v="4"/>
    <x v="10"/>
    <x v="1"/>
    <x v="0"/>
    <x v="88"/>
    <s v="NED"/>
    <x v="6"/>
    <n v="4"/>
    <x v="1"/>
    <n v="19.597999999999999"/>
    <n v="7.4559999999999995"/>
  </r>
  <r>
    <x v="7"/>
    <x v="4"/>
    <x v="10"/>
    <x v="1"/>
    <x v="0"/>
    <x v="88"/>
    <s v="NED"/>
    <x v="6"/>
    <n v="4"/>
    <x v="2"/>
    <n v="26.77"/>
    <n v="7.1720000000000006"/>
  </r>
  <r>
    <x v="7"/>
    <x v="4"/>
    <x v="10"/>
    <x v="1"/>
    <x v="0"/>
    <x v="88"/>
    <s v="NED"/>
    <x v="6"/>
    <n v="4"/>
    <x v="3"/>
    <n v="34.078000000000003"/>
    <n v="7.3080000000000034"/>
  </r>
  <r>
    <x v="7"/>
    <x v="4"/>
    <x v="10"/>
    <x v="1"/>
    <x v="0"/>
    <x v="13"/>
    <s v="POL"/>
    <x v="6"/>
    <n v="5"/>
    <x v="0"/>
    <n v="11.971"/>
    <n v="11.971"/>
  </r>
  <r>
    <x v="7"/>
    <x v="4"/>
    <x v="10"/>
    <x v="1"/>
    <x v="0"/>
    <x v="13"/>
    <s v="POL"/>
    <x v="6"/>
    <n v="5"/>
    <x v="1"/>
    <n v="19.402999999999999"/>
    <n v="7.4319999999999986"/>
  </r>
  <r>
    <x v="7"/>
    <x v="4"/>
    <x v="10"/>
    <x v="1"/>
    <x v="0"/>
    <x v="13"/>
    <s v="POL"/>
    <x v="6"/>
    <n v="5"/>
    <x v="2"/>
    <n v="26.637"/>
    <n v="7.2340000000000018"/>
  </r>
  <r>
    <x v="7"/>
    <x v="4"/>
    <x v="10"/>
    <x v="1"/>
    <x v="0"/>
    <x v="13"/>
    <s v="POL"/>
    <x v="6"/>
    <n v="5"/>
    <x v="3"/>
    <n v="34.134999999999998"/>
    <n v="7.4979999999999976"/>
  </r>
  <r>
    <x v="7"/>
    <x v="4"/>
    <x v="10"/>
    <x v="1"/>
    <x v="0"/>
    <x v="80"/>
    <s v="ESP"/>
    <x v="78"/>
    <n v="6"/>
    <x v="0"/>
    <n v="12.064"/>
    <n v="12.064"/>
  </r>
  <r>
    <x v="7"/>
    <x v="4"/>
    <x v="10"/>
    <x v="1"/>
    <x v="0"/>
    <x v="80"/>
    <s v="ESP"/>
    <x v="78"/>
    <n v="6"/>
    <x v="1"/>
    <n v="19.478999999999999"/>
    <n v="7.4149999999999991"/>
  </r>
  <r>
    <x v="7"/>
    <x v="4"/>
    <x v="10"/>
    <x v="1"/>
    <x v="0"/>
    <x v="80"/>
    <s v="ESP"/>
    <x v="78"/>
    <n v="6"/>
    <x v="2"/>
    <n v="26.721"/>
    <n v="7.2420000000000009"/>
  </r>
  <r>
    <x v="7"/>
    <x v="4"/>
    <x v="10"/>
    <x v="1"/>
    <x v="0"/>
    <x v="80"/>
    <s v="ESP"/>
    <x v="78"/>
    <n v="6"/>
    <x v="3"/>
    <n v="34.249000000000002"/>
    <n v="7.5280000000000022"/>
  </r>
  <r>
    <x v="7"/>
    <x v="4"/>
    <x v="10"/>
    <x v="1"/>
    <x v="0"/>
    <x v="38"/>
    <s v="GBR"/>
    <x v="79"/>
    <n v="7"/>
    <x v="0"/>
    <n v="11.946"/>
    <n v="11.946"/>
  </r>
  <r>
    <x v="7"/>
    <x v="4"/>
    <x v="10"/>
    <x v="1"/>
    <x v="0"/>
    <x v="38"/>
    <s v="GBR"/>
    <x v="79"/>
    <n v="7"/>
    <x v="1"/>
    <n v="19.491"/>
    <n v="7.5449999999999999"/>
  </r>
  <r>
    <x v="7"/>
    <x v="4"/>
    <x v="10"/>
    <x v="1"/>
    <x v="0"/>
    <x v="38"/>
    <s v="GBR"/>
    <x v="79"/>
    <n v="7"/>
    <x v="2"/>
    <n v="26.821000000000002"/>
    <n v="7.3300000000000018"/>
  </r>
  <r>
    <x v="7"/>
    <x v="4"/>
    <x v="10"/>
    <x v="1"/>
    <x v="0"/>
    <x v="38"/>
    <s v="GBR"/>
    <x v="79"/>
    <n v="7"/>
    <x v="3"/>
    <n v="34.356000000000002"/>
    <n v="7.5350000000000001"/>
  </r>
  <r>
    <x v="7"/>
    <x v="4"/>
    <x v="10"/>
    <x v="1"/>
    <x v="0"/>
    <x v="16"/>
    <s v="ITA"/>
    <x v="80"/>
    <n v="8"/>
    <x v="0"/>
    <n v="12.079000000000001"/>
    <n v="12.079000000000001"/>
  </r>
  <r>
    <x v="7"/>
    <x v="4"/>
    <x v="10"/>
    <x v="1"/>
    <x v="0"/>
    <x v="16"/>
    <s v="ITA"/>
    <x v="80"/>
    <n v="8"/>
    <x v="1"/>
    <n v="19.63"/>
    <n v="7.5509999999999984"/>
  </r>
  <r>
    <x v="7"/>
    <x v="4"/>
    <x v="10"/>
    <x v="1"/>
    <x v="0"/>
    <x v="16"/>
    <s v="ITA"/>
    <x v="80"/>
    <n v="8"/>
    <x v="2"/>
    <n v="26.956"/>
    <n v="7.3260000000000005"/>
  </r>
  <r>
    <x v="7"/>
    <x v="4"/>
    <x v="10"/>
    <x v="1"/>
    <x v="0"/>
    <x v="16"/>
    <s v="ITA"/>
    <x v="80"/>
    <n v="8"/>
    <x v="3"/>
    <n v="34.433999999999997"/>
    <n v="7.477999999999998"/>
  </r>
  <r>
    <x v="7"/>
    <x v="4"/>
    <x v="10"/>
    <x v="1"/>
    <x v="0"/>
    <x v="28"/>
    <s v="MEX"/>
    <x v="81"/>
    <n v="9"/>
    <x v="0"/>
    <n v="12.12"/>
    <n v="12.12"/>
  </r>
  <r>
    <x v="7"/>
    <x v="4"/>
    <x v="10"/>
    <x v="1"/>
    <x v="0"/>
    <x v="28"/>
    <s v="MEX"/>
    <x v="81"/>
    <n v="9"/>
    <x v="1"/>
    <n v="19.571000000000002"/>
    <n v="7.4510000000000023"/>
  </r>
  <r>
    <x v="7"/>
    <x v="4"/>
    <x v="10"/>
    <x v="1"/>
    <x v="0"/>
    <x v="28"/>
    <s v="MEX"/>
    <x v="81"/>
    <n v="9"/>
    <x v="2"/>
    <n v="26.893000000000001"/>
    <n v="7.3219999999999992"/>
  </r>
  <r>
    <x v="7"/>
    <x v="4"/>
    <x v="10"/>
    <x v="1"/>
    <x v="0"/>
    <x v="28"/>
    <s v="MEX"/>
    <x v="81"/>
    <n v="9"/>
    <x v="3"/>
    <n v="34.46"/>
    <n v="7.5670000000000002"/>
  </r>
  <r>
    <x v="7"/>
    <x v="4"/>
    <x v="10"/>
    <x v="1"/>
    <x v="0"/>
    <x v="75"/>
    <s v="CHN"/>
    <x v="82"/>
    <n v="10"/>
    <x v="0"/>
    <n v="11.920999999999999"/>
    <n v="11.920999999999999"/>
  </r>
  <r>
    <x v="7"/>
    <x v="4"/>
    <x v="10"/>
    <x v="1"/>
    <x v="0"/>
    <x v="75"/>
    <s v="CHN"/>
    <x v="82"/>
    <n v="10"/>
    <x v="1"/>
    <n v="19.350999999999999"/>
    <n v="7.43"/>
  </r>
  <r>
    <x v="7"/>
    <x v="4"/>
    <x v="10"/>
    <x v="1"/>
    <x v="0"/>
    <x v="75"/>
    <s v="CHN"/>
    <x v="82"/>
    <n v="10"/>
    <x v="2"/>
    <n v="26.736000000000001"/>
    <n v="7.3850000000000016"/>
  </r>
  <r>
    <x v="7"/>
    <x v="4"/>
    <x v="10"/>
    <x v="1"/>
    <x v="0"/>
    <x v="75"/>
    <s v="CHN"/>
    <x v="82"/>
    <n v="10"/>
    <x v="3"/>
    <n v="34.573"/>
    <n v="7.8369999999999997"/>
  </r>
  <r>
    <x v="7"/>
    <x v="4"/>
    <x v="10"/>
    <x v="1"/>
    <x v="0"/>
    <x v="73"/>
    <s v="RUS"/>
    <x v="6"/>
    <n v="11"/>
    <x v="0"/>
    <n v="12.06"/>
    <n v="12.06"/>
  </r>
  <r>
    <x v="7"/>
    <x v="4"/>
    <x v="10"/>
    <x v="1"/>
    <x v="0"/>
    <x v="73"/>
    <s v="RUS"/>
    <x v="6"/>
    <n v="11"/>
    <x v="1"/>
    <n v="19.533000000000001"/>
    <n v="7.4730000000000008"/>
  </r>
  <r>
    <x v="7"/>
    <x v="4"/>
    <x v="10"/>
    <x v="1"/>
    <x v="0"/>
    <x v="73"/>
    <s v="RUS"/>
    <x v="6"/>
    <n v="11"/>
    <x v="2"/>
    <n v="26.93"/>
    <n v="7.3969999999999985"/>
  </r>
  <r>
    <x v="7"/>
    <x v="4"/>
    <x v="10"/>
    <x v="1"/>
    <x v="0"/>
    <x v="73"/>
    <s v="RUS"/>
    <x v="6"/>
    <n v="11"/>
    <x v="3"/>
    <n v="34.715000000000003"/>
    <n v="7.7850000000000037"/>
  </r>
  <r>
    <x v="7"/>
    <x v="4"/>
    <x v="10"/>
    <x v="1"/>
    <x v="1"/>
    <x v="70"/>
    <s v="UKR"/>
    <x v="6"/>
    <n v="1"/>
    <x v="0"/>
    <n v="11.664999999999999"/>
    <n v="11.664999999999999"/>
  </r>
  <r>
    <x v="7"/>
    <x v="4"/>
    <x v="10"/>
    <x v="1"/>
    <x v="1"/>
    <x v="70"/>
    <s v="UKR"/>
    <x v="6"/>
    <n v="1"/>
    <x v="1"/>
    <n v="18.853000000000002"/>
    <n v="7.1880000000000024"/>
  </r>
  <r>
    <x v="7"/>
    <x v="4"/>
    <x v="10"/>
    <x v="1"/>
    <x v="1"/>
    <x v="70"/>
    <s v="UKR"/>
    <x v="6"/>
    <n v="1"/>
    <x v="2"/>
    <n v="25.895"/>
    <n v="7.041999999999998"/>
  </r>
  <r>
    <x v="7"/>
    <x v="4"/>
    <x v="10"/>
    <x v="1"/>
    <x v="1"/>
    <x v="70"/>
    <s v="UKR"/>
    <x v="6"/>
    <n v="1"/>
    <x v="3"/>
    <n v="33.21"/>
    <n v="7.3150000000000013"/>
  </r>
  <r>
    <x v="7"/>
    <x v="4"/>
    <x v="10"/>
    <x v="1"/>
    <x v="1"/>
    <x v="78"/>
    <s v="GER"/>
    <x v="6"/>
    <n v="2"/>
    <x v="0"/>
    <n v="11.618"/>
    <n v="11.618"/>
  </r>
  <r>
    <x v="7"/>
    <x v="4"/>
    <x v="10"/>
    <x v="1"/>
    <x v="1"/>
    <x v="78"/>
    <s v="GER"/>
    <x v="6"/>
    <n v="2"/>
    <x v="1"/>
    <n v="18.867999999999999"/>
    <n v="7.2499999999999982"/>
  </r>
  <r>
    <x v="7"/>
    <x v="4"/>
    <x v="10"/>
    <x v="1"/>
    <x v="1"/>
    <x v="78"/>
    <s v="GER"/>
    <x v="6"/>
    <n v="2"/>
    <x v="2"/>
    <n v="26.004999999999999"/>
    <n v="7.1370000000000005"/>
  </r>
  <r>
    <x v="7"/>
    <x v="4"/>
    <x v="10"/>
    <x v="1"/>
    <x v="1"/>
    <x v="78"/>
    <s v="GER"/>
    <x v="6"/>
    <n v="2"/>
    <x v="3"/>
    <n v="33.4"/>
    <n v="7.3949999999999996"/>
  </r>
  <r>
    <x v="7"/>
    <x v="4"/>
    <x v="10"/>
    <x v="1"/>
    <x v="1"/>
    <x v="52"/>
    <s v="RVL"/>
    <x v="6"/>
    <n v="3"/>
    <x v="0"/>
    <n v="11.747"/>
    <n v="11.747"/>
  </r>
  <r>
    <x v="7"/>
    <x v="4"/>
    <x v="10"/>
    <x v="1"/>
    <x v="1"/>
    <x v="52"/>
    <s v="RVL"/>
    <x v="6"/>
    <n v="3"/>
    <x v="1"/>
    <n v="19.099"/>
    <n v="7.3520000000000003"/>
  </r>
  <r>
    <x v="7"/>
    <x v="4"/>
    <x v="10"/>
    <x v="1"/>
    <x v="1"/>
    <x v="52"/>
    <s v="RVL"/>
    <x v="6"/>
    <n v="3"/>
    <x v="2"/>
    <n v="26.218"/>
    <n v="7.1189999999999998"/>
  </r>
  <r>
    <x v="7"/>
    <x v="4"/>
    <x v="10"/>
    <x v="1"/>
    <x v="1"/>
    <x v="52"/>
    <s v="RVL"/>
    <x v="6"/>
    <n v="3"/>
    <x v="3"/>
    <n v="33.435000000000002"/>
    <n v="7.2170000000000023"/>
  </r>
  <r>
    <x v="7"/>
    <x v="4"/>
    <x v="10"/>
    <x v="1"/>
    <x v="1"/>
    <x v="88"/>
    <s v="NED"/>
    <x v="6"/>
    <n v="4"/>
    <x v="0"/>
    <n v="12.039"/>
    <n v="12.039"/>
  </r>
  <r>
    <x v="7"/>
    <x v="4"/>
    <x v="10"/>
    <x v="1"/>
    <x v="1"/>
    <x v="88"/>
    <s v="NED"/>
    <x v="6"/>
    <n v="4"/>
    <x v="1"/>
    <n v="19.434000000000001"/>
    <n v="7.3950000000000014"/>
  </r>
  <r>
    <x v="7"/>
    <x v="4"/>
    <x v="10"/>
    <x v="1"/>
    <x v="1"/>
    <x v="88"/>
    <s v="NED"/>
    <x v="6"/>
    <n v="4"/>
    <x v="2"/>
    <n v="26.562999999999999"/>
    <n v="7.1289999999999978"/>
  </r>
  <r>
    <x v="7"/>
    <x v="4"/>
    <x v="10"/>
    <x v="1"/>
    <x v="1"/>
    <x v="88"/>
    <s v="NED"/>
    <x v="6"/>
    <n v="4"/>
    <x v="3"/>
    <n v="33.828000000000003"/>
    <n v="7.2650000000000041"/>
  </r>
  <r>
    <x v="7"/>
    <x v="4"/>
    <x v="10"/>
    <x v="1"/>
    <x v="1"/>
    <x v="13"/>
    <s v="POL"/>
    <x v="6"/>
    <n v="5"/>
    <x v="0"/>
    <n v="11.967000000000001"/>
    <n v="11.967000000000001"/>
  </r>
  <r>
    <x v="7"/>
    <x v="4"/>
    <x v="10"/>
    <x v="1"/>
    <x v="1"/>
    <x v="13"/>
    <s v="POL"/>
    <x v="6"/>
    <n v="5"/>
    <x v="1"/>
    <n v="19.399999999999999"/>
    <n v="7.4329999999999981"/>
  </r>
  <r>
    <x v="7"/>
    <x v="4"/>
    <x v="10"/>
    <x v="1"/>
    <x v="1"/>
    <x v="13"/>
    <s v="POL"/>
    <x v="6"/>
    <n v="5"/>
    <x v="2"/>
    <n v="26.661999999999999"/>
    <n v="7.2620000000000005"/>
  </r>
  <r>
    <x v="7"/>
    <x v="4"/>
    <x v="10"/>
    <x v="1"/>
    <x v="1"/>
    <x v="13"/>
    <s v="POL"/>
    <x v="6"/>
    <n v="5"/>
    <x v="3"/>
    <n v="34.143999999999998"/>
    <n v="7.4819999999999993"/>
  </r>
  <r>
    <x v="7"/>
    <x v="4"/>
    <x v="10"/>
    <x v="1"/>
    <x v="1"/>
    <x v="80"/>
    <s v="ESP"/>
    <x v="78"/>
    <n v="6"/>
    <x v="0"/>
    <n v="12.071"/>
    <n v="12.071"/>
  </r>
  <r>
    <x v="7"/>
    <x v="4"/>
    <x v="10"/>
    <x v="1"/>
    <x v="1"/>
    <x v="80"/>
    <s v="ESP"/>
    <x v="78"/>
    <n v="6"/>
    <x v="1"/>
    <n v="19.507999999999999"/>
    <n v="7.4369999999999994"/>
  </r>
  <r>
    <x v="7"/>
    <x v="4"/>
    <x v="10"/>
    <x v="1"/>
    <x v="1"/>
    <x v="80"/>
    <s v="ESP"/>
    <x v="78"/>
    <n v="6"/>
    <x v="2"/>
    <n v="26.77"/>
    <n v="7.2620000000000005"/>
  </r>
  <r>
    <x v="7"/>
    <x v="4"/>
    <x v="10"/>
    <x v="1"/>
    <x v="1"/>
    <x v="80"/>
    <s v="ESP"/>
    <x v="78"/>
    <n v="6"/>
    <x v="3"/>
    <n v="34.317"/>
    <n v="7.5470000000000006"/>
  </r>
  <r>
    <x v="7"/>
    <x v="4"/>
    <x v="10"/>
    <x v="1"/>
    <x v="1"/>
    <x v="38"/>
    <s v="GBR"/>
    <x v="79"/>
    <n v="7"/>
    <x v="0"/>
    <n v="11.848000000000001"/>
    <n v="11.848000000000001"/>
  </r>
  <r>
    <x v="7"/>
    <x v="4"/>
    <x v="10"/>
    <x v="1"/>
    <x v="1"/>
    <x v="38"/>
    <s v="GBR"/>
    <x v="79"/>
    <n v="7"/>
    <x v="1"/>
    <n v="19.39"/>
    <n v="7.5419999999999998"/>
  </r>
  <r>
    <x v="7"/>
    <x v="4"/>
    <x v="10"/>
    <x v="1"/>
    <x v="1"/>
    <x v="38"/>
    <s v="GBR"/>
    <x v="79"/>
    <n v="7"/>
    <x v="2"/>
    <n v="26.763000000000002"/>
    <n v="7.3730000000000011"/>
  </r>
  <r>
    <x v="7"/>
    <x v="4"/>
    <x v="10"/>
    <x v="1"/>
    <x v="1"/>
    <x v="38"/>
    <s v="GBR"/>
    <x v="79"/>
    <n v="7"/>
    <x v="3"/>
    <n v="34.378999999999998"/>
    <n v="7.6159999999999961"/>
  </r>
  <r>
    <x v="7"/>
    <x v="4"/>
    <x v="10"/>
    <x v="1"/>
    <x v="1"/>
    <x v="16"/>
    <s v="ITA"/>
    <x v="80"/>
    <n v="8"/>
    <x v="0"/>
    <n v="11.958"/>
    <n v="11.958"/>
  </r>
  <r>
    <x v="7"/>
    <x v="4"/>
    <x v="10"/>
    <x v="1"/>
    <x v="1"/>
    <x v="16"/>
    <s v="ITA"/>
    <x v="80"/>
    <n v="8"/>
    <x v="1"/>
    <n v="19.494"/>
    <n v="7.5359999999999996"/>
  </r>
  <r>
    <x v="7"/>
    <x v="4"/>
    <x v="10"/>
    <x v="1"/>
    <x v="1"/>
    <x v="16"/>
    <s v="ITA"/>
    <x v="80"/>
    <n v="8"/>
    <x v="2"/>
    <n v="26.812999999999999"/>
    <n v="7.3189999999999991"/>
  </r>
  <r>
    <x v="7"/>
    <x v="4"/>
    <x v="10"/>
    <x v="1"/>
    <x v="1"/>
    <x v="16"/>
    <s v="ITA"/>
    <x v="80"/>
    <n v="8"/>
    <x v="3"/>
    <n v="34.39"/>
    <n v="7.5770000000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5A52B-6AE9-4F58-8551-BDC3A8723020}" name="PivotTable26" cacheId="1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4" rowHeaderCaption="Marker" colHeaderCaption="Splits">
  <location ref="A112:B141" firstHeaderRow="1" firstDataRow="2" firstDataCol="1" rowPageCount="2" colPageCount="1"/>
  <pivotFields count="14">
    <pivotField axis="axisRow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Row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dataField="1" showAll="0" defaultSubtotal="0"/>
    <pivotField axis="axisCol" showAll="0" defaultSubtotal="0">
      <items count="4">
        <item h="1" x="0"/>
        <item h="1" x="1"/>
        <item h="1" x="2"/>
        <item x="3"/>
      </items>
    </pivotField>
    <pivotField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3">
    <field x="1"/>
    <field x="0"/>
    <field x="4"/>
  </rowFields>
  <rowItems count="28">
    <i>
      <x/>
    </i>
    <i r="1">
      <x v="8"/>
    </i>
    <i r="2">
      <x/>
    </i>
    <i r="2">
      <x v="1"/>
    </i>
    <i>
      <x v="1"/>
    </i>
    <i r="1">
      <x v="2"/>
    </i>
    <i r="2">
      <x/>
    </i>
    <i r="2">
      <x v="1"/>
    </i>
    <i>
      <x v="2"/>
    </i>
    <i r="1">
      <x v="8"/>
    </i>
    <i r="2">
      <x/>
    </i>
    <i r="2">
      <x v="1"/>
    </i>
    <i>
      <x v="3"/>
    </i>
    <i r="1">
      <x v="1"/>
    </i>
    <i r="2">
      <x/>
    </i>
    <i r="2">
      <x v="1"/>
    </i>
    <i r="1">
      <x v="5"/>
    </i>
    <i r="2">
      <x/>
    </i>
    <i r="2">
      <x v="1"/>
    </i>
    <i>
      <x v="4"/>
    </i>
    <i r="1">
      <x v="3"/>
    </i>
    <i r="2">
      <x v="1"/>
    </i>
    <i r="1">
      <x v="4"/>
    </i>
    <i r="2">
      <x/>
    </i>
    <i r="2">
      <x v="1"/>
    </i>
    <i r="1">
      <x v="6"/>
    </i>
    <i r="2">
      <x/>
    </i>
    <i r="2">
      <x v="1"/>
    </i>
  </rowItems>
  <colFields count="1">
    <field x="9"/>
  </colFields>
  <colItems count="1">
    <i>
      <x v="3"/>
    </i>
  </colItems>
  <pageFields count="2">
    <pageField fld="5" item="79" hier="-1"/>
    <pageField fld="3" hier="-1"/>
  </pageFields>
  <dataFields count="1">
    <dataField name="Min of Rank" fld="8" subtotal="min" baseField="9" baseItem="0"/>
  </dataFields>
  <formats count="56">
    <format dxfId="263">
      <pivotArea type="all" dataOnly="0" outline="0" fieldPosition="0"/>
    </format>
    <format dxfId="262">
      <pivotArea outline="0" collapsedLevelsAreSubtotals="1" fieldPosition="0"/>
    </format>
    <format dxfId="261">
      <pivotArea type="origin" dataOnly="0" labelOnly="1" outline="0" fieldPosition="0"/>
    </format>
    <format dxfId="260">
      <pivotArea field="0" type="button" dataOnly="0" labelOnly="1" outline="0" axis="axisRow" fieldPosition="1"/>
    </format>
    <format dxfId="259">
      <pivotArea field="1" type="button" dataOnly="0" labelOnly="1" outline="0" axis="axisRow" fieldPosition="0"/>
    </format>
    <format dxfId="258">
      <pivotArea field="4" type="button" dataOnly="0" labelOnly="1" outline="0" axis="axisRow" fieldPosition="2"/>
    </format>
    <format dxfId="257">
      <pivotArea type="topRight" dataOnly="0" labelOnly="1" outline="0" fieldPosition="0"/>
    </format>
    <format dxfId="256">
      <pivotArea field="9" type="button" dataOnly="0" labelOnly="1" outline="0" axis="axisCol" fieldPosition="0"/>
    </format>
    <format dxfId="255">
      <pivotArea dataOnly="0" labelOnly="1" fieldPosition="0">
        <references count="1">
          <reference field="9" count="0"/>
        </references>
      </pivotArea>
    </format>
    <format dxfId="254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53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52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51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50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49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48">
      <pivotArea type="all" dataOnly="0" outline="0" fieldPosition="0"/>
    </format>
    <format dxfId="247">
      <pivotArea outline="0" collapsedLevelsAreSubtotals="1" fieldPosition="0"/>
    </format>
    <format dxfId="246">
      <pivotArea type="origin" dataOnly="0" labelOnly="1" outline="0" fieldPosition="0"/>
    </format>
    <format dxfId="245">
      <pivotArea field="0" type="button" dataOnly="0" labelOnly="1" outline="0" axis="axisRow" fieldPosition="1"/>
    </format>
    <format dxfId="244">
      <pivotArea field="1" type="button" dataOnly="0" labelOnly="1" outline="0" axis="axisRow" fieldPosition="0"/>
    </format>
    <format dxfId="243">
      <pivotArea field="4" type="button" dataOnly="0" labelOnly="1" outline="0" axis="axisRow" fieldPosition="2"/>
    </format>
    <format dxfId="242">
      <pivotArea type="topRight" dataOnly="0" labelOnly="1" outline="0" fieldPosition="0"/>
    </format>
    <format dxfId="241">
      <pivotArea field="9" type="button" dataOnly="0" labelOnly="1" outline="0" axis="axisCol" fieldPosition="0"/>
    </format>
    <format dxfId="240">
      <pivotArea dataOnly="0" labelOnly="1" fieldPosition="0">
        <references count="1">
          <reference field="9" count="0"/>
        </references>
      </pivotArea>
    </format>
    <format dxfId="239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38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37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36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35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34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33">
      <pivotArea outline="0" collapsedLevelsAreSubtotals="1" fieldPosition="0"/>
    </format>
    <format dxfId="232">
      <pivotArea type="all" dataOnly="0" outline="0" fieldPosition="0"/>
    </format>
    <format dxfId="231">
      <pivotArea outline="0" collapsedLevelsAreSubtotals="1" fieldPosition="0"/>
    </format>
    <format dxfId="230">
      <pivotArea type="origin" dataOnly="0" labelOnly="1" outline="0" fieldPosition="0"/>
    </format>
    <format dxfId="229">
      <pivotArea field="0" type="button" dataOnly="0" labelOnly="1" outline="0" axis="axisRow" fieldPosition="1"/>
    </format>
    <format dxfId="228">
      <pivotArea field="1" type="button" dataOnly="0" labelOnly="1" outline="0" axis="axisRow" fieldPosition="0"/>
    </format>
    <format dxfId="227">
      <pivotArea field="4" type="button" dataOnly="0" labelOnly="1" outline="0" axis="axisRow" fieldPosition="2"/>
    </format>
    <format dxfId="226">
      <pivotArea type="topRight" dataOnly="0" labelOnly="1" outline="0" fieldPosition="0"/>
    </format>
    <format dxfId="225">
      <pivotArea field="9" type="button" dataOnly="0" labelOnly="1" outline="0" axis="axisCol" fieldPosition="0"/>
    </format>
    <format dxfId="224">
      <pivotArea dataOnly="0" labelOnly="1" fieldPosition="0">
        <references count="1">
          <reference field="9" count="0"/>
        </references>
      </pivotArea>
    </format>
    <format dxfId="223">
      <pivotArea dataOnly="0" labelOnly="1" outline="0" fieldPosition="0">
        <references count="2">
          <reference field="4294967294" count="1">
            <x v="0"/>
          </reference>
          <reference field="9" count="0" selected="0"/>
        </references>
      </pivotArea>
    </format>
    <format dxfId="222">
      <pivotArea dataOnly="0" labelOnly="1" fieldPosition="0">
        <references count="1">
          <reference field="0" count="7">
            <x v="1"/>
            <x v="2"/>
            <x v="3"/>
            <x v="4"/>
            <x v="5"/>
            <x v="6"/>
            <x v="8"/>
          </reference>
        </references>
      </pivotArea>
    </format>
    <format dxfId="221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220">
      <pivotArea dataOnly="0" labelOnly="1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219">
      <pivotArea dataOnly="0" labelOnly="1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18">
      <pivotArea dataOnly="0" labelOnly="1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217">
      <pivotArea dataOnly="0" labelOnly="1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16">
      <pivotArea dataOnly="0" labelOnly="1" fieldPosition="0">
        <references count="2">
          <reference field="0" count="1" selected="0">
            <x v="8"/>
          </reference>
          <reference field="1" count="2">
            <x v="0"/>
            <x v="2"/>
          </reference>
        </references>
      </pivotArea>
    </format>
    <format dxfId="215">
      <pivotArea dataOnly="0" labelOnly="1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0"/>
        </references>
      </pivotArea>
    </format>
    <format dxfId="214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4" count="0"/>
        </references>
      </pivotArea>
    </format>
    <format dxfId="213">
      <pivotArea dataOnly="0" labelOnly="1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12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0"/>
        </references>
      </pivotArea>
    </format>
    <format dxfId="211">
      <pivotArea dataOnly="0" labelOnly="1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4" count="0"/>
        </references>
      </pivotArea>
    </format>
    <format dxfId="210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09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08">
      <pivotArea dataOnly="0" labelOnly="1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4" count="0"/>
        </references>
      </pivotArea>
    </format>
  </formats>
  <chartFormats count="17">
    <chartFormat chart="3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3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3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3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3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3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3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BA63-AD81-4B9F-B523-D0D23B36D503}" name="PivotTable22" cacheId="0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>
  <location ref="T26:AB31" firstHeaderRow="1" firstDataRow="2" firstDataCol="1" rowPageCount="4" colPageCount="1"/>
  <pivotFields count="18">
    <pivotField axis="axisPage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Page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Page" showAll="0" defaultSubtotal="0">
      <items count="2">
        <item x="1"/>
        <item x="0"/>
      </items>
    </pivotField>
    <pivotField axis="axisPage" showAll="0" defaultSubtotal="0">
      <items count="2">
        <item x="1"/>
        <item x="0"/>
      </items>
    </pivotField>
    <pivotField showAll="0" defaultSubtotal="0"/>
    <pivotField numFmtId="2" showAll="0" defaultSubtotal="0"/>
    <pivotField showAll="0" defaultSubtotal="0"/>
    <pivotField axis="axisCol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numFmtId="2" showAll="0" defaultSubtotal="0"/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1">
    <field x="8"/>
  </colFields>
  <colItems count="8">
    <i>
      <x v="8"/>
    </i>
    <i>
      <x v="27"/>
    </i>
    <i>
      <x v="35"/>
    </i>
    <i>
      <x v="63"/>
    </i>
    <i>
      <x v="77"/>
    </i>
    <i>
      <x v="78"/>
    </i>
    <i>
      <x v="87"/>
    </i>
    <i>
      <x v="88"/>
    </i>
  </colItems>
  <pageFields count="4">
    <pageField fld="1" item="4" hier="-1"/>
    <pageField fld="0" item="1" hier="-1"/>
    <pageField fld="3" item="0" hier="-1"/>
    <pageField fld="4" item="0" hier="-1"/>
  </pageFields>
  <dataFields count="4">
    <dataField name="125 m" fld="13" subtotal="min" baseField="0" baseItem="7"/>
    <dataField name="250 m" fld="14" subtotal="min" baseField="0" baseItem="7"/>
    <dataField name="375 m" fld="15" subtotal="min" baseField="0" baseItem="7"/>
    <dataField name="500 m" fld="16" subtotal="min" baseField="0" baseItem="7"/>
  </dataFields>
  <formats count="1">
    <format dxfId="264">
      <pivotArea outline="0" collapsedLevelsAreSubtotals="1" fieldPosition="0"/>
    </format>
  </formats>
  <chartFormats count="263">
    <chartFormat chart="0" format="392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393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394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95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396" series="1">
      <pivotArea type="data" outline="0" fieldPosition="0">
        <references count="1">
          <reference field="8" count="1" selected="0">
            <x v="4"/>
          </reference>
        </references>
      </pivotArea>
    </chartFormat>
    <chartFormat chart="0" format="397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398" series="1">
      <pivotArea type="data" outline="0" fieldPosition="0">
        <references count="1">
          <reference field="8" count="1" selected="0">
            <x v="6"/>
          </reference>
        </references>
      </pivotArea>
    </chartFormat>
    <chartFormat chart="0" format="399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400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401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402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403" series="1">
      <pivotArea type="data" outline="0" fieldPosition="0">
        <references count="1">
          <reference field="8" count="1" selected="0">
            <x v="11"/>
          </reference>
        </references>
      </pivotArea>
    </chartFormat>
    <chartFormat chart="0" format="404" series="1">
      <pivotArea type="data" outline="0" fieldPosition="0">
        <references count="1">
          <reference field="8" count="1" selected="0">
            <x v="12"/>
          </reference>
        </references>
      </pivotArea>
    </chartFormat>
    <chartFormat chart="0" format="405" series="1">
      <pivotArea type="data" outline="0" fieldPosition="0">
        <references count="1">
          <reference field="8" count="1" selected="0">
            <x v="13"/>
          </reference>
        </references>
      </pivotArea>
    </chartFormat>
    <chartFormat chart="0" format="406" series="1">
      <pivotArea type="data" outline="0" fieldPosition="0">
        <references count="1">
          <reference field="8" count="1" selected="0">
            <x v="14"/>
          </reference>
        </references>
      </pivotArea>
    </chartFormat>
    <chartFormat chart="0" format="407" series="1">
      <pivotArea type="data" outline="0" fieldPosition="0">
        <references count="1">
          <reference field="8" count="1" selected="0">
            <x v="15"/>
          </reference>
        </references>
      </pivotArea>
    </chartFormat>
    <chartFormat chart="0" format="408" series="1">
      <pivotArea type="data" outline="0" fieldPosition="0">
        <references count="1">
          <reference field="8" count="1" selected="0">
            <x v="16"/>
          </reference>
        </references>
      </pivotArea>
    </chartFormat>
    <chartFormat chart="0" format="409" series="1">
      <pivotArea type="data" outline="0" fieldPosition="0">
        <references count="1">
          <reference field="8" count="1" selected="0">
            <x v="17"/>
          </reference>
        </references>
      </pivotArea>
    </chartFormat>
    <chartFormat chart="0" format="410" series="1">
      <pivotArea type="data" outline="0" fieldPosition="0">
        <references count="1">
          <reference field="8" count="1" selected="0">
            <x v="18"/>
          </reference>
        </references>
      </pivotArea>
    </chartFormat>
    <chartFormat chart="0" format="411" series="1">
      <pivotArea type="data" outline="0" fieldPosition="0">
        <references count="1">
          <reference field="8" count="1" selected="0">
            <x v="19"/>
          </reference>
        </references>
      </pivotArea>
    </chartFormat>
    <chartFormat chart="0" format="412" series="1">
      <pivotArea type="data" outline="0" fieldPosition="0">
        <references count="1">
          <reference field="8" count="1" selected="0">
            <x v="20"/>
          </reference>
        </references>
      </pivotArea>
    </chartFormat>
    <chartFormat chart="0" format="413" series="1">
      <pivotArea type="data" outline="0" fieldPosition="0">
        <references count="1">
          <reference field="8" count="1" selected="0">
            <x v="21"/>
          </reference>
        </references>
      </pivotArea>
    </chartFormat>
    <chartFormat chart="0" format="414" series="1">
      <pivotArea type="data" outline="0" fieldPosition="0">
        <references count="1">
          <reference field="8" count="1" selected="0">
            <x v="22"/>
          </reference>
        </references>
      </pivotArea>
    </chartFormat>
    <chartFormat chart="0" format="415" series="1">
      <pivotArea type="data" outline="0" fieldPosition="0">
        <references count="1">
          <reference field="8" count="1" selected="0">
            <x v="23"/>
          </reference>
        </references>
      </pivotArea>
    </chartFormat>
    <chartFormat chart="0" format="416" series="1">
      <pivotArea type="data" outline="0" fieldPosition="0">
        <references count="1">
          <reference field="8" count="1" selected="0">
            <x v="24"/>
          </reference>
        </references>
      </pivotArea>
    </chartFormat>
    <chartFormat chart="0" format="417" series="1">
      <pivotArea type="data" outline="0" fieldPosition="0">
        <references count="1">
          <reference field="8" count="1" selected="0">
            <x v="25"/>
          </reference>
        </references>
      </pivotArea>
    </chartFormat>
    <chartFormat chart="0" format="418" series="1">
      <pivotArea type="data" outline="0" fieldPosition="0">
        <references count="1">
          <reference field="8" count="1" selected="0">
            <x v="26"/>
          </reference>
        </references>
      </pivotArea>
    </chartFormat>
    <chartFormat chart="0" format="419" series="1">
      <pivotArea type="data" outline="0" fieldPosition="0">
        <references count="1">
          <reference field="8" count="1" selected="0">
            <x v="27"/>
          </reference>
        </references>
      </pivotArea>
    </chartFormat>
    <chartFormat chart="0" format="420" series="1">
      <pivotArea type="data" outline="0" fieldPosition="0">
        <references count="1">
          <reference field="8" count="1" selected="0">
            <x v="28"/>
          </reference>
        </references>
      </pivotArea>
    </chartFormat>
    <chartFormat chart="0" format="421" series="1">
      <pivotArea type="data" outline="0" fieldPosition="0">
        <references count="1">
          <reference field="8" count="1" selected="0">
            <x v="29"/>
          </reference>
        </references>
      </pivotArea>
    </chartFormat>
    <chartFormat chart="0" format="422" series="1">
      <pivotArea type="data" outline="0" fieldPosition="0">
        <references count="1">
          <reference field="8" count="1" selected="0">
            <x v="30"/>
          </reference>
        </references>
      </pivotArea>
    </chartFormat>
    <chartFormat chart="0" format="423" series="1">
      <pivotArea type="data" outline="0" fieldPosition="0">
        <references count="1">
          <reference field="8" count="1" selected="0">
            <x v="31"/>
          </reference>
        </references>
      </pivotArea>
    </chartFormat>
    <chartFormat chart="0" format="424" series="1">
      <pivotArea type="data" outline="0" fieldPosition="0">
        <references count="1">
          <reference field="8" count="1" selected="0">
            <x v="32"/>
          </reference>
        </references>
      </pivotArea>
    </chartFormat>
    <chartFormat chart="0" format="425" series="1">
      <pivotArea type="data" outline="0" fieldPosition="0">
        <references count="1">
          <reference field="8" count="1" selected="0">
            <x v="33"/>
          </reference>
        </references>
      </pivotArea>
    </chartFormat>
    <chartFormat chart="0" format="426" series="1">
      <pivotArea type="data" outline="0" fieldPosition="0">
        <references count="1">
          <reference field="8" count="1" selected="0">
            <x v="34"/>
          </reference>
        </references>
      </pivotArea>
    </chartFormat>
    <chartFormat chart="0" format="427" series="1">
      <pivotArea type="data" outline="0" fieldPosition="0">
        <references count="1">
          <reference field="8" count="1" selected="0">
            <x v="35"/>
          </reference>
        </references>
      </pivotArea>
    </chartFormat>
    <chartFormat chart="0" format="428" series="1">
      <pivotArea type="data" outline="0" fieldPosition="0">
        <references count="1">
          <reference field="8" count="1" selected="0">
            <x v="36"/>
          </reference>
        </references>
      </pivotArea>
    </chartFormat>
    <chartFormat chart="0" format="429" series="1">
      <pivotArea type="data" outline="0" fieldPosition="0">
        <references count="1">
          <reference field="8" count="1" selected="0">
            <x v="37"/>
          </reference>
        </references>
      </pivotArea>
    </chartFormat>
    <chartFormat chart="0" format="430" series="1">
      <pivotArea type="data" outline="0" fieldPosition="0">
        <references count="1">
          <reference field="8" count="1" selected="0">
            <x v="38"/>
          </reference>
        </references>
      </pivotArea>
    </chartFormat>
    <chartFormat chart="0" format="431" series="1">
      <pivotArea type="data" outline="0" fieldPosition="0">
        <references count="1">
          <reference field="8" count="1" selected="0">
            <x v="39"/>
          </reference>
        </references>
      </pivotArea>
    </chartFormat>
    <chartFormat chart="0" format="432" series="1">
      <pivotArea type="data" outline="0" fieldPosition="0">
        <references count="1">
          <reference field="8" count="1" selected="0">
            <x v="40"/>
          </reference>
        </references>
      </pivotArea>
    </chartFormat>
    <chartFormat chart="0" format="433" series="1">
      <pivotArea type="data" outline="0" fieldPosition="0">
        <references count="1">
          <reference field="8" count="1" selected="0">
            <x v="41"/>
          </reference>
        </references>
      </pivotArea>
    </chartFormat>
    <chartFormat chart="0" format="434" series="1">
      <pivotArea type="data" outline="0" fieldPosition="0">
        <references count="1">
          <reference field="8" count="1" selected="0">
            <x v="42"/>
          </reference>
        </references>
      </pivotArea>
    </chartFormat>
    <chartFormat chart="0" format="435" series="1">
      <pivotArea type="data" outline="0" fieldPosition="0">
        <references count="1">
          <reference field="8" count="1" selected="0">
            <x v="43"/>
          </reference>
        </references>
      </pivotArea>
    </chartFormat>
    <chartFormat chart="0" format="436" series="1">
      <pivotArea type="data" outline="0" fieldPosition="0">
        <references count="1">
          <reference field="8" count="1" selected="0">
            <x v="44"/>
          </reference>
        </references>
      </pivotArea>
    </chartFormat>
    <chartFormat chart="0" format="437" series="1">
      <pivotArea type="data" outline="0" fieldPosition="0">
        <references count="1">
          <reference field="8" count="1" selected="0">
            <x v="45"/>
          </reference>
        </references>
      </pivotArea>
    </chartFormat>
    <chartFormat chart="0" format="438" series="1">
      <pivotArea type="data" outline="0" fieldPosition="0">
        <references count="1">
          <reference field="8" count="1" selected="0">
            <x v="46"/>
          </reference>
        </references>
      </pivotArea>
    </chartFormat>
    <chartFormat chart="0" format="439" series="1">
      <pivotArea type="data" outline="0" fieldPosition="0">
        <references count="1">
          <reference field="8" count="1" selected="0">
            <x v="47"/>
          </reference>
        </references>
      </pivotArea>
    </chartFormat>
    <chartFormat chart="0" format="440" series="1">
      <pivotArea type="data" outline="0" fieldPosition="0">
        <references count="1">
          <reference field="8" count="1" selected="0">
            <x v="48"/>
          </reference>
        </references>
      </pivotArea>
    </chartFormat>
    <chartFormat chart="0" format="441" series="1">
      <pivotArea type="data" outline="0" fieldPosition="0">
        <references count="1">
          <reference field="8" count="1" selected="0">
            <x v="49"/>
          </reference>
        </references>
      </pivotArea>
    </chartFormat>
    <chartFormat chart="0" format="442" series="1">
      <pivotArea type="data" outline="0" fieldPosition="0">
        <references count="1">
          <reference field="8" count="1" selected="0">
            <x v="50"/>
          </reference>
        </references>
      </pivotArea>
    </chartFormat>
    <chartFormat chart="0" format="443" series="1">
      <pivotArea type="data" outline="0" fieldPosition="0">
        <references count="1">
          <reference field="8" count="1" selected="0">
            <x v="51"/>
          </reference>
        </references>
      </pivotArea>
    </chartFormat>
    <chartFormat chart="0" format="444" series="1">
      <pivotArea type="data" outline="0" fieldPosition="0">
        <references count="1">
          <reference field="8" count="1" selected="0">
            <x v="52"/>
          </reference>
        </references>
      </pivotArea>
    </chartFormat>
    <chartFormat chart="0" format="445" series="1">
      <pivotArea type="data" outline="0" fieldPosition="0">
        <references count="1">
          <reference field="8" count="1" selected="0">
            <x v="53"/>
          </reference>
        </references>
      </pivotArea>
    </chartFormat>
    <chartFormat chart="0" format="446" series="1">
      <pivotArea type="data" outline="0" fieldPosition="0">
        <references count="1">
          <reference field="8" count="1" selected="0">
            <x v="54"/>
          </reference>
        </references>
      </pivotArea>
    </chartFormat>
    <chartFormat chart="0" format="447" series="1">
      <pivotArea type="data" outline="0" fieldPosition="0">
        <references count="1">
          <reference field="8" count="1" selected="0">
            <x v="55"/>
          </reference>
        </references>
      </pivotArea>
    </chartFormat>
    <chartFormat chart="0" format="448" series="1">
      <pivotArea type="data" outline="0" fieldPosition="0">
        <references count="1">
          <reference field="8" count="1" selected="0">
            <x v="56"/>
          </reference>
        </references>
      </pivotArea>
    </chartFormat>
    <chartFormat chart="0" format="449" series="1">
      <pivotArea type="data" outline="0" fieldPosition="0">
        <references count="1">
          <reference field="8" count="1" selected="0">
            <x v="57"/>
          </reference>
        </references>
      </pivotArea>
    </chartFormat>
    <chartFormat chart="0" format="450" series="1">
      <pivotArea type="data" outline="0" fieldPosition="0">
        <references count="1">
          <reference field="8" count="1" selected="0">
            <x v="58"/>
          </reference>
        </references>
      </pivotArea>
    </chartFormat>
    <chartFormat chart="0" format="451" series="1">
      <pivotArea type="data" outline="0" fieldPosition="0">
        <references count="1">
          <reference field="8" count="1" selected="0">
            <x v="59"/>
          </reference>
        </references>
      </pivotArea>
    </chartFormat>
    <chartFormat chart="0" format="452" series="1">
      <pivotArea type="data" outline="0" fieldPosition="0">
        <references count="1">
          <reference field="8" count="1" selected="0">
            <x v="60"/>
          </reference>
        </references>
      </pivotArea>
    </chartFormat>
    <chartFormat chart="0" format="453" series="1">
      <pivotArea type="data" outline="0" fieldPosition="0">
        <references count="1">
          <reference field="8" count="1" selected="0">
            <x v="61"/>
          </reference>
        </references>
      </pivotArea>
    </chartFormat>
    <chartFormat chart="0" format="454" series="1">
      <pivotArea type="data" outline="0" fieldPosition="0">
        <references count="1">
          <reference field="8" count="1" selected="0">
            <x v="62"/>
          </reference>
        </references>
      </pivotArea>
    </chartFormat>
    <chartFormat chart="0" format="455" series="1">
      <pivotArea type="data" outline="0" fieldPosition="0">
        <references count="1">
          <reference field="8" count="1" selected="0">
            <x v="63"/>
          </reference>
        </references>
      </pivotArea>
    </chartFormat>
    <chartFormat chart="0" format="456" series="1">
      <pivotArea type="data" outline="0" fieldPosition="0">
        <references count="1">
          <reference field="8" count="1" selected="0">
            <x v="64"/>
          </reference>
        </references>
      </pivotArea>
    </chartFormat>
    <chartFormat chart="0" format="457" series="1">
      <pivotArea type="data" outline="0" fieldPosition="0">
        <references count="1">
          <reference field="8" count="1" selected="0">
            <x v="65"/>
          </reference>
        </references>
      </pivotArea>
    </chartFormat>
    <chartFormat chart="0" format="458" series="1">
      <pivotArea type="data" outline="0" fieldPosition="0">
        <references count="1">
          <reference field="8" count="1" selected="0">
            <x v="66"/>
          </reference>
        </references>
      </pivotArea>
    </chartFormat>
    <chartFormat chart="0" format="459" series="1">
      <pivotArea type="data" outline="0" fieldPosition="0">
        <references count="1">
          <reference field="8" count="1" selected="0">
            <x v="67"/>
          </reference>
        </references>
      </pivotArea>
    </chartFormat>
    <chartFormat chart="0" format="460" series="1">
      <pivotArea type="data" outline="0" fieldPosition="0">
        <references count="1">
          <reference field="8" count="1" selected="0">
            <x v="68"/>
          </reference>
        </references>
      </pivotArea>
    </chartFormat>
    <chartFormat chart="0" format="461" series="1">
      <pivotArea type="data" outline="0" fieldPosition="0">
        <references count="1">
          <reference field="8" count="1" selected="0">
            <x v="69"/>
          </reference>
        </references>
      </pivotArea>
    </chartFormat>
    <chartFormat chart="0" format="462" series="1">
      <pivotArea type="data" outline="0" fieldPosition="0">
        <references count="1">
          <reference field="8" count="1" selected="0">
            <x v="70"/>
          </reference>
        </references>
      </pivotArea>
    </chartFormat>
    <chartFormat chart="0" format="463" series="1">
      <pivotArea type="data" outline="0" fieldPosition="0">
        <references count="1">
          <reference field="8" count="1" selected="0">
            <x v="71"/>
          </reference>
        </references>
      </pivotArea>
    </chartFormat>
    <chartFormat chart="0" format="464" series="1">
      <pivotArea type="data" outline="0" fieldPosition="0">
        <references count="1">
          <reference field="8" count="1" selected="0">
            <x v="72"/>
          </reference>
        </references>
      </pivotArea>
    </chartFormat>
    <chartFormat chart="0" format="465" series="1">
      <pivotArea type="data" outline="0" fieldPosition="0">
        <references count="1">
          <reference field="8" count="1" selected="0">
            <x v="73"/>
          </reference>
        </references>
      </pivotArea>
    </chartFormat>
    <chartFormat chart="0" format="466" series="1">
      <pivotArea type="data" outline="0" fieldPosition="0">
        <references count="1">
          <reference field="8" count="1" selected="0">
            <x v="74"/>
          </reference>
        </references>
      </pivotArea>
    </chartFormat>
    <chartFormat chart="0" format="467" series="1">
      <pivotArea type="data" outline="0" fieldPosition="0">
        <references count="1">
          <reference field="8" count="1" selected="0">
            <x v="75"/>
          </reference>
        </references>
      </pivotArea>
    </chartFormat>
    <chartFormat chart="0" format="468" series="1">
      <pivotArea type="data" outline="0" fieldPosition="0">
        <references count="1">
          <reference field="8" count="1" selected="0">
            <x v="76"/>
          </reference>
        </references>
      </pivotArea>
    </chartFormat>
    <chartFormat chart="0" format="469" series="1">
      <pivotArea type="data" outline="0" fieldPosition="0">
        <references count="1">
          <reference field="8" count="1" selected="0">
            <x v="77"/>
          </reference>
        </references>
      </pivotArea>
    </chartFormat>
    <chartFormat chart="0" format="470" series="1">
      <pivotArea type="data" outline="0" fieldPosition="0">
        <references count="1">
          <reference field="8" count="1" selected="0">
            <x v="78"/>
          </reference>
        </references>
      </pivotArea>
    </chartFormat>
    <chartFormat chart="0" format="471" series="1">
      <pivotArea type="data" outline="0" fieldPosition="0">
        <references count="1">
          <reference field="8" count="1" selected="0">
            <x v="79"/>
          </reference>
        </references>
      </pivotArea>
    </chartFormat>
    <chartFormat chart="0" format="472" series="1">
      <pivotArea type="data" outline="0" fieldPosition="0">
        <references count="1">
          <reference field="8" count="1" selected="0">
            <x v="80"/>
          </reference>
        </references>
      </pivotArea>
    </chartFormat>
    <chartFormat chart="0" format="473" series="1">
      <pivotArea type="data" outline="0" fieldPosition="0">
        <references count="1">
          <reference field="8" count="1" selected="0">
            <x v="81"/>
          </reference>
        </references>
      </pivotArea>
    </chartFormat>
    <chartFormat chart="0" format="474" series="1">
      <pivotArea type="data" outline="0" fieldPosition="0">
        <references count="1">
          <reference field="8" count="1" selected="0">
            <x v="82"/>
          </reference>
        </references>
      </pivotArea>
    </chartFormat>
    <chartFormat chart="0" format="475" series="1">
      <pivotArea type="data" outline="0" fieldPosition="0">
        <references count="1">
          <reference field="8" count="1" selected="0">
            <x v="83"/>
          </reference>
        </references>
      </pivotArea>
    </chartFormat>
    <chartFormat chart="0" format="476" series="1">
      <pivotArea type="data" outline="0" fieldPosition="0">
        <references count="1">
          <reference field="8" count="1" selected="0">
            <x v="84"/>
          </reference>
        </references>
      </pivotArea>
    </chartFormat>
    <chartFormat chart="0" format="477" series="1">
      <pivotArea type="data" outline="0" fieldPosition="0">
        <references count="1">
          <reference field="8" count="1" selected="0">
            <x v="85"/>
          </reference>
        </references>
      </pivotArea>
    </chartFormat>
    <chartFormat chart="0" format="478" series="1">
      <pivotArea type="data" outline="0" fieldPosition="0">
        <references count="1">
          <reference field="8" count="1" selected="0">
            <x v="86"/>
          </reference>
        </references>
      </pivotArea>
    </chartFormat>
    <chartFormat chart="0" format="479" series="1">
      <pivotArea type="data" outline="0" fieldPosition="0">
        <references count="1">
          <reference field="8" count="1" selected="0">
            <x v="87"/>
          </reference>
        </references>
      </pivotArea>
    </chartFormat>
    <chartFormat chart="0" format="480" series="1">
      <pivotArea type="data" outline="0" fieldPosition="0">
        <references count="1">
          <reference field="8" count="1" selected="0">
            <x v="88"/>
          </reference>
        </references>
      </pivotArea>
    </chartFormat>
    <chartFormat chart="0" format="4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8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8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9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0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0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1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1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1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8" format="1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8" format="1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8" format="1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8" format="1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8" format="1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8" format="1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8" format="1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8" format="1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8" format="1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8" format="1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8" format="1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8" format="1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8" format="1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8" format="1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8" format="1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8" format="1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8" format="1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8" format="1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8" format="1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8" format="1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8" format="1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8" format="1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8" format="1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8" format="1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8" format="1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8" format="1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8" format="1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8" format="1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8" format="1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8" format="1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8" format="1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8" format="1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8" format="1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8" format="1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8" format="1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8" format="1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8" format="1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8" format="1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8" format="1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8" format="1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8" format="1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8" format="1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8" format="1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8" format="1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8" format="1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8" format="1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8" format="1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8" format="1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8" format="1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8" format="1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8" format="1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8" format="1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8" format="1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8" format="1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8" format="1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8" format="1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8" format="1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914A97-1329-4388-8A55-3EDCC978ED22}" name="PivotTable24" cacheId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Time">
  <location ref="A85:C94" firstHeaderRow="1" firstDataRow="2" firstDataCol="1" rowPageCount="2" colPageCount="1"/>
  <pivotFields count="14">
    <pivotField showAll="0" sortType="ascending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showAll="0" defaultSubtotal="0">
      <items count="2">
        <item x="1"/>
        <item x="0"/>
      </items>
    </pivotField>
    <pivotField axis="axisPage" multipleItemSelectionAllowed="1" showAll="0" defaultSubtotal="0">
      <items count="89">
        <item h="1" x="66"/>
        <item h="1" x="86"/>
        <item h="1" x="73"/>
        <item h="1" x="63"/>
        <item h="1" x="60"/>
        <item h="1" x="50"/>
        <item h="1" x="23"/>
        <item h="1" x="38"/>
        <item h="1" x="4"/>
        <item h="1" x="11"/>
        <item h="1" x="55"/>
        <item h="1" x="40"/>
        <item h="1" x="80"/>
        <item h="1" x="19"/>
        <item h="1" x="59"/>
        <item h="1" x="2"/>
        <item h="1" x="76"/>
        <item h="1" x="85"/>
        <item h="1" x="43"/>
        <item h="1" x="10"/>
        <item h="1" x="8"/>
        <item h="1" x="29"/>
        <item h="1" x="71"/>
        <item h="1" x="9"/>
        <item h="1" x="24"/>
        <item h="1" x="64"/>
        <item h="1" x="58"/>
        <item h="1" x="6"/>
        <item h="1" x="44"/>
        <item h="1" x="0"/>
        <item h="1" x="56"/>
        <item h="1" x="17"/>
        <item h="1" x="12"/>
        <item h="1" x="77"/>
        <item h="1" x="41"/>
        <item h="1" x="1"/>
        <item h="1" x="7"/>
        <item h="1" x="69"/>
        <item h="1" x="87"/>
        <item h="1" x="88"/>
        <item h="1" x="75"/>
        <item h="1" x="13"/>
        <item h="1" x="32"/>
        <item h="1" x="62"/>
        <item h="1" x="81"/>
        <item h="1" x="83"/>
        <item h="1" x="45"/>
        <item h="1" x="74"/>
        <item h="1" x="15"/>
        <item h="1" x="5"/>
        <item h="1" x="22"/>
        <item h="1" x="35"/>
        <item h="1" x="18"/>
        <item h="1" x="36"/>
        <item h="1" x="39"/>
        <item h="1" x="61"/>
        <item h="1" x="54"/>
        <item h="1" x="14"/>
        <item h="1" x="33"/>
        <item h="1" x="34"/>
        <item h="1" x="72"/>
        <item h="1" x="21"/>
        <item h="1" x="48"/>
        <item h="1" x="28"/>
        <item h="1" x="49"/>
        <item h="1" x="68"/>
        <item h="1" x="67"/>
        <item h="1" x="52"/>
        <item h="1" x="42"/>
        <item h="1" x="37"/>
        <item h="1" x="65"/>
        <item h="1" x="70"/>
        <item h="1" x="47"/>
        <item h="1" x="46"/>
        <item h="1" x="53"/>
        <item h="1" x="57"/>
        <item h="1" x="82"/>
        <item h="1" x="25"/>
        <item h="1" x="3"/>
        <item x="16"/>
        <item h="1" x="31"/>
        <item h="1" x="79"/>
        <item h="1" x="51"/>
        <item h="1" x="20"/>
        <item h="1" x="78"/>
        <item h="1" x="84"/>
        <item h="1" x="30"/>
        <item h="1" x="27"/>
        <item h="1" x="26"/>
      </items>
    </pivotField>
    <pivotField showAll="0" defaultSubtotal="0"/>
    <pivotField axis="axisRow" numFmtId="2" showAll="0" defaultSubtotal="0">
      <items count="83">
        <item x="53"/>
        <item x="79"/>
        <item x="77"/>
        <item x="38"/>
        <item x="54"/>
        <item x="65"/>
        <item x="51"/>
        <item x="42"/>
        <item x="37"/>
        <item x="44"/>
        <item x="80"/>
        <item x="73"/>
        <item x="48"/>
        <item x="49"/>
        <item x="33"/>
        <item x="52"/>
        <item x="28"/>
        <item x="25"/>
        <item x="46"/>
        <item x="45"/>
        <item x="68"/>
        <item x="14"/>
        <item x="70"/>
        <item x="62"/>
        <item x="19"/>
        <item x="36"/>
        <item x="34"/>
        <item x="58"/>
        <item x="76"/>
        <item x="50"/>
        <item x="67"/>
        <item x="63"/>
        <item x="13"/>
        <item x="56"/>
        <item x="69"/>
        <item x="2"/>
        <item x="40"/>
        <item x="10"/>
        <item x="24"/>
        <item x="15"/>
        <item x="0"/>
        <item x="31"/>
        <item x="23"/>
        <item x="7"/>
        <item x="55"/>
        <item x="30"/>
        <item x="21"/>
        <item x="47"/>
        <item x="17"/>
        <item x="41"/>
        <item x="78"/>
        <item x="5"/>
        <item x="35"/>
        <item x="27"/>
        <item x="29"/>
        <item x="74"/>
        <item x="22"/>
        <item x="11"/>
        <item x="8"/>
        <item x="3"/>
        <item x="64"/>
        <item x="81"/>
        <item x="71"/>
        <item x="4"/>
        <item x="61"/>
        <item x="75"/>
        <item x="66"/>
        <item x="26"/>
        <item x="16"/>
        <item x="57"/>
        <item x="43"/>
        <item x="18"/>
        <item x="9"/>
        <item x="82"/>
        <item x="72"/>
        <item x="60"/>
        <item x="59"/>
        <item x="39"/>
        <item x="32"/>
        <item x="20"/>
        <item x="12"/>
        <item x="1"/>
        <item x="6"/>
      </items>
    </pivotField>
    <pivotField showAll="0" defaultSubtotal="0"/>
    <pivotField axis="axisCol" showAll="0" defaultSubtotal="0">
      <items count="4">
        <item x="0"/>
        <item h="1" x="1"/>
        <item h="1"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7"/>
  </rowFields>
  <rowItems count="8">
    <i>
      <x v="10"/>
    </i>
    <i>
      <x v="11"/>
    </i>
    <i>
      <x v="23"/>
    </i>
    <i>
      <x v="33"/>
    </i>
    <i>
      <x v="36"/>
    </i>
    <i>
      <x v="41"/>
    </i>
    <i>
      <x v="42"/>
    </i>
    <i>
      <x v="43"/>
    </i>
  </rowItems>
  <colFields count="1">
    <field x="9"/>
  </colFields>
  <colItems count="2">
    <i>
      <x/>
    </i>
    <i>
      <x v="3"/>
    </i>
  </colItems>
  <pageFields count="2">
    <pageField fld="5" hier="-1"/>
    <pageField fld="3" hier="-1"/>
  </pageFields>
  <dataFields count="1">
    <dataField name="Time" fld="10" subtotal="min" baseField="1" baseItem="0"/>
  </dataFields>
  <formats count="19">
    <format dxfId="283">
      <pivotArea type="all" dataOnly="0" outline="0" fieldPosition="0"/>
    </format>
    <format dxfId="282">
      <pivotArea outline="0" collapsedLevelsAreSubtotals="1" fieldPosition="0"/>
    </format>
    <format dxfId="281">
      <pivotArea type="origin" dataOnly="0" labelOnly="1" outline="0" fieldPosition="0"/>
    </format>
    <format dxfId="280">
      <pivotArea field="0" type="button" dataOnly="0" labelOnly="1" outline="0"/>
    </format>
    <format dxfId="279">
      <pivotArea field="1" type="button" dataOnly="0" labelOnly="1" outline="0"/>
    </format>
    <format dxfId="278">
      <pivotArea field="4" type="button" dataOnly="0" labelOnly="1" outline="0"/>
    </format>
    <format dxfId="277">
      <pivotArea type="topRight" dataOnly="0" labelOnly="1" outline="0" fieldPosition="0"/>
    </format>
    <format dxfId="276">
      <pivotArea field="9" type="button" dataOnly="0" labelOnly="1" outline="0" axis="axisCol" fieldPosition="0"/>
    </format>
    <format dxfId="275">
      <pivotArea dataOnly="0" labelOnly="1" fieldPosition="0">
        <references count="1">
          <reference field="9" count="0"/>
        </references>
      </pivotArea>
    </format>
    <format dxfId="274">
      <pivotArea type="all" dataOnly="0" outline="0" fieldPosition="0"/>
    </format>
    <format dxfId="273">
      <pivotArea outline="0" collapsedLevelsAreSubtotals="1" fieldPosition="0"/>
    </format>
    <format dxfId="272">
      <pivotArea type="origin" dataOnly="0" labelOnly="1" outline="0" fieldPosition="0"/>
    </format>
    <format dxfId="271">
      <pivotArea field="0" type="button" dataOnly="0" labelOnly="1" outline="0"/>
    </format>
    <format dxfId="270">
      <pivotArea field="1" type="button" dataOnly="0" labelOnly="1" outline="0"/>
    </format>
    <format dxfId="269">
      <pivotArea field="4" type="button" dataOnly="0" labelOnly="1" outline="0"/>
    </format>
    <format dxfId="268">
      <pivotArea type="topRight" dataOnly="0" labelOnly="1" outline="0" fieldPosition="0"/>
    </format>
    <format dxfId="267">
      <pivotArea field="9" type="button" dataOnly="0" labelOnly="1" outline="0" axis="axisCol" fieldPosition="0"/>
    </format>
    <format dxfId="266">
      <pivotArea dataOnly="0" labelOnly="1" fieldPosition="0">
        <references count="1">
          <reference field="9" count="0"/>
        </references>
      </pivotArea>
    </format>
    <format dxfId="265">
      <pivotArea outline="0" collapsedLevelsAreSubtotals="1" fieldPosition="0"/>
    </format>
  </formats>
  <chartFormats count="4"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83DBB3-AEE2-410F-9DB5-854E48FE5D95}" name="PivotTable23" cacheId="1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Splits">
  <location ref="A43:P50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0"/>
    <field x="1"/>
    <field x="4"/>
  </colFields>
  <colItems count="15">
    <i>
      <x v="1"/>
      <x v="3"/>
      <x/>
    </i>
    <i r="2">
      <x v="1"/>
    </i>
    <i>
      <x v="2"/>
      <x v="1"/>
      <x/>
    </i>
    <i r="2">
      <x v="1"/>
    </i>
    <i>
      <x v="3"/>
      <x v="4"/>
      <x v="1"/>
    </i>
    <i>
      <x v="4"/>
      <x v="4"/>
      <x/>
    </i>
    <i r="2">
      <x v="1"/>
    </i>
    <i>
      <x v="5"/>
      <x v="3"/>
      <x/>
    </i>
    <i r="2">
      <x v="1"/>
    </i>
    <i>
      <x v="6"/>
      <x v="4"/>
      <x/>
    </i>
    <i r="2">
      <x v="1"/>
    </i>
    <i>
      <x v="8"/>
      <x/>
      <x/>
    </i>
    <i r="2">
      <x v="1"/>
    </i>
    <i r="1">
      <x v="2"/>
      <x/>
    </i>
    <i r="2">
      <x v="1"/>
    </i>
  </colItems>
  <pageFields count="2">
    <pageField fld="5" item="79" hier="-1"/>
    <pageField fld="3" hier="-1"/>
  </pageFields>
  <dataFields count="1">
    <dataField name="Running Time" fld="10" subtotal="min" baseField="9" baseItem="0"/>
  </dataFields>
  <formats count="31">
    <format dxfId="314">
      <pivotArea type="all" dataOnly="0" outline="0" fieldPosition="0"/>
    </format>
    <format dxfId="313">
      <pivotArea outline="0" collapsedLevelsAreSubtotals="1" fieldPosition="0"/>
    </format>
    <format dxfId="312">
      <pivotArea type="origin" dataOnly="0" labelOnly="1" outline="0" fieldPosition="0"/>
    </format>
    <format dxfId="311">
      <pivotArea field="0" type="button" dataOnly="0" labelOnly="1" outline="0" axis="axisCol" fieldPosition="0"/>
    </format>
    <format dxfId="310">
      <pivotArea field="1" type="button" dataOnly="0" labelOnly="1" outline="0" axis="axisCol" fieldPosition="1"/>
    </format>
    <format dxfId="309">
      <pivotArea field="4" type="button" dataOnly="0" labelOnly="1" outline="0" axis="axisCol" fieldPosition="2"/>
    </format>
    <format dxfId="308">
      <pivotArea type="topRight" dataOnly="0" labelOnly="1" outline="0" fieldPosition="0"/>
    </format>
    <format dxfId="307">
      <pivotArea field="9" type="button" dataOnly="0" labelOnly="1" outline="0" axis="axisRow" fieldPosition="0"/>
    </format>
    <format dxfId="306">
      <pivotArea dataOnly="0" labelOnly="1" fieldPosition="0">
        <references count="1">
          <reference field="9" count="0"/>
        </references>
      </pivotArea>
    </format>
    <format dxfId="305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304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03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302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301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300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99">
      <pivotArea type="all" dataOnly="0" outline="0" fieldPosition="0"/>
    </format>
    <format dxfId="298">
      <pivotArea outline="0" collapsedLevelsAreSubtotals="1" fieldPosition="0"/>
    </format>
    <format dxfId="297">
      <pivotArea type="origin" dataOnly="0" labelOnly="1" outline="0" fieldPosition="0"/>
    </format>
    <format dxfId="296">
      <pivotArea field="0" type="button" dataOnly="0" labelOnly="1" outline="0" axis="axisCol" fieldPosition="0"/>
    </format>
    <format dxfId="295">
      <pivotArea field="1" type="button" dataOnly="0" labelOnly="1" outline="0" axis="axisCol" fieldPosition="1"/>
    </format>
    <format dxfId="294">
      <pivotArea field="4" type="button" dataOnly="0" labelOnly="1" outline="0" axis="axisCol" fieldPosition="2"/>
    </format>
    <format dxfId="293">
      <pivotArea type="topRight" dataOnly="0" labelOnly="1" outline="0" fieldPosition="0"/>
    </format>
    <format dxfId="292">
      <pivotArea field="9" type="button" dataOnly="0" labelOnly="1" outline="0" axis="axisRow" fieldPosition="0"/>
    </format>
    <format dxfId="291">
      <pivotArea dataOnly="0" labelOnly="1" fieldPosition="0">
        <references count="1">
          <reference field="9" count="0"/>
        </references>
      </pivotArea>
    </format>
    <format dxfId="290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89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88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87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86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85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84">
      <pivotArea outline="0" collapsedLevelsAreSubtotals="1" fieldPosition="0"/>
    </format>
  </formats>
  <chartFormats count="15">
    <chartFormat chart="2" format="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2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2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2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2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2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3BE05-F19D-4E65-80C8-4EDD68E1E8A4}" name="PivotTable20" cacheId="1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2" rowHeaderCaption="Marker" colHeaderCaption="Splits">
  <location ref="A9:P16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showAll="0" defaultSubtotal="0"/>
    <pivotField dataField="1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1"/>
    <field x="0"/>
    <field x="4"/>
  </colFields>
  <colItems count="15">
    <i>
      <x/>
      <x v="8"/>
      <x/>
    </i>
    <i r="2">
      <x v="1"/>
    </i>
    <i>
      <x v="1"/>
      <x v="2"/>
      <x/>
    </i>
    <i r="2">
      <x v="1"/>
    </i>
    <i>
      <x v="2"/>
      <x v="8"/>
      <x/>
    </i>
    <i r="2">
      <x v="1"/>
    </i>
    <i>
      <x v="3"/>
      <x v="1"/>
      <x/>
    </i>
    <i r="2">
      <x v="1"/>
    </i>
    <i r="1">
      <x v="5"/>
      <x/>
    </i>
    <i r="2">
      <x v="1"/>
    </i>
    <i>
      <x v="4"/>
      <x v="3"/>
      <x v="1"/>
    </i>
    <i r="1">
      <x v="4"/>
      <x/>
    </i>
    <i r="2">
      <x v="1"/>
    </i>
    <i r="1">
      <x v="6"/>
      <x/>
    </i>
    <i r="2">
      <x v="1"/>
    </i>
  </colItems>
  <pageFields count="2">
    <pageField fld="5" item="79" hier="-1"/>
    <pageField fld="3" hier="-1"/>
  </pageFields>
  <dataFields count="1">
    <dataField name="Splits" fld="11" subtotal="min" baseField="0" baseItem="4"/>
  </dataFields>
  <formats count="31">
    <format dxfId="345">
      <pivotArea type="all" dataOnly="0" outline="0" fieldPosition="0"/>
    </format>
    <format dxfId="344">
      <pivotArea outline="0" collapsedLevelsAreSubtotals="1" fieldPosition="0"/>
    </format>
    <format dxfId="343">
      <pivotArea type="origin" dataOnly="0" labelOnly="1" outline="0" fieldPosition="0"/>
    </format>
    <format dxfId="342">
      <pivotArea field="0" type="button" dataOnly="0" labelOnly="1" outline="0" axis="axisCol" fieldPosition="1"/>
    </format>
    <format dxfId="341">
      <pivotArea field="1" type="button" dataOnly="0" labelOnly="1" outline="0" axis="axisCol" fieldPosition="0"/>
    </format>
    <format dxfId="340">
      <pivotArea field="4" type="button" dataOnly="0" labelOnly="1" outline="0" axis="axisCol" fieldPosition="2"/>
    </format>
    <format dxfId="339">
      <pivotArea type="topRight" dataOnly="0" labelOnly="1" outline="0" fieldPosition="0"/>
    </format>
    <format dxfId="338">
      <pivotArea field="9" type="button" dataOnly="0" labelOnly="1" outline="0" axis="axisRow" fieldPosition="0"/>
    </format>
    <format dxfId="337">
      <pivotArea dataOnly="0" labelOnly="1" fieldPosition="0">
        <references count="1">
          <reference field="9" count="0"/>
        </references>
      </pivotArea>
    </format>
    <format dxfId="336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335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34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333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332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331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330">
      <pivotArea type="all" dataOnly="0" outline="0" fieldPosition="0"/>
    </format>
    <format dxfId="329">
      <pivotArea outline="0" collapsedLevelsAreSubtotals="1" fieldPosition="0"/>
    </format>
    <format dxfId="328">
      <pivotArea type="origin" dataOnly="0" labelOnly="1" outline="0" fieldPosition="0"/>
    </format>
    <format dxfId="327">
      <pivotArea field="0" type="button" dataOnly="0" labelOnly="1" outline="0" axis="axisCol" fieldPosition="1"/>
    </format>
    <format dxfId="326">
      <pivotArea field="1" type="button" dataOnly="0" labelOnly="1" outline="0" axis="axisCol" fieldPosition="0"/>
    </format>
    <format dxfId="325">
      <pivotArea field="4" type="button" dataOnly="0" labelOnly="1" outline="0" axis="axisCol" fieldPosition="2"/>
    </format>
    <format dxfId="324">
      <pivotArea type="topRight" dataOnly="0" labelOnly="1" outline="0" fieldPosition="0"/>
    </format>
    <format dxfId="323">
      <pivotArea field="9" type="button" dataOnly="0" labelOnly="1" outline="0" axis="axisRow" fieldPosition="0"/>
    </format>
    <format dxfId="322">
      <pivotArea dataOnly="0" labelOnly="1" fieldPosition="0">
        <references count="1">
          <reference field="9" count="0"/>
        </references>
      </pivotArea>
    </format>
    <format dxfId="321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320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19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318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317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316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315">
      <pivotArea outline="0" collapsedLevelsAreSubtotals="1" fieldPosition="0"/>
    </format>
  </formats>
  <chartFormats count="2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81FE2E-5E0C-4DB2-AB6D-B793961259B3}" name="PivotTable27" cacheId="0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>
  <location ref="T74:U94" firstHeaderRow="1" firstDataRow="1" firstDataCol="1" rowPageCount="1" colPageCount="1"/>
  <pivotFields count="18">
    <pivotField axis="axisRow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Row" showAll="0" defaultSubtotal="0">
      <items count="2">
        <item h="1" x="1"/>
        <item x="0"/>
      </items>
    </pivotField>
    <pivotField axis="axisRow" showAll="0" defaultSubtotal="0">
      <items count="2">
        <item x="1"/>
        <item x="0"/>
      </items>
    </pivotField>
    <pivotField showAll="0" defaultSubtotal="0"/>
    <pivotField numFmtId="2" showAll="0" defaultSubtotal="0"/>
    <pivotField axis="axisPage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</pivotFields>
  <rowFields count="4">
    <field x="1"/>
    <field x="0"/>
    <field x="3"/>
    <field x="4"/>
  </rowFields>
  <rowItems count="20">
    <i>
      <x v="1"/>
    </i>
    <i r="1">
      <x v="6"/>
    </i>
    <i r="2">
      <x v="1"/>
    </i>
    <i r="3">
      <x/>
    </i>
    <i r="3">
      <x v="1"/>
    </i>
    <i>
      <x v="2"/>
    </i>
    <i r="1">
      <x/>
    </i>
    <i r="2">
      <x v="1"/>
    </i>
    <i r="3">
      <x/>
    </i>
    <i r="3">
      <x v="1"/>
    </i>
    <i>
      <x v="3"/>
    </i>
    <i r="1">
      <x v="7"/>
    </i>
    <i r="2">
      <x v="1"/>
    </i>
    <i r="3">
      <x/>
    </i>
    <i r="3">
      <x v="1"/>
    </i>
    <i>
      <x v="4"/>
    </i>
    <i r="1">
      <x v="5"/>
    </i>
    <i r="2">
      <x v="1"/>
    </i>
    <i r="3">
      <x/>
    </i>
    <i r="3">
      <x v="1"/>
    </i>
  </rowItems>
  <colItems count="1">
    <i/>
  </colItems>
  <pageFields count="1">
    <pageField fld="7" item="2" hier="-1"/>
  </pageFields>
  <dataFields count="1">
    <dataField name="500 m" fld="16" subtotal="min" baseField="0" baseItem="7"/>
  </dataFields>
  <formats count="1">
    <format dxfId="346">
      <pivotArea outline="0" collapsedLevelsAreSubtotals="1" fieldPosition="0"/>
    </format>
  </formats>
  <chartFormats count="25">
    <chartFormat chart="0" format="4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6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6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6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8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7CDAC2-BD74-4662-BB5E-3DA210CDD8CB}" name="Table4" displayName="Table4" ref="A1:L1077" totalsRowShown="0" headerRowDxfId="207" dataDxfId="206" tableBorderDxfId="205">
  <autoFilter ref="A1:L1077" xr:uid="{017CDAC2-BD74-4662-BB5E-3DA210CDD8CB}"/>
  <tableColumns count="12">
    <tableColumn id="1" xr3:uid="{8B383766-3425-4292-A90B-2C8DE7DFA24B}" name="Location" dataDxfId="204"/>
    <tableColumn id="2" xr3:uid="{060C75A6-E497-444B-BBAC-AF4ED9A5FC6B}" name="Year" dataDxfId="203"/>
    <tableColumn id="3" xr3:uid="{17DDDA7D-38C6-4FBB-BFE6-F6C8C72E7A46}" name="Date" dataDxfId="202"/>
    <tableColumn id="4" xr3:uid="{546A9B09-9234-4A25-B8D1-C8BC9C34C763}" name="Event" dataDxfId="201"/>
    <tableColumn id="5" xr3:uid="{D5632D89-53B7-44A3-846B-FDE4F1C0C4CD}" name="Stage" dataDxfId="200"/>
    <tableColumn id="6" xr3:uid="{7DEBA150-2A94-47C9-9319-FECC438B0E18}" name="Athlete" dataDxfId="199"/>
    <tableColumn id="7" xr3:uid="{80E1CADF-49F8-4861-B88D-C033CE45AC31}" name="Country" dataDxfId="198"/>
    <tableColumn id="8" xr3:uid="{864E392A-984A-48AF-B821-AF7D129B42FC}" name="Age" dataDxfId="197"/>
    <tableColumn id="9" xr3:uid="{232B4BBC-638F-428D-B5CD-1D995B5C51E9}" name="Rank" dataDxfId="196"/>
    <tableColumn id="10" xr3:uid="{FD151450-2C75-4B76-8204-A22FB22DF70F}" name="Marker" dataDxfId="195"/>
    <tableColumn id="11" xr3:uid="{FA87D9F5-53DD-4D5B-9200-064397BD538F}" name="RunningTime" dataDxfId="194"/>
    <tableColumn id="12" xr3:uid="{90640716-D511-4430-BDAC-1FC488F8D198}" name="Split" dataDxfId="193">
      <calculatedColumnFormula>K2-K1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C5BF38-ED54-4CBD-A2DB-88FA4650407C}" name="Table1" displayName="Table1" ref="A1:R270" totalsRowShown="0">
  <autoFilter ref="A1:R270" xr:uid="{BEC5BF38-ED54-4CBD-A2DB-88FA4650407C}">
    <filterColumn colId="0">
      <filters>
        <filter val="Berlin"/>
      </filters>
    </filterColumn>
    <filterColumn colId="3">
      <filters>
        <filter val="WCH"/>
      </filters>
    </filterColumn>
    <filterColumn colId="4">
      <filters>
        <filter val="F"/>
      </filters>
    </filterColumn>
  </autoFilter>
  <tableColumns count="18">
    <tableColumn id="1" xr3:uid="{E165593A-D73E-4AF2-A20B-641136F53A6C}" name="Location" dataDxfId="182"/>
    <tableColumn id="2" xr3:uid="{7DA957F9-1BBD-4F22-8E8B-82D8CAEE779F}" name="Year" dataDxfId="181"/>
    <tableColumn id="3" xr3:uid="{17915584-50CB-4014-BD23-2E8CEA832885}" name="Date" dataDxfId="180"/>
    <tableColumn id="4" xr3:uid="{D4665C4C-79B5-47E0-90B6-01CC45772BDD}" name="Event" dataDxfId="179"/>
    <tableColumn id="5" xr3:uid="{4495B7B8-4E95-4505-BC3A-836FC0AAC993}" name="Stage" dataDxfId="178"/>
    <tableColumn id="7" xr3:uid="{0FF5D873-16CA-4CA0-B6FA-D2BDFA44AD79}" name="Country"/>
    <tableColumn id="8" xr3:uid="{3FA6D13D-4419-47D1-9D74-8DCFCDF1C62A}" name="Age"/>
    <tableColumn id="9" xr3:uid="{853673C8-C544-4766-A07C-32E4FEA1854D}" name="Rank" dataDxfId="177"/>
    <tableColumn id="6" xr3:uid="{A780F528-F6B6-4B59-9AF1-531AF47998FD}" name="Athlete" dataDxfId="176"/>
    <tableColumn id="15" xr3:uid="{4357600A-3B5A-41CD-9252-A57EFFBE6875}" name="Split1" dataDxfId="175">
      <calculatedColumnFormula>Table1[[#This Row],[125m]]</calculatedColumnFormula>
    </tableColumn>
    <tableColumn id="16" xr3:uid="{36FF5C5B-10C8-4FD2-AFFD-52036C1B9E65}" name="Split2" dataDxfId="174">
      <calculatedColumnFormula>Table1[[#This Row],[250m]]-Table1[[#This Row],[125m]]</calculatedColumnFormula>
    </tableColumn>
    <tableColumn id="17" xr3:uid="{01E0477F-97E2-4877-B2C9-6257266D9444}" name="Split3" dataDxfId="173">
      <calculatedColumnFormula>Table1[[#This Row],[375m]]-Table1[[#This Row],[250m]]</calculatedColumnFormula>
    </tableColumn>
    <tableColumn id="18" xr3:uid="{9D407730-3249-4664-89CC-3241E9FAE101}" name="Split4" dataDxfId="172">
      <calculatedColumnFormula>Table1[[#This Row],[500m]]-Table1[[#This Row],[375m]]</calculatedColumnFormula>
    </tableColumn>
    <tableColumn id="10" xr3:uid="{9F154718-9F2B-4B3D-B03B-40AE3B1E3533}" name="125m"/>
    <tableColumn id="11" xr3:uid="{C99F8A69-F95F-4A39-BBDF-2E34323ED947}" name="250m"/>
    <tableColumn id="12" xr3:uid="{BAE3DAFF-41D5-4169-AB97-BCDDDD7D128B}" name="375m"/>
    <tableColumn id="13" xr3:uid="{D9D5C0CD-0989-41CE-9396-FE49EC431280}" name="500m"/>
    <tableColumn id="14" xr3:uid="{A41A4CC7-CF63-4206-A19D-34F97491D184}" name="Avg Speed" dataDxfId="171">
      <calculatedColumnFormula>3.6*500/(Q2)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DF92C-05F8-4D87-BC18-A8D4695A4BD8}">
  <dimension ref="A1:V27"/>
  <sheetViews>
    <sheetView zoomScale="145" zoomScaleNormal="145" workbookViewId="0">
      <selection activeCell="A9" sqref="A9"/>
    </sheetView>
  </sheetViews>
  <sheetFormatPr defaultRowHeight="14.5"/>
  <cols>
    <col min="1" max="1" width="16.81640625" bestFit="1" customWidth="1"/>
    <col min="12" max="12" width="18.90625" bestFit="1" customWidth="1"/>
  </cols>
  <sheetData>
    <row r="1" spans="1:22" ht="26">
      <c r="A1" s="132" t="s">
        <v>6098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32" t="s">
        <v>6110</v>
      </c>
      <c r="M1" s="19"/>
      <c r="N1" s="19"/>
      <c r="O1" s="19"/>
      <c r="P1" s="19"/>
      <c r="Q1" s="19"/>
      <c r="R1" s="19"/>
      <c r="S1" s="19"/>
      <c r="T1" s="19"/>
      <c r="U1" s="19"/>
      <c r="V1" s="19"/>
    </row>
    <row r="2" spans="1:22">
      <c r="A2" s="133" t="s">
        <v>6099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 t="s">
        <v>6099</v>
      </c>
      <c r="M2" s="19"/>
      <c r="N2" s="19"/>
      <c r="O2" s="19"/>
      <c r="P2" s="19"/>
      <c r="Q2" s="19"/>
      <c r="R2" s="19"/>
      <c r="S2" s="19"/>
      <c r="T2" s="19"/>
      <c r="U2" s="19"/>
      <c r="V2" s="19"/>
    </row>
    <row r="3" spans="1:22">
      <c r="A3" s="133" t="s">
        <v>6100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 t="s">
        <v>6100</v>
      </c>
      <c r="M3" s="19"/>
      <c r="N3" s="19"/>
      <c r="O3" s="19"/>
      <c r="P3" s="19"/>
      <c r="Q3" s="19"/>
      <c r="R3" s="19"/>
      <c r="S3" s="19"/>
      <c r="T3" s="19"/>
      <c r="U3" s="19"/>
      <c r="V3" s="19"/>
    </row>
    <row r="4" spans="1:22">
      <c r="A4" s="133" t="s">
        <v>6107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 t="s">
        <v>6107</v>
      </c>
      <c r="M4" s="19"/>
      <c r="N4" s="19"/>
      <c r="O4" s="19"/>
      <c r="P4" s="19"/>
      <c r="Q4" s="19"/>
      <c r="R4" s="19"/>
      <c r="S4" s="19"/>
      <c r="T4" s="19"/>
      <c r="U4" s="19"/>
      <c r="V4" s="19"/>
    </row>
    <row r="5" spans="1:22">
      <c r="A5" s="133" t="s">
        <v>6102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 t="s">
        <v>6102</v>
      </c>
      <c r="M5" s="19"/>
      <c r="N5" s="19"/>
      <c r="O5" s="19"/>
      <c r="P5" s="19"/>
      <c r="Q5" s="19"/>
      <c r="R5" s="19"/>
      <c r="S5" s="19"/>
      <c r="T5" s="19"/>
      <c r="U5" s="19"/>
      <c r="V5" s="19"/>
    </row>
    <row r="6" spans="1:22">
      <c r="A6" s="133" t="s">
        <v>369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 t="s">
        <v>369</v>
      </c>
      <c r="M6" s="19"/>
      <c r="N6" s="19"/>
      <c r="O6" s="19"/>
      <c r="P6" s="19"/>
      <c r="Q6" s="19"/>
      <c r="R6" s="19"/>
      <c r="S6" s="19"/>
      <c r="T6" s="19"/>
      <c r="U6" s="19"/>
      <c r="V6" s="19"/>
    </row>
    <row r="7" spans="1:22">
      <c r="A7" s="133" t="s">
        <v>371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 t="s">
        <v>371</v>
      </c>
      <c r="M7" s="19"/>
      <c r="N7" s="19"/>
      <c r="O7" s="19"/>
      <c r="P7" s="19"/>
      <c r="Q7" s="19"/>
      <c r="R7" s="19"/>
      <c r="S7" s="19"/>
      <c r="T7" s="19"/>
      <c r="U7" s="19"/>
      <c r="V7" s="19"/>
    </row>
    <row r="8" spans="1:22">
      <c r="A8" s="133" t="s">
        <v>6108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 t="s">
        <v>6108</v>
      </c>
      <c r="M8" s="19"/>
      <c r="N8" s="19"/>
      <c r="O8" s="19"/>
      <c r="P8" s="19"/>
      <c r="Q8" s="19"/>
      <c r="R8" s="19"/>
      <c r="S8" s="19"/>
      <c r="T8" s="19"/>
      <c r="U8" s="19"/>
      <c r="V8" s="19"/>
    </row>
    <row r="9" spans="1:22">
      <c r="A9" s="19" t="s">
        <v>6101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 t="s">
        <v>6101</v>
      </c>
      <c r="M9" s="19"/>
      <c r="N9" s="19"/>
      <c r="O9" s="19"/>
      <c r="P9" s="19"/>
      <c r="Q9" s="19"/>
      <c r="R9" s="19"/>
      <c r="S9" s="19"/>
      <c r="T9" s="19"/>
      <c r="U9" s="19"/>
      <c r="V9" s="19"/>
    </row>
    <row r="10" spans="1:22">
      <c r="A10" s="133" t="s">
        <v>369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 t="s">
        <v>369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>
      <c r="A11" s="133" t="s">
        <v>370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 t="s">
        <v>370</v>
      </c>
      <c r="M11" s="19"/>
      <c r="N11" s="19"/>
      <c r="O11" s="19"/>
      <c r="P11" s="19"/>
      <c r="Q11" s="19"/>
      <c r="R11" s="19"/>
      <c r="S11" s="19"/>
      <c r="T11" s="19"/>
      <c r="U11" s="19"/>
      <c r="V11" s="19"/>
    </row>
    <row r="12" spans="1:22">
      <c r="A12" s="133" t="s">
        <v>371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 t="s">
        <v>371</v>
      </c>
      <c r="M12" s="19"/>
      <c r="N12" s="19"/>
      <c r="O12" s="19"/>
      <c r="P12" s="19"/>
      <c r="Q12" s="19"/>
      <c r="R12" s="19"/>
      <c r="S12" s="19"/>
      <c r="T12" s="19"/>
      <c r="U12" s="19"/>
      <c r="V12" s="19"/>
    </row>
    <row r="13" spans="1:22">
      <c r="A13" s="133" t="s">
        <v>6109</v>
      </c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 t="s">
        <v>6109</v>
      </c>
      <c r="M13" s="19"/>
      <c r="N13" s="19"/>
      <c r="O13" s="19"/>
      <c r="P13" s="19"/>
      <c r="Q13" s="19"/>
      <c r="R13" s="19"/>
      <c r="S13" s="19"/>
      <c r="T13" s="19"/>
      <c r="U13" s="19"/>
      <c r="V13" s="19"/>
    </row>
    <row r="14" spans="1:22">
      <c r="A14" s="133" t="s">
        <v>6105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 t="s">
        <v>6105</v>
      </c>
      <c r="M14" s="19"/>
      <c r="N14" s="19"/>
      <c r="O14" s="19"/>
      <c r="P14" s="19"/>
      <c r="Q14" s="19"/>
      <c r="R14" s="19"/>
      <c r="S14" s="19"/>
      <c r="T14" s="19"/>
      <c r="U14" s="19"/>
      <c r="V14" s="19"/>
    </row>
    <row r="15" spans="1:22">
      <c r="A15" s="133" t="s">
        <v>6106</v>
      </c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 t="s">
        <v>6106</v>
      </c>
      <c r="M15" s="19"/>
      <c r="N15" s="19"/>
      <c r="O15" s="19"/>
      <c r="P15" s="19"/>
      <c r="Q15" s="19"/>
      <c r="R15" s="19"/>
      <c r="S15" s="19"/>
      <c r="T15" s="19"/>
      <c r="U15" s="19"/>
      <c r="V15" s="19"/>
    </row>
    <row r="16" spans="1:22">
      <c r="A16" s="133" t="s">
        <v>6103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 t="s">
        <v>6103</v>
      </c>
      <c r="M16" s="19"/>
      <c r="N16" s="19"/>
      <c r="O16" s="19"/>
      <c r="P16" s="19"/>
      <c r="Q16" s="19"/>
      <c r="R16" s="19"/>
      <c r="S16" s="19"/>
      <c r="T16" s="19"/>
      <c r="U16" s="19"/>
      <c r="V16" s="19"/>
    </row>
    <row r="17" spans="1:22">
      <c r="A17" s="133" t="s">
        <v>6104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 t="s">
        <v>6104</v>
      </c>
      <c r="M17" s="19"/>
      <c r="N17" s="19"/>
      <c r="O17" s="19"/>
      <c r="P17" s="19"/>
      <c r="Q17" s="19"/>
      <c r="R17" s="19"/>
      <c r="S17" s="19"/>
      <c r="T17" s="19"/>
      <c r="U17" s="19"/>
      <c r="V17" s="19"/>
    </row>
    <row r="18" spans="1:22"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</row>
    <row r="19" spans="1:22"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</row>
    <row r="20" spans="1:22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</row>
    <row r="21" spans="1:22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</row>
    <row r="22" spans="1:2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</row>
    <row r="23" spans="1:22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</row>
    <row r="24" spans="1:22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</row>
    <row r="25" spans="1:22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</row>
    <row r="26" spans="1:22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</row>
    <row r="27" spans="1:22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</row>
  </sheetData>
  <hyperlinks>
    <hyperlink ref="A2" location="'Sprint Qual'!A2" display="Sprint Qualification" xr:uid="{7BB0BB68-77BA-4625-B58A-7F99226FB680}"/>
    <hyperlink ref="A3" location="Sprint!A3" display="Sprint" xr:uid="{AC944BC4-4277-49B1-8539-5A77FDFA9FC4}"/>
    <hyperlink ref="A4" location="Keirin!A4" display="Keirin" xr:uid="{B81F092B-011A-4D1F-8D00-D74BB153A3FE}"/>
    <hyperlink ref="A5" location="'500m Time Trial'!A5" display="500m TT" xr:uid="{79BE972D-FC63-409A-A4A9-6B08B9856E74}"/>
    <hyperlink ref="A6" location="Scratch!A6" display="Scratch" xr:uid="{D10F85A1-7839-4204-95F8-5CD90D908003}"/>
    <hyperlink ref="A7" location="'Elimination Race'!A7" display="Elimination" xr:uid="{EBF24C38-46C6-4787-91AE-1586A6AEDA0A}"/>
    <hyperlink ref="A8" location="Points!A8" display="Points" xr:uid="{5E186BAC-E3BA-4610-9198-1D3900D12806}"/>
    <hyperlink ref="A10" location="'OM-Scratch'!A1" display="Scratch" xr:uid="{E7840A2B-5187-472B-9AEE-F1D884F07C8A}"/>
    <hyperlink ref="A11" location="'OM-Tempo'!A1" display="Tempo" xr:uid="{998C72E9-E5BB-4B37-BD7D-D4CF8A385D97}"/>
    <hyperlink ref="A12" location="'OM-Elimination'!A1" display="Elimination" xr:uid="{879C5AF0-0FE2-4598-8C62-B2B19D02C420}"/>
    <hyperlink ref="A13" location="'OM-Points'!A1" display="Points &amp; Summary" xr:uid="{3A0E017C-CFD3-4118-B9F0-5963C0EFA22F}"/>
    <hyperlink ref="A14" location="Madison!A1" display="Madison" xr:uid="{857DE88D-5FBA-4B1C-8D50-E7F900518B6E}"/>
    <hyperlink ref="A15" location="'Individual Pursuit'!A1" display="Individual Pursuit" xr:uid="{225C9687-5662-4EF2-96B0-0704B9FCF78E}"/>
    <hyperlink ref="A16" location="'Team Pursuit'!A1" display="Team Pursuit" xr:uid="{70BFD356-A533-411C-AEA2-D8EC45E03BE9}"/>
    <hyperlink ref="A17" location="'Team Sprint'!A1" display="Team Sprint" xr:uid="{580D2E65-BA35-42CE-955E-41ACA5D002E1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59C2E-2D76-4810-BC2B-68400B7A4231}">
  <dimension ref="A1"/>
  <sheetViews>
    <sheetView topLeftCell="A13" workbookViewId="0">
      <selection activeCell="F19" sqref="F19"/>
    </sheetView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L645"/>
  <sheetViews>
    <sheetView tabSelected="1" zoomScale="85" zoomScaleNormal="85" workbookViewId="0">
      <pane ySplit="1" topLeftCell="A598" activePane="bottomLeft" state="frozen"/>
      <selection activeCell="H63" sqref="H63"/>
      <selection pane="bottomLeft" activeCell="E636" sqref="A1:L645"/>
    </sheetView>
  </sheetViews>
  <sheetFormatPr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7265625" bestFit="1" customWidth="1"/>
    <col min="12" max="12" width="12.1796875" bestFit="1" customWidth="1"/>
  </cols>
  <sheetData>
    <row r="1" spans="1:12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</row>
    <row r="2" spans="1:12">
      <c r="A2" s="5" t="s">
        <v>556</v>
      </c>
      <c r="B2" s="5">
        <v>2023</v>
      </c>
      <c r="C2" s="6">
        <v>44982</v>
      </c>
      <c r="D2" s="5" t="s">
        <v>72</v>
      </c>
      <c r="E2" s="5" t="s">
        <v>16</v>
      </c>
      <c r="F2" s="5" t="s">
        <v>17</v>
      </c>
      <c r="G2" s="5"/>
      <c r="H2" s="5"/>
      <c r="I2" s="4">
        <v>5.234</v>
      </c>
      <c r="J2" s="40">
        <v>5.2800186915887846</v>
      </c>
      <c r="K2" s="40">
        <v>10.514018691588785</v>
      </c>
      <c r="L2" s="4">
        <v>68.48</v>
      </c>
    </row>
    <row r="3" spans="1:12">
      <c r="A3" s="5" t="s">
        <v>556</v>
      </c>
      <c r="B3" s="5">
        <v>2023</v>
      </c>
      <c r="C3" s="6">
        <v>44982</v>
      </c>
      <c r="D3" s="5" t="s">
        <v>72</v>
      </c>
      <c r="E3" s="5" t="s">
        <v>24</v>
      </c>
      <c r="F3" s="5" t="s">
        <v>25</v>
      </c>
      <c r="G3" s="5"/>
      <c r="H3" s="5"/>
      <c r="I3" s="4">
        <v>5.1840000000000002</v>
      </c>
      <c r="J3" s="40">
        <v>5.3400078930059189</v>
      </c>
      <c r="K3" s="40">
        <v>10.524007893005919</v>
      </c>
      <c r="L3" s="4">
        <v>68.415000000000006</v>
      </c>
    </row>
    <row r="4" spans="1:12">
      <c r="A4" s="5" t="s">
        <v>556</v>
      </c>
      <c r="B4" s="5">
        <v>2023</v>
      </c>
      <c r="C4" s="6">
        <v>44982</v>
      </c>
      <c r="D4" s="5" t="s">
        <v>72</v>
      </c>
      <c r="E4" s="5" t="s">
        <v>14</v>
      </c>
      <c r="F4" s="5" t="s">
        <v>15</v>
      </c>
      <c r="G4" s="5"/>
      <c r="H4" s="5"/>
      <c r="I4" s="4">
        <v>5.202</v>
      </c>
      <c r="J4" s="40">
        <v>5.359056105610561</v>
      </c>
      <c r="K4" s="40">
        <v>10.561056105610561</v>
      </c>
      <c r="L4" s="4">
        <v>68.174999999999997</v>
      </c>
    </row>
    <row r="5" spans="1:12">
      <c r="A5" s="5" t="s">
        <v>556</v>
      </c>
      <c r="B5" s="5">
        <v>2023</v>
      </c>
      <c r="C5" s="6">
        <v>44982</v>
      </c>
      <c r="D5" s="5" t="s">
        <v>72</v>
      </c>
      <c r="E5" s="5" t="s">
        <v>520</v>
      </c>
      <c r="F5" s="5" t="s">
        <v>25</v>
      </c>
      <c r="G5" s="5"/>
      <c r="H5" s="5"/>
      <c r="I5" s="4">
        <v>5.202</v>
      </c>
      <c r="J5" s="40">
        <v>5.3790775063927327</v>
      </c>
      <c r="K5" s="40">
        <v>10.581077506392733</v>
      </c>
      <c r="L5" s="4">
        <v>68.046000000000006</v>
      </c>
    </row>
    <row r="6" spans="1:12">
      <c r="A6" s="5" t="s">
        <v>556</v>
      </c>
      <c r="B6" s="5">
        <v>2023</v>
      </c>
      <c r="C6" s="6">
        <v>44982</v>
      </c>
      <c r="D6" s="5" t="s">
        <v>72</v>
      </c>
      <c r="E6" s="5" t="s">
        <v>75</v>
      </c>
      <c r="F6" s="5" t="s">
        <v>19</v>
      </c>
      <c r="G6" s="5"/>
      <c r="H6" s="5"/>
      <c r="I6" s="4">
        <v>5.2279999999999998</v>
      </c>
      <c r="J6" s="40">
        <v>5.3599238845916304</v>
      </c>
      <c r="K6" s="40">
        <v>10.58792388459163</v>
      </c>
      <c r="L6" s="4">
        <v>68.001999999999995</v>
      </c>
    </row>
    <row r="7" spans="1:12">
      <c r="A7" s="5" t="s">
        <v>556</v>
      </c>
      <c r="B7" s="5">
        <v>2023</v>
      </c>
      <c r="C7" s="6">
        <v>44982</v>
      </c>
      <c r="D7" s="5" t="s">
        <v>72</v>
      </c>
      <c r="E7" s="5" t="s">
        <v>32</v>
      </c>
      <c r="F7" s="5" t="s">
        <v>17</v>
      </c>
      <c r="G7" s="5"/>
      <c r="H7" s="5"/>
      <c r="I7" s="4">
        <v>5.2619999999999996</v>
      </c>
      <c r="J7" s="40">
        <v>5.3679735727045896</v>
      </c>
      <c r="K7" s="40">
        <v>10.629973572704589</v>
      </c>
      <c r="L7" s="4">
        <v>67.733000000000004</v>
      </c>
    </row>
    <row r="8" spans="1:12">
      <c r="A8" s="5" t="s">
        <v>556</v>
      </c>
      <c r="B8" s="5">
        <v>2023</v>
      </c>
      <c r="C8" s="6">
        <v>44982</v>
      </c>
      <c r="D8" s="5" t="s">
        <v>72</v>
      </c>
      <c r="E8" s="5" t="s">
        <v>20</v>
      </c>
      <c r="F8" s="5" t="s">
        <v>21</v>
      </c>
      <c r="G8" s="5"/>
      <c r="H8" s="5"/>
      <c r="I8" s="4">
        <v>5.2690000000000001</v>
      </c>
      <c r="J8" s="40">
        <v>5.3839362155444093</v>
      </c>
      <c r="K8" s="40">
        <v>10.652936215544409</v>
      </c>
      <c r="L8" s="4">
        <v>67.587000000000003</v>
      </c>
    </row>
    <row r="9" spans="1:12">
      <c r="A9" s="5" t="s">
        <v>556</v>
      </c>
      <c r="B9" s="5">
        <v>2023</v>
      </c>
      <c r="C9" s="6">
        <v>44982</v>
      </c>
      <c r="D9" s="5" t="s">
        <v>72</v>
      </c>
      <c r="E9" s="5" t="s">
        <v>42</v>
      </c>
      <c r="F9" s="5" t="s">
        <v>40</v>
      </c>
      <c r="G9" s="5"/>
      <c r="H9" s="5"/>
      <c r="I9" s="4">
        <v>5.2859999999999996</v>
      </c>
      <c r="J9" s="40">
        <v>5.4300398279480291</v>
      </c>
      <c r="K9" s="40">
        <v>10.716039827948029</v>
      </c>
      <c r="L9" s="4">
        <v>67.188999999999993</v>
      </c>
    </row>
    <row r="10" spans="1:12">
      <c r="A10" s="5" t="s">
        <v>556</v>
      </c>
      <c r="B10" s="5">
        <v>2023</v>
      </c>
      <c r="C10" s="6">
        <v>44982</v>
      </c>
      <c r="D10" s="5" t="s">
        <v>72</v>
      </c>
      <c r="E10" s="5" t="s">
        <v>26</v>
      </c>
      <c r="F10" s="5" t="s">
        <v>27</v>
      </c>
      <c r="G10" s="5"/>
      <c r="H10" s="5"/>
      <c r="I10" s="4">
        <v>5.282</v>
      </c>
      <c r="J10" s="40">
        <v>5.4359540616580073</v>
      </c>
      <c r="K10" s="40">
        <v>10.717954061658007</v>
      </c>
      <c r="L10" s="4">
        <v>67.177000000000007</v>
      </c>
    </row>
    <row r="11" spans="1:12">
      <c r="A11" s="5" t="s">
        <v>556</v>
      </c>
      <c r="B11" s="5">
        <v>2023</v>
      </c>
      <c r="C11" s="6">
        <v>44982</v>
      </c>
      <c r="D11" s="5" t="s">
        <v>72</v>
      </c>
      <c r="E11" s="5" t="s">
        <v>39</v>
      </c>
      <c r="F11" s="5" t="s">
        <v>40</v>
      </c>
      <c r="G11" s="5"/>
      <c r="H11" s="5"/>
      <c r="I11" s="4">
        <v>5.2939999999999996</v>
      </c>
      <c r="J11" s="40">
        <v>5.4660801028185437</v>
      </c>
      <c r="K11" s="40">
        <v>10.760080102818543</v>
      </c>
      <c r="L11" s="4">
        <v>66.914000000000001</v>
      </c>
    </row>
    <row r="12" spans="1:12">
      <c r="A12" s="5" t="s">
        <v>556</v>
      </c>
      <c r="B12" s="5">
        <v>2023</v>
      </c>
      <c r="C12" s="6">
        <v>44982</v>
      </c>
      <c r="D12" s="5" t="s">
        <v>72</v>
      </c>
      <c r="E12" s="5" t="s">
        <v>107</v>
      </c>
      <c r="F12" s="5" t="s">
        <v>15</v>
      </c>
      <c r="G12" s="5"/>
      <c r="H12" s="5"/>
      <c r="I12" s="4">
        <v>5.33</v>
      </c>
      <c r="J12" s="40">
        <v>5.4539319414073013</v>
      </c>
      <c r="K12" s="40">
        <v>10.783931941407301</v>
      </c>
      <c r="L12" s="4">
        <v>66.766000000000005</v>
      </c>
    </row>
    <row r="13" spans="1:12">
      <c r="A13" s="5" t="s">
        <v>556</v>
      </c>
      <c r="B13" s="5">
        <v>2023</v>
      </c>
      <c r="C13" s="6">
        <v>44982</v>
      </c>
      <c r="D13" s="5" t="s">
        <v>72</v>
      </c>
      <c r="E13" s="5" t="s">
        <v>102</v>
      </c>
      <c r="F13" s="5" t="s">
        <v>154</v>
      </c>
      <c r="G13" s="5"/>
      <c r="H13" s="5"/>
      <c r="I13" s="4">
        <v>5.343</v>
      </c>
      <c r="J13" s="40">
        <v>5.4969451980548314</v>
      </c>
      <c r="K13" s="40">
        <v>10.839945198054831</v>
      </c>
      <c r="L13" s="4">
        <v>66.421000000000006</v>
      </c>
    </row>
    <row r="14" spans="1:12">
      <c r="A14" s="5" t="s">
        <v>556</v>
      </c>
      <c r="B14" s="5">
        <v>2023</v>
      </c>
      <c r="C14" s="6">
        <v>44982</v>
      </c>
      <c r="D14" s="5" t="s">
        <v>72</v>
      </c>
      <c r="E14" s="5" t="s">
        <v>50</v>
      </c>
      <c r="F14" s="5" t="s">
        <v>51</v>
      </c>
      <c r="G14" s="5"/>
      <c r="H14" s="5"/>
      <c r="I14" s="4">
        <v>5.3689999999999998</v>
      </c>
      <c r="J14" s="40">
        <v>5.4910561102899038</v>
      </c>
      <c r="K14" s="40">
        <v>10.860056110289904</v>
      </c>
      <c r="L14" s="4">
        <v>66.298000000000002</v>
      </c>
    </row>
    <row r="15" spans="1:12">
      <c r="A15" s="5" t="s">
        <v>556</v>
      </c>
      <c r="B15" s="5">
        <v>2023</v>
      </c>
      <c r="C15" s="6">
        <v>44982</v>
      </c>
      <c r="D15" s="5" t="s">
        <v>72</v>
      </c>
      <c r="E15" s="5" t="s">
        <v>43</v>
      </c>
      <c r="F15" s="5" t="s">
        <v>44</v>
      </c>
      <c r="G15" s="5"/>
      <c r="H15" s="5"/>
      <c r="I15" s="4">
        <v>5.3220000000000001</v>
      </c>
      <c r="J15" s="40">
        <v>5.5439563550753066</v>
      </c>
      <c r="K15" s="40">
        <v>10.865956355075307</v>
      </c>
      <c r="L15" s="4">
        <v>66.262</v>
      </c>
    </row>
    <row r="16" spans="1:12">
      <c r="A16" s="5" t="s">
        <v>556</v>
      </c>
      <c r="B16" s="5">
        <v>2023</v>
      </c>
      <c r="C16" s="6">
        <v>44982</v>
      </c>
      <c r="D16" s="5" t="s">
        <v>72</v>
      </c>
      <c r="E16" s="5" t="s">
        <v>52</v>
      </c>
      <c r="F16" s="5" t="s">
        <v>53</v>
      </c>
      <c r="G16" s="5"/>
      <c r="H16" s="5"/>
      <c r="I16" s="4">
        <v>5.3470000000000004</v>
      </c>
      <c r="J16" s="40">
        <v>5.5209245283018857</v>
      </c>
      <c r="K16" s="40">
        <v>10.867924528301886</v>
      </c>
      <c r="L16" s="4">
        <v>66.25</v>
      </c>
    </row>
    <row r="17" spans="1:12">
      <c r="A17" s="5" t="s">
        <v>556</v>
      </c>
      <c r="B17" s="5">
        <v>2023</v>
      </c>
      <c r="C17" s="6">
        <v>44982</v>
      </c>
      <c r="D17" s="5" t="s">
        <v>72</v>
      </c>
      <c r="E17" s="5" t="s">
        <v>96</v>
      </c>
      <c r="F17" s="5" t="s">
        <v>19</v>
      </c>
      <c r="G17" s="5"/>
      <c r="H17" s="5"/>
      <c r="I17" s="4">
        <v>5.4059999999999997</v>
      </c>
      <c r="J17" s="40">
        <v>5.4790119432769933</v>
      </c>
      <c r="K17" s="40">
        <v>10.885011943276993</v>
      </c>
      <c r="L17" s="4">
        <v>66.146000000000001</v>
      </c>
    </row>
    <row r="18" spans="1:12">
      <c r="A18" s="5" t="s">
        <v>556</v>
      </c>
      <c r="B18" s="5">
        <v>2023</v>
      </c>
      <c r="C18" s="6">
        <v>44982</v>
      </c>
      <c r="D18" s="5" t="s">
        <v>72</v>
      </c>
      <c r="E18" s="5" t="s">
        <v>37</v>
      </c>
      <c r="F18" s="5" t="s">
        <v>38</v>
      </c>
      <c r="G18" s="5"/>
      <c r="H18" s="5"/>
      <c r="I18" s="4">
        <v>5.38</v>
      </c>
      <c r="J18" s="40">
        <v>5.5279340069992573</v>
      </c>
      <c r="K18" s="40">
        <v>10.907934006999257</v>
      </c>
      <c r="L18" s="4">
        <v>66.007000000000005</v>
      </c>
    </row>
    <row r="19" spans="1:12">
      <c r="A19" s="5" t="s">
        <v>556</v>
      </c>
      <c r="B19" s="5">
        <v>2023</v>
      </c>
      <c r="C19" s="6">
        <v>44982</v>
      </c>
      <c r="D19" s="5" t="s">
        <v>72</v>
      </c>
      <c r="E19" s="5" t="s">
        <v>45</v>
      </c>
      <c r="F19" s="5" t="s">
        <v>98</v>
      </c>
      <c r="G19" s="5"/>
      <c r="H19" s="5"/>
      <c r="I19" s="4">
        <v>5.4009999999999998</v>
      </c>
      <c r="J19" s="40">
        <v>5.545075375891269</v>
      </c>
      <c r="K19" s="40">
        <v>10.946075375891269</v>
      </c>
      <c r="L19" s="4">
        <v>65.777000000000001</v>
      </c>
    </row>
    <row r="20" spans="1:12">
      <c r="A20" s="5" t="s">
        <v>556</v>
      </c>
      <c r="B20" s="5">
        <v>2023</v>
      </c>
      <c r="C20" s="6">
        <v>44982</v>
      </c>
      <c r="D20" s="5" t="s">
        <v>72</v>
      </c>
      <c r="E20" s="5" t="s">
        <v>28</v>
      </c>
      <c r="F20" s="5" t="s">
        <v>29</v>
      </c>
      <c r="G20" s="5"/>
      <c r="H20" s="5"/>
      <c r="I20" s="4">
        <v>5.37</v>
      </c>
      <c r="J20" s="40">
        <v>5.6129763866007698</v>
      </c>
      <c r="K20" s="40">
        <v>10.98297638660077</v>
      </c>
      <c r="L20" s="4">
        <v>65.555999999999997</v>
      </c>
    </row>
    <row r="21" spans="1:12">
      <c r="A21" s="5" t="s">
        <v>556</v>
      </c>
      <c r="B21" s="5">
        <v>2023</v>
      </c>
      <c r="C21" s="6">
        <v>44982</v>
      </c>
      <c r="D21" s="5" t="s">
        <v>72</v>
      </c>
      <c r="E21" s="5" t="s">
        <v>95</v>
      </c>
      <c r="F21" s="5" t="s">
        <v>38</v>
      </c>
      <c r="G21" s="5"/>
      <c r="H21" s="5"/>
      <c r="I21" s="4">
        <v>5.4260000000000002</v>
      </c>
      <c r="J21" s="40">
        <v>5.5819960860458373</v>
      </c>
      <c r="K21" s="40">
        <v>11.007996086045837</v>
      </c>
      <c r="L21" s="4">
        <v>65.406999999999996</v>
      </c>
    </row>
    <row r="22" spans="1:12">
      <c r="A22" s="5" t="s">
        <v>556</v>
      </c>
      <c r="B22" s="5">
        <v>2023</v>
      </c>
      <c r="C22" s="6">
        <v>44982</v>
      </c>
      <c r="D22" s="5" t="s">
        <v>72</v>
      </c>
      <c r="E22" s="5" t="s">
        <v>35</v>
      </c>
      <c r="F22" s="5" t="s">
        <v>36</v>
      </c>
      <c r="G22" s="5"/>
      <c r="H22" s="5"/>
      <c r="I22" s="4">
        <v>5.4359999999999999</v>
      </c>
      <c r="J22" s="40">
        <v>5.5839583690461616</v>
      </c>
      <c r="K22" s="40">
        <v>11.019958369046162</v>
      </c>
      <c r="L22" s="4">
        <v>65.335999999999999</v>
      </c>
    </row>
    <row r="23" spans="1:12">
      <c r="A23" s="5" t="s">
        <v>556</v>
      </c>
      <c r="B23" s="5">
        <v>2023</v>
      </c>
      <c r="C23" s="6">
        <v>44982</v>
      </c>
      <c r="D23" s="5" t="s">
        <v>72</v>
      </c>
      <c r="E23" s="5" t="s">
        <v>33</v>
      </c>
      <c r="F23" s="5" t="s">
        <v>27</v>
      </c>
      <c r="G23" s="5"/>
      <c r="H23" s="5"/>
      <c r="I23" s="4">
        <v>5.4349999999999996</v>
      </c>
      <c r="J23" s="40">
        <v>5.6160805500982329</v>
      </c>
      <c r="K23" s="40">
        <v>11.051080550098233</v>
      </c>
      <c r="L23" s="4">
        <v>65.152000000000001</v>
      </c>
    </row>
    <row r="24" spans="1:12">
      <c r="A24" s="5" t="s">
        <v>556</v>
      </c>
      <c r="B24" s="5">
        <v>2023</v>
      </c>
      <c r="C24" s="6">
        <v>44982</v>
      </c>
      <c r="D24" s="5" t="s">
        <v>72</v>
      </c>
      <c r="E24" s="5" t="s">
        <v>55</v>
      </c>
      <c r="F24" s="5" t="s">
        <v>56</v>
      </c>
      <c r="G24" s="5"/>
      <c r="H24" s="5"/>
      <c r="I24" s="4">
        <v>5.42</v>
      </c>
      <c r="J24" s="40">
        <v>5.6579456565221413</v>
      </c>
      <c r="K24" s="40">
        <v>11.077945656522141</v>
      </c>
      <c r="L24" s="4">
        <v>64.994</v>
      </c>
    </row>
    <row r="25" spans="1:12">
      <c r="A25" s="5" t="s">
        <v>556</v>
      </c>
      <c r="B25" s="5">
        <v>2023</v>
      </c>
      <c r="C25" s="6">
        <v>44982</v>
      </c>
      <c r="D25" s="5" t="s">
        <v>72</v>
      </c>
      <c r="E25" s="5" t="s">
        <v>99</v>
      </c>
      <c r="F25" s="5" t="s">
        <v>67</v>
      </c>
      <c r="G25" s="5"/>
      <c r="H25" s="5"/>
      <c r="I25" s="4">
        <v>5.4359999999999999</v>
      </c>
      <c r="J25" s="40">
        <v>5.6569652112285453</v>
      </c>
      <c r="K25" s="40">
        <v>11.092965211228545</v>
      </c>
      <c r="L25" s="4">
        <v>64.906000000000006</v>
      </c>
    </row>
    <row r="26" spans="1:12">
      <c r="A26" s="5" t="s">
        <v>556</v>
      </c>
      <c r="B26" s="5">
        <v>2023</v>
      </c>
      <c r="C26" s="6">
        <v>44982</v>
      </c>
      <c r="D26" s="5" t="s">
        <v>72</v>
      </c>
      <c r="E26" s="5" t="s">
        <v>109</v>
      </c>
      <c r="F26" s="5" t="s">
        <v>59</v>
      </c>
      <c r="G26" s="5"/>
      <c r="H26" s="5"/>
      <c r="I26" s="4"/>
      <c r="J26" s="40"/>
      <c r="K26" s="40">
        <v>11.112997576749139</v>
      </c>
      <c r="L26" s="4">
        <v>64.789000000000001</v>
      </c>
    </row>
    <row r="27" spans="1:12">
      <c r="A27" s="5" t="s">
        <v>556</v>
      </c>
      <c r="B27" s="5">
        <v>2023</v>
      </c>
      <c r="C27" s="6">
        <v>44982</v>
      </c>
      <c r="D27" s="5" t="s">
        <v>72</v>
      </c>
      <c r="E27" s="5" t="s">
        <v>116</v>
      </c>
      <c r="F27" s="5" t="s">
        <v>49</v>
      </c>
      <c r="G27" s="5"/>
      <c r="H27" s="5"/>
      <c r="I27" s="4">
        <v>5.4649999999999999</v>
      </c>
      <c r="J27" s="40">
        <v>5.6789582720673604</v>
      </c>
      <c r="K27" s="40">
        <v>11.14395827206736</v>
      </c>
      <c r="L27" s="4">
        <v>64.608999999999995</v>
      </c>
    </row>
    <row r="28" spans="1:12">
      <c r="A28" s="5" t="s">
        <v>556</v>
      </c>
      <c r="B28" s="5">
        <v>2023</v>
      </c>
      <c r="C28" s="6">
        <v>44982</v>
      </c>
      <c r="D28" s="5" t="s">
        <v>72</v>
      </c>
      <c r="E28" s="5" t="s">
        <v>115</v>
      </c>
      <c r="F28" s="5" t="s">
        <v>31</v>
      </c>
      <c r="G28" s="5"/>
      <c r="H28" s="5"/>
      <c r="I28" s="4">
        <v>5.4859999999999998</v>
      </c>
      <c r="J28" s="40">
        <v>5.6589932665665694</v>
      </c>
      <c r="K28" s="40">
        <v>11.144993266566569</v>
      </c>
      <c r="L28" s="4">
        <v>64.602999999999994</v>
      </c>
    </row>
    <row r="29" spans="1:12">
      <c r="A29" s="5" t="s">
        <v>556</v>
      </c>
      <c r="B29" s="5">
        <v>2023</v>
      </c>
      <c r="C29" s="6">
        <v>44982</v>
      </c>
      <c r="D29" s="5" t="s">
        <v>72</v>
      </c>
      <c r="E29" s="5" t="s">
        <v>46</v>
      </c>
      <c r="F29" s="5" t="s">
        <v>47</v>
      </c>
      <c r="G29" s="5"/>
      <c r="H29" s="5"/>
      <c r="I29" s="4">
        <v>5.4989999999999997</v>
      </c>
      <c r="J29" s="40">
        <v>5.6650022948226946</v>
      </c>
      <c r="K29" s="40">
        <v>11.164002294822694</v>
      </c>
      <c r="L29" s="4">
        <v>64.492999999999995</v>
      </c>
    </row>
    <row r="30" spans="1:12">
      <c r="A30" s="5" t="s">
        <v>556</v>
      </c>
      <c r="B30" s="5">
        <v>2023</v>
      </c>
      <c r="C30" s="6">
        <v>44982</v>
      </c>
      <c r="D30" s="5" t="s">
        <v>72</v>
      </c>
      <c r="E30" s="5" t="s">
        <v>58</v>
      </c>
      <c r="F30" s="5" t="s">
        <v>59</v>
      </c>
      <c r="G30" s="5"/>
      <c r="H30" s="5"/>
      <c r="I30" s="4">
        <v>5.4989999999999997</v>
      </c>
      <c r="J30" s="40">
        <v>5.7000791868224185</v>
      </c>
      <c r="K30" s="40">
        <v>11.199079186822418</v>
      </c>
      <c r="L30" s="4">
        <v>64.290999999999997</v>
      </c>
    </row>
    <row r="31" spans="1:12">
      <c r="A31" s="5" t="s">
        <v>556</v>
      </c>
      <c r="B31" s="5">
        <v>2023</v>
      </c>
      <c r="C31" s="6">
        <v>44982</v>
      </c>
      <c r="D31" s="5" t="s">
        <v>72</v>
      </c>
      <c r="E31" s="5" t="s">
        <v>6058</v>
      </c>
      <c r="F31" s="5" t="s">
        <v>29</v>
      </c>
      <c r="G31" s="5"/>
      <c r="H31" s="5"/>
      <c r="I31" s="4">
        <v>5.5069999999999997</v>
      </c>
      <c r="J31" s="40">
        <v>5.7329893844544699</v>
      </c>
      <c r="K31" s="40">
        <v>11.23998938445447</v>
      </c>
      <c r="L31" s="4">
        <v>64.057000000000002</v>
      </c>
    </row>
    <row r="32" spans="1:12">
      <c r="A32" s="5" t="s">
        <v>556</v>
      </c>
      <c r="B32" s="5">
        <v>2023</v>
      </c>
      <c r="C32" s="6">
        <v>44982</v>
      </c>
      <c r="D32" s="5" t="s">
        <v>72</v>
      </c>
      <c r="E32" s="5" t="s">
        <v>66</v>
      </c>
      <c r="F32" s="5" t="s">
        <v>67</v>
      </c>
      <c r="G32" s="5"/>
      <c r="H32" s="5"/>
      <c r="I32" s="4">
        <v>5.5359999999999996</v>
      </c>
      <c r="J32" s="40">
        <v>5.7390164427323125</v>
      </c>
      <c r="K32" s="40">
        <v>11.275016442732312</v>
      </c>
      <c r="L32" s="4">
        <v>63.857999999999997</v>
      </c>
    </row>
    <row r="33" spans="1:12">
      <c r="A33" s="5" t="s">
        <v>556</v>
      </c>
      <c r="B33" s="5">
        <v>2023</v>
      </c>
      <c r="C33" s="6">
        <v>44982</v>
      </c>
      <c r="D33" s="5" t="s">
        <v>72</v>
      </c>
      <c r="E33" s="5" t="s">
        <v>6060</v>
      </c>
      <c r="F33" s="5" t="s">
        <v>159</v>
      </c>
      <c r="G33" s="5"/>
      <c r="H33" s="5"/>
      <c r="I33" s="4">
        <v>5.53</v>
      </c>
      <c r="J33" s="40">
        <v>5.7510228127350222</v>
      </c>
      <c r="K33" s="40">
        <v>11.281022812735022</v>
      </c>
      <c r="L33" s="4">
        <v>63.823999999999998</v>
      </c>
    </row>
    <row r="34" spans="1:12">
      <c r="A34" s="5" t="s">
        <v>556</v>
      </c>
      <c r="B34" s="5">
        <v>2023</v>
      </c>
      <c r="C34" s="6">
        <v>44982</v>
      </c>
      <c r="D34" s="5" t="s">
        <v>72</v>
      </c>
      <c r="E34" s="5" t="s">
        <v>57</v>
      </c>
      <c r="F34" s="5" t="s">
        <v>47</v>
      </c>
      <c r="G34" s="5"/>
      <c r="H34" s="5"/>
      <c r="I34" s="4">
        <v>5.5860000000000003</v>
      </c>
      <c r="J34" s="40">
        <v>5.7340427646059986</v>
      </c>
      <c r="K34" s="40">
        <v>11.320042764605999</v>
      </c>
      <c r="L34" s="4">
        <v>63.603999999999999</v>
      </c>
    </row>
    <row r="35" spans="1:12">
      <c r="A35" s="5" t="s">
        <v>556</v>
      </c>
      <c r="B35" s="5">
        <v>2023</v>
      </c>
      <c r="C35" s="6">
        <v>44982</v>
      </c>
      <c r="D35" s="5" t="s">
        <v>72</v>
      </c>
      <c r="E35" s="5" t="s">
        <v>54</v>
      </c>
      <c r="F35" s="5" t="s">
        <v>44</v>
      </c>
      <c r="G35" s="5"/>
      <c r="H35" s="5"/>
      <c r="I35" s="4">
        <v>5.569</v>
      </c>
      <c r="J35" s="40">
        <v>5.7629797913027057</v>
      </c>
      <c r="K35" s="40">
        <v>11.331979791302706</v>
      </c>
      <c r="L35" s="4">
        <v>63.536999999999999</v>
      </c>
    </row>
    <row r="36" spans="1:12">
      <c r="A36" s="5" t="s">
        <v>556</v>
      </c>
      <c r="B36" s="5">
        <v>2023</v>
      </c>
      <c r="C36" s="6">
        <v>44982</v>
      </c>
      <c r="D36" s="5" t="s">
        <v>72</v>
      </c>
      <c r="E36" s="5" t="s">
        <v>60</v>
      </c>
      <c r="F36" s="5" t="s">
        <v>61</v>
      </c>
      <c r="G36" s="5"/>
      <c r="H36" s="5"/>
      <c r="I36" s="4">
        <v>5.6050000000000004</v>
      </c>
      <c r="J36" s="40">
        <v>5.8070873024678633</v>
      </c>
      <c r="K36" s="40">
        <v>11.412087302467864</v>
      </c>
      <c r="L36" s="4">
        <v>63.091000000000001</v>
      </c>
    </row>
    <row r="37" spans="1:12">
      <c r="A37" s="5" t="s">
        <v>556</v>
      </c>
      <c r="B37" s="5">
        <v>2023</v>
      </c>
      <c r="C37" s="6">
        <v>44982</v>
      </c>
      <c r="D37" s="5" t="s">
        <v>72</v>
      </c>
      <c r="E37" s="5" t="s">
        <v>64</v>
      </c>
      <c r="F37" s="5" t="s">
        <v>65</v>
      </c>
      <c r="G37" s="5"/>
      <c r="H37" s="5"/>
      <c r="I37" s="4">
        <v>5.5949999999999998</v>
      </c>
      <c r="J37" s="40">
        <v>5.8190773620798995</v>
      </c>
      <c r="K37" s="40">
        <v>11.414077362079899</v>
      </c>
      <c r="L37" s="4">
        <v>63.08</v>
      </c>
    </row>
    <row r="38" spans="1:12">
      <c r="A38" s="5" t="s">
        <v>556</v>
      </c>
      <c r="B38" s="5">
        <v>2023</v>
      </c>
      <c r="C38" s="6">
        <v>44982</v>
      </c>
      <c r="D38" s="5" t="s">
        <v>72</v>
      </c>
      <c r="E38" s="5" t="s">
        <v>160</v>
      </c>
      <c r="F38" s="5" t="s">
        <v>161</v>
      </c>
      <c r="G38" s="5"/>
      <c r="H38" s="5"/>
      <c r="I38" s="4">
        <v>5.6509999999999998</v>
      </c>
      <c r="J38" s="40">
        <v>5.8540894041322442</v>
      </c>
      <c r="K38" s="40">
        <v>11.505089404132244</v>
      </c>
      <c r="L38" s="4">
        <v>62.581000000000003</v>
      </c>
    </row>
    <row r="39" spans="1:12">
      <c r="A39" s="5" t="s">
        <v>556</v>
      </c>
      <c r="B39" s="5">
        <v>2023</v>
      </c>
      <c r="C39" s="6">
        <v>44982</v>
      </c>
      <c r="D39" s="5" t="s">
        <v>72</v>
      </c>
      <c r="E39" s="5" t="s">
        <v>5876</v>
      </c>
      <c r="F39" s="5" t="s">
        <v>190</v>
      </c>
      <c r="G39" s="5"/>
      <c r="H39" s="5"/>
      <c r="I39" s="4">
        <v>5.6269999999999998</v>
      </c>
      <c r="J39" s="40">
        <v>5.8780894041322442</v>
      </c>
      <c r="K39" s="40">
        <v>11.505089404132244</v>
      </c>
      <c r="L39" s="4">
        <v>62.581000000000003</v>
      </c>
    </row>
    <row r="40" spans="1:12">
      <c r="A40" s="5" t="s">
        <v>556</v>
      </c>
      <c r="B40" s="5">
        <v>2023</v>
      </c>
      <c r="C40" s="6">
        <v>44982</v>
      </c>
      <c r="D40" s="5" t="s">
        <v>72</v>
      </c>
      <c r="E40" s="5" t="s">
        <v>6080</v>
      </c>
      <c r="F40" s="5" t="s">
        <v>190</v>
      </c>
      <c r="G40" s="5"/>
      <c r="H40" s="5"/>
      <c r="I40" s="4">
        <v>5.7030000000000003</v>
      </c>
      <c r="J40" s="40">
        <v>5.9320473481787923</v>
      </c>
      <c r="K40" s="40">
        <v>11.635047348178793</v>
      </c>
      <c r="L40" s="4">
        <v>61.881999999999998</v>
      </c>
    </row>
    <row r="41" spans="1:12">
      <c r="A41" s="5" t="s">
        <v>556</v>
      </c>
      <c r="B41" s="5">
        <v>2023</v>
      </c>
      <c r="C41" s="6">
        <v>44982</v>
      </c>
      <c r="D41" s="5" t="s">
        <v>72</v>
      </c>
      <c r="E41" s="5" t="s">
        <v>84</v>
      </c>
      <c r="F41" s="5" t="s">
        <v>85</v>
      </c>
      <c r="G41" s="5"/>
      <c r="H41" s="5"/>
      <c r="I41" s="4">
        <v>5.718</v>
      </c>
      <c r="J41" s="40">
        <v>5.9470195227062845</v>
      </c>
      <c r="K41" s="40">
        <v>11.665019522706285</v>
      </c>
      <c r="L41" s="4">
        <v>61.722999999999999</v>
      </c>
    </row>
    <row r="42" spans="1:12">
      <c r="A42" s="5" t="s">
        <v>556</v>
      </c>
      <c r="B42" s="5">
        <v>2023</v>
      </c>
      <c r="C42" s="6">
        <v>44982</v>
      </c>
      <c r="D42" s="5" t="s">
        <v>72</v>
      </c>
      <c r="E42" s="5" t="s">
        <v>6061</v>
      </c>
      <c r="F42" s="5" t="s">
        <v>161</v>
      </c>
      <c r="G42" s="5"/>
      <c r="H42" s="5"/>
      <c r="I42" s="4">
        <v>5.7430000000000003</v>
      </c>
      <c r="J42" s="40">
        <v>5.9430351879503984</v>
      </c>
      <c r="K42" s="40">
        <v>11.686035187950399</v>
      </c>
      <c r="L42" s="4">
        <v>61.612000000000002</v>
      </c>
    </row>
    <row r="43" spans="1:12">
      <c r="A43" s="5" t="s">
        <v>556</v>
      </c>
      <c r="B43" s="5">
        <v>2023</v>
      </c>
      <c r="C43" s="6">
        <v>44982</v>
      </c>
      <c r="D43" s="5" t="s">
        <v>72</v>
      </c>
      <c r="E43" s="5" t="s">
        <v>6062</v>
      </c>
      <c r="F43" s="5" t="s">
        <v>148</v>
      </c>
      <c r="G43" s="5"/>
      <c r="H43" s="5"/>
      <c r="I43" s="4">
        <v>5.8029999999999999</v>
      </c>
      <c r="J43" s="40">
        <v>6.0680017806502677</v>
      </c>
      <c r="K43" s="40">
        <v>11.871001780650268</v>
      </c>
      <c r="L43" s="4">
        <v>60.652000000000001</v>
      </c>
    </row>
    <row r="44" spans="1:12">
      <c r="A44" s="5" t="s">
        <v>556</v>
      </c>
      <c r="B44" s="5">
        <v>2023</v>
      </c>
      <c r="C44" s="6">
        <v>44982</v>
      </c>
      <c r="D44" s="5" t="s">
        <v>72</v>
      </c>
      <c r="E44" s="5" t="s">
        <v>6081</v>
      </c>
      <c r="F44" s="5" t="s">
        <v>148</v>
      </c>
      <c r="G44" s="5"/>
      <c r="H44" s="5"/>
      <c r="I44" s="4">
        <v>5.9610000000000003</v>
      </c>
      <c r="J44" s="40">
        <v>5.9779125640472905</v>
      </c>
      <c r="K44" s="40">
        <v>11.938912564047291</v>
      </c>
      <c r="L44" s="4">
        <v>60.307000000000002</v>
      </c>
    </row>
    <row r="45" spans="1:12">
      <c r="A45" s="13" t="s">
        <v>12</v>
      </c>
      <c r="B45" s="13">
        <v>2022</v>
      </c>
      <c r="C45" s="26">
        <v>44847</v>
      </c>
      <c r="D45" s="13" t="s">
        <v>13</v>
      </c>
      <c r="E45" s="1" t="s">
        <v>14</v>
      </c>
      <c r="F45" s="1" t="s">
        <v>15</v>
      </c>
      <c r="G45" s="14">
        <f>(C45-VLOOKUP(E45,Riders!$A$2:$C$213,2,FALSE))/365</f>
        <v>122.86849315068493</v>
      </c>
      <c r="H45" s="1">
        <v>1</v>
      </c>
      <c r="I45" s="1">
        <v>5.1029999999999998</v>
      </c>
      <c r="J45" s="1">
        <f t="shared" ref="J45:J78" si="0">K45-I45</f>
        <v>5.2539999999999996</v>
      </c>
      <c r="K45" s="1">
        <v>10.356999999999999</v>
      </c>
      <c r="L45" s="1">
        <v>69.518000000000001</v>
      </c>
    </row>
    <row r="46" spans="1:12">
      <c r="A46" s="13" t="s">
        <v>12</v>
      </c>
      <c r="B46" s="13">
        <v>2022</v>
      </c>
      <c r="C46" s="26">
        <v>44847</v>
      </c>
      <c r="D46" s="13" t="s">
        <v>13</v>
      </c>
      <c r="E46" s="1" t="s">
        <v>16</v>
      </c>
      <c r="F46" s="1" t="s">
        <v>17</v>
      </c>
      <c r="G46" s="14">
        <f>(C46-VLOOKUP(E46,Riders!$A$2:$C$213,2,FALSE))/365</f>
        <v>23.479452054794521</v>
      </c>
      <c r="H46" s="1">
        <v>2</v>
      </c>
      <c r="I46" s="1">
        <v>5.1340000000000003</v>
      </c>
      <c r="J46" s="1">
        <f t="shared" si="0"/>
        <v>5.2669999999999995</v>
      </c>
      <c r="K46" s="1">
        <v>10.401</v>
      </c>
      <c r="L46" s="1">
        <v>69.224000000000004</v>
      </c>
    </row>
    <row r="47" spans="1:12">
      <c r="A47" s="13" t="s">
        <v>12</v>
      </c>
      <c r="B47" s="13">
        <v>2022</v>
      </c>
      <c r="C47" s="26">
        <v>44847</v>
      </c>
      <c r="D47" s="13" t="s">
        <v>13</v>
      </c>
      <c r="E47" s="1" t="s">
        <v>18</v>
      </c>
      <c r="F47" s="1" t="s">
        <v>19</v>
      </c>
      <c r="G47" s="14">
        <f>(C47-VLOOKUP(E47,Riders!$A$2:$C$213,2,FALSE))/365</f>
        <v>24.391780821917809</v>
      </c>
      <c r="H47" s="1">
        <v>3</v>
      </c>
      <c r="I47" s="1">
        <v>5.1470000000000002</v>
      </c>
      <c r="J47" s="1">
        <f t="shared" si="0"/>
        <v>5.2690000000000001</v>
      </c>
      <c r="K47" s="1">
        <v>10.416</v>
      </c>
      <c r="L47" s="1">
        <v>69.123999999999995</v>
      </c>
    </row>
    <row r="48" spans="1:12">
      <c r="A48" s="13" t="s">
        <v>12</v>
      </c>
      <c r="B48" s="13">
        <v>2022</v>
      </c>
      <c r="C48" s="26">
        <v>44847</v>
      </c>
      <c r="D48" s="13" t="s">
        <v>13</v>
      </c>
      <c r="E48" s="1" t="s">
        <v>20</v>
      </c>
      <c r="F48" s="1" t="s">
        <v>21</v>
      </c>
      <c r="G48" s="14">
        <f>(C48-VLOOKUP(E48,Riders!$A$2:$C$213,2,FALSE))/365</f>
        <v>27.18904109589041</v>
      </c>
      <c r="H48" s="1">
        <v>4</v>
      </c>
      <c r="I48" s="1">
        <v>5.1680000000000001</v>
      </c>
      <c r="J48" s="1">
        <f t="shared" si="0"/>
        <v>5.3150000000000004</v>
      </c>
      <c r="K48" s="1">
        <v>10.483000000000001</v>
      </c>
      <c r="L48" s="1">
        <v>68.683000000000007</v>
      </c>
    </row>
    <row r="49" spans="1:12">
      <c r="A49" s="13" t="s">
        <v>12</v>
      </c>
      <c r="B49" s="13">
        <v>2022</v>
      </c>
      <c r="C49" s="26">
        <v>44847</v>
      </c>
      <c r="D49" s="13" t="s">
        <v>13</v>
      </c>
      <c r="E49" s="1" t="s">
        <v>22</v>
      </c>
      <c r="F49" s="1" t="s">
        <v>15</v>
      </c>
      <c r="G49" s="14">
        <f>(C49-VLOOKUP(E49,Riders!$A$2:$C$213,2,FALSE))/365</f>
        <v>122.86849315068493</v>
      </c>
      <c r="H49" s="1">
        <v>5</v>
      </c>
      <c r="I49" s="1">
        <v>5.1639999999999997</v>
      </c>
      <c r="J49" s="1">
        <f t="shared" si="0"/>
        <v>5.3250000000000011</v>
      </c>
      <c r="K49" s="1">
        <v>10.489000000000001</v>
      </c>
      <c r="L49" s="1">
        <v>68.643000000000001</v>
      </c>
    </row>
    <row r="50" spans="1:12">
      <c r="A50" s="13" t="s">
        <v>12</v>
      </c>
      <c r="B50" s="13">
        <v>2022</v>
      </c>
      <c r="C50" s="26">
        <v>44847</v>
      </c>
      <c r="D50" s="13" t="s">
        <v>13</v>
      </c>
      <c r="E50" s="1" t="s">
        <v>23</v>
      </c>
      <c r="F50" s="1" t="s">
        <v>15</v>
      </c>
      <c r="G50" s="14">
        <f>(C50-VLOOKUP(E50,Riders!$A$2:$C$213,2,FALSE))/365</f>
        <v>25.087671232876712</v>
      </c>
      <c r="H50" s="1">
        <v>6</v>
      </c>
      <c r="I50" s="1">
        <v>5.18</v>
      </c>
      <c r="J50" s="1">
        <f t="shared" si="0"/>
        <v>5.3109999999999999</v>
      </c>
      <c r="K50" s="1">
        <v>10.491</v>
      </c>
      <c r="L50" s="1">
        <v>68.63</v>
      </c>
    </row>
    <row r="51" spans="1:12">
      <c r="A51" s="13" t="s">
        <v>12</v>
      </c>
      <c r="B51" s="13">
        <v>2022</v>
      </c>
      <c r="C51" s="26">
        <v>44847</v>
      </c>
      <c r="D51" s="13" t="s">
        <v>13</v>
      </c>
      <c r="E51" s="1" t="s">
        <v>24</v>
      </c>
      <c r="F51" s="1" t="s">
        <v>25</v>
      </c>
      <c r="G51" s="14">
        <f>(C51-VLOOKUP(E51,Riders!$A$2:$C$213,2,FALSE))/365</f>
        <v>24.123287671232877</v>
      </c>
      <c r="H51" s="1">
        <v>7</v>
      </c>
      <c r="I51" s="1">
        <v>5.15</v>
      </c>
      <c r="J51" s="1">
        <f t="shared" si="0"/>
        <v>5.3420000000000005</v>
      </c>
      <c r="K51" s="1">
        <v>10.492000000000001</v>
      </c>
      <c r="L51" s="1">
        <v>68.623999999999995</v>
      </c>
    </row>
    <row r="52" spans="1:12">
      <c r="A52" s="13" t="s">
        <v>12</v>
      </c>
      <c r="B52" s="13">
        <v>2022</v>
      </c>
      <c r="C52" s="26">
        <v>44847</v>
      </c>
      <c r="D52" s="13" t="s">
        <v>13</v>
      </c>
      <c r="E52" s="1" t="s">
        <v>26</v>
      </c>
      <c r="F52" s="1" t="s">
        <v>27</v>
      </c>
      <c r="G52" s="14">
        <f>(C52-VLOOKUP(E52,Riders!$A$2:$C$213,2,FALSE))/365</f>
        <v>24.394520547945206</v>
      </c>
      <c r="H52" s="1">
        <v>8</v>
      </c>
      <c r="I52" s="1">
        <v>5.1929999999999996</v>
      </c>
      <c r="J52" s="1">
        <f t="shared" si="0"/>
        <v>5.3659999999999997</v>
      </c>
      <c r="K52" s="1">
        <v>10.558999999999999</v>
      </c>
      <c r="L52" s="1">
        <v>68.188000000000002</v>
      </c>
    </row>
    <row r="53" spans="1:12">
      <c r="A53" s="13" t="s">
        <v>12</v>
      </c>
      <c r="B53" s="13">
        <v>2022</v>
      </c>
      <c r="C53" s="26">
        <v>44847</v>
      </c>
      <c r="D53" s="13" t="s">
        <v>13</v>
      </c>
      <c r="E53" s="1" t="s">
        <v>28</v>
      </c>
      <c r="F53" s="1" t="s">
        <v>29</v>
      </c>
      <c r="G53" s="14">
        <f>(C53-VLOOKUP(E53,Riders!$A$2:$C$213,2,FALSE))/365</f>
        <v>22.8</v>
      </c>
      <c r="H53" s="1">
        <v>9</v>
      </c>
      <c r="I53" s="1">
        <v>5.18</v>
      </c>
      <c r="J53" s="1">
        <f t="shared" si="0"/>
        <v>5.3940000000000001</v>
      </c>
      <c r="K53" s="1">
        <v>10.574</v>
      </c>
      <c r="L53" s="1">
        <v>68.091999999999999</v>
      </c>
    </row>
    <row r="54" spans="1:12">
      <c r="A54" s="13" t="s">
        <v>12</v>
      </c>
      <c r="B54" s="13">
        <v>2022</v>
      </c>
      <c r="C54" s="26">
        <v>44847</v>
      </c>
      <c r="D54" s="13" t="s">
        <v>13</v>
      </c>
      <c r="E54" s="1" t="s">
        <v>30</v>
      </c>
      <c r="F54" s="1" t="s">
        <v>31</v>
      </c>
      <c r="G54" s="14" t="e">
        <f>(C54-VLOOKUP(E54,Riders!$A$2:$C$213,2,FALSE))/365</f>
        <v>#N/A</v>
      </c>
      <c r="H54" s="1">
        <v>10</v>
      </c>
      <c r="I54" s="1">
        <v>5.2249999999999996</v>
      </c>
      <c r="J54" s="1">
        <f t="shared" si="0"/>
        <v>5.3710000000000004</v>
      </c>
      <c r="K54" s="1">
        <v>10.596</v>
      </c>
      <c r="L54" s="1">
        <v>67.95</v>
      </c>
    </row>
    <row r="55" spans="1:12">
      <c r="A55" s="13" t="s">
        <v>12</v>
      </c>
      <c r="B55" s="13">
        <v>2022</v>
      </c>
      <c r="C55" s="26">
        <v>44847</v>
      </c>
      <c r="D55" s="13" t="s">
        <v>13</v>
      </c>
      <c r="E55" s="1" t="s">
        <v>32</v>
      </c>
      <c r="F55" s="1" t="s">
        <v>17</v>
      </c>
      <c r="G55" s="14" t="e">
        <f>(C55-VLOOKUP(E55,Riders!$A$2:$C$213,2,FALSE))/365</f>
        <v>#N/A</v>
      </c>
      <c r="H55" s="1">
        <v>11</v>
      </c>
      <c r="I55" s="1">
        <v>5.2060000000000004</v>
      </c>
      <c r="J55" s="1">
        <f t="shared" si="0"/>
        <v>5.3929999999999998</v>
      </c>
      <c r="K55" s="1">
        <v>10.599</v>
      </c>
      <c r="L55" s="1">
        <v>67.930999999999997</v>
      </c>
    </row>
    <row r="56" spans="1:12">
      <c r="A56" s="13" t="s">
        <v>12</v>
      </c>
      <c r="B56" s="13">
        <v>2022</v>
      </c>
      <c r="C56" s="26">
        <v>44847</v>
      </c>
      <c r="D56" s="13" t="s">
        <v>13</v>
      </c>
      <c r="E56" s="1" t="s">
        <v>33</v>
      </c>
      <c r="F56" s="1" t="s">
        <v>27</v>
      </c>
      <c r="G56" s="14">
        <f>(C56-VLOOKUP(E56,Riders!$A$2:$C$213,2,FALSE))/365</f>
        <v>28.898630136986302</v>
      </c>
      <c r="H56" s="1">
        <v>12</v>
      </c>
      <c r="I56" s="1">
        <v>5.24</v>
      </c>
      <c r="J56" s="1">
        <f t="shared" si="0"/>
        <v>5.3669999999999991</v>
      </c>
      <c r="K56" s="1">
        <v>10.606999999999999</v>
      </c>
      <c r="L56" s="1">
        <v>67.88</v>
      </c>
    </row>
    <row r="57" spans="1:12">
      <c r="A57" s="13" t="s">
        <v>12</v>
      </c>
      <c r="B57" s="13">
        <v>2022</v>
      </c>
      <c r="C57" s="26">
        <v>44847</v>
      </c>
      <c r="D57" s="13" t="s">
        <v>13</v>
      </c>
      <c r="E57" s="1" t="s">
        <v>34</v>
      </c>
      <c r="F57" s="1" t="s">
        <v>19</v>
      </c>
      <c r="G57" s="14">
        <f>(C57-VLOOKUP(E57,Riders!$A$2:$C$213,2,FALSE))/365</f>
        <v>122.86849315068493</v>
      </c>
      <c r="H57" s="1">
        <v>13</v>
      </c>
      <c r="I57" s="1">
        <v>5.2329999999999997</v>
      </c>
      <c r="J57" s="1">
        <f t="shared" si="0"/>
        <v>5.4029999999999996</v>
      </c>
      <c r="K57" s="1">
        <v>10.635999999999999</v>
      </c>
      <c r="L57" s="1">
        <v>67.694999999999993</v>
      </c>
    </row>
    <row r="58" spans="1:12">
      <c r="A58" s="13" t="s">
        <v>12</v>
      </c>
      <c r="B58" s="13">
        <v>2022</v>
      </c>
      <c r="C58" s="26">
        <v>44847</v>
      </c>
      <c r="D58" s="13" t="s">
        <v>13</v>
      </c>
      <c r="E58" s="1" t="s">
        <v>35</v>
      </c>
      <c r="F58" s="1" t="s">
        <v>36</v>
      </c>
      <c r="G58" s="14">
        <f>(C58-VLOOKUP(E58,Riders!$A$2:$C$213,2,FALSE))/365</f>
        <v>122.86849315068493</v>
      </c>
      <c r="H58" s="1">
        <v>14</v>
      </c>
      <c r="I58" s="1">
        <v>5.2930000000000001</v>
      </c>
      <c r="J58" s="1">
        <f t="shared" si="0"/>
        <v>5.3839999999999995</v>
      </c>
      <c r="K58" s="1">
        <v>10.677</v>
      </c>
      <c r="L58" s="1">
        <v>67.435000000000002</v>
      </c>
    </row>
    <row r="59" spans="1:12">
      <c r="A59" s="13" t="s">
        <v>12</v>
      </c>
      <c r="B59" s="13">
        <v>2022</v>
      </c>
      <c r="C59" s="26">
        <v>44847</v>
      </c>
      <c r="D59" s="13" t="s">
        <v>13</v>
      </c>
      <c r="E59" s="1" t="s">
        <v>37</v>
      </c>
      <c r="F59" s="1" t="s">
        <v>38</v>
      </c>
      <c r="G59" s="14" t="e">
        <f>(C59-VLOOKUP(E59,Riders!$A$2:$C$213,2,FALSE))/365</f>
        <v>#N/A</v>
      </c>
      <c r="H59" s="1">
        <v>15</v>
      </c>
      <c r="I59" s="1">
        <v>5.298</v>
      </c>
      <c r="J59" s="1">
        <f t="shared" si="0"/>
        <v>5.3989999999999991</v>
      </c>
      <c r="K59" s="1">
        <v>10.696999999999999</v>
      </c>
      <c r="L59" s="1">
        <v>67.308999999999997</v>
      </c>
    </row>
    <row r="60" spans="1:12">
      <c r="A60" s="13" t="s">
        <v>12</v>
      </c>
      <c r="B60" s="13">
        <v>2022</v>
      </c>
      <c r="C60" s="26">
        <v>44847</v>
      </c>
      <c r="D60" s="13" t="s">
        <v>13</v>
      </c>
      <c r="E60" s="1" t="s">
        <v>39</v>
      </c>
      <c r="F60" s="1" t="s">
        <v>40</v>
      </c>
      <c r="G60" s="14">
        <f>(C60-VLOOKUP(E60,Riders!$A$2:$C$213,2,FALSE))/365</f>
        <v>28.175342465753424</v>
      </c>
      <c r="H60" s="1">
        <v>16</v>
      </c>
      <c r="I60" s="1">
        <v>5.2889999999999997</v>
      </c>
      <c r="J60" s="1">
        <f t="shared" si="0"/>
        <v>5.4450000000000003</v>
      </c>
      <c r="K60" s="1">
        <v>10.734</v>
      </c>
      <c r="L60" s="1">
        <v>67.076999999999998</v>
      </c>
    </row>
    <row r="61" spans="1:12">
      <c r="A61" s="13" t="s">
        <v>12</v>
      </c>
      <c r="B61" s="13">
        <v>2022</v>
      </c>
      <c r="C61" s="26">
        <v>44847</v>
      </c>
      <c r="D61" s="13" t="s">
        <v>13</v>
      </c>
      <c r="E61" s="1" t="s">
        <v>41</v>
      </c>
      <c r="F61" s="1" t="s">
        <v>27</v>
      </c>
      <c r="G61" s="14">
        <f>(C61-VLOOKUP(E61,Riders!$A$2:$C$213,2,FALSE))/365</f>
        <v>26.994520547945207</v>
      </c>
      <c r="H61" s="1">
        <v>17</v>
      </c>
      <c r="I61" s="1">
        <v>5.3179999999999996</v>
      </c>
      <c r="J61" s="1">
        <f t="shared" si="0"/>
        <v>5.5020000000000007</v>
      </c>
      <c r="K61" s="1">
        <v>10.82</v>
      </c>
      <c r="L61" s="1">
        <v>66.543000000000006</v>
      </c>
    </row>
    <row r="62" spans="1:12">
      <c r="A62" s="13" t="s">
        <v>12</v>
      </c>
      <c r="B62" s="13">
        <v>2022</v>
      </c>
      <c r="C62" s="26">
        <v>44847</v>
      </c>
      <c r="D62" s="13" t="s">
        <v>13</v>
      </c>
      <c r="E62" s="1" t="s">
        <v>42</v>
      </c>
      <c r="F62" s="1" t="s">
        <v>40</v>
      </c>
      <c r="G62" s="14">
        <f>(C62-VLOOKUP(E62,Riders!$A$2:$C$213,2,FALSE))/365</f>
        <v>23.865753424657534</v>
      </c>
      <c r="H62" s="1">
        <v>18</v>
      </c>
      <c r="I62" s="76">
        <v>5.33</v>
      </c>
      <c r="J62" s="76">
        <f t="shared" si="0"/>
        <v>5.5190000000000001</v>
      </c>
      <c r="K62" s="47">
        <v>10.849</v>
      </c>
      <c r="L62" s="76">
        <v>66.366</v>
      </c>
    </row>
    <row r="63" spans="1:12">
      <c r="A63" s="13" t="s">
        <v>12</v>
      </c>
      <c r="B63" s="13">
        <v>2022</v>
      </c>
      <c r="C63" s="26">
        <v>44847</v>
      </c>
      <c r="D63" s="13" t="s">
        <v>13</v>
      </c>
      <c r="E63" s="1" t="s">
        <v>43</v>
      </c>
      <c r="F63" s="1" t="s">
        <v>44</v>
      </c>
      <c r="G63" s="14">
        <f>(C63-VLOOKUP(E63,Riders!$A$2:$C$213,2,FALSE))/365</f>
        <v>29.901369863013699</v>
      </c>
      <c r="H63" s="1">
        <v>19</v>
      </c>
      <c r="I63" s="76">
        <v>5.3639999999999999</v>
      </c>
      <c r="J63" s="76">
        <f t="shared" si="0"/>
        <v>5.4899999999999993</v>
      </c>
      <c r="K63" s="47">
        <v>10.853999999999999</v>
      </c>
      <c r="L63" s="76">
        <v>66.334999999999994</v>
      </c>
    </row>
    <row r="64" spans="1:12">
      <c r="A64" s="13" t="s">
        <v>12</v>
      </c>
      <c r="B64" s="13">
        <v>2022</v>
      </c>
      <c r="C64" s="26">
        <v>44847</v>
      </c>
      <c r="D64" s="13" t="s">
        <v>13</v>
      </c>
      <c r="E64" s="1" t="s">
        <v>45</v>
      </c>
      <c r="F64" s="1" t="s">
        <v>40</v>
      </c>
      <c r="G64" s="14">
        <f>(C64-VLOOKUP(E64,Riders!$A$2:$C$213,2,FALSE))/365</f>
        <v>31.641095890410959</v>
      </c>
      <c r="H64" s="1">
        <v>20</v>
      </c>
      <c r="I64" s="76">
        <v>5.3639999999999999</v>
      </c>
      <c r="J64" s="76">
        <f t="shared" si="0"/>
        <v>5.5480000000000009</v>
      </c>
      <c r="K64" s="47">
        <v>10.912000000000001</v>
      </c>
      <c r="L64" s="76">
        <v>65.981999999999999</v>
      </c>
    </row>
    <row r="65" spans="1:12">
      <c r="A65" s="13" t="s">
        <v>12</v>
      </c>
      <c r="B65" s="13">
        <v>2022</v>
      </c>
      <c r="C65" s="26">
        <v>44847</v>
      </c>
      <c r="D65" s="13" t="s">
        <v>13</v>
      </c>
      <c r="E65" s="1" t="s">
        <v>46</v>
      </c>
      <c r="F65" s="1" t="s">
        <v>47</v>
      </c>
      <c r="G65" s="14" t="e">
        <f>(C65-VLOOKUP(E65,Riders!$A$2:$C$213,2,FALSE))/365</f>
        <v>#N/A</v>
      </c>
      <c r="H65" s="1">
        <v>21</v>
      </c>
      <c r="I65" s="76">
        <v>5.3849999999999998</v>
      </c>
      <c r="J65" s="76">
        <f t="shared" si="0"/>
        <v>5.5410000000000004</v>
      </c>
      <c r="K65" s="47">
        <v>10.926</v>
      </c>
      <c r="L65" s="76">
        <v>65.897999999999996</v>
      </c>
    </row>
    <row r="66" spans="1:12">
      <c r="A66" s="13" t="s">
        <v>12</v>
      </c>
      <c r="B66" s="13">
        <v>2022</v>
      </c>
      <c r="C66" s="26">
        <v>44847</v>
      </c>
      <c r="D66" s="13" t="s">
        <v>13</v>
      </c>
      <c r="E66" s="1" t="s">
        <v>48</v>
      </c>
      <c r="F66" s="1" t="s">
        <v>49</v>
      </c>
      <c r="G66" s="14" t="e">
        <f>(C66-VLOOKUP(E66,Riders!$A$2:$C$213,2,FALSE))/365</f>
        <v>#N/A</v>
      </c>
      <c r="H66" s="1">
        <v>22</v>
      </c>
      <c r="I66" s="76">
        <v>5.3860000000000001</v>
      </c>
      <c r="J66" s="76">
        <f t="shared" si="0"/>
        <v>5.5539999999999994</v>
      </c>
      <c r="K66" s="47">
        <v>10.94</v>
      </c>
      <c r="L66" s="76">
        <v>65.813999999999993</v>
      </c>
    </row>
    <row r="67" spans="1:12">
      <c r="A67" s="13" t="s">
        <v>12</v>
      </c>
      <c r="B67" s="13">
        <v>2022</v>
      </c>
      <c r="C67" s="26">
        <v>44847</v>
      </c>
      <c r="D67" s="13" t="s">
        <v>13</v>
      </c>
      <c r="E67" s="1" t="s">
        <v>50</v>
      </c>
      <c r="F67" s="1" t="s">
        <v>51</v>
      </c>
      <c r="G67" s="14">
        <f>(C67-VLOOKUP(E67,Riders!$A$2:$C$213,2,FALSE))/365</f>
        <v>26.021917808219179</v>
      </c>
      <c r="H67" s="1">
        <v>23</v>
      </c>
      <c r="I67" s="76">
        <v>5.3949999999999996</v>
      </c>
      <c r="J67" s="76">
        <f t="shared" si="0"/>
        <v>5.58</v>
      </c>
      <c r="K67" s="47">
        <v>10.975</v>
      </c>
      <c r="L67" s="76">
        <v>65.603999999999999</v>
      </c>
    </row>
    <row r="68" spans="1:12">
      <c r="A68" s="13" t="s">
        <v>12</v>
      </c>
      <c r="B68" s="13">
        <v>2022</v>
      </c>
      <c r="C68" s="26">
        <v>44847</v>
      </c>
      <c r="D68" s="13" t="s">
        <v>13</v>
      </c>
      <c r="E68" s="1" t="s">
        <v>52</v>
      </c>
      <c r="F68" s="1" t="s">
        <v>53</v>
      </c>
      <c r="G68" s="14">
        <f>(C68-VLOOKUP(E68,Riders!$A$2:$C$213,2,FALSE))/365</f>
        <v>25.594520547945205</v>
      </c>
      <c r="H68" s="1">
        <v>24</v>
      </c>
      <c r="I68" s="76">
        <v>5.3680000000000003</v>
      </c>
      <c r="J68" s="76">
        <f t="shared" si="0"/>
        <v>5.6419999999999995</v>
      </c>
      <c r="K68" s="47">
        <v>11.01</v>
      </c>
      <c r="L68" s="76">
        <v>65.394999999999996</v>
      </c>
    </row>
    <row r="69" spans="1:12">
      <c r="A69" s="13" t="s">
        <v>12</v>
      </c>
      <c r="B69" s="13">
        <v>2022</v>
      </c>
      <c r="C69" s="26">
        <v>44847</v>
      </c>
      <c r="D69" s="13" t="s">
        <v>13</v>
      </c>
      <c r="E69" s="1" t="s">
        <v>54</v>
      </c>
      <c r="F69" s="1" t="s">
        <v>44</v>
      </c>
      <c r="G69" s="14">
        <f>(C69-VLOOKUP(E69,Riders!$A$2:$C$213,2,FALSE))/365</f>
        <v>25.306849315068494</v>
      </c>
      <c r="H69" s="1">
        <v>25</v>
      </c>
      <c r="I69" s="76">
        <v>5.45</v>
      </c>
      <c r="J69" s="76">
        <f t="shared" si="0"/>
        <v>5.6149999999999993</v>
      </c>
      <c r="K69" s="47">
        <v>11.065</v>
      </c>
      <c r="L69" s="76">
        <v>65.069999999999993</v>
      </c>
    </row>
    <row r="70" spans="1:12">
      <c r="A70" s="13" t="s">
        <v>12</v>
      </c>
      <c r="B70" s="13">
        <v>2022</v>
      </c>
      <c r="C70" s="26">
        <v>44847</v>
      </c>
      <c r="D70" s="13" t="s">
        <v>13</v>
      </c>
      <c r="E70" s="1" t="s">
        <v>55</v>
      </c>
      <c r="F70" s="1" t="s">
        <v>56</v>
      </c>
      <c r="G70" s="14" t="e">
        <f>(C70-VLOOKUP(E70,Riders!$A$2:$C$213,2,FALSE))/365</f>
        <v>#N/A</v>
      </c>
      <c r="H70" s="1">
        <v>26</v>
      </c>
      <c r="I70" s="76">
        <v>5.4109999999999996</v>
      </c>
      <c r="J70" s="76">
        <f t="shared" si="0"/>
        <v>5.668000000000001</v>
      </c>
      <c r="K70" s="47">
        <v>11.079000000000001</v>
      </c>
      <c r="L70" s="76">
        <v>64.988</v>
      </c>
    </row>
    <row r="71" spans="1:12">
      <c r="A71" s="13" t="s">
        <v>12</v>
      </c>
      <c r="B71" s="13">
        <v>2022</v>
      </c>
      <c r="C71" s="26">
        <v>44847</v>
      </c>
      <c r="D71" s="13" t="s">
        <v>13</v>
      </c>
      <c r="E71" s="1" t="s">
        <v>57</v>
      </c>
      <c r="F71" s="1" t="s">
        <v>47</v>
      </c>
      <c r="G71" s="14" t="e">
        <f>(C71-VLOOKUP(E71,Riders!$A$2:$C$213,2,FALSE))/365</f>
        <v>#N/A</v>
      </c>
      <c r="H71" s="1">
        <v>27</v>
      </c>
      <c r="I71" s="76">
        <v>5.47</v>
      </c>
      <c r="J71" s="76">
        <f t="shared" si="0"/>
        <v>5.6190000000000007</v>
      </c>
      <c r="K71" s="47">
        <v>11.089</v>
      </c>
      <c r="L71" s="76">
        <v>64.929000000000002</v>
      </c>
    </row>
    <row r="72" spans="1:12">
      <c r="A72" s="13" t="s">
        <v>12</v>
      </c>
      <c r="B72" s="13">
        <v>2022</v>
      </c>
      <c r="C72" s="26">
        <v>44847</v>
      </c>
      <c r="D72" s="13" t="s">
        <v>13</v>
      </c>
      <c r="E72" s="1" t="s">
        <v>58</v>
      </c>
      <c r="F72" s="1" t="s">
        <v>59</v>
      </c>
      <c r="G72" s="14">
        <f>(C72-VLOOKUP(E72,Riders!$A$2:$C$213,2,FALSE))/365</f>
        <v>24.745205479452054</v>
      </c>
      <c r="H72" s="1">
        <v>28</v>
      </c>
      <c r="I72" s="76">
        <v>5.4619999999999997</v>
      </c>
      <c r="J72" s="76">
        <f t="shared" si="0"/>
        <v>5.6869999999999994</v>
      </c>
      <c r="K72" s="47">
        <v>11.148999999999999</v>
      </c>
      <c r="L72" s="76">
        <v>64.58</v>
      </c>
    </row>
    <row r="73" spans="1:12">
      <c r="A73" s="13" t="s">
        <v>12</v>
      </c>
      <c r="B73" s="13">
        <v>2022</v>
      </c>
      <c r="C73" s="26">
        <v>44847</v>
      </c>
      <c r="D73" s="13" t="s">
        <v>13</v>
      </c>
      <c r="E73" s="1" t="s">
        <v>60</v>
      </c>
      <c r="F73" s="1" t="s">
        <v>61</v>
      </c>
      <c r="G73" s="14">
        <f>(C73-VLOOKUP(E73,Riders!$A$2:$C$213,2,FALSE))/365</f>
        <v>34.243835616438353</v>
      </c>
      <c r="H73" s="1">
        <v>29</v>
      </c>
      <c r="I73" s="76">
        <v>5.4749999999999996</v>
      </c>
      <c r="J73" s="76">
        <f t="shared" si="0"/>
        <v>5.6780000000000008</v>
      </c>
      <c r="K73" s="47">
        <v>11.153</v>
      </c>
      <c r="L73" s="76">
        <v>64.557000000000002</v>
      </c>
    </row>
    <row r="74" spans="1:12">
      <c r="A74" s="13" t="s">
        <v>12</v>
      </c>
      <c r="B74" s="13">
        <v>2022</v>
      </c>
      <c r="C74" s="26">
        <v>44847</v>
      </c>
      <c r="D74" s="13" t="s">
        <v>13</v>
      </c>
      <c r="E74" s="1" t="s">
        <v>62</v>
      </c>
      <c r="F74" s="1" t="s">
        <v>63</v>
      </c>
      <c r="G74" s="14" t="e">
        <f>(C74-VLOOKUP(E74,Riders!$A$2:$C$213,2,FALSE))/365</f>
        <v>#N/A</v>
      </c>
      <c r="H74" s="1">
        <v>30</v>
      </c>
      <c r="I74" s="76">
        <v>5.4939999999999998</v>
      </c>
      <c r="J74" s="76">
        <f t="shared" si="0"/>
        <v>5.7320000000000011</v>
      </c>
      <c r="K74" s="47">
        <v>11.226000000000001</v>
      </c>
      <c r="L74" s="76">
        <v>64.137</v>
      </c>
    </row>
    <row r="75" spans="1:12">
      <c r="A75" s="13" t="s">
        <v>12</v>
      </c>
      <c r="B75" s="13">
        <v>2022</v>
      </c>
      <c r="C75" s="26">
        <v>44847</v>
      </c>
      <c r="D75" s="13" t="s">
        <v>13</v>
      </c>
      <c r="E75" s="1" t="s">
        <v>64</v>
      </c>
      <c r="F75" s="1" t="s">
        <v>65</v>
      </c>
      <c r="G75" s="14" t="e">
        <f>(C75-VLOOKUP(E75,Riders!$A$2:$C$213,2,FALSE))/365</f>
        <v>#N/A</v>
      </c>
      <c r="H75" s="1">
        <v>31</v>
      </c>
      <c r="I75" s="76">
        <v>5.5579999999999998</v>
      </c>
      <c r="J75" s="76">
        <f t="shared" si="0"/>
        <v>5.7870000000000008</v>
      </c>
      <c r="K75" s="47">
        <v>11.345000000000001</v>
      </c>
      <c r="L75" s="76">
        <v>63.463999999999999</v>
      </c>
    </row>
    <row r="76" spans="1:12">
      <c r="A76" s="13" t="s">
        <v>12</v>
      </c>
      <c r="B76" s="13">
        <v>2022</v>
      </c>
      <c r="C76" s="26">
        <v>44847</v>
      </c>
      <c r="D76" s="13" t="s">
        <v>13</v>
      </c>
      <c r="E76" s="1" t="s">
        <v>66</v>
      </c>
      <c r="F76" s="1" t="s">
        <v>67</v>
      </c>
      <c r="G76" s="14" t="e">
        <f>(C76-VLOOKUP(E76,Riders!$A$2:$C$213,2,FALSE))/365</f>
        <v>#N/A</v>
      </c>
      <c r="H76" s="1">
        <v>32</v>
      </c>
      <c r="I76" s="76">
        <v>5.5839999999999996</v>
      </c>
      <c r="J76" s="76">
        <f t="shared" si="0"/>
        <v>5.8010000000000002</v>
      </c>
      <c r="K76" s="47">
        <v>11.385</v>
      </c>
      <c r="L76" s="76">
        <v>63.241</v>
      </c>
    </row>
    <row r="77" spans="1:12">
      <c r="A77" s="13" t="s">
        <v>12</v>
      </c>
      <c r="B77" s="13">
        <v>2022</v>
      </c>
      <c r="C77" s="26">
        <v>44847</v>
      </c>
      <c r="D77" s="13" t="s">
        <v>13</v>
      </c>
      <c r="E77" s="1" t="s">
        <v>68</v>
      </c>
      <c r="F77" s="1" t="s">
        <v>67</v>
      </c>
      <c r="G77" s="14" t="e">
        <f>(C77-VLOOKUP(E77,Riders!$A$2:$C$213,2,FALSE))/365</f>
        <v>#N/A</v>
      </c>
      <c r="H77" s="1">
        <v>33</v>
      </c>
      <c r="I77" s="76">
        <v>5.7130000000000001</v>
      </c>
      <c r="J77" s="76">
        <f t="shared" si="0"/>
        <v>5.851</v>
      </c>
      <c r="K77" s="47">
        <v>11.564</v>
      </c>
      <c r="L77" s="76">
        <v>62.262</v>
      </c>
    </row>
    <row r="78" spans="1:12">
      <c r="A78" s="13" t="s">
        <v>12</v>
      </c>
      <c r="B78" s="13">
        <v>2022</v>
      </c>
      <c r="C78" s="26">
        <v>44847</v>
      </c>
      <c r="D78" s="13" t="s">
        <v>13</v>
      </c>
      <c r="E78" s="1" t="s">
        <v>69</v>
      </c>
      <c r="F78" s="1" t="s">
        <v>70</v>
      </c>
      <c r="G78" s="14" t="e">
        <f>(C78-VLOOKUP(E78,Riders!$A$2:$C$213,2,FALSE))/365</f>
        <v>#N/A</v>
      </c>
      <c r="H78" s="1">
        <v>34</v>
      </c>
      <c r="I78" s="76">
        <v>6.4779999999999998</v>
      </c>
      <c r="J78" s="76">
        <f t="shared" si="0"/>
        <v>6.4909999999999997</v>
      </c>
      <c r="K78" s="47">
        <v>12.968999999999999</v>
      </c>
      <c r="L78" s="76">
        <v>55.517000000000003</v>
      </c>
    </row>
    <row r="79" spans="1:12">
      <c r="A79" s="5" t="s">
        <v>71</v>
      </c>
      <c r="B79" s="5">
        <v>2022</v>
      </c>
      <c r="C79" s="6">
        <v>44750</v>
      </c>
      <c r="D79" s="5" t="s">
        <v>72</v>
      </c>
      <c r="E79" s="5" t="s">
        <v>16</v>
      </c>
      <c r="F79" s="5" t="s">
        <v>17</v>
      </c>
      <c r="G79" s="16">
        <f>(C79-VLOOKUP(E79,Riders!$A$2:$C$213,2,FALSE))/365</f>
        <v>23.213698630136985</v>
      </c>
      <c r="H79" s="5">
        <v>1</v>
      </c>
      <c r="I79">
        <v>5.3019999999999996</v>
      </c>
      <c r="J79">
        <v>5.2640000000000002</v>
      </c>
      <c r="K79" s="52">
        <f t="shared" ref="K79:K104" si="1">I79+J79</f>
        <v>10.565999999999999</v>
      </c>
      <c r="L79">
        <v>68.143000000000001</v>
      </c>
    </row>
    <row r="80" spans="1:12">
      <c r="A80" s="5" t="s">
        <v>71</v>
      </c>
      <c r="B80" s="5">
        <v>2022</v>
      </c>
      <c r="C80" s="6">
        <v>44750</v>
      </c>
      <c r="D80" s="5" t="s">
        <v>72</v>
      </c>
      <c r="E80" s="5" t="s">
        <v>20</v>
      </c>
      <c r="F80" s="5" t="s">
        <v>21</v>
      </c>
      <c r="G80" s="16">
        <f>(C80-VLOOKUP(E80,Riders!$A$2:$C$213,2,FALSE))/365</f>
        <v>26.923287671232877</v>
      </c>
      <c r="H80" s="5">
        <v>2</v>
      </c>
      <c r="I80">
        <v>5.2640000000000002</v>
      </c>
      <c r="J80">
        <v>5.3929999999999998</v>
      </c>
      <c r="K80" s="52">
        <f t="shared" si="1"/>
        <v>10.657</v>
      </c>
      <c r="L80">
        <v>67.561000000000007</v>
      </c>
    </row>
    <row r="81" spans="1:12">
      <c r="A81" s="5" t="s">
        <v>71</v>
      </c>
      <c r="B81" s="5">
        <v>2022</v>
      </c>
      <c r="C81" s="6">
        <v>44750</v>
      </c>
      <c r="D81" s="5" t="s">
        <v>72</v>
      </c>
      <c r="E81" s="5" t="s">
        <v>73</v>
      </c>
      <c r="F81" s="5" t="s">
        <v>74</v>
      </c>
      <c r="G81" s="16">
        <f>(C81-VLOOKUP(E81,Riders!$A$2:$C$213,2,FALSE))/365</f>
        <v>122.60273972602739</v>
      </c>
      <c r="H81" s="5">
        <v>3</v>
      </c>
      <c r="I81">
        <v>5.2969999999999997</v>
      </c>
      <c r="J81">
        <v>5.4</v>
      </c>
      <c r="K81" s="52">
        <f t="shared" si="1"/>
        <v>10.696999999999999</v>
      </c>
      <c r="L81">
        <v>67.308999999999997</v>
      </c>
    </row>
    <row r="82" spans="1:12">
      <c r="A82" s="5" t="s">
        <v>71</v>
      </c>
      <c r="B82" s="5">
        <v>2022</v>
      </c>
      <c r="C82" s="6">
        <v>44750</v>
      </c>
      <c r="D82" s="5" t="s">
        <v>72</v>
      </c>
      <c r="E82" s="5" t="s">
        <v>37</v>
      </c>
      <c r="F82" s="5" t="s">
        <v>38</v>
      </c>
      <c r="G82" s="16" t="e">
        <f>(C82-VLOOKUP(E82,Riders!$A$2:$C$213,2,FALSE))/365</f>
        <v>#N/A</v>
      </c>
      <c r="H82" s="5">
        <v>4</v>
      </c>
      <c r="I82">
        <v>5.3170000000000002</v>
      </c>
      <c r="J82">
        <v>5.4089999999999998</v>
      </c>
      <c r="K82" s="52">
        <f t="shared" si="1"/>
        <v>10.725999999999999</v>
      </c>
      <c r="L82">
        <v>67.126999999999995</v>
      </c>
    </row>
    <row r="83" spans="1:12">
      <c r="A83" s="5" t="s">
        <v>71</v>
      </c>
      <c r="B83" s="5">
        <v>2022</v>
      </c>
      <c r="C83" s="6">
        <v>44750</v>
      </c>
      <c r="D83" s="5" t="s">
        <v>72</v>
      </c>
      <c r="E83" s="5" t="s">
        <v>28</v>
      </c>
      <c r="F83" s="5" t="s">
        <v>29</v>
      </c>
      <c r="G83" s="16">
        <f>(C83-VLOOKUP(E83,Riders!$A$2:$C$213,2,FALSE))/365</f>
        <v>22.534246575342465</v>
      </c>
      <c r="H83" s="5">
        <v>5</v>
      </c>
      <c r="I83">
        <v>5.2960000000000003</v>
      </c>
      <c r="J83">
        <v>5.4359999999999999</v>
      </c>
      <c r="K83" s="52">
        <f t="shared" si="1"/>
        <v>10.731999999999999</v>
      </c>
      <c r="L83">
        <v>67.088999999999999</v>
      </c>
    </row>
    <row r="84" spans="1:12">
      <c r="A84" s="5" t="s">
        <v>71</v>
      </c>
      <c r="B84" s="5">
        <v>2022</v>
      </c>
      <c r="C84" s="6">
        <v>44750</v>
      </c>
      <c r="D84" s="5" t="s">
        <v>72</v>
      </c>
      <c r="E84" s="5" t="s">
        <v>75</v>
      </c>
      <c r="F84" s="5" t="s">
        <v>19</v>
      </c>
      <c r="G84" s="16">
        <f>(C84-VLOOKUP(E84,Riders!$A$2:$C$213,2,FALSE))/365</f>
        <v>24.126027397260273</v>
      </c>
      <c r="H84" s="5">
        <v>6</v>
      </c>
      <c r="I84">
        <v>5.3150000000000004</v>
      </c>
      <c r="J84">
        <v>5.4249999999999998</v>
      </c>
      <c r="K84" s="52">
        <f t="shared" si="1"/>
        <v>10.74</v>
      </c>
      <c r="L84">
        <v>67.039000000000001</v>
      </c>
    </row>
    <row r="85" spans="1:12">
      <c r="A85" s="5" t="s">
        <v>71</v>
      </c>
      <c r="B85" s="5">
        <v>2022</v>
      </c>
      <c r="C85" s="6">
        <v>44750</v>
      </c>
      <c r="D85" s="5" t="s">
        <v>72</v>
      </c>
      <c r="E85" s="5" t="s">
        <v>76</v>
      </c>
      <c r="F85" s="5" t="s">
        <v>77</v>
      </c>
      <c r="G85" s="16">
        <f>(C85-VLOOKUP(E85,Riders!$A$2:$C$213,2,FALSE))/365</f>
        <v>122.60273972602739</v>
      </c>
      <c r="H85" s="5">
        <v>7</v>
      </c>
      <c r="I85">
        <v>5.3310000000000004</v>
      </c>
      <c r="J85">
        <v>5.4260000000000002</v>
      </c>
      <c r="K85" s="52">
        <f t="shared" si="1"/>
        <v>10.757000000000001</v>
      </c>
      <c r="L85">
        <v>66.933000000000007</v>
      </c>
    </row>
    <row r="86" spans="1:12">
      <c r="A86" s="5" t="s">
        <v>71</v>
      </c>
      <c r="B86" s="5">
        <v>2022</v>
      </c>
      <c r="C86" s="6">
        <v>44750</v>
      </c>
      <c r="D86" s="5" t="s">
        <v>72</v>
      </c>
      <c r="E86" s="5" t="s">
        <v>78</v>
      </c>
      <c r="F86" s="5" t="s">
        <v>19</v>
      </c>
      <c r="G86" s="16">
        <f>(C86-VLOOKUP(E86,Riders!$A$2:$C$213,2,FALSE))/365</f>
        <v>31.161643835616438</v>
      </c>
      <c r="H86" s="5">
        <v>8</v>
      </c>
      <c r="I86">
        <v>5.34</v>
      </c>
      <c r="J86">
        <v>5.4409999999999998</v>
      </c>
      <c r="K86" s="52">
        <f t="shared" si="1"/>
        <v>10.780999999999999</v>
      </c>
      <c r="L86">
        <v>66.784000000000006</v>
      </c>
    </row>
    <row r="87" spans="1:12">
      <c r="A87" s="5" t="s">
        <v>71</v>
      </c>
      <c r="B87" s="5">
        <v>2022</v>
      </c>
      <c r="C87" s="6">
        <v>44750</v>
      </c>
      <c r="D87" s="5" t="s">
        <v>72</v>
      </c>
      <c r="E87" s="5" t="s">
        <v>32</v>
      </c>
      <c r="F87" s="5" t="s">
        <v>79</v>
      </c>
      <c r="G87" s="16" t="e">
        <f>(C87-VLOOKUP(E87,Riders!$A$2:$C$213,2,FALSE))/365</f>
        <v>#N/A</v>
      </c>
      <c r="H87" s="5">
        <v>9</v>
      </c>
      <c r="I87">
        <v>5.32</v>
      </c>
      <c r="J87">
        <v>5.4870000000000001</v>
      </c>
      <c r="K87" s="52">
        <f t="shared" si="1"/>
        <v>10.807</v>
      </c>
      <c r="L87">
        <v>66.623000000000005</v>
      </c>
    </row>
    <row r="88" spans="1:12">
      <c r="A88" s="5" t="s">
        <v>71</v>
      </c>
      <c r="B88" s="5">
        <v>2022</v>
      </c>
      <c r="C88" s="6">
        <v>44750</v>
      </c>
      <c r="D88" s="5" t="s">
        <v>72</v>
      </c>
      <c r="E88" s="5" t="s">
        <v>41</v>
      </c>
      <c r="F88" s="5" t="s">
        <v>27</v>
      </c>
      <c r="G88" s="16">
        <f>(C88-VLOOKUP(E88,Riders!$A$2:$C$213,2,FALSE))/365</f>
        <v>26.728767123287671</v>
      </c>
      <c r="H88" s="5">
        <v>10</v>
      </c>
      <c r="I88">
        <v>5.3639999999999999</v>
      </c>
      <c r="J88">
        <v>5.4859999999999998</v>
      </c>
      <c r="K88" s="52">
        <f t="shared" si="1"/>
        <v>10.85</v>
      </c>
      <c r="L88">
        <v>66.358999999999995</v>
      </c>
    </row>
    <row r="89" spans="1:12">
      <c r="A89" s="5" t="s">
        <v>71</v>
      </c>
      <c r="B89" s="5">
        <v>2022</v>
      </c>
      <c r="C89" s="6">
        <v>44750</v>
      </c>
      <c r="D89" s="5" t="s">
        <v>72</v>
      </c>
      <c r="E89" s="5" t="s">
        <v>43</v>
      </c>
      <c r="F89" s="5" t="s">
        <v>44</v>
      </c>
      <c r="G89" s="16">
        <f>(C89-VLOOKUP(E89,Riders!$A$2:$C$213,2,FALSE))/365</f>
        <v>29.635616438356163</v>
      </c>
      <c r="H89" s="5">
        <v>11</v>
      </c>
      <c r="I89">
        <v>5.3680000000000003</v>
      </c>
      <c r="J89">
        <v>5.51</v>
      </c>
      <c r="K89">
        <f t="shared" si="1"/>
        <v>10.878</v>
      </c>
      <c r="L89">
        <v>66.188999999999993</v>
      </c>
    </row>
    <row r="90" spans="1:12">
      <c r="A90" s="5" t="s">
        <v>71</v>
      </c>
      <c r="B90" s="5">
        <v>2022</v>
      </c>
      <c r="C90" s="6">
        <v>44750</v>
      </c>
      <c r="D90" s="5" t="s">
        <v>72</v>
      </c>
      <c r="E90" s="5" t="s">
        <v>80</v>
      </c>
      <c r="F90" s="5" t="s">
        <v>65</v>
      </c>
      <c r="G90" s="16">
        <f>(C90-VLOOKUP(E90,Riders!$A$2:$C$213,2,FALSE))/365</f>
        <v>122.60273972602739</v>
      </c>
      <c r="H90" s="5">
        <v>12</v>
      </c>
      <c r="I90">
        <v>5.383</v>
      </c>
      <c r="J90">
        <v>5.548</v>
      </c>
      <c r="K90">
        <f t="shared" si="1"/>
        <v>10.931000000000001</v>
      </c>
      <c r="L90">
        <v>65.867999999999995</v>
      </c>
    </row>
    <row r="91" spans="1:12">
      <c r="A91" s="5" t="s">
        <v>71</v>
      </c>
      <c r="B91" s="5">
        <v>2022</v>
      </c>
      <c r="C91" s="6">
        <v>44750</v>
      </c>
      <c r="D91" s="5" t="s">
        <v>72</v>
      </c>
      <c r="E91" s="5" t="s">
        <v>81</v>
      </c>
      <c r="F91" s="5" t="s">
        <v>17</v>
      </c>
      <c r="G91" s="16" t="e">
        <f>(C91-VLOOKUP(E91,Riders!$A$2:$C$213,2,FALSE))/365</f>
        <v>#N/A</v>
      </c>
      <c r="H91" s="5">
        <v>13</v>
      </c>
      <c r="I91">
        <v>5.431</v>
      </c>
      <c r="J91">
        <v>5.508</v>
      </c>
      <c r="K91">
        <f t="shared" si="1"/>
        <v>10.939</v>
      </c>
      <c r="L91">
        <v>65.819999999999993</v>
      </c>
    </row>
    <row r="92" spans="1:12">
      <c r="A92" s="5" t="s">
        <v>71</v>
      </c>
      <c r="B92" s="5">
        <v>2022</v>
      </c>
      <c r="C92" s="6">
        <v>44750</v>
      </c>
      <c r="D92" s="5" t="s">
        <v>72</v>
      </c>
      <c r="E92" s="5" t="s">
        <v>62</v>
      </c>
      <c r="F92" s="5" t="s">
        <v>63</v>
      </c>
      <c r="G92" s="16" t="e">
        <f>(C92-VLOOKUP(E92,Riders!$A$2:$C$213,2,FALSE))/365</f>
        <v>#N/A</v>
      </c>
      <c r="H92" s="5">
        <v>14</v>
      </c>
      <c r="I92">
        <v>5.4290000000000003</v>
      </c>
      <c r="J92">
        <v>5.5229999999999997</v>
      </c>
      <c r="K92">
        <f t="shared" si="1"/>
        <v>10.952</v>
      </c>
      <c r="L92">
        <v>65.741</v>
      </c>
    </row>
    <row r="93" spans="1:12">
      <c r="A93" s="5" t="s">
        <v>71</v>
      </c>
      <c r="B93" s="5">
        <v>2022</v>
      </c>
      <c r="C93" s="6">
        <v>44750</v>
      </c>
      <c r="D93" s="5" t="s">
        <v>72</v>
      </c>
      <c r="E93" s="5" t="s">
        <v>55</v>
      </c>
      <c r="F93" s="5" t="s">
        <v>56</v>
      </c>
      <c r="G93" s="16" t="e">
        <f>(C93-VLOOKUP(E93,Riders!$A$2:$C$213,2,FALSE))/365</f>
        <v>#N/A</v>
      </c>
      <c r="H93" s="5">
        <v>15</v>
      </c>
      <c r="I93">
        <v>5.4180000000000001</v>
      </c>
      <c r="J93">
        <v>5.6029999999999998</v>
      </c>
      <c r="K93">
        <f t="shared" si="1"/>
        <v>11.021000000000001</v>
      </c>
      <c r="L93">
        <v>65.33</v>
      </c>
    </row>
    <row r="94" spans="1:12">
      <c r="A94" s="5" t="s">
        <v>71</v>
      </c>
      <c r="B94" s="5">
        <v>2022</v>
      </c>
      <c r="C94" s="6">
        <v>44750</v>
      </c>
      <c r="D94" s="5" t="s">
        <v>72</v>
      </c>
      <c r="E94" s="5" t="s">
        <v>54</v>
      </c>
      <c r="F94" s="5" t="s">
        <v>44</v>
      </c>
      <c r="G94" s="16">
        <f>(C94-VLOOKUP(E94,Riders!$A$2:$C$213,2,FALSE))/365</f>
        <v>25.041095890410958</v>
      </c>
      <c r="H94" s="5">
        <v>16</v>
      </c>
      <c r="I94">
        <v>5.577</v>
      </c>
      <c r="J94">
        <v>5.5860000000000003</v>
      </c>
      <c r="K94">
        <f t="shared" si="1"/>
        <v>11.163</v>
      </c>
      <c r="L94">
        <v>64.498999999999995</v>
      </c>
    </row>
    <row r="95" spans="1:12">
      <c r="A95" s="5" t="s">
        <v>71</v>
      </c>
      <c r="B95" s="5">
        <v>2022</v>
      </c>
      <c r="C95" s="6">
        <v>44750</v>
      </c>
      <c r="D95" s="5" t="s">
        <v>72</v>
      </c>
      <c r="E95" s="5" t="s">
        <v>82</v>
      </c>
      <c r="F95" s="5" t="s">
        <v>38</v>
      </c>
      <c r="G95" s="16" t="e">
        <f>(C95-VLOOKUP(E95,Riders!$A$2:$C$213,2,FALSE))/365</f>
        <v>#N/A</v>
      </c>
      <c r="H95" s="5">
        <v>17</v>
      </c>
      <c r="I95">
        <v>5.62</v>
      </c>
      <c r="J95">
        <v>5.641</v>
      </c>
      <c r="K95">
        <f t="shared" si="1"/>
        <v>11.260999999999999</v>
      </c>
      <c r="L95">
        <v>63.936999999999998</v>
      </c>
    </row>
    <row r="96" spans="1:12">
      <c r="A96" s="5" t="s">
        <v>71</v>
      </c>
      <c r="B96" s="5">
        <v>2022</v>
      </c>
      <c r="C96" s="6">
        <v>44750</v>
      </c>
      <c r="D96" s="5" t="s">
        <v>72</v>
      </c>
      <c r="E96" s="5" t="s">
        <v>83</v>
      </c>
      <c r="F96" s="5" t="s">
        <v>67</v>
      </c>
      <c r="G96" s="16" t="e">
        <f>(C96-VLOOKUP(E96,Riders!$A$2:$C$213,2,FALSE))/365</f>
        <v>#N/A</v>
      </c>
      <c r="H96" s="5">
        <v>18</v>
      </c>
      <c r="I96">
        <v>5.5780000000000003</v>
      </c>
      <c r="J96">
        <v>5.7169999999999996</v>
      </c>
      <c r="K96">
        <f t="shared" si="1"/>
        <v>11.295</v>
      </c>
      <c r="L96">
        <v>63.744999999999997</v>
      </c>
    </row>
    <row r="97" spans="1:12">
      <c r="A97" s="5" t="s">
        <v>71</v>
      </c>
      <c r="B97" s="5">
        <v>2022</v>
      </c>
      <c r="C97" s="6">
        <v>44750</v>
      </c>
      <c r="D97" s="5" t="s">
        <v>72</v>
      </c>
      <c r="E97" s="5" t="s">
        <v>84</v>
      </c>
      <c r="F97" s="5" t="s">
        <v>85</v>
      </c>
      <c r="G97" s="16">
        <f>(C97-VLOOKUP(E97,Riders!$A$2:$C$213,2,FALSE))/365</f>
        <v>122.60273972602739</v>
      </c>
      <c r="H97" s="5">
        <v>19</v>
      </c>
      <c r="I97">
        <v>5.6269999999999998</v>
      </c>
      <c r="J97">
        <v>5.7519999999999998</v>
      </c>
      <c r="K97">
        <f t="shared" si="1"/>
        <v>11.379</v>
      </c>
      <c r="L97">
        <v>63.274000000000001</v>
      </c>
    </row>
    <row r="98" spans="1:12">
      <c r="A98" s="5" t="s">
        <v>71</v>
      </c>
      <c r="B98" s="5">
        <v>2022</v>
      </c>
      <c r="C98" s="6">
        <v>44750</v>
      </c>
      <c r="D98" s="5" t="s">
        <v>72</v>
      </c>
      <c r="E98" s="5" t="s">
        <v>86</v>
      </c>
      <c r="F98" s="5" t="s">
        <v>21</v>
      </c>
      <c r="G98" s="16">
        <f>(C98-VLOOKUP(E98,Riders!$A$2:$C$213,2,FALSE))/365</f>
        <v>23.331506849315069</v>
      </c>
      <c r="H98" s="5">
        <v>20</v>
      </c>
      <c r="I98">
        <v>5.6139999999999999</v>
      </c>
      <c r="J98">
        <v>5.774</v>
      </c>
      <c r="K98">
        <f t="shared" si="1"/>
        <v>11.388</v>
      </c>
      <c r="L98">
        <v>63.223999999999997</v>
      </c>
    </row>
    <row r="99" spans="1:12">
      <c r="A99" s="5" t="s">
        <v>71</v>
      </c>
      <c r="B99" s="5">
        <v>2022</v>
      </c>
      <c r="C99" s="6">
        <v>44750</v>
      </c>
      <c r="D99" s="5" t="s">
        <v>72</v>
      </c>
      <c r="E99" s="5" t="s">
        <v>60</v>
      </c>
      <c r="F99" s="5" t="s">
        <v>61</v>
      </c>
      <c r="G99" s="16">
        <f>(C99-VLOOKUP(E99,Riders!$A$2:$C$213,2,FALSE))/365</f>
        <v>33.978082191780821</v>
      </c>
      <c r="H99" s="5">
        <v>21</v>
      </c>
      <c r="I99">
        <v>5.641</v>
      </c>
      <c r="J99">
        <v>5.7679999999999998</v>
      </c>
      <c r="K99">
        <f t="shared" si="1"/>
        <v>11.408999999999999</v>
      </c>
      <c r="L99">
        <v>63.107999999999997</v>
      </c>
    </row>
    <row r="100" spans="1:12">
      <c r="A100" s="5" t="s">
        <v>71</v>
      </c>
      <c r="B100" s="5">
        <v>2022</v>
      </c>
      <c r="C100" s="6">
        <v>44750</v>
      </c>
      <c r="D100" s="5" t="s">
        <v>72</v>
      </c>
      <c r="E100" s="5" t="s">
        <v>87</v>
      </c>
      <c r="F100" s="5" t="s">
        <v>88</v>
      </c>
      <c r="G100" s="16" t="e">
        <f>(C100-VLOOKUP(E100,Riders!$A$2:$C$213,2,FALSE))/365</f>
        <v>#N/A</v>
      </c>
      <c r="H100" s="5">
        <v>22</v>
      </c>
      <c r="I100">
        <v>5.7450000000000001</v>
      </c>
      <c r="J100">
        <v>5.9619999999999997</v>
      </c>
      <c r="K100">
        <f t="shared" si="1"/>
        <v>11.707000000000001</v>
      </c>
      <c r="L100">
        <v>61.502000000000002</v>
      </c>
    </row>
    <row r="101" spans="1:12">
      <c r="A101" s="5" t="s">
        <v>71</v>
      </c>
      <c r="B101" s="5">
        <v>2022</v>
      </c>
      <c r="C101" s="6">
        <v>44750</v>
      </c>
      <c r="D101" s="5" t="s">
        <v>72</v>
      </c>
      <c r="E101" s="5" t="s">
        <v>89</v>
      </c>
      <c r="F101" s="5" t="s">
        <v>90</v>
      </c>
      <c r="G101" s="16" t="e">
        <f>(C101-VLOOKUP(E101,Riders!$A$2:$C$213,2,FALSE))/365</f>
        <v>#N/A</v>
      </c>
      <c r="H101" s="5">
        <v>23</v>
      </c>
      <c r="I101">
        <v>5.7590000000000003</v>
      </c>
      <c r="J101">
        <v>5.9669999999999996</v>
      </c>
      <c r="K101">
        <f t="shared" si="1"/>
        <v>11.725999999999999</v>
      </c>
      <c r="L101">
        <v>61.402000000000001</v>
      </c>
    </row>
    <row r="102" spans="1:12">
      <c r="A102" s="5" t="s">
        <v>71</v>
      </c>
      <c r="B102" s="5">
        <v>2022</v>
      </c>
      <c r="C102" s="6">
        <v>44750</v>
      </c>
      <c r="D102" s="5" t="s">
        <v>72</v>
      </c>
      <c r="E102" s="5" t="s">
        <v>91</v>
      </c>
      <c r="F102" s="5" t="s">
        <v>92</v>
      </c>
      <c r="G102" s="16" t="e">
        <f>(C102-VLOOKUP(E102,Riders!$A$2:$C$213,2,FALSE))/365</f>
        <v>#N/A</v>
      </c>
      <c r="H102" s="5">
        <v>24</v>
      </c>
      <c r="I102">
        <v>5.8369999999999997</v>
      </c>
      <c r="J102">
        <v>5.9050000000000002</v>
      </c>
      <c r="K102">
        <f t="shared" si="1"/>
        <v>11.742000000000001</v>
      </c>
      <c r="L102">
        <v>61.317999999999998</v>
      </c>
    </row>
    <row r="103" spans="1:12">
      <c r="A103" s="5" t="s">
        <v>71</v>
      </c>
      <c r="B103" s="5">
        <v>2022</v>
      </c>
      <c r="C103" s="6">
        <v>44750</v>
      </c>
      <c r="D103" s="5" t="s">
        <v>72</v>
      </c>
      <c r="E103" s="5" t="s">
        <v>93</v>
      </c>
      <c r="F103" s="5" t="s">
        <v>90</v>
      </c>
      <c r="G103" s="16" t="e">
        <f>(C103-VLOOKUP(E103,Riders!$A$2:$C$213,2,FALSE))/365</f>
        <v>#N/A</v>
      </c>
      <c r="H103" s="5">
        <v>25</v>
      </c>
      <c r="I103">
        <v>5.78</v>
      </c>
      <c r="J103">
        <v>6.03</v>
      </c>
      <c r="K103">
        <f t="shared" si="1"/>
        <v>11.81</v>
      </c>
      <c r="L103">
        <v>60.965000000000003</v>
      </c>
    </row>
    <row r="104" spans="1:12">
      <c r="A104" s="5" t="s">
        <v>71</v>
      </c>
      <c r="B104" s="5">
        <v>2022</v>
      </c>
      <c r="C104" s="6">
        <v>44750</v>
      </c>
      <c r="D104" s="5" t="s">
        <v>72</v>
      </c>
      <c r="E104" s="5" t="s">
        <v>64</v>
      </c>
      <c r="F104" s="5" t="s">
        <v>65</v>
      </c>
      <c r="G104" s="16" t="e">
        <f>(C104-VLOOKUP(E104,Riders!$A$2:$C$213,2,FALSE))/365</f>
        <v>#N/A</v>
      </c>
      <c r="H104" s="5">
        <v>26</v>
      </c>
      <c r="I104">
        <v>5.7880000000000003</v>
      </c>
      <c r="J104">
        <v>6.12</v>
      </c>
      <c r="K104">
        <f t="shared" si="1"/>
        <v>11.908000000000001</v>
      </c>
      <c r="L104">
        <v>60.463999999999999</v>
      </c>
    </row>
    <row r="105" spans="1:12">
      <c r="A105" s="1" t="s">
        <v>94</v>
      </c>
      <c r="B105" s="1">
        <v>2022</v>
      </c>
      <c r="C105" s="2">
        <v>44694</v>
      </c>
      <c r="D105" s="1" t="s">
        <v>72</v>
      </c>
      <c r="E105" s="1" t="s">
        <v>33</v>
      </c>
      <c r="F105" s="1" t="s">
        <v>27</v>
      </c>
      <c r="G105" s="14">
        <f>(C105-VLOOKUP(E105,Riders!$A$2:$C$2000,2,FALSE))/365</f>
        <v>28.479452054794521</v>
      </c>
      <c r="H105" s="1">
        <v>1</v>
      </c>
      <c r="I105">
        <v>5.1470000000000002</v>
      </c>
      <c r="J105" s="48">
        <v>5.227041841968763</v>
      </c>
      <c r="K105" s="48">
        <v>10.374041841968763</v>
      </c>
      <c r="L105">
        <v>69.403999999999996</v>
      </c>
    </row>
    <row r="106" spans="1:12">
      <c r="A106" s="1" t="s">
        <v>94</v>
      </c>
      <c r="B106" s="1">
        <v>2022</v>
      </c>
      <c r="C106" s="2">
        <v>44694</v>
      </c>
      <c r="D106" s="1" t="s">
        <v>72</v>
      </c>
      <c r="E106" s="1" t="s">
        <v>23</v>
      </c>
      <c r="F106" s="1" t="s">
        <v>15</v>
      </c>
      <c r="G106" s="14">
        <f>(C106-VLOOKUP(E106,Riders!$A$2:$C$2000,2,FALSE))/365</f>
        <v>24.668493150684931</v>
      </c>
      <c r="H106" s="1">
        <v>2</v>
      </c>
      <c r="I106">
        <v>5.2469999999999999</v>
      </c>
      <c r="J106" s="48">
        <v>5.3129718400750932</v>
      </c>
      <c r="K106" s="48">
        <v>10.559971840075093</v>
      </c>
      <c r="L106">
        <v>68.182000000000002</v>
      </c>
    </row>
    <row r="107" spans="1:12">
      <c r="A107" s="1" t="s">
        <v>94</v>
      </c>
      <c r="B107" s="1">
        <v>2022</v>
      </c>
      <c r="C107" s="2">
        <v>44694</v>
      </c>
      <c r="D107" s="1" t="s">
        <v>72</v>
      </c>
      <c r="E107" s="1" t="s">
        <v>26</v>
      </c>
      <c r="F107" s="1" t="s">
        <v>27</v>
      </c>
      <c r="G107" s="14">
        <f>(C107-VLOOKUP(E107,Riders!$A$2:$C$2000,2,FALSE))/365</f>
        <v>23.975342465753425</v>
      </c>
      <c r="H107" s="1">
        <v>3</v>
      </c>
      <c r="I107">
        <v>5.2590000000000003</v>
      </c>
      <c r="J107" s="48">
        <v>5.3409263894000745</v>
      </c>
      <c r="K107" s="48">
        <v>10.599926389400075</v>
      </c>
      <c r="L107">
        <v>67.924999999999997</v>
      </c>
    </row>
    <row r="108" spans="1:12">
      <c r="A108" s="1" t="s">
        <v>94</v>
      </c>
      <c r="B108" s="1">
        <v>2022</v>
      </c>
      <c r="C108" s="2">
        <v>44694</v>
      </c>
      <c r="D108" s="1" t="s">
        <v>72</v>
      </c>
      <c r="E108" s="1" t="s">
        <v>14</v>
      </c>
      <c r="F108" s="1" t="s">
        <v>15</v>
      </c>
      <c r="G108" s="14">
        <f>(C108-VLOOKUP(E108,Riders!$A$2:$C$2000,2,FALSE))/365</f>
        <v>122.44931506849315</v>
      </c>
      <c r="H108" s="1">
        <v>4</v>
      </c>
      <c r="I108">
        <v>5.27</v>
      </c>
      <c r="J108" s="48">
        <v>5.3829362155444098</v>
      </c>
      <c r="K108" s="48">
        <v>10.652936215544409</v>
      </c>
      <c r="L108">
        <v>67.587000000000003</v>
      </c>
    </row>
    <row r="109" spans="1:12">
      <c r="A109" s="1" t="s">
        <v>94</v>
      </c>
      <c r="B109" s="1">
        <v>2022</v>
      </c>
      <c r="C109" s="2">
        <v>44694</v>
      </c>
      <c r="D109" s="1" t="s">
        <v>72</v>
      </c>
      <c r="E109" s="1" t="s">
        <v>20</v>
      </c>
      <c r="F109" s="1" t="s">
        <v>21</v>
      </c>
      <c r="G109" s="14">
        <f>(C109-VLOOKUP(E109,Riders!$A$2:$C$2000,2,FALSE))/365</f>
        <v>26.769863013698629</v>
      </c>
      <c r="H109" s="1">
        <v>5</v>
      </c>
      <c r="I109">
        <v>5.29</v>
      </c>
      <c r="J109" s="48">
        <v>5.3920171208996619</v>
      </c>
      <c r="K109" s="48">
        <v>10.682017120899662</v>
      </c>
      <c r="L109">
        <v>67.403000000000006</v>
      </c>
    </row>
    <row r="110" spans="1:12">
      <c r="A110" s="1" t="s">
        <v>94</v>
      </c>
      <c r="B110" s="1">
        <v>2022</v>
      </c>
      <c r="C110" s="2">
        <v>44694</v>
      </c>
      <c r="D110" s="1" t="s">
        <v>72</v>
      </c>
      <c r="E110" s="1" t="s">
        <v>95</v>
      </c>
      <c r="F110" s="1" t="s">
        <v>38</v>
      </c>
      <c r="G110" s="14">
        <f>(C110-VLOOKUP(E110,Riders!$A$2:$C$2000,2,FALSE))/365</f>
        <v>122.44931506849315</v>
      </c>
      <c r="H110" s="1">
        <v>6</v>
      </c>
      <c r="I110">
        <v>5.3419999999999996</v>
      </c>
      <c r="J110" s="48">
        <v>5.3879335340228307</v>
      </c>
      <c r="K110" s="48">
        <v>10.72993353402283</v>
      </c>
      <c r="L110">
        <v>67.102000000000004</v>
      </c>
    </row>
    <row r="111" spans="1:12">
      <c r="A111" s="1" t="s">
        <v>94</v>
      </c>
      <c r="B111" s="1">
        <v>2022</v>
      </c>
      <c r="C111" s="2">
        <v>44694</v>
      </c>
      <c r="D111" s="1" t="s">
        <v>72</v>
      </c>
      <c r="E111" s="1" t="s">
        <v>73</v>
      </c>
      <c r="F111" s="1" t="s">
        <v>74</v>
      </c>
      <c r="G111" s="14">
        <f>(C111-VLOOKUP(E111,Riders!$A$2:$C$2000,2,FALSE))/365</f>
        <v>122.44931506849315</v>
      </c>
      <c r="H111" s="1">
        <v>7</v>
      </c>
      <c r="I111">
        <v>5.3170000000000002</v>
      </c>
      <c r="J111" s="48">
        <v>5.4390614888181794</v>
      </c>
      <c r="K111" s="48">
        <v>10.75606148881818</v>
      </c>
      <c r="L111">
        <v>66.938999999999993</v>
      </c>
    </row>
    <row r="112" spans="1:12">
      <c r="A112" s="1" t="s">
        <v>94</v>
      </c>
      <c r="B112" s="1">
        <v>2022</v>
      </c>
      <c r="C112" s="2">
        <v>44694</v>
      </c>
      <c r="D112" s="1" t="s">
        <v>72</v>
      </c>
      <c r="E112" s="1" t="s">
        <v>76</v>
      </c>
      <c r="F112" s="1" t="s">
        <v>38</v>
      </c>
      <c r="G112" s="14">
        <f>(C112-VLOOKUP(E112,Riders!$A$2:$C$2000,2,FALSE))/365</f>
        <v>122.44931506849315</v>
      </c>
      <c r="H112" s="1">
        <v>8</v>
      </c>
      <c r="I112">
        <v>5.2859999999999996</v>
      </c>
      <c r="J112" s="48">
        <v>5.47006148881818</v>
      </c>
      <c r="K112" s="48">
        <v>10.75606148881818</v>
      </c>
      <c r="L112">
        <v>66.938999999999993</v>
      </c>
    </row>
    <row r="113" spans="1:12">
      <c r="A113" s="1" t="s">
        <v>94</v>
      </c>
      <c r="B113" s="1">
        <v>2022</v>
      </c>
      <c r="C113" s="2">
        <v>44694</v>
      </c>
      <c r="D113" s="1" t="s">
        <v>72</v>
      </c>
      <c r="E113" s="1" t="s">
        <v>75</v>
      </c>
      <c r="F113" s="1" t="s">
        <v>19</v>
      </c>
      <c r="G113" s="14">
        <f>(C113-VLOOKUP(E113,Riders!$A$2:$C$2000,2,FALSE))/365</f>
        <v>23.972602739726028</v>
      </c>
      <c r="H113" s="1">
        <v>9</v>
      </c>
      <c r="I113">
        <v>5.3280000000000003</v>
      </c>
      <c r="J113" s="48">
        <v>5.4700023695616311</v>
      </c>
      <c r="K113" s="48">
        <v>10.798002369561631</v>
      </c>
      <c r="L113">
        <v>66.679000000000002</v>
      </c>
    </row>
    <row r="114" spans="1:12">
      <c r="A114" s="1" t="s">
        <v>94</v>
      </c>
      <c r="B114" s="1">
        <v>2022</v>
      </c>
      <c r="C114" s="2">
        <v>44694</v>
      </c>
      <c r="D114" s="1" t="s">
        <v>72</v>
      </c>
      <c r="E114" s="1" t="s">
        <v>96</v>
      </c>
      <c r="F114" s="1" t="s">
        <v>19</v>
      </c>
      <c r="G114" s="14">
        <f>(C114-VLOOKUP(E114,Riders!$A$2:$C$2000,2,FALSE))/365</f>
        <v>22.687671232876713</v>
      </c>
      <c r="H114" s="1">
        <v>10</v>
      </c>
      <c r="I114">
        <v>5.34</v>
      </c>
      <c r="J114" s="48">
        <v>5.4680519987390603</v>
      </c>
      <c r="K114" s="48">
        <v>10.80805199873906</v>
      </c>
      <c r="L114">
        <v>66.617000000000004</v>
      </c>
    </row>
    <row r="115" spans="1:12">
      <c r="A115" s="1" t="s">
        <v>94</v>
      </c>
      <c r="B115" s="1">
        <v>2022</v>
      </c>
      <c r="C115" s="2">
        <v>44694</v>
      </c>
      <c r="D115" s="1" t="s">
        <v>72</v>
      </c>
      <c r="E115" s="1" t="s">
        <v>39</v>
      </c>
      <c r="F115" s="1" t="s">
        <v>40</v>
      </c>
      <c r="G115" s="14">
        <f>(C115-VLOOKUP(E115,Riders!$A$2:$C$2000,2,FALSE))/365</f>
        <v>27.756164383561643</v>
      </c>
      <c r="H115" s="1">
        <v>11</v>
      </c>
      <c r="I115">
        <v>5.35</v>
      </c>
      <c r="J115" s="48">
        <v>5.4870083836300978</v>
      </c>
      <c r="K115" s="48">
        <v>10.837008383630097</v>
      </c>
      <c r="L115">
        <v>66.438999999999993</v>
      </c>
    </row>
    <row r="116" spans="1:12">
      <c r="A116" s="1" t="s">
        <v>94</v>
      </c>
      <c r="B116" s="1">
        <v>2022</v>
      </c>
      <c r="C116" s="2">
        <v>44694</v>
      </c>
      <c r="D116" s="1" t="s">
        <v>72</v>
      </c>
      <c r="E116" s="1" t="s">
        <v>52</v>
      </c>
      <c r="F116" s="1" t="s">
        <v>53</v>
      </c>
      <c r="G116" s="14">
        <f>(C116-VLOOKUP(E116,Riders!$A$2:$C$2000,2,FALSE))/365</f>
        <v>25.175342465753424</v>
      </c>
      <c r="H116" s="1">
        <v>12</v>
      </c>
      <c r="I116">
        <v>5.359</v>
      </c>
      <c r="J116" s="48">
        <v>5.5149975533505522</v>
      </c>
      <c r="K116" s="48">
        <v>10.873997553350552</v>
      </c>
      <c r="L116">
        <v>66.212999999999994</v>
      </c>
    </row>
    <row r="117" spans="1:12">
      <c r="A117" s="1" t="s">
        <v>94</v>
      </c>
      <c r="B117" s="1">
        <v>2022</v>
      </c>
      <c r="C117" s="2">
        <v>44694</v>
      </c>
      <c r="D117" s="1" t="s">
        <v>72</v>
      </c>
      <c r="E117" s="1" t="s">
        <v>97</v>
      </c>
      <c r="F117" s="1" t="s">
        <v>40</v>
      </c>
      <c r="G117" s="14">
        <f>(C117-VLOOKUP(E117,Riders!$A$2:$C$2000,2,FALSE))/365</f>
        <v>28.334246575342465</v>
      </c>
      <c r="H117" s="1">
        <v>13</v>
      </c>
      <c r="I117">
        <v>5.4130000000000003</v>
      </c>
      <c r="J117" s="48">
        <v>5.4749748366803779</v>
      </c>
      <c r="K117" s="48">
        <v>10.887974836680378</v>
      </c>
      <c r="L117">
        <v>66.128</v>
      </c>
    </row>
    <row r="118" spans="1:12">
      <c r="A118" s="1" t="s">
        <v>94</v>
      </c>
      <c r="B118" s="1">
        <v>2022</v>
      </c>
      <c r="C118" s="2">
        <v>44694</v>
      </c>
      <c r="D118" s="1" t="s">
        <v>72</v>
      </c>
      <c r="E118" s="1" t="s">
        <v>43</v>
      </c>
      <c r="F118" s="1" t="s">
        <v>44</v>
      </c>
      <c r="G118" s="14">
        <f>(C118-VLOOKUP(E118,Riders!$A$2:$C$2000,2,FALSE))/365</f>
        <v>29.482191780821918</v>
      </c>
      <c r="H118" s="1">
        <v>14</v>
      </c>
      <c r="I118">
        <v>5.3680000000000003</v>
      </c>
      <c r="J118" s="48">
        <v>5.5510172884440401</v>
      </c>
      <c r="K118" s="48">
        <v>10.91901728844404</v>
      </c>
      <c r="L118">
        <v>65.94</v>
      </c>
    </row>
    <row r="119" spans="1:12">
      <c r="A119" s="1" t="s">
        <v>94</v>
      </c>
      <c r="B119" s="1">
        <v>2022</v>
      </c>
      <c r="C119" s="2">
        <v>44694</v>
      </c>
      <c r="D119" s="1" t="s">
        <v>72</v>
      </c>
      <c r="E119" s="1" t="s">
        <v>35</v>
      </c>
      <c r="F119" s="1" t="s">
        <v>36</v>
      </c>
      <c r="G119" s="14">
        <f>(C119-VLOOKUP(E119,Riders!$A$2:$C$2000,2,FALSE))/365</f>
        <v>122.44931506849315</v>
      </c>
      <c r="H119" s="1">
        <v>15</v>
      </c>
      <c r="I119">
        <v>5.3979999999999997</v>
      </c>
      <c r="J119" s="48">
        <v>5.5230047324353855</v>
      </c>
      <c r="K119" s="48">
        <v>10.921004732435385</v>
      </c>
      <c r="L119">
        <v>65.927999999999997</v>
      </c>
    </row>
    <row r="120" spans="1:12">
      <c r="A120" s="1" t="s">
        <v>94</v>
      </c>
      <c r="B120" s="1">
        <v>2022</v>
      </c>
      <c r="C120" s="2">
        <v>44694</v>
      </c>
      <c r="D120" s="1" t="s">
        <v>72</v>
      </c>
      <c r="E120" s="1" t="s">
        <v>42</v>
      </c>
      <c r="F120" s="1" t="s">
        <v>98</v>
      </c>
      <c r="G120" s="14">
        <f>(C120-VLOOKUP(E120,Riders!$A$2:$C$2000,2,FALSE))/365</f>
        <v>23.446575342465753</v>
      </c>
      <c r="H120" s="1">
        <v>16</v>
      </c>
      <c r="I120">
        <v>5.3769999999999998</v>
      </c>
      <c r="J120" s="48">
        <v>5.5509664875694389</v>
      </c>
      <c r="K120" s="48">
        <v>10.927966487569439</v>
      </c>
      <c r="L120">
        <v>65.885999999999996</v>
      </c>
    </row>
    <row r="121" spans="1:12">
      <c r="A121" s="1" t="s">
        <v>94</v>
      </c>
      <c r="B121" s="1">
        <v>2022</v>
      </c>
      <c r="C121" s="2">
        <v>44694</v>
      </c>
      <c r="D121" s="1" t="s">
        <v>72</v>
      </c>
      <c r="E121" s="1" t="s">
        <v>99</v>
      </c>
      <c r="F121" s="1" t="s">
        <v>67</v>
      </c>
      <c r="G121" s="14">
        <f>(C121-VLOOKUP(E121,Riders!$A$2:$C$2000,2,FALSE))/365</f>
        <v>30.786301369863015</v>
      </c>
      <c r="H121" s="1">
        <v>17</v>
      </c>
      <c r="I121">
        <v>5.4</v>
      </c>
      <c r="J121" s="48">
        <v>5.5610729672537946</v>
      </c>
      <c r="K121" s="48">
        <v>10.961072967253795</v>
      </c>
      <c r="L121">
        <v>65.686999999999998</v>
      </c>
    </row>
    <row r="122" spans="1:12">
      <c r="A122" s="1" t="s">
        <v>94</v>
      </c>
      <c r="B122" s="1">
        <v>2022</v>
      </c>
      <c r="C122" s="2">
        <v>44694</v>
      </c>
      <c r="D122" s="1" t="s">
        <v>72</v>
      </c>
      <c r="E122" s="1" t="s">
        <v>100</v>
      </c>
      <c r="F122" s="1" t="s">
        <v>47</v>
      </c>
      <c r="G122" s="14">
        <f>(C122-VLOOKUP(E122,Riders!$A$2:$C$2000,2,FALSE))/365</f>
        <v>25.241095890410961</v>
      </c>
      <c r="H122" s="1">
        <v>18</v>
      </c>
      <c r="I122">
        <v>5.4169999999999998</v>
      </c>
      <c r="J122" s="48">
        <v>5.580067448680353</v>
      </c>
      <c r="K122" s="48">
        <v>10.997067448680353</v>
      </c>
      <c r="L122">
        <v>65.471999999999994</v>
      </c>
    </row>
    <row r="123" spans="1:12">
      <c r="A123" s="1" t="s">
        <v>94</v>
      </c>
      <c r="B123" s="1">
        <v>2022</v>
      </c>
      <c r="C123" s="2">
        <v>44694</v>
      </c>
      <c r="D123" s="1" t="s">
        <v>72</v>
      </c>
      <c r="E123" s="1" t="s">
        <v>101</v>
      </c>
      <c r="F123" s="1" t="s">
        <v>47</v>
      </c>
      <c r="G123" s="14">
        <f>(C123-VLOOKUP(E123,Riders!$A$2:$C$2000,2,FALSE))/365</f>
        <v>28.24931506849315</v>
      </c>
      <c r="H123" s="1">
        <v>19</v>
      </c>
      <c r="I123">
        <v>5.4180000000000001</v>
      </c>
      <c r="J123" s="48">
        <v>5.5829320234075395</v>
      </c>
      <c r="K123" s="48">
        <v>11.00093202340754</v>
      </c>
      <c r="L123">
        <v>65.448999999999998</v>
      </c>
    </row>
    <row r="124" spans="1:12">
      <c r="A124" s="1" t="s">
        <v>94</v>
      </c>
      <c r="B124" s="1">
        <v>2022</v>
      </c>
      <c r="C124" s="2">
        <v>44694</v>
      </c>
      <c r="D124" s="1" t="s">
        <v>72</v>
      </c>
      <c r="E124" s="1" t="s">
        <v>45</v>
      </c>
      <c r="F124" s="1" t="s">
        <v>98</v>
      </c>
      <c r="G124" s="14">
        <f>(C124-VLOOKUP(E124,Riders!$A$2:$C$2000,2,FALSE))/365</f>
        <v>31.221917808219178</v>
      </c>
      <c r="H124" s="1">
        <v>20</v>
      </c>
      <c r="I124">
        <v>5.4459999999999997</v>
      </c>
      <c r="J124" s="48">
        <v>5.5660367679672103</v>
      </c>
      <c r="K124" s="48">
        <v>11.01203676796721</v>
      </c>
      <c r="L124">
        <v>65.382999999999996</v>
      </c>
    </row>
    <row r="125" spans="1:12">
      <c r="A125" s="1" t="s">
        <v>94</v>
      </c>
      <c r="B125" s="1">
        <v>2022</v>
      </c>
      <c r="C125" s="2">
        <v>44694</v>
      </c>
      <c r="D125" s="1" t="s">
        <v>72</v>
      </c>
      <c r="E125" s="1" t="s">
        <v>50</v>
      </c>
      <c r="F125" s="1" t="s">
        <v>51</v>
      </c>
      <c r="G125" s="14">
        <f>(C125-VLOOKUP(E125,Riders!$A$2:$C$2000,2,FALSE))/365</f>
        <v>25.602739726027398</v>
      </c>
      <c r="H125" s="1">
        <v>21</v>
      </c>
      <c r="I125">
        <v>5.4550000000000001</v>
      </c>
      <c r="J125" s="48">
        <v>5.5710336906584992</v>
      </c>
      <c r="K125" s="48">
        <v>11.026033690658499</v>
      </c>
      <c r="L125">
        <v>65.3</v>
      </c>
    </row>
    <row r="126" spans="1:12">
      <c r="A126" s="1" t="s">
        <v>94</v>
      </c>
      <c r="B126" s="1">
        <v>2022</v>
      </c>
      <c r="C126" s="2">
        <v>44694</v>
      </c>
      <c r="D126" s="1" t="s">
        <v>72</v>
      </c>
      <c r="E126" s="1" t="s">
        <v>55</v>
      </c>
      <c r="F126" s="1" t="s">
        <v>56</v>
      </c>
      <c r="G126" s="14">
        <f>(C126-VLOOKUP(E126,Riders!$A$2:$C$2000,2,FALSE))/365</f>
        <v>33.032876712328765</v>
      </c>
      <c r="H126" s="1">
        <v>22</v>
      </c>
      <c r="I126">
        <v>5.468</v>
      </c>
      <c r="J126" s="48">
        <v>5.6340307464573733</v>
      </c>
      <c r="K126" s="48">
        <v>11.102030746457373</v>
      </c>
      <c r="L126">
        <v>64.852999999999994</v>
      </c>
    </row>
    <row r="127" spans="1:12">
      <c r="A127" s="1" t="s">
        <v>94</v>
      </c>
      <c r="B127" s="1">
        <v>2022</v>
      </c>
      <c r="C127" s="2">
        <v>44694</v>
      </c>
      <c r="D127" s="1" t="s">
        <v>72</v>
      </c>
      <c r="E127" s="1" t="s">
        <v>102</v>
      </c>
      <c r="F127" s="1" t="s">
        <v>25</v>
      </c>
      <c r="G127" s="14">
        <f>(C127-VLOOKUP(E127,Riders!$A$2:$C$2000,2,FALSE))/365</f>
        <v>22.616438356164384</v>
      </c>
      <c r="H127" s="1">
        <v>23</v>
      </c>
      <c r="I127">
        <v>5.5149999999999997</v>
      </c>
      <c r="J127" s="48">
        <v>5.6029740580605312</v>
      </c>
      <c r="K127" s="48">
        <v>11.117974058060531</v>
      </c>
      <c r="L127">
        <v>64.760000000000005</v>
      </c>
    </row>
    <row r="128" spans="1:12">
      <c r="A128" s="1" t="s">
        <v>94</v>
      </c>
      <c r="B128" s="1">
        <v>2022</v>
      </c>
      <c r="C128" s="2">
        <v>44694</v>
      </c>
      <c r="D128" s="1" t="s">
        <v>72</v>
      </c>
      <c r="E128" s="1" t="s">
        <v>48</v>
      </c>
      <c r="F128" s="1" t="s">
        <v>49</v>
      </c>
      <c r="G128" s="14">
        <f>(C128-VLOOKUP(E128,Riders!$A$2:$C$2000,2,FALSE))/365</f>
        <v>122.44931506849315</v>
      </c>
      <c r="H128" s="1">
        <v>24</v>
      </c>
      <c r="I128">
        <v>5.5259999999999998</v>
      </c>
      <c r="J128" s="48">
        <v>5.6400799305221696</v>
      </c>
      <c r="K128" s="48">
        <v>11.166079930522169</v>
      </c>
      <c r="L128">
        <v>64.480999999999995</v>
      </c>
    </row>
    <row r="129" spans="1:12">
      <c r="A129" s="1" t="s">
        <v>94</v>
      </c>
      <c r="B129" s="1">
        <v>2022</v>
      </c>
      <c r="C129" s="2">
        <v>44694</v>
      </c>
      <c r="D129" s="1" t="s">
        <v>72</v>
      </c>
      <c r="E129" s="1" t="s">
        <v>66</v>
      </c>
      <c r="F129" s="1" t="s">
        <v>67</v>
      </c>
      <c r="G129" s="14">
        <f>(C129-VLOOKUP(E129,Riders!$A$2:$C$2000,2,FALSE))/365</f>
        <v>19.536986301369861</v>
      </c>
      <c r="H129" s="1">
        <v>25</v>
      </c>
      <c r="I129">
        <v>5.673</v>
      </c>
      <c r="J129" s="48">
        <v>5.8429463868718212</v>
      </c>
      <c r="K129" s="48">
        <v>11.515946386871821</v>
      </c>
      <c r="L129">
        <v>62.521999999999998</v>
      </c>
    </row>
    <row r="130" spans="1:12">
      <c r="A130" s="1" t="s">
        <v>94</v>
      </c>
      <c r="B130" s="1">
        <v>2022</v>
      </c>
      <c r="C130" s="2">
        <v>44694</v>
      </c>
      <c r="D130" s="1" t="s">
        <v>72</v>
      </c>
      <c r="E130" s="1" t="s">
        <v>54</v>
      </c>
      <c r="F130" s="1" t="s">
        <v>44</v>
      </c>
      <c r="G130" s="14">
        <f>(C130-VLOOKUP(E130,Riders!$A$2:$C$2000,2,FALSE))/365</f>
        <v>24.887671232876713</v>
      </c>
      <c r="H130" s="1">
        <v>26</v>
      </c>
      <c r="I130">
        <v>5.7290000000000001</v>
      </c>
      <c r="J130" s="48">
        <v>5.8300232625343158</v>
      </c>
      <c r="K130" s="48">
        <v>11.559023262534316</v>
      </c>
      <c r="L130">
        <v>62.289000000000001</v>
      </c>
    </row>
    <row r="131" spans="1:12">
      <c r="A131" s="1" t="s">
        <v>94</v>
      </c>
      <c r="B131" s="1">
        <v>2022</v>
      </c>
      <c r="C131" s="2">
        <v>44694</v>
      </c>
      <c r="D131" s="1" t="s">
        <v>72</v>
      </c>
      <c r="E131" s="1" t="s">
        <v>84</v>
      </c>
      <c r="F131" s="1" t="s">
        <v>85</v>
      </c>
      <c r="G131" s="14">
        <f>(C131-VLOOKUP(E131,Riders!$A$2:$C$2000,2,FALSE))/365</f>
        <v>122.44931506849315</v>
      </c>
      <c r="H131" s="1">
        <v>27</v>
      </c>
      <c r="I131">
        <v>5.7350000000000003</v>
      </c>
      <c r="J131" s="48">
        <v>5.9409912430065672</v>
      </c>
      <c r="K131" s="48">
        <v>11.675991243006568</v>
      </c>
      <c r="L131">
        <v>61.664999999999999</v>
      </c>
    </row>
    <row r="132" spans="1:12">
      <c r="A132" s="5" t="s">
        <v>103</v>
      </c>
      <c r="B132" s="5">
        <v>2022</v>
      </c>
      <c r="C132" s="6">
        <v>44673</v>
      </c>
      <c r="D132" s="5" t="s">
        <v>72</v>
      </c>
      <c r="E132" s="5" t="s">
        <v>33</v>
      </c>
      <c r="F132" s="5" t="s">
        <v>27</v>
      </c>
      <c r="G132" s="16">
        <f>(C132-VLOOKUP(E132,Riders!$A$2:$C$2000,2,FALSE))/365</f>
        <v>28.421917808219177</v>
      </c>
      <c r="H132" s="5">
        <v>1</v>
      </c>
      <c r="I132">
        <v>5.1340000000000003</v>
      </c>
      <c r="J132" s="48">
        <f t="shared" ref="J132:J163" si="2">K132-I132</f>
        <v>5.2470718456680654</v>
      </c>
      <c r="K132" s="48">
        <v>10.381071845668066</v>
      </c>
      <c r="L132">
        <v>69.356999999999999</v>
      </c>
    </row>
    <row r="133" spans="1:12">
      <c r="A133" s="5" t="s">
        <v>103</v>
      </c>
      <c r="B133" s="5">
        <v>2022</v>
      </c>
      <c r="C133" s="6">
        <v>44673</v>
      </c>
      <c r="D133" s="5" t="s">
        <v>72</v>
      </c>
      <c r="E133" s="5" t="s">
        <v>16</v>
      </c>
      <c r="F133" s="5" t="s">
        <v>17</v>
      </c>
      <c r="G133" s="16">
        <f>(C133-VLOOKUP(E133,Riders!$A$2:$C$2000,2,FALSE))/365</f>
        <v>23.002739726027396</v>
      </c>
      <c r="H133" s="5">
        <v>2</v>
      </c>
      <c r="I133">
        <v>5.2309999999999999</v>
      </c>
      <c r="J133" s="48">
        <f t="shared" si="2"/>
        <v>5.3050200184380341</v>
      </c>
      <c r="K133" s="48">
        <v>10.536020018438034</v>
      </c>
      <c r="L133">
        <v>68.337000000000003</v>
      </c>
    </row>
    <row r="134" spans="1:12">
      <c r="A134" s="5" t="s">
        <v>103</v>
      </c>
      <c r="B134" s="5">
        <v>2022</v>
      </c>
      <c r="C134" s="6">
        <v>44673</v>
      </c>
      <c r="D134" s="5" t="s">
        <v>72</v>
      </c>
      <c r="E134" s="5" t="s">
        <v>26</v>
      </c>
      <c r="F134" s="5" t="s">
        <v>27</v>
      </c>
      <c r="G134" s="16">
        <f>(C134-VLOOKUP(E134,Riders!$A$2:$C$2000,2,FALSE))/365</f>
        <v>23.917808219178081</v>
      </c>
      <c r="H134" s="5">
        <v>3</v>
      </c>
      <c r="I134">
        <v>5.2469999999999999</v>
      </c>
      <c r="J134" s="48">
        <f t="shared" si="2"/>
        <v>5.3259977385532622</v>
      </c>
      <c r="K134" s="48">
        <v>10.572997738553262</v>
      </c>
      <c r="L134">
        <v>68.097999999999999</v>
      </c>
    </row>
    <row r="135" spans="1:12">
      <c r="A135" s="5" t="s">
        <v>103</v>
      </c>
      <c r="B135" s="5">
        <v>2022</v>
      </c>
      <c r="C135" s="6">
        <v>44673</v>
      </c>
      <c r="D135" s="5" t="s">
        <v>72</v>
      </c>
      <c r="E135" s="5" t="s">
        <v>22</v>
      </c>
      <c r="F135" s="5" t="s">
        <v>15</v>
      </c>
      <c r="G135" s="16">
        <f>(C135-VLOOKUP(E135,Riders!$A$2:$C$2000,2,FALSE))/365</f>
        <v>122.39178082191781</v>
      </c>
      <c r="H135" s="5">
        <v>4</v>
      </c>
      <c r="I135">
        <v>5.3339999999999996</v>
      </c>
      <c r="J135" s="48">
        <f t="shared" si="2"/>
        <v>5.4429911239503674</v>
      </c>
      <c r="K135" s="48">
        <v>10.776991123950367</v>
      </c>
      <c r="L135">
        <v>66.808999999999997</v>
      </c>
    </row>
    <row r="136" spans="1:12">
      <c r="A136" s="5" t="s">
        <v>103</v>
      </c>
      <c r="B136" s="5">
        <v>2022</v>
      </c>
      <c r="C136" s="6">
        <v>44673</v>
      </c>
      <c r="D136" s="5" t="s">
        <v>72</v>
      </c>
      <c r="E136" s="5" t="s">
        <v>30</v>
      </c>
      <c r="F136" s="5" t="s">
        <v>31</v>
      </c>
      <c r="G136" s="16">
        <f>(C136-VLOOKUP(E136,Riders!$A$2:$C$2000,2,FALSE))/365</f>
        <v>26.016438356164382</v>
      </c>
      <c r="H136" s="5">
        <v>5</v>
      </c>
      <c r="I136">
        <v>5.3150000000000004</v>
      </c>
      <c r="J136" s="48">
        <f t="shared" si="2"/>
        <v>5.4629590736942957</v>
      </c>
      <c r="K136" s="48">
        <v>10.777959073694296</v>
      </c>
      <c r="L136">
        <v>66.802999999999997</v>
      </c>
    </row>
    <row r="137" spans="1:12">
      <c r="A137" s="5" t="s">
        <v>103</v>
      </c>
      <c r="B137" s="5">
        <v>2022</v>
      </c>
      <c r="C137" s="6">
        <v>44673</v>
      </c>
      <c r="D137" s="5" t="s">
        <v>72</v>
      </c>
      <c r="E137" s="5" t="s">
        <v>20</v>
      </c>
      <c r="F137" s="5" t="s">
        <v>21</v>
      </c>
      <c r="G137" s="16">
        <f>(C137-VLOOKUP(E137,Riders!$A$2:$C$2000,2,FALSE))/365</f>
        <v>26.712328767123289</v>
      </c>
      <c r="H137" s="5">
        <v>6</v>
      </c>
      <c r="I137">
        <v>5.298</v>
      </c>
      <c r="J137" s="48">
        <f t="shared" si="2"/>
        <v>5.4870626881768754</v>
      </c>
      <c r="K137" s="48">
        <v>10.785062688176875</v>
      </c>
      <c r="L137">
        <v>66.759</v>
      </c>
    </row>
    <row r="138" spans="1:12">
      <c r="A138" s="5" t="s">
        <v>103</v>
      </c>
      <c r="B138" s="5">
        <v>2022</v>
      </c>
      <c r="C138" s="6">
        <v>44673</v>
      </c>
      <c r="D138" s="5" t="s">
        <v>72</v>
      </c>
      <c r="E138" s="5" t="s">
        <v>73</v>
      </c>
      <c r="F138" s="5" t="s">
        <v>74</v>
      </c>
      <c r="G138" s="16">
        <f>(C138-VLOOKUP(E138,Riders!$A$2:$C$2000,2,FALSE))/365</f>
        <v>122.39178082191781</v>
      </c>
      <c r="H138" s="5">
        <v>7</v>
      </c>
      <c r="I138">
        <v>5.3339999999999996</v>
      </c>
      <c r="J138" s="48">
        <f t="shared" si="2"/>
        <v>5.4789214411221394</v>
      </c>
      <c r="K138" s="48">
        <v>10.812921441122139</v>
      </c>
      <c r="L138">
        <v>66.587000000000003</v>
      </c>
    </row>
    <row r="139" spans="1:12">
      <c r="A139" s="5" t="s">
        <v>103</v>
      </c>
      <c r="B139" s="5">
        <v>2022</v>
      </c>
      <c r="C139" s="6">
        <v>44673</v>
      </c>
      <c r="D139" s="5" t="s">
        <v>72</v>
      </c>
      <c r="E139" s="5" t="s">
        <v>24</v>
      </c>
      <c r="F139" s="5" t="s">
        <v>25</v>
      </c>
      <c r="G139" s="16">
        <f>(C139-VLOOKUP(E139,Riders!$A$2:$C$2000,2,FALSE))/365</f>
        <v>23.646575342465752</v>
      </c>
      <c r="H139" s="5">
        <v>8</v>
      </c>
      <c r="I139">
        <v>5.3150000000000004</v>
      </c>
      <c r="J139" s="48">
        <f t="shared" si="2"/>
        <v>5.5239660830686299</v>
      </c>
      <c r="K139" s="48">
        <v>10.83896608306863</v>
      </c>
      <c r="L139">
        <v>66.427000000000007</v>
      </c>
    </row>
    <row r="140" spans="1:12">
      <c r="A140" s="5" t="s">
        <v>103</v>
      </c>
      <c r="B140" s="5">
        <v>2022</v>
      </c>
      <c r="C140" s="6">
        <v>44673</v>
      </c>
      <c r="D140" s="5" t="s">
        <v>72</v>
      </c>
      <c r="E140" s="5" t="s">
        <v>104</v>
      </c>
      <c r="F140" s="5" t="s">
        <v>36</v>
      </c>
      <c r="G140" s="16" t="e">
        <f>(C140-VLOOKUP(E140,Riders!$A$2:$C$2000,2,FALSE))/365</f>
        <v>#N/A</v>
      </c>
      <c r="H140" s="5">
        <v>9</v>
      </c>
      <c r="I140" s="4">
        <v>5.3680000000000003</v>
      </c>
      <c r="J140" s="40">
        <f t="shared" si="2"/>
        <v>5.4799479298499367</v>
      </c>
      <c r="K140" s="40">
        <v>10.847947929849937</v>
      </c>
      <c r="L140" s="4">
        <v>66.372</v>
      </c>
    </row>
    <row r="141" spans="1:12">
      <c r="A141" s="5" t="s">
        <v>103</v>
      </c>
      <c r="B141" s="5">
        <v>2022</v>
      </c>
      <c r="C141" s="6">
        <v>44673</v>
      </c>
      <c r="D141" s="5" t="s">
        <v>72</v>
      </c>
      <c r="E141" s="5" t="s">
        <v>35</v>
      </c>
      <c r="F141" s="5" t="s">
        <v>36</v>
      </c>
      <c r="G141" s="16">
        <f>(C141-VLOOKUP(E141,Riders!$A$2:$C$2000,2,FALSE))/365</f>
        <v>122.39178082191781</v>
      </c>
      <c r="H141" s="5">
        <v>10</v>
      </c>
      <c r="I141" s="4">
        <v>5.3319999999999999</v>
      </c>
      <c r="J141" s="40">
        <f t="shared" si="2"/>
        <v>5.5169286682940077</v>
      </c>
      <c r="K141" s="40">
        <v>10.848928668294008</v>
      </c>
      <c r="L141" s="4">
        <v>66.366</v>
      </c>
    </row>
    <row r="142" spans="1:12">
      <c r="A142" s="5" t="s">
        <v>103</v>
      </c>
      <c r="B142" s="5">
        <v>2022</v>
      </c>
      <c r="C142" s="6">
        <v>44673</v>
      </c>
      <c r="D142" s="5" t="s">
        <v>72</v>
      </c>
      <c r="E142" s="5" t="s">
        <v>105</v>
      </c>
      <c r="F142" s="5" t="s">
        <v>106</v>
      </c>
      <c r="G142" s="16" t="e">
        <f>(C142-VLOOKUP(E142,Riders!$A$2:$C$2000,2,FALSE))/365</f>
        <v>#N/A</v>
      </c>
      <c r="H142" s="5">
        <v>11</v>
      </c>
      <c r="I142" s="4">
        <v>5.3609999999999998</v>
      </c>
      <c r="J142" s="40">
        <f t="shared" si="2"/>
        <v>5.5320813803954811</v>
      </c>
      <c r="K142" s="40">
        <v>10.893081380395481</v>
      </c>
      <c r="L142" s="4">
        <v>66.096999999999994</v>
      </c>
    </row>
    <row r="143" spans="1:12">
      <c r="A143" s="5" t="s">
        <v>103</v>
      </c>
      <c r="B143" s="5">
        <v>2022</v>
      </c>
      <c r="C143" s="6">
        <v>44673</v>
      </c>
      <c r="D143" s="5" t="s">
        <v>72</v>
      </c>
      <c r="E143" s="5" t="s">
        <v>52</v>
      </c>
      <c r="F143" s="5" t="s">
        <v>53</v>
      </c>
      <c r="G143" s="16">
        <f>(C143-VLOOKUP(E143,Riders!$A$2:$C$2000,2,FALSE))/365</f>
        <v>25.117808219178084</v>
      </c>
      <c r="H143" s="5">
        <v>12</v>
      </c>
      <c r="I143" s="4">
        <v>5.3550000000000004</v>
      </c>
      <c r="J143" s="40">
        <f t="shared" si="2"/>
        <v>5.5570669273438202</v>
      </c>
      <c r="K143" s="40">
        <v>10.912066927343821</v>
      </c>
      <c r="L143" s="4">
        <v>65.981999999999999</v>
      </c>
    </row>
    <row r="144" spans="1:12">
      <c r="A144" s="5" t="s">
        <v>103</v>
      </c>
      <c r="B144" s="5">
        <v>2022</v>
      </c>
      <c r="C144" s="6">
        <v>44673</v>
      </c>
      <c r="D144" s="5" t="s">
        <v>72</v>
      </c>
      <c r="E144" s="5" t="s">
        <v>96</v>
      </c>
      <c r="F144" s="5" t="s">
        <v>19</v>
      </c>
      <c r="G144" s="16">
        <f>(C144-VLOOKUP(E144,Riders!$A$2:$C$2000,2,FALSE))/365</f>
        <v>22.63013698630137</v>
      </c>
      <c r="H144" s="5">
        <v>13</v>
      </c>
      <c r="I144" s="4">
        <v>5.375</v>
      </c>
      <c r="J144" s="40">
        <f t="shared" si="2"/>
        <v>5.5450109200109221</v>
      </c>
      <c r="K144" s="40">
        <v>10.920010920010922</v>
      </c>
      <c r="L144" s="4">
        <v>65.933999999999997</v>
      </c>
    </row>
    <row r="145" spans="1:12">
      <c r="A145" s="5" t="s">
        <v>103</v>
      </c>
      <c r="B145" s="5">
        <v>2022</v>
      </c>
      <c r="C145" s="6">
        <v>44673</v>
      </c>
      <c r="D145" s="5" t="s">
        <v>72</v>
      </c>
      <c r="E145" s="5" t="s">
        <v>75</v>
      </c>
      <c r="F145" s="5" t="s">
        <v>19</v>
      </c>
      <c r="G145" s="16">
        <f>(C145-VLOOKUP(E145,Riders!$A$2:$C$2000,2,FALSE))/365</f>
        <v>23.915068493150685</v>
      </c>
      <c r="H145" s="5">
        <v>14</v>
      </c>
      <c r="I145" s="4">
        <v>5.3849999999999998</v>
      </c>
      <c r="J145" s="40">
        <f t="shared" si="2"/>
        <v>5.5529272627837045</v>
      </c>
      <c r="K145" s="40">
        <v>10.937927262783704</v>
      </c>
      <c r="L145" s="4">
        <v>65.825999999999993</v>
      </c>
    </row>
    <row r="146" spans="1:12">
      <c r="A146" s="5" t="s">
        <v>103</v>
      </c>
      <c r="B146" s="5">
        <v>2022</v>
      </c>
      <c r="C146" s="6">
        <v>44673</v>
      </c>
      <c r="D146" s="5" t="s">
        <v>72</v>
      </c>
      <c r="E146" s="5" t="s">
        <v>107</v>
      </c>
      <c r="F146" s="5" t="s">
        <v>15</v>
      </c>
      <c r="G146" s="16" t="e">
        <f>(C146-VLOOKUP(E146,Riders!$A$2:$C$2000,2,FALSE))/365</f>
        <v>#N/A</v>
      </c>
      <c r="H146" s="5">
        <v>15</v>
      </c>
      <c r="I146" s="4">
        <v>5.4189999999999996</v>
      </c>
      <c r="J146" s="40">
        <f t="shared" si="2"/>
        <v>5.5290726830380903</v>
      </c>
      <c r="K146" s="40">
        <v>10.94807268303809</v>
      </c>
      <c r="L146" s="4">
        <v>65.765000000000001</v>
      </c>
    </row>
    <row r="147" spans="1:12">
      <c r="A147" s="5" t="s">
        <v>103</v>
      </c>
      <c r="B147" s="5">
        <v>2022</v>
      </c>
      <c r="C147" s="6">
        <v>44673</v>
      </c>
      <c r="D147" s="5" t="s">
        <v>72</v>
      </c>
      <c r="E147" s="5" t="s">
        <v>32</v>
      </c>
      <c r="F147" s="5" t="s">
        <v>79</v>
      </c>
      <c r="G147" s="16">
        <f>(C147-VLOOKUP(E147,Riders!$A$2:$C$2000,2,FALSE))/365</f>
        <v>19.742465753424657</v>
      </c>
      <c r="H147" s="5">
        <v>16</v>
      </c>
      <c r="I147" s="4">
        <v>5.4080000000000004</v>
      </c>
      <c r="J147" s="40">
        <f t="shared" si="2"/>
        <v>5.6420629239694273</v>
      </c>
      <c r="K147" s="40">
        <v>11.050062923969428</v>
      </c>
      <c r="L147" s="4">
        <v>65.158000000000001</v>
      </c>
    </row>
    <row r="148" spans="1:12">
      <c r="A148" s="5" t="s">
        <v>103</v>
      </c>
      <c r="B148" s="5">
        <v>2022</v>
      </c>
      <c r="C148" s="6">
        <v>44673</v>
      </c>
      <c r="D148" s="5" t="s">
        <v>72</v>
      </c>
      <c r="E148" s="5" t="s">
        <v>108</v>
      </c>
      <c r="F148" s="5" t="s">
        <v>63</v>
      </c>
      <c r="G148" s="16">
        <f>(C148-VLOOKUP(E148,Riders!$A$2:$C$2000,2,FALSE))/365</f>
        <v>24.704109589041096</v>
      </c>
      <c r="H148" s="5">
        <v>17</v>
      </c>
      <c r="I148" s="4">
        <v>5.4509999999999996</v>
      </c>
      <c r="J148" s="40">
        <f t="shared" si="2"/>
        <v>5.6109469026548693</v>
      </c>
      <c r="K148" s="40">
        <v>11.061946902654869</v>
      </c>
      <c r="L148" s="4">
        <v>65.087999999999994</v>
      </c>
    </row>
    <row r="149" spans="1:12">
      <c r="A149" s="5" t="s">
        <v>103</v>
      </c>
      <c r="B149" s="5">
        <v>2022</v>
      </c>
      <c r="C149" s="6">
        <v>44673</v>
      </c>
      <c r="D149" s="5" t="s">
        <v>72</v>
      </c>
      <c r="E149" s="5" t="s">
        <v>81</v>
      </c>
      <c r="F149" s="5" t="s">
        <v>17</v>
      </c>
      <c r="G149" s="16">
        <f>(C149-VLOOKUP(E149,Riders!$A$2:$C$2000,2,FALSE))/365</f>
        <v>20.202739726027396</v>
      </c>
      <c r="H149" s="5">
        <v>18</v>
      </c>
      <c r="I149" s="4">
        <v>5.51</v>
      </c>
      <c r="J149" s="40">
        <f t="shared" si="2"/>
        <v>5.594941699056081</v>
      </c>
      <c r="K149" s="40">
        <v>11.104941699056081</v>
      </c>
      <c r="L149" s="4">
        <v>64.835999999999999</v>
      </c>
    </row>
    <row r="150" spans="1:12">
      <c r="A150" s="5" t="s">
        <v>103</v>
      </c>
      <c r="B150" s="5">
        <v>2022</v>
      </c>
      <c r="C150" s="6">
        <v>44673</v>
      </c>
      <c r="D150" s="5" t="s">
        <v>72</v>
      </c>
      <c r="E150" s="5" t="s">
        <v>50</v>
      </c>
      <c r="F150" s="5" t="s">
        <v>51</v>
      </c>
      <c r="G150" s="16">
        <f>(C150-VLOOKUP(E150,Riders!$A$2:$C$2000,2,FALSE))/365</f>
        <v>25.545205479452054</v>
      </c>
      <c r="H150" s="5">
        <v>19</v>
      </c>
      <c r="I150" s="4">
        <v>5.5090000000000003</v>
      </c>
      <c r="J150" s="40">
        <f t="shared" si="2"/>
        <v>5.612065150906675</v>
      </c>
      <c r="K150" s="40">
        <v>11.121065150906675</v>
      </c>
      <c r="L150" s="4">
        <v>64.742000000000004</v>
      </c>
    </row>
    <row r="151" spans="1:12">
      <c r="A151" s="5" t="s">
        <v>103</v>
      </c>
      <c r="B151" s="5">
        <v>2022</v>
      </c>
      <c r="C151" s="6">
        <v>44673</v>
      </c>
      <c r="D151" s="5" t="s">
        <v>72</v>
      </c>
      <c r="E151" s="5" t="s">
        <v>57</v>
      </c>
      <c r="F151" s="5" t="s">
        <v>47</v>
      </c>
      <c r="G151" s="16">
        <f>(C151-VLOOKUP(E151,Riders!$A$2:$C$2000,2,FALSE))/365</f>
        <v>22.230136986301371</v>
      </c>
      <c r="H151" s="5">
        <v>20</v>
      </c>
      <c r="I151" s="4">
        <v>5.516</v>
      </c>
      <c r="J151" s="40">
        <f t="shared" si="2"/>
        <v>5.6469637668801091</v>
      </c>
      <c r="K151" s="40">
        <v>11.162963766880109</v>
      </c>
      <c r="L151" s="4">
        <v>64.498999999999995</v>
      </c>
    </row>
    <row r="152" spans="1:12">
      <c r="A152" s="5" t="s">
        <v>103</v>
      </c>
      <c r="B152" s="5">
        <v>2022</v>
      </c>
      <c r="C152" s="6">
        <v>44673</v>
      </c>
      <c r="D152" s="5" t="s">
        <v>72</v>
      </c>
      <c r="E152" s="5" t="s">
        <v>86</v>
      </c>
      <c r="F152" s="5" t="s">
        <v>21</v>
      </c>
      <c r="G152" s="16">
        <f>(C152-VLOOKUP(E152,Riders!$A$2:$C$2000,2,FALSE))/365</f>
        <v>23.12054794520548</v>
      </c>
      <c r="H152" s="5">
        <v>21</v>
      </c>
      <c r="I152">
        <v>5.5979999999999999</v>
      </c>
      <c r="J152" s="48">
        <f t="shared" si="2"/>
        <v>5.6539339261435577</v>
      </c>
      <c r="K152" s="48">
        <v>11.251933926143558</v>
      </c>
      <c r="L152">
        <v>63.988999999999997</v>
      </c>
    </row>
    <row r="153" spans="1:12">
      <c r="A153" s="5" t="s">
        <v>103</v>
      </c>
      <c r="B153" s="5">
        <v>2022</v>
      </c>
      <c r="C153" s="6">
        <v>44673</v>
      </c>
      <c r="D153" s="5" t="s">
        <v>72</v>
      </c>
      <c r="E153" s="5" t="s">
        <v>58</v>
      </c>
      <c r="F153" s="5" t="s">
        <v>59</v>
      </c>
      <c r="G153" s="16">
        <f>(C153-VLOOKUP(E153,Riders!$A$2:$C$2000,2,FALSE))/365</f>
        <v>24.268493150684932</v>
      </c>
      <c r="H153" s="5">
        <v>22</v>
      </c>
      <c r="I153">
        <v>5.5949999999999998</v>
      </c>
      <c r="J153" s="48">
        <f t="shared" si="2"/>
        <v>5.7019529607430881</v>
      </c>
      <c r="K153" s="48">
        <v>11.296952960743088</v>
      </c>
      <c r="L153">
        <v>63.734000000000002</v>
      </c>
    </row>
    <row r="154" spans="1:12">
      <c r="A154" s="5" t="s">
        <v>103</v>
      </c>
      <c r="B154" s="5">
        <v>2022</v>
      </c>
      <c r="C154" s="6">
        <v>44673</v>
      </c>
      <c r="D154" s="5" t="s">
        <v>72</v>
      </c>
      <c r="E154" s="5" t="s">
        <v>46</v>
      </c>
      <c r="F154" s="5" t="s">
        <v>47</v>
      </c>
      <c r="G154" s="16">
        <f>(C154-VLOOKUP(E154,Riders!$A$2:$C$2000,2,FALSE))/365</f>
        <v>21.849315068493151</v>
      </c>
      <c r="H154" s="5">
        <v>23</v>
      </c>
      <c r="I154">
        <v>5.6040000000000001</v>
      </c>
      <c r="J154" s="48">
        <f t="shared" si="2"/>
        <v>5.7759807172548969</v>
      </c>
      <c r="K154" s="48">
        <v>11.379980717254897</v>
      </c>
      <c r="L154">
        <v>63.268999999999998</v>
      </c>
    </row>
    <row r="155" spans="1:12">
      <c r="A155" s="5" t="s">
        <v>103</v>
      </c>
      <c r="B155" s="5">
        <v>2022</v>
      </c>
      <c r="C155" s="6">
        <v>44673</v>
      </c>
      <c r="D155" s="5" t="s">
        <v>72</v>
      </c>
      <c r="E155" s="5" t="s">
        <v>60</v>
      </c>
      <c r="F155" s="5" t="s">
        <v>61</v>
      </c>
      <c r="G155" s="16">
        <f>(C155-VLOOKUP(E155,Riders!$A$2:$C$2000,2,FALSE))/365</f>
        <v>33.767123287671232</v>
      </c>
      <c r="H155" s="5">
        <v>24</v>
      </c>
      <c r="I155">
        <v>5.5819999999999999</v>
      </c>
      <c r="J155" s="48">
        <f t="shared" si="2"/>
        <v>5.8170785744818962</v>
      </c>
      <c r="K155" s="48">
        <v>11.399078574481896</v>
      </c>
      <c r="L155">
        <v>63.162999999999997</v>
      </c>
    </row>
    <row r="156" spans="1:12">
      <c r="A156" s="5" t="s">
        <v>103</v>
      </c>
      <c r="B156" s="5">
        <v>2022</v>
      </c>
      <c r="C156" s="6">
        <v>44673</v>
      </c>
      <c r="D156" s="5" t="s">
        <v>72</v>
      </c>
      <c r="E156" s="5" t="s">
        <v>109</v>
      </c>
      <c r="F156" s="5" t="s">
        <v>59</v>
      </c>
      <c r="G156" s="16">
        <f>(C156-VLOOKUP(E156,Riders!$A$2:$C$2000,2,FALSE))/365</f>
        <v>18.624657534246577</v>
      </c>
      <c r="H156" s="5">
        <v>25</v>
      </c>
      <c r="I156">
        <v>5.6630000000000003</v>
      </c>
      <c r="J156" s="48">
        <f t="shared" si="2"/>
        <v>5.8349239859469826</v>
      </c>
      <c r="K156" s="48">
        <v>11.497923985946983</v>
      </c>
      <c r="L156">
        <v>62.62</v>
      </c>
    </row>
    <row r="157" spans="1:12">
      <c r="A157" s="5" t="s">
        <v>103</v>
      </c>
      <c r="B157" s="5">
        <v>2022</v>
      </c>
      <c r="C157" s="6">
        <v>44673</v>
      </c>
      <c r="D157" s="5" t="s">
        <v>72</v>
      </c>
      <c r="E157" s="5" t="s">
        <v>84</v>
      </c>
      <c r="F157" s="5" t="s">
        <v>85</v>
      </c>
      <c r="G157" s="16">
        <f>(C157-VLOOKUP(E157,Riders!$A$2:$C$2000,2,FALSE))/365</f>
        <v>122.39178082191781</v>
      </c>
      <c r="H157" s="5">
        <v>26</v>
      </c>
      <c r="I157">
        <v>5.7389999999999999</v>
      </c>
      <c r="J157" s="48">
        <f t="shared" si="2"/>
        <v>6.0049812096300643</v>
      </c>
      <c r="K157" s="48">
        <v>11.743981209630064</v>
      </c>
      <c r="L157">
        <v>61.308</v>
      </c>
    </row>
    <row r="158" spans="1:12">
      <c r="A158" s="5" t="s">
        <v>103</v>
      </c>
      <c r="B158" s="5">
        <v>2022</v>
      </c>
      <c r="C158" s="6">
        <v>44673</v>
      </c>
      <c r="D158" s="5" t="s">
        <v>72</v>
      </c>
      <c r="E158" s="5" t="s">
        <v>87</v>
      </c>
      <c r="F158" s="5" t="s">
        <v>88</v>
      </c>
      <c r="G158" s="16">
        <f>(C158-VLOOKUP(E158,Riders!$A$2:$C$2000,2,FALSE))/365</f>
        <v>25.002739726027396</v>
      </c>
      <c r="H158" s="5">
        <v>27</v>
      </c>
      <c r="I158">
        <v>5.7939999999999996</v>
      </c>
      <c r="J158" s="48">
        <f t="shared" si="2"/>
        <v>6.0650746627575645</v>
      </c>
      <c r="K158" s="48">
        <v>11.859074662757564</v>
      </c>
      <c r="L158">
        <v>60.713000000000001</v>
      </c>
    </row>
    <row r="159" spans="1:12">
      <c r="A159" s="1" t="s">
        <v>110</v>
      </c>
      <c r="B159" s="1">
        <v>2021</v>
      </c>
      <c r="C159" s="2">
        <v>44490</v>
      </c>
      <c r="D159" s="1" t="s">
        <v>13</v>
      </c>
      <c r="E159" s="1" t="s">
        <v>14</v>
      </c>
      <c r="F159" s="1" t="s">
        <v>15</v>
      </c>
      <c r="G159" s="1"/>
      <c r="H159" s="1">
        <v>1</v>
      </c>
      <c r="I159">
        <v>5.202</v>
      </c>
      <c r="J159" s="48">
        <f t="shared" si="2"/>
        <v>5.2870520519208082</v>
      </c>
      <c r="K159">
        <v>10.489052051920808</v>
      </c>
      <c r="L159">
        <v>68.643000000000001</v>
      </c>
    </row>
    <row r="160" spans="1:12">
      <c r="A160" s="1" t="s">
        <v>110</v>
      </c>
      <c r="B160" s="1">
        <v>2021</v>
      </c>
      <c r="C160" s="2">
        <v>44490</v>
      </c>
      <c r="D160" s="1" t="s">
        <v>13</v>
      </c>
      <c r="E160" s="1" t="s">
        <v>23</v>
      </c>
      <c r="F160" s="1" t="s">
        <v>15</v>
      </c>
      <c r="G160" s="1"/>
      <c r="H160" s="1">
        <v>2</v>
      </c>
      <c r="I160">
        <v>5.2279999999999998</v>
      </c>
      <c r="J160" s="48">
        <f t="shared" si="2"/>
        <v>5.2909340813464247</v>
      </c>
      <c r="K160">
        <v>10.518934081346424</v>
      </c>
      <c r="L160">
        <v>68.447999999999993</v>
      </c>
    </row>
    <row r="161" spans="1:12">
      <c r="A161" s="1" t="s">
        <v>110</v>
      </c>
      <c r="B161" s="1">
        <v>2021</v>
      </c>
      <c r="C161" s="2">
        <v>44490</v>
      </c>
      <c r="D161" s="1" t="s">
        <v>13</v>
      </c>
      <c r="E161" s="1" t="s">
        <v>33</v>
      </c>
      <c r="F161" s="1" t="s">
        <v>27</v>
      </c>
      <c r="G161" s="1"/>
      <c r="H161" s="1">
        <v>3</v>
      </c>
      <c r="I161">
        <v>5.2060000000000004</v>
      </c>
      <c r="J161" s="48">
        <f t="shared" si="2"/>
        <v>5.3140099355649388</v>
      </c>
      <c r="K161">
        <v>10.520009935564939</v>
      </c>
      <c r="L161">
        <v>68.441000000000003</v>
      </c>
    </row>
    <row r="162" spans="1:12">
      <c r="A162" s="1" t="s">
        <v>110</v>
      </c>
      <c r="B162" s="1">
        <v>2021</v>
      </c>
      <c r="C162" s="2">
        <v>44490</v>
      </c>
      <c r="D162" s="1" t="s">
        <v>13</v>
      </c>
      <c r="E162" s="1" t="s">
        <v>16</v>
      </c>
      <c r="F162" s="1" t="s">
        <v>17</v>
      </c>
      <c r="G162" s="1"/>
      <c r="H162" s="1">
        <v>4</v>
      </c>
      <c r="I162">
        <v>5.1859999999999999</v>
      </c>
      <c r="J162" s="48">
        <f t="shared" si="2"/>
        <v>5.3469373729098706</v>
      </c>
      <c r="K162">
        <v>10.532937372909871</v>
      </c>
      <c r="L162">
        <v>68.356999999999999</v>
      </c>
    </row>
    <row r="163" spans="1:12">
      <c r="A163" s="1" t="s">
        <v>110</v>
      </c>
      <c r="B163" s="1">
        <v>2021</v>
      </c>
      <c r="C163" s="2">
        <v>44490</v>
      </c>
      <c r="D163" s="1" t="s">
        <v>13</v>
      </c>
      <c r="E163" s="1" t="s">
        <v>26</v>
      </c>
      <c r="F163" s="1" t="s">
        <v>27</v>
      </c>
      <c r="G163" s="1"/>
      <c r="H163" s="1">
        <v>5</v>
      </c>
      <c r="I163" s="4">
        <v>5.2140000000000004</v>
      </c>
      <c r="J163" s="40">
        <f t="shared" si="2"/>
        <v>5.3309699028984028</v>
      </c>
      <c r="K163" s="4">
        <v>10.544969902898403</v>
      </c>
      <c r="L163" s="4">
        <v>68.278999999999996</v>
      </c>
    </row>
    <row r="164" spans="1:12">
      <c r="A164" s="1" t="s">
        <v>110</v>
      </c>
      <c r="B164" s="1">
        <v>2021</v>
      </c>
      <c r="C164" s="2">
        <v>44490</v>
      </c>
      <c r="D164" s="1" t="s">
        <v>13</v>
      </c>
      <c r="E164" s="1" t="s">
        <v>22</v>
      </c>
      <c r="F164" s="1" t="s">
        <v>15</v>
      </c>
      <c r="G164" s="1"/>
      <c r="H164" s="1">
        <v>6</v>
      </c>
      <c r="I164" s="4">
        <v>5.218</v>
      </c>
      <c r="J164" s="40">
        <f t="shared" ref="J164:J182" si="3">K164-I164</f>
        <v>5.3540662516151762</v>
      </c>
      <c r="K164" s="4">
        <v>10.572066251615176</v>
      </c>
      <c r="L164" s="4">
        <v>68.103999999999999</v>
      </c>
    </row>
    <row r="165" spans="1:12">
      <c r="A165" s="1" t="s">
        <v>110</v>
      </c>
      <c r="B165" s="1">
        <v>2021</v>
      </c>
      <c r="C165" s="2">
        <v>44490</v>
      </c>
      <c r="D165" s="1" t="s">
        <v>13</v>
      </c>
      <c r="E165" s="1" t="s">
        <v>78</v>
      </c>
      <c r="F165" s="1" t="s">
        <v>19</v>
      </c>
      <c r="G165" s="1"/>
      <c r="H165" s="1">
        <v>7</v>
      </c>
      <c r="I165" s="4">
        <v>5.2560000000000002</v>
      </c>
      <c r="J165" s="40">
        <f t="shared" si="3"/>
        <v>5.3450188757030528</v>
      </c>
      <c r="K165" s="4">
        <v>10.601018875703053</v>
      </c>
      <c r="L165" s="4">
        <v>67.918000000000006</v>
      </c>
    </row>
    <row r="166" spans="1:12">
      <c r="A166" s="1" t="s">
        <v>110</v>
      </c>
      <c r="B166" s="1">
        <v>2021</v>
      </c>
      <c r="C166" s="2">
        <v>44490</v>
      </c>
      <c r="D166" s="1" t="s">
        <v>13</v>
      </c>
      <c r="E166" s="1" t="s">
        <v>20</v>
      </c>
      <c r="F166" s="1" t="s">
        <v>21</v>
      </c>
      <c r="G166" s="1"/>
      <c r="H166" s="1">
        <v>8</v>
      </c>
      <c r="I166" s="4">
        <v>5.266</v>
      </c>
      <c r="J166" s="40">
        <f t="shared" si="3"/>
        <v>5.4879729955789234</v>
      </c>
      <c r="K166" s="4">
        <v>10.753972995578923</v>
      </c>
      <c r="L166" s="4">
        <v>66.951999999999998</v>
      </c>
    </row>
    <row r="167" spans="1:12">
      <c r="A167" s="1" t="s">
        <v>110</v>
      </c>
      <c r="B167" s="1">
        <v>2021</v>
      </c>
      <c r="C167" s="2">
        <v>44490</v>
      </c>
      <c r="D167" s="1" t="s">
        <v>13</v>
      </c>
      <c r="E167" s="1" t="s">
        <v>52</v>
      </c>
      <c r="F167" s="1" t="s">
        <v>53</v>
      </c>
      <c r="G167" s="1"/>
      <c r="H167" s="1">
        <v>9</v>
      </c>
      <c r="I167" s="4">
        <v>5.3380000000000001</v>
      </c>
      <c r="J167" s="40">
        <f t="shared" si="3"/>
        <v>5.4520731327179002</v>
      </c>
      <c r="K167" s="4">
        <v>10.7900731327179</v>
      </c>
      <c r="L167" s="4">
        <v>66.727999999999994</v>
      </c>
    </row>
    <row r="168" spans="1:12">
      <c r="A168" s="1" t="s">
        <v>110</v>
      </c>
      <c r="B168" s="1">
        <v>2021</v>
      </c>
      <c r="C168" s="2">
        <v>44490</v>
      </c>
      <c r="D168" s="1" t="s">
        <v>13</v>
      </c>
      <c r="E168" s="1" t="s">
        <v>39</v>
      </c>
      <c r="F168" s="1" t="s">
        <v>40</v>
      </c>
      <c r="G168" s="1"/>
      <c r="H168" s="1">
        <v>10</v>
      </c>
      <c r="I168" s="4">
        <v>5.3440000000000003</v>
      </c>
      <c r="J168" s="40">
        <f t="shared" si="3"/>
        <v>5.4470434339498217</v>
      </c>
      <c r="K168" s="4">
        <v>10.791043433949822</v>
      </c>
      <c r="L168" s="4">
        <v>66.721999999999994</v>
      </c>
    </row>
    <row r="169" spans="1:12">
      <c r="A169" s="1" t="s">
        <v>110</v>
      </c>
      <c r="B169" s="1">
        <v>2021</v>
      </c>
      <c r="C169" s="2">
        <v>44490</v>
      </c>
      <c r="D169" s="1" t="s">
        <v>13</v>
      </c>
      <c r="E169" s="1" t="s">
        <v>24</v>
      </c>
      <c r="F169" s="1" t="s">
        <v>25</v>
      </c>
      <c r="G169" s="1"/>
      <c r="H169" s="1">
        <v>11</v>
      </c>
      <c r="I169" s="4">
        <v>5.3319999999999999</v>
      </c>
      <c r="J169" s="40">
        <f t="shared" si="3"/>
        <v>5.4890469362910848</v>
      </c>
      <c r="K169" s="4">
        <v>10.821046936291085</v>
      </c>
      <c r="L169" s="4">
        <v>66.537000000000006</v>
      </c>
    </row>
    <row r="170" spans="1:12">
      <c r="A170" s="1" t="s">
        <v>110</v>
      </c>
      <c r="B170" s="1">
        <v>2021</v>
      </c>
      <c r="C170" s="2">
        <v>44490</v>
      </c>
      <c r="D170" s="1" t="s">
        <v>13</v>
      </c>
      <c r="E170" s="1" t="s">
        <v>41</v>
      </c>
      <c r="F170" s="1" t="s">
        <v>27</v>
      </c>
      <c r="G170" s="1"/>
      <c r="H170" s="1">
        <v>12</v>
      </c>
      <c r="I170" s="4">
        <v>5.35</v>
      </c>
      <c r="J170" s="40">
        <f t="shared" si="3"/>
        <v>5.4759280977942169</v>
      </c>
      <c r="K170" s="4">
        <v>10.825928097794216</v>
      </c>
      <c r="L170" s="4">
        <v>66.507000000000005</v>
      </c>
    </row>
    <row r="171" spans="1:12">
      <c r="A171" s="1" t="s">
        <v>110</v>
      </c>
      <c r="B171" s="1">
        <v>2021</v>
      </c>
      <c r="C171" s="2">
        <v>44490</v>
      </c>
      <c r="D171" s="1" t="s">
        <v>13</v>
      </c>
      <c r="E171" s="1" t="s">
        <v>111</v>
      </c>
      <c r="F171" s="1" t="s">
        <v>112</v>
      </c>
      <c r="G171" s="1"/>
      <c r="H171" s="1">
        <v>13</v>
      </c>
      <c r="I171" s="4">
        <v>5.3979999999999997</v>
      </c>
      <c r="J171" s="40">
        <f t="shared" si="3"/>
        <v>5.4440672208167697</v>
      </c>
      <c r="K171" s="4">
        <v>10.842067220816769</v>
      </c>
      <c r="L171" s="4">
        <v>66.408000000000001</v>
      </c>
    </row>
    <row r="172" spans="1:12">
      <c r="A172" s="1" t="s">
        <v>110</v>
      </c>
      <c r="B172" s="1">
        <v>2021</v>
      </c>
      <c r="C172" s="2">
        <v>44490</v>
      </c>
      <c r="D172" s="1" t="s">
        <v>13</v>
      </c>
      <c r="E172" s="1" t="s">
        <v>113</v>
      </c>
      <c r="F172" s="1" t="s">
        <v>112</v>
      </c>
      <c r="G172" s="1"/>
      <c r="H172" s="1">
        <v>14</v>
      </c>
      <c r="I172" s="4">
        <v>5.39</v>
      </c>
      <c r="J172" s="40">
        <f t="shared" si="3"/>
        <v>5.475956355075307</v>
      </c>
      <c r="K172" s="4">
        <v>10.865956355075307</v>
      </c>
      <c r="L172" s="4">
        <v>66.262</v>
      </c>
    </row>
    <row r="173" spans="1:12">
      <c r="A173" s="1" t="s">
        <v>110</v>
      </c>
      <c r="B173" s="1">
        <v>2021</v>
      </c>
      <c r="C173" s="2">
        <v>44490</v>
      </c>
      <c r="D173" s="1" t="s">
        <v>13</v>
      </c>
      <c r="E173" s="1" t="s">
        <v>99</v>
      </c>
      <c r="F173" s="1" t="s">
        <v>67</v>
      </c>
      <c r="G173" s="1"/>
      <c r="H173" s="1">
        <v>15</v>
      </c>
      <c r="I173" s="4">
        <v>5.415</v>
      </c>
      <c r="J173" s="40">
        <f t="shared" si="3"/>
        <v>5.536070010798972</v>
      </c>
      <c r="K173" s="4">
        <v>10.951070010798972</v>
      </c>
      <c r="L173" s="4">
        <v>65.747</v>
      </c>
    </row>
    <row r="174" spans="1:12">
      <c r="A174" s="1" t="s">
        <v>110</v>
      </c>
      <c r="B174" s="1">
        <v>2021</v>
      </c>
      <c r="C174" s="2">
        <v>44490</v>
      </c>
      <c r="D174" s="1" t="s">
        <v>13</v>
      </c>
      <c r="E174" s="1" t="s">
        <v>54</v>
      </c>
      <c r="F174" s="1" t="s">
        <v>44</v>
      </c>
      <c r="G174" s="1"/>
      <c r="H174" s="1">
        <v>16</v>
      </c>
      <c r="I174" s="4">
        <v>5.399</v>
      </c>
      <c r="J174" s="40">
        <f t="shared" si="3"/>
        <v>5.5530694847963984</v>
      </c>
      <c r="K174" s="4">
        <v>10.952069484796398</v>
      </c>
      <c r="L174" s="4">
        <v>65.741</v>
      </c>
    </row>
    <row r="175" spans="1:12">
      <c r="A175" s="1" t="s">
        <v>110</v>
      </c>
      <c r="B175" s="1">
        <v>2021</v>
      </c>
      <c r="C175" s="2">
        <v>44490</v>
      </c>
      <c r="D175" s="1" t="s">
        <v>13</v>
      </c>
      <c r="E175" s="1" t="s">
        <v>45</v>
      </c>
      <c r="F175" s="1" t="s">
        <v>40</v>
      </c>
      <c r="G175" s="1"/>
      <c r="H175" s="1">
        <v>17</v>
      </c>
      <c r="I175">
        <v>5.4710000000000001</v>
      </c>
      <c r="J175" s="48">
        <f t="shared" si="3"/>
        <v>5.545080417387048</v>
      </c>
      <c r="K175">
        <v>11.016080417387048</v>
      </c>
      <c r="L175">
        <v>65.358999999999995</v>
      </c>
    </row>
    <row r="176" spans="1:12">
      <c r="A176" s="1" t="s">
        <v>110</v>
      </c>
      <c r="B176" s="1">
        <v>2021</v>
      </c>
      <c r="C176" s="2">
        <v>44490</v>
      </c>
      <c r="D176" s="1" t="s">
        <v>13</v>
      </c>
      <c r="E176" s="1" t="s">
        <v>83</v>
      </c>
      <c r="F176" s="1" t="s">
        <v>67</v>
      </c>
      <c r="G176" s="1"/>
      <c r="H176" s="1">
        <v>18</v>
      </c>
      <c r="I176">
        <v>5.4740000000000002</v>
      </c>
      <c r="J176" s="48">
        <f t="shared" si="3"/>
        <v>5.570977603239859</v>
      </c>
      <c r="K176">
        <v>11.044977603239859</v>
      </c>
      <c r="L176">
        <v>65.188000000000002</v>
      </c>
    </row>
    <row r="177" spans="1:12">
      <c r="A177" s="1" t="s">
        <v>110</v>
      </c>
      <c r="B177" s="1">
        <v>2021</v>
      </c>
      <c r="C177" s="2">
        <v>44490</v>
      </c>
      <c r="D177" s="1" t="s">
        <v>13</v>
      </c>
      <c r="E177" s="1" t="s">
        <v>114</v>
      </c>
      <c r="F177" s="1" t="s">
        <v>25</v>
      </c>
      <c r="G177" s="1"/>
      <c r="H177" s="1">
        <v>19</v>
      </c>
      <c r="I177">
        <v>5.4930000000000003</v>
      </c>
      <c r="J177" s="48">
        <f t="shared" si="3"/>
        <v>5.6179396459931166</v>
      </c>
      <c r="K177">
        <v>11.110939645993117</v>
      </c>
      <c r="L177">
        <v>64.801000000000002</v>
      </c>
    </row>
    <row r="178" spans="1:12">
      <c r="A178" s="1" t="s">
        <v>110</v>
      </c>
      <c r="B178" s="1">
        <v>2021</v>
      </c>
      <c r="C178" s="2">
        <v>44490</v>
      </c>
      <c r="D178" s="1" t="s">
        <v>13</v>
      </c>
      <c r="E178" s="1" t="s">
        <v>108</v>
      </c>
      <c r="F178" s="1" t="s">
        <v>63</v>
      </c>
      <c r="G178" s="1"/>
      <c r="H178" s="1">
        <v>20</v>
      </c>
      <c r="I178">
        <v>5.4770000000000003</v>
      </c>
      <c r="J178" s="48">
        <f t="shared" si="3"/>
        <v>5.6859637668801071</v>
      </c>
      <c r="K178">
        <v>11.162963766880107</v>
      </c>
      <c r="L178">
        <v>64.498999999999995</v>
      </c>
    </row>
    <row r="179" spans="1:12">
      <c r="A179" s="1" t="s">
        <v>110</v>
      </c>
      <c r="B179" s="1">
        <v>2021</v>
      </c>
      <c r="C179" s="2">
        <v>44490</v>
      </c>
      <c r="D179" s="1" t="s">
        <v>13</v>
      </c>
      <c r="E179" s="1" t="s">
        <v>115</v>
      </c>
      <c r="F179" s="1" t="s">
        <v>31</v>
      </c>
      <c r="G179" s="1"/>
      <c r="H179" s="1">
        <v>21</v>
      </c>
      <c r="I179">
        <v>5.5759999999999996</v>
      </c>
      <c r="J179" s="48">
        <f t="shared" si="3"/>
        <v>5.6970745745197204</v>
      </c>
      <c r="K179">
        <v>11.27307457451972</v>
      </c>
      <c r="L179">
        <v>63.869</v>
      </c>
    </row>
    <row r="180" spans="1:12">
      <c r="A180" s="1" t="s">
        <v>110</v>
      </c>
      <c r="B180" s="1">
        <v>2021</v>
      </c>
      <c r="C180" s="2">
        <v>44490</v>
      </c>
      <c r="D180" s="1" t="s">
        <v>13</v>
      </c>
      <c r="E180" s="1" t="s">
        <v>116</v>
      </c>
      <c r="F180" s="1" t="s">
        <v>49</v>
      </c>
      <c r="G180" s="1"/>
      <c r="H180" s="1">
        <v>22</v>
      </c>
      <c r="I180">
        <v>5.5540000000000003</v>
      </c>
      <c r="J180" s="48">
        <f t="shared" si="3"/>
        <v>5.7190745745197198</v>
      </c>
      <c r="K180">
        <v>11.27307457451972</v>
      </c>
      <c r="L180">
        <v>63.869</v>
      </c>
    </row>
    <row r="181" spans="1:12">
      <c r="A181" s="1" t="s">
        <v>110</v>
      </c>
      <c r="B181" s="1">
        <v>2021</v>
      </c>
      <c r="C181" s="2">
        <v>44490</v>
      </c>
      <c r="D181" s="1" t="s">
        <v>13</v>
      </c>
      <c r="E181" s="1" t="s">
        <v>60</v>
      </c>
      <c r="F181" s="1" t="s">
        <v>61</v>
      </c>
      <c r="G181" s="1"/>
      <c r="H181" s="1">
        <v>23</v>
      </c>
      <c r="I181">
        <v>5.5510000000000002</v>
      </c>
      <c r="J181" s="48">
        <f t="shared" si="3"/>
        <v>5.7349740422597026</v>
      </c>
      <c r="K181">
        <v>11.285974042259703</v>
      </c>
      <c r="L181">
        <v>63.795999999999999</v>
      </c>
    </row>
    <row r="182" spans="1:12">
      <c r="A182" s="1" t="s">
        <v>110</v>
      </c>
      <c r="B182" s="1">
        <v>2021</v>
      </c>
      <c r="C182" s="2">
        <v>44490</v>
      </c>
      <c r="D182" s="1" t="s">
        <v>13</v>
      </c>
      <c r="E182" s="1" t="s">
        <v>117</v>
      </c>
      <c r="F182" s="1" t="s">
        <v>21</v>
      </c>
      <c r="G182" s="1"/>
      <c r="H182" s="1">
        <v>24</v>
      </c>
      <c r="I182">
        <v>5.593</v>
      </c>
      <c r="J182" s="48">
        <f t="shared" si="3"/>
        <v>5.8160131203650884</v>
      </c>
      <c r="K182">
        <v>11.409013120365088</v>
      </c>
      <c r="L182">
        <v>63.107999999999997</v>
      </c>
    </row>
    <row r="183" spans="1:12">
      <c r="A183" s="5" t="s">
        <v>71</v>
      </c>
      <c r="B183" s="5">
        <v>2021</v>
      </c>
      <c r="C183" s="6">
        <v>44449</v>
      </c>
      <c r="D183" s="5" t="s">
        <v>72</v>
      </c>
      <c r="E183" s="5" t="s">
        <v>16</v>
      </c>
      <c r="F183" s="5" t="s">
        <v>17</v>
      </c>
      <c r="G183" s="5"/>
      <c r="H183" s="5">
        <v>1</v>
      </c>
      <c r="I183" s="76">
        <v>5.3070000000000004</v>
      </c>
      <c r="J183" s="127">
        <v>5.3810427521710089</v>
      </c>
      <c r="K183" s="76">
        <v>10.688042752171009</v>
      </c>
      <c r="L183" s="76">
        <v>67.364999999999995</v>
      </c>
    </row>
    <row r="184" spans="1:12">
      <c r="A184" s="5" t="s">
        <v>71</v>
      </c>
      <c r="B184" s="5">
        <v>2021</v>
      </c>
      <c r="C184" s="6">
        <v>44449</v>
      </c>
      <c r="D184" s="5" t="s">
        <v>72</v>
      </c>
      <c r="E184" s="5" t="s">
        <v>20</v>
      </c>
      <c r="F184" s="5" t="s">
        <v>21</v>
      </c>
      <c r="G184" s="5"/>
      <c r="H184" s="5">
        <v>2</v>
      </c>
      <c r="I184" s="76">
        <v>5.2869999999999999</v>
      </c>
      <c r="J184" s="127">
        <v>5.4159775088819844</v>
      </c>
      <c r="K184" s="76">
        <v>10.702977508881984</v>
      </c>
      <c r="L184" s="76">
        <v>67.271000000000001</v>
      </c>
    </row>
    <row r="185" spans="1:12">
      <c r="A185" s="5" t="s">
        <v>71</v>
      </c>
      <c r="B185" s="5">
        <v>2021</v>
      </c>
      <c r="C185" s="6">
        <v>44449</v>
      </c>
      <c r="D185" s="5" t="s">
        <v>72</v>
      </c>
      <c r="E185" s="5" t="s">
        <v>41</v>
      </c>
      <c r="F185" s="5" t="s">
        <v>27</v>
      </c>
      <c r="G185" s="5"/>
      <c r="H185" s="5">
        <v>3</v>
      </c>
      <c r="I185" s="76">
        <v>5.3159999999999998</v>
      </c>
      <c r="J185" s="127">
        <v>5.450033165363279</v>
      </c>
      <c r="K185" s="76">
        <v>10.766033165363279</v>
      </c>
      <c r="L185" s="76">
        <v>66.876999999999995</v>
      </c>
    </row>
    <row r="186" spans="1:12">
      <c r="A186" s="5" t="s">
        <v>71</v>
      </c>
      <c r="B186" s="5">
        <v>2021</v>
      </c>
      <c r="C186" s="6">
        <v>44449</v>
      </c>
      <c r="D186" s="5" t="s">
        <v>72</v>
      </c>
      <c r="E186" s="5" t="s">
        <v>118</v>
      </c>
      <c r="F186" s="5" t="s">
        <v>27</v>
      </c>
      <c r="G186" s="5"/>
      <c r="H186" s="5">
        <v>4</v>
      </c>
      <c r="I186" s="76">
        <v>5.3490000000000002</v>
      </c>
      <c r="J186" s="127">
        <v>5.5460593932057218</v>
      </c>
      <c r="K186" s="76">
        <v>10.895059393205722</v>
      </c>
      <c r="L186" s="76">
        <v>66.084999999999994</v>
      </c>
    </row>
    <row r="187" spans="1:12">
      <c r="A187" s="5" t="s">
        <v>71</v>
      </c>
      <c r="B187" s="5">
        <v>2021</v>
      </c>
      <c r="C187" s="6">
        <v>44449</v>
      </c>
      <c r="D187" s="5" t="s">
        <v>72</v>
      </c>
      <c r="E187" s="5" t="s">
        <v>54</v>
      </c>
      <c r="F187" s="5" t="s">
        <v>44</v>
      </c>
      <c r="G187" s="5"/>
      <c r="H187" s="5">
        <v>5</v>
      </c>
      <c r="I187" s="76">
        <v>5.4690000000000003</v>
      </c>
      <c r="J187" s="127">
        <v>5.5639609709005642</v>
      </c>
      <c r="K187" s="76">
        <v>11.032960970900564</v>
      </c>
      <c r="L187" s="76">
        <v>65.259</v>
      </c>
    </row>
    <row r="188" spans="1:12">
      <c r="A188" s="5" t="s">
        <v>71</v>
      </c>
      <c r="B188" s="5">
        <v>2021</v>
      </c>
      <c r="C188" s="6">
        <v>44449</v>
      </c>
      <c r="D188" s="5" t="s">
        <v>72</v>
      </c>
      <c r="E188" s="5" t="s">
        <v>58</v>
      </c>
      <c r="F188" s="5" t="s">
        <v>59</v>
      </c>
      <c r="G188" s="5"/>
      <c r="H188" s="5">
        <v>6</v>
      </c>
      <c r="I188" s="76">
        <v>5.48</v>
      </c>
      <c r="J188" s="127">
        <v>5.6300823997777982</v>
      </c>
      <c r="K188" s="76">
        <v>11.110082399777799</v>
      </c>
      <c r="L188" s="76">
        <v>64.805999999999997</v>
      </c>
    </row>
    <row r="189" spans="1:12">
      <c r="A189" s="5" t="s">
        <v>71</v>
      </c>
      <c r="B189" s="5">
        <v>2021</v>
      </c>
      <c r="C189" s="6">
        <v>44449</v>
      </c>
      <c r="D189" s="5" t="s">
        <v>72</v>
      </c>
      <c r="E189" s="5" t="s">
        <v>119</v>
      </c>
      <c r="F189" s="5" t="s">
        <v>21</v>
      </c>
      <c r="G189" s="5"/>
      <c r="H189" s="5">
        <v>7</v>
      </c>
      <c r="I189" s="76">
        <v>5.5380000000000003</v>
      </c>
      <c r="J189" s="127">
        <v>5.6339707666764927</v>
      </c>
      <c r="K189" s="76">
        <v>11.171970766676493</v>
      </c>
      <c r="L189" s="76">
        <v>64.447000000000003</v>
      </c>
    </row>
    <row r="190" spans="1:12">
      <c r="A190" s="5" t="s">
        <v>71</v>
      </c>
      <c r="B190" s="5">
        <v>2021</v>
      </c>
      <c r="C190" s="6">
        <v>44449</v>
      </c>
      <c r="D190" s="5" t="s">
        <v>72</v>
      </c>
      <c r="E190" s="5" t="s">
        <v>116</v>
      </c>
      <c r="F190" s="5" t="s">
        <v>49</v>
      </c>
      <c r="G190" s="5"/>
      <c r="H190" s="5">
        <v>8</v>
      </c>
      <c r="I190" s="76">
        <v>5.55</v>
      </c>
      <c r="J190" s="127">
        <v>5.6959584836699326</v>
      </c>
      <c r="K190" s="76">
        <v>11.245958483669932</v>
      </c>
      <c r="L190" s="76">
        <v>64.022999999999996</v>
      </c>
    </row>
    <row r="191" spans="1:12">
      <c r="A191" s="5" t="s">
        <v>71</v>
      </c>
      <c r="B191" s="5">
        <v>2021</v>
      </c>
      <c r="C191" s="6">
        <v>44449</v>
      </c>
      <c r="D191" s="5" t="s">
        <v>72</v>
      </c>
      <c r="E191" s="5" t="s">
        <v>101</v>
      </c>
      <c r="F191" s="5" t="s">
        <v>47</v>
      </c>
      <c r="G191" s="5"/>
      <c r="H191" s="5">
        <v>9</v>
      </c>
      <c r="I191" s="76">
        <v>5.6449999999999996</v>
      </c>
      <c r="J191" s="127">
        <v>5.7979204875955563</v>
      </c>
      <c r="K191" s="76">
        <v>11.442920487595556</v>
      </c>
      <c r="L191" s="76">
        <v>62.920999999999999</v>
      </c>
    </row>
    <row r="192" spans="1:12">
      <c r="A192" s="5" t="s">
        <v>71</v>
      </c>
      <c r="B192" s="5">
        <v>2021</v>
      </c>
      <c r="C192" s="6">
        <v>44449</v>
      </c>
      <c r="D192" s="5" t="s">
        <v>72</v>
      </c>
      <c r="E192" s="5" t="s">
        <v>50</v>
      </c>
      <c r="F192" s="5" t="s">
        <v>51</v>
      </c>
      <c r="G192" s="5"/>
      <c r="H192" s="5">
        <v>10</v>
      </c>
      <c r="I192" s="76">
        <v>5.6859999999999999</v>
      </c>
      <c r="J192" s="127">
        <v>5.8949621849415337</v>
      </c>
      <c r="K192" s="76">
        <v>11.580962184941534</v>
      </c>
      <c r="L192" s="76">
        <v>62.170999999999999</v>
      </c>
    </row>
    <row r="193" spans="1:12">
      <c r="A193" s="5" t="s">
        <v>71</v>
      </c>
      <c r="B193" s="5">
        <v>2021</v>
      </c>
      <c r="C193" s="6">
        <v>44449</v>
      </c>
      <c r="D193" s="5" t="s">
        <v>72</v>
      </c>
      <c r="E193" s="5" t="s">
        <v>100</v>
      </c>
      <c r="F193" s="5" t="s">
        <v>47</v>
      </c>
      <c r="G193" s="5"/>
      <c r="H193" s="5">
        <v>11</v>
      </c>
      <c r="I193" s="76">
        <v>5.7060000000000004</v>
      </c>
      <c r="J193" s="127">
        <v>5.8900702206474458</v>
      </c>
      <c r="K193" s="76">
        <v>11.596070220647446</v>
      </c>
      <c r="L193" s="76">
        <v>62.09</v>
      </c>
    </row>
    <row r="194" spans="1:12">
      <c r="A194" s="5" t="s">
        <v>71</v>
      </c>
      <c r="B194" s="5">
        <v>2021</v>
      </c>
      <c r="C194" s="6">
        <v>44449</v>
      </c>
      <c r="D194" s="5" t="s">
        <v>72</v>
      </c>
      <c r="E194" s="5" t="s">
        <v>87</v>
      </c>
      <c r="F194" s="5" t="s">
        <v>88</v>
      </c>
      <c r="G194" s="5"/>
      <c r="H194" s="5">
        <v>12</v>
      </c>
      <c r="I194" s="76">
        <v>5.9509999999999996</v>
      </c>
      <c r="J194" s="127">
        <v>6.2480477965469925</v>
      </c>
      <c r="K194" s="76">
        <v>12.199047796546992</v>
      </c>
      <c r="L194" s="76">
        <v>59.021000000000001</v>
      </c>
    </row>
    <row r="195" spans="1:12">
      <c r="A195" s="1" t="s">
        <v>120</v>
      </c>
      <c r="B195" s="1">
        <v>2021</v>
      </c>
      <c r="C195" s="2">
        <v>44386</v>
      </c>
      <c r="D195" s="1" t="s">
        <v>72</v>
      </c>
      <c r="E195" s="1" t="s">
        <v>111</v>
      </c>
      <c r="F195" s="1" t="s">
        <v>121</v>
      </c>
      <c r="G195" s="1"/>
      <c r="H195" s="1">
        <v>1</v>
      </c>
      <c r="I195">
        <v>5.2249999999999996</v>
      </c>
      <c r="J195" s="48">
        <v>5.3899287178050699</v>
      </c>
      <c r="K195">
        <v>10.61492871780507</v>
      </c>
      <c r="L195">
        <v>67.828999999999994</v>
      </c>
    </row>
    <row r="196" spans="1:12">
      <c r="A196" s="1" t="s">
        <v>120</v>
      </c>
      <c r="B196" s="1">
        <v>2021</v>
      </c>
      <c r="C196" s="2">
        <v>44386</v>
      </c>
      <c r="D196" s="1" t="s">
        <v>72</v>
      </c>
      <c r="E196" s="1" t="s">
        <v>122</v>
      </c>
      <c r="F196" s="1" t="s">
        <v>123</v>
      </c>
      <c r="G196" s="1"/>
      <c r="H196" s="1">
        <v>2</v>
      </c>
      <c r="I196">
        <v>5.2690000000000001</v>
      </c>
      <c r="J196" s="48">
        <v>5.4609335340228302</v>
      </c>
      <c r="K196">
        <v>10.72993353402283</v>
      </c>
      <c r="L196">
        <v>67.102000000000004</v>
      </c>
    </row>
    <row r="197" spans="1:12">
      <c r="A197" s="1" t="s">
        <v>120</v>
      </c>
      <c r="B197" s="1">
        <v>2021</v>
      </c>
      <c r="C197" s="2">
        <v>44386</v>
      </c>
      <c r="D197" s="1" t="s">
        <v>72</v>
      </c>
      <c r="E197" s="1" t="s">
        <v>20</v>
      </c>
      <c r="F197" s="1" t="s">
        <v>21</v>
      </c>
      <c r="G197" s="1"/>
      <c r="H197" s="1">
        <v>3</v>
      </c>
      <c r="I197">
        <v>5.28</v>
      </c>
      <c r="J197" s="48">
        <v>5.4520126995483595</v>
      </c>
      <c r="K197">
        <v>10.73201269954836</v>
      </c>
      <c r="L197">
        <v>67.088999999999999</v>
      </c>
    </row>
    <row r="198" spans="1:12">
      <c r="A198" s="1" t="s">
        <v>120</v>
      </c>
      <c r="B198" s="1">
        <v>2021</v>
      </c>
      <c r="C198" s="2">
        <v>44386</v>
      </c>
      <c r="D198" s="1" t="s">
        <v>72</v>
      </c>
      <c r="E198" s="1" t="s">
        <v>107</v>
      </c>
      <c r="F198" s="1" t="s">
        <v>15</v>
      </c>
      <c r="G198" s="1"/>
      <c r="H198" s="1">
        <v>4</v>
      </c>
      <c r="I198">
        <v>5.3410000000000002</v>
      </c>
      <c r="J198" s="48">
        <v>5.4750076913832482</v>
      </c>
      <c r="K198">
        <v>10.816007691383248</v>
      </c>
      <c r="L198">
        <v>66.567999999999998</v>
      </c>
    </row>
    <row r="199" spans="1:12">
      <c r="A199" s="1" t="s">
        <v>120</v>
      </c>
      <c r="B199" s="1">
        <v>2021</v>
      </c>
      <c r="C199" s="2">
        <v>44386</v>
      </c>
      <c r="D199" s="1" t="s">
        <v>72</v>
      </c>
      <c r="E199" s="1" t="s">
        <v>124</v>
      </c>
      <c r="F199" s="1" t="s">
        <v>123</v>
      </c>
      <c r="G199" s="1"/>
      <c r="H199" s="1">
        <v>5</v>
      </c>
      <c r="I199">
        <v>5.3460000000000001</v>
      </c>
      <c r="J199" s="48">
        <v>5.5409870263404599</v>
      </c>
      <c r="K199">
        <v>10.88698702634046</v>
      </c>
      <c r="L199">
        <v>66.134</v>
      </c>
    </row>
    <row r="200" spans="1:12">
      <c r="A200" s="1" t="s">
        <v>120</v>
      </c>
      <c r="B200" s="1">
        <v>2021</v>
      </c>
      <c r="C200" s="2">
        <v>44386</v>
      </c>
      <c r="D200" s="1" t="s">
        <v>72</v>
      </c>
      <c r="E200" s="1" t="s">
        <v>125</v>
      </c>
      <c r="F200" s="1" t="s">
        <v>121</v>
      </c>
      <c r="G200" s="1"/>
      <c r="H200" s="1">
        <v>6</v>
      </c>
      <c r="I200">
        <v>5.3890000000000002</v>
      </c>
      <c r="J200" s="48">
        <v>5.5149693477306103</v>
      </c>
      <c r="K200">
        <v>10.903969347730611</v>
      </c>
      <c r="L200">
        <v>66.031000000000006</v>
      </c>
    </row>
    <row r="201" spans="1:12">
      <c r="A201" s="1" t="s">
        <v>120</v>
      </c>
      <c r="B201" s="1">
        <v>2021</v>
      </c>
      <c r="C201" s="2">
        <v>44386</v>
      </c>
      <c r="D201" s="1" t="s">
        <v>72</v>
      </c>
      <c r="E201" s="1" t="s">
        <v>126</v>
      </c>
      <c r="F201" s="1" t="s">
        <v>127</v>
      </c>
      <c r="G201" s="1"/>
      <c r="H201" s="1">
        <v>7</v>
      </c>
      <c r="I201">
        <v>5.3970000000000002</v>
      </c>
      <c r="J201" s="48">
        <v>5.6099863788543569</v>
      </c>
      <c r="K201">
        <v>11.006986378854357</v>
      </c>
      <c r="L201">
        <v>65.412999999999997</v>
      </c>
    </row>
    <row r="202" spans="1:12">
      <c r="A202" s="1" t="s">
        <v>120</v>
      </c>
      <c r="B202" s="1">
        <v>2021</v>
      </c>
      <c r="C202" s="2">
        <v>44386</v>
      </c>
      <c r="D202" s="1" t="s">
        <v>72</v>
      </c>
      <c r="E202" s="1" t="s">
        <v>55</v>
      </c>
      <c r="F202" s="1" t="s">
        <v>56</v>
      </c>
      <c r="G202" s="1"/>
      <c r="H202" s="1">
        <v>8</v>
      </c>
      <c r="I202">
        <v>5.4829999999999997</v>
      </c>
      <c r="J202" s="48">
        <v>5.7569893844544699</v>
      </c>
      <c r="K202">
        <v>11.23998938445447</v>
      </c>
      <c r="L202">
        <v>64.057000000000002</v>
      </c>
    </row>
    <row r="203" spans="1:12">
      <c r="A203" s="1" t="s">
        <v>120</v>
      </c>
      <c r="B203" s="1">
        <v>2021</v>
      </c>
      <c r="C203" s="2">
        <v>44386</v>
      </c>
      <c r="D203" s="1" t="s">
        <v>72</v>
      </c>
      <c r="E203" s="1" t="s">
        <v>128</v>
      </c>
      <c r="F203" s="1" t="s">
        <v>15</v>
      </c>
      <c r="G203" s="1"/>
      <c r="H203" s="1">
        <v>9</v>
      </c>
      <c r="I203">
        <v>5.5819999999999999</v>
      </c>
      <c r="J203" s="48">
        <v>5.7209827315541597</v>
      </c>
      <c r="K203">
        <v>11.30298273155416</v>
      </c>
      <c r="L203">
        <v>63.7</v>
      </c>
    </row>
    <row r="204" spans="1:12">
      <c r="A204" s="1" t="s">
        <v>120</v>
      </c>
      <c r="B204" s="1">
        <v>2021</v>
      </c>
      <c r="C204" s="2">
        <v>44386</v>
      </c>
      <c r="D204" s="1" t="s">
        <v>72</v>
      </c>
      <c r="E204" s="1" t="s">
        <v>129</v>
      </c>
      <c r="F204" s="1" t="s">
        <v>31</v>
      </c>
      <c r="G204" s="1"/>
      <c r="H204" s="1">
        <v>10</v>
      </c>
      <c r="I204">
        <v>5.6139999999999999</v>
      </c>
      <c r="J204" s="48">
        <v>5.7629238062130641</v>
      </c>
      <c r="K204">
        <v>11.376923806213064</v>
      </c>
      <c r="L204">
        <v>63.286000000000001</v>
      </c>
    </row>
    <row r="205" spans="1:12">
      <c r="A205" s="1" t="s">
        <v>120</v>
      </c>
      <c r="B205" s="1">
        <v>2021</v>
      </c>
      <c r="C205" s="2">
        <v>44386</v>
      </c>
      <c r="D205" s="1" t="s">
        <v>72</v>
      </c>
      <c r="E205" s="1" t="s">
        <v>115</v>
      </c>
      <c r="F205" s="1" t="s">
        <v>31</v>
      </c>
      <c r="G205" s="1"/>
      <c r="H205" s="1">
        <v>11</v>
      </c>
      <c r="I205">
        <v>5.67</v>
      </c>
      <c r="J205" s="48">
        <v>5.8910649025338007</v>
      </c>
      <c r="K205">
        <v>11.561064902533801</v>
      </c>
      <c r="L205">
        <v>62.277999999999999</v>
      </c>
    </row>
    <row r="206" spans="1:12">
      <c r="A206" s="5" t="s">
        <v>130</v>
      </c>
      <c r="B206" s="5">
        <v>2021</v>
      </c>
      <c r="C206" s="6">
        <v>44330</v>
      </c>
      <c r="D206" s="5" t="s">
        <v>72</v>
      </c>
      <c r="E206" s="5" t="s">
        <v>80</v>
      </c>
      <c r="F206" s="5" t="s">
        <v>65</v>
      </c>
      <c r="G206" s="5"/>
      <c r="H206" s="5">
        <v>1</v>
      </c>
      <c r="I206" s="76">
        <v>5.2629999999999999</v>
      </c>
      <c r="J206" s="127">
        <v>5.4009809233230168</v>
      </c>
      <c r="K206" s="76">
        <v>10.663980923323017</v>
      </c>
      <c r="L206" s="76">
        <v>67.516999999999996</v>
      </c>
    </row>
    <row r="207" spans="1:12">
      <c r="A207" s="5" t="s">
        <v>130</v>
      </c>
      <c r="B207" s="5">
        <v>2021</v>
      </c>
      <c r="C207" s="6">
        <v>44330</v>
      </c>
      <c r="D207" s="5" t="s">
        <v>72</v>
      </c>
      <c r="E207" s="5" t="s">
        <v>97</v>
      </c>
      <c r="F207" s="5" t="s">
        <v>40</v>
      </c>
      <c r="G207" s="5"/>
      <c r="H207" s="5">
        <v>2</v>
      </c>
      <c r="I207" s="76">
        <v>5.38</v>
      </c>
      <c r="J207" s="127">
        <v>5.4389331329827195</v>
      </c>
      <c r="K207" s="76">
        <v>10.818933132982719</v>
      </c>
      <c r="L207" s="76">
        <v>66.55</v>
      </c>
    </row>
    <row r="208" spans="1:12">
      <c r="A208" s="5" t="s">
        <v>130</v>
      </c>
      <c r="B208" s="5">
        <v>2021</v>
      </c>
      <c r="C208" s="6">
        <v>44330</v>
      </c>
      <c r="D208" s="5" t="s">
        <v>72</v>
      </c>
      <c r="E208" s="5" t="s">
        <v>39</v>
      </c>
      <c r="F208" s="5" t="s">
        <v>131</v>
      </c>
      <c r="G208" s="5"/>
      <c r="H208" s="5">
        <v>3</v>
      </c>
      <c r="I208" s="76">
        <v>5.3570000000000002</v>
      </c>
      <c r="J208" s="127">
        <v>5.5289993952222547</v>
      </c>
      <c r="K208" s="76">
        <v>10.885999395222255</v>
      </c>
      <c r="L208" s="76">
        <v>66.14</v>
      </c>
    </row>
    <row r="209" spans="1:12">
      <c r="A209" s="5" t="s">
        <v>130</v>
      </c>
      <c r="B209" s="5">
        <v>2021</v>
      </c>
      <c r="C209" s="6">
        <v>44330</v>
      </c>
      <c r="D209" s="5" t="s">
        <v>72</v>
      </c>
      <c r="E209" s="5" t="s">
        <v>45</v>
      </c>
      <c r="F209" s="5" t="s">
        <v>98</v>
      </c>
      <c r="G209" s="5"/>
      <c r="H209" s="5">
        <v>4</v>
      </c>
      <c r="I209" s="76">
        <v>5.4390000000000001</v>
      </c>
      <c r="J209" s="127">
        <v>5.5100716099697387</v>
      </c>
      <c r="K209" s="76">
        <v>10.949071609969739</v>
      </c>
      <c r="L209" s="76">
        <v>65.759</v>
      </c>
    </row>
    <row r="210" spans="1:12">
      <c r="A210" s="5" t="s">
        <v>130</v>
      </c>
      <c r="B210" s="5">
        <v>2021</v>
      </c>
      <c r="C210" s="6">
        <v>44330</v>
      </c>
      <c r="D210" s="5" t="s">
        <v>72</v>
      </c>
      <c r="E210" s="5" t="s">
        <v>52</v>
      </c>
      <c r="F210" s="5" t="s">
        <v>53</v>
      </c>
      <c r="G210" s="5"/>
      <c r="H210" s="5">
        <v>5</v>
      </c>
      <c r="I210" s="76">
        <v>5.4320000000000004</v>
      </c>
      <c r="J210" s="127">
        <v>5.5389270433351605</v>
      </c>
      <c r="K210" s="76">
        <v>10.970927043335161</v>
      </c>
      <c r="L210" s="76">
        <v>65.628</v>
      </c>
    </row>
    <row r="211" spans="1:12">
      <c r="A211" s="5" t="s">
        <v>130</v>
      </c>
      <c r="B211" s="5">
        <v>2021</v>
      </c>
      <c r="C211" s="6">
        <v>44330</v>
      </c>
      <c r="D211" s="5" t="s">
        <v>72</v>
      </c>
      <c r="E211" s="5" t="s">
        <v>42</v>
      </c>
      <c r="F211" s="5" t="s">
        <v>98</v>
      </c>
      <c r="G211" s="5"/>
      <c r="H211" s="5">
        <v>6</v>
      </c>
      <c r="I211" s="76">
        <v>5.4649999999999999</v>
      </c>
      <c r="J211" s="127">
        <v>5.5240109890109892</v>
      </c>
      <c r="K211" s="76">
        <v>10.989010989010989</v>
      </c>
      <c r="L211" s="76">
        <v>65.52</v>
      </c>
    </row>
    <row r="212" spans="1:12">
      <c r="A212" s="5" t="s">
        <v>130</v>
      </c>
      <c r="B212" s="5">
        <v>2021</v>
      </c>
      <c r="C212" s="6">
        <v>44330</v>
      </c>
      <c r="D212" s="5" t="s">
        <v>72</v>
      </c>
      <c r="E212" s="5" t="s">
        <v>83</v>
      </c>
      <c r="F212" s="5" t="s">
        <v>67</v>
      </c>
      <c r="G212" s="5"/>
      <c r="H212" s="5">
        <v>7</v>
      </c>
      <c r="I212" s="76">
        <v>5.4290000000000003</v>
      </c>
      <c r="J212" s="127">
        <v>5.580005978501859</v>
      </c>
      <c r="K212" s="76">
        <v>11.009005978501859</v>
      </c>
      <c r="L212" s="76">
        <v>65.400999999999996</v>
      </c>
    </row>
    <row r="213" spans="1:12">
      <c r="A213" s="5" t="s">
        <v>130</v>
      </c>
      <c r="B213" s="5">
        <v>2021</v>
      </c>
      <c r="C213" s="6">
        <v>44330</v>
      </c>
      <c r="D213" s="5" t="s">
        <v>72</v>
      </c>
      <c r="E213" s="5" t="s">
        <v>108</v>
      </c>
      <c r="F213" s="5" t="s">
        <v>63</v>
      </c>
      <c r="G213" s="5"/>
      <c r="H213" s="5">
        <v>8</v>
      </c>
      <c r="I213" s="76">
        <v>5.4370000000000003</v>
      </c>
      <c r="J213" s="127">
        <v>5.626986723215933</v>
      </c>
      <c r="K213" s="76">
        <v>11.063986723215933</v>
      </c>
      <c r="L213" s="76">
        <v>65.075999999999993</v>
      </c>
    </row>
    <row r="214" spans="1:12">
      <c r="A214" s="5" t="s">
        <v>130</v>
      </c>
      <c r="B214" s="5">
        <v>2021</v>
      </c>
      <c r="C214" s="6">
        <v>44330</v>
      </c>
      <c r="D214" s="5" t="s">
        <v>72</v>
      </c>
      <c r="E214" s="5" t="s">
        <v>99</v>
      </c>
      <c r="F214" s="5" t="s">
        <v>67</v>
      </c>
      <c r="G214" s="5"/>
      <c r="H214" s="5">
        <v>9</v>
      </c>
      <c r="I214" s="76">
        <v>5.4880000000000004</v>
      </c>
      <c r="J214" s="127">
        <v>5.6499246333766466</v>
      </c>
      <c r="K214" s="76">
        <v>11.137924633376647</v>
      </c>
      <c r="L214" s="76">
        <v>64.644000000000005</v>
      </c>
    </row>
    <row r="215" spans="1:12">
      <c r="A215" s="5" t="s">
        <v>130</v>
      </c>
      <c r="B215" s="5">
        <v>2021</v>
      </c>
      <c r="C215" s="6">
        <v>44330</v>
      </c>
      <c r="D215" s="5" t="s">
        <v>72</v>
      </c>
      <c r="E215" s="5" t="s">
        <v>132</v>
      </c>
      <c r="F215" s="5" t="s">
        <v>65</v>
      </c>
      <c r="G215" s="5"/>
      <c r="H215" s="5">
        <v>10</v>
      </c>
      <c r="I215" s="76">
        <v>5.556</v>
      </c>
      <c r="J215" s="127">
        <v>5.7729486106303289</v>
      </c>
      <c r="K215" s="76">
        <v>11.328948610630329</v>
      </c>
      <c r="L215" s="76">
        <v>63.554000000000002</v>
      </c>
    </row>
    <row r="216" spans="1:12">
      <c r="A216" s="5" t="s">
        <v>130</v>
      </c>
      <c r="B216" s="5">
        <v>2021</v>
      </c>
      <c r="C216" s="6">
        <v>44330</v>
      </c>
      <c r="D216" s="5" t="s">
        <v>72</v>
      </c>
      <c r="E216" s="5" t="s">
        <v>58</v>
      </c>
      <c r="F216" s="5" t="s">
        <v>133</v>
      </c>
      <c r="G216" s="5"/>
      <c r="H216" s="5">
        <v>11</v>
      </c>
      <c r="I216" s="76">
        <v>5.6260000000000003</v>
      </c>
      <c r="J216" s="127">
        <v>5.7120470214005641</v>
      </c>
      <c r="K216" s="76">
        <v>11.338047021400564</v>
      </c>
      <c r="L216" s="76">
        <v>63.503</v>
      </c>
    </row>
    <row r="217" spans="1:12">
      <c r="A217" s="5" t="s">
        <v>130</v>
      </c>
      <c r="B217" s="5">
        <v>2021</v>
      </c>
      <c r="C217" s="6">
        <v>44330</v>
      </c>
      <c r="D217" s="5" t="s">
        <v>72</v>
      </c>
      <c r="E217" s="5" t="s">
        <v>60</v>
      </c>
      <c r="F217" s="5" t="s">
        <v>61</v>
      </c>
      <c r="G217" s="5"/>
      <c r="H217" s="5">
        <v>12</v>
      </c>
      <c r="I217" s="76">
        <v>5.617</v>
      </c>
      <c r="J217" s="127">
        <v>5.8899281296447255</v>
      </c>
      <c r="K217" s="76">
        <v>11.506928129644725</v>
      </c>
      <c r="L217" s="76">
        <v>62.570999999999998</v>
      </c>
    </row>
    <row r="218" spans="1:12">
      <c r="A218" s="1" t="s">
        <v>134</v>
      </c>
      <c r="B218" s="1">
        <v>2020</v>
      </c>
      <c r="C218" s="2">
        <v>43888</v>
      </c>
      <c r="D218" s="1" t="s">
        <v>13</v>
      </c>
      <c r="E218" s="1" t="s">
        <v>23</v>
      </c>
      <c r="F218" s="1" t="s">
        <v>15</v>
      </c>
      <c r="G218" s="1"/>
      <c r="H218" s="1">
        <v>1</v>
      </c>
      <c r="I218">
        <v>5.141</v>
      </c>
      <c r="J218" s="48">
        <v>5.2230367923306122</v>
      </c>
      <c r="K218">
        <v>10.364036792330612</v>
      </c>
      <c r="L218">
        <v>69.471000000000004</v>
      </c>
    </row>
    <row r="219" spans="1:12">
      <c r="A219" s="1" t="s">
        <v>134</v>
      </c>
      <c r="B219" s="1">
        <v>2020</v>
      </c>
      <c r="C219" s="2">
        <v>43888</v>
      </c>
      <c r="D219" s="1" t="s">
        <v>13</v>
      </c>
      <c r="E219" s="1" t="s">
        <v>14</v>
      </c>
      <c r="F219" s="1" t="s">
        <v>15</v>
      </c>
      <c r="G219" s="1"/>
      <c r="H219" s="1">
        <v>2</v>
      </c>
      <c r="I219">
        <v>5.1479999999999997</v>
      </c>
      <c r="J219" s="48">
        <v>5.3130109404739425</v>
      </c>
      <c r="K219">
        <v>10.461010940473942</v>
      </c>
      <c r="L219">
        <v>68.826999999999998</v>
      </c>
    </row>
    <row r="220" spans="1:12">
      <c r="A220" s="1" t="s">
        <v>134</v>
      </c>
      <c r="B220" s="1">
        <v>2020</v>
      </c>
      <c r="C220" s="2">
        <v>43888</v>
      </c>
      <c r="D220" s="1" t="s">
        <v>13</v>
      </c>
      <c r="E220" s="1" t="s">
        <v>78</v>
      </c>
      <c r="F220" s="1" t="s">
        <v>19</v>
      </c>
      <c r="G220" s="1"/>
      <c r="H220" s="1">
        <v>3</v>
      </c>
      <c r="I220">
        <v>5.1740000000000004</v>
      </c>
      <c r="J220" s="48">
        <v>5.3040615586116564</v>
      </c>
      <c r="K220">
        <v>10.478061558611657</v>
      </c>
      <c r="L220">
        <v>68.715000000000003</v>
      </c>
    </row>
    <row r="221" spans="1:12">
      <c r="A221" s="1" t="s">
        <v>134</v>
      </c>
      <c r="B221" s="1">
        <v>2020</v>
      </c>
      <c r="C221" s="2">
        <v>43888</v>
      </c>
      <c r="D221" s="1" t="s">
        <v>13</v>
      </c>
      <c r="E221" s="1" t="s">
        <v>80</v>
      </c>
      <c r="F221" s="1" t="s">
        <v>65</v>
      </c>
      <c r="G221" s="1"/>
      <c r="H221" s="1">
        <v>4</v>
      </c>
      <c r="I221">
        <v>5.1639999999999997</v>
      </c>
      <c r="J221" s="48">
        <v>5.3140615586116571</v>
      </c>
      <c r="K221">
        <v>10.478061558611657</v>
      </c>
      <c r="L221">
        <v>68.715000000000003</v>
      </c>
    </row>
    <row r="222" spans="1:12">
      <c r="A222" s="1" t="s">
        <v>134</v>
      </c>
      <c r="B222" s="1">
        <v>2020</v>
      </c>
      <c r="C222" s="2">
        <v>43888</v>
      </c>
      <c r="D222" s="1" t="s">
        <v>13</v>
      </c>
      <c r="E222" s="1" t="s">
        <v>135</v>
      </c>
      <c r="F222" s="1" t="s">
        <v>36</v>
      </c>
      <c r="G222" s="1"/>
      <c r="H222" s="1">
        <v>5</v>
      </c>
      <c r="I222">
        <v>5.2089999999999996</v>
      </c>
      <c r="J222" s="48">
        <v>5.2739433775461162</v>
      </c>
      <c r="K222">
        <v>10.482943377546116</v>
      </c>
      <c r="L222">
        <v>68.683000000000007</v>
      </c>
    </row>
    <row r="223" spans="1:12">
      <c r="A223" s="1" t="s">
        <v>134</v>
      </c>
      <c r="B223" s="1">
        <v>2020</v>
      </c>
      <c r="C223" s="2">
        <v>43888</v>
      </c>
      <c r="D223" s="1" t="s">
        <v>13</v>
      </c>
      <c r="E223" s="1" t="s">
        <v>26</v>
      </c>
      <c r="F223" s="1" t="s">
        <v>27</v>
      </c>
      <c r="G223" s="1"/>
      <c r="H223" s="1">
        <v>6</v>
      </c>
      <c r="I223">
        <v>5.1509999999999998</v>
      </c>
      <c r="J223" s="48">
        <v>5.3360659519925413</v>
      </c>
      <c r="K223">
        <v>10.487065951992541</v>
      </c>
      <c r="L223">
        <v>68.656000000000006</v>
      </c>
    </row>
    <row r="224" spans="1:12">
      <c r="A224" s="1" t="s">
        <v>134</v>
      </c>
      <c r="B224" s="1">
        <v>2020</v>
      </c>
      <c r="C224" s="2">
        <v>43888</v>
      </c>
      <c r="D224" s="1" t="s">
        <v>13</v>
      </c>
      <c r="E224" s="1" t="s">
        <v>33</v>
      </c>
      <c r="F224" s="1" t="s">
        <v>27</v>
      </c>
      <c r="G224" s="1"/>
      <c r="H224" s="1">
        <v>7</v>
      </c>
      <c r="I224">
        <v>5.1989999999999998</v>
      </c>
      <c r="J224" s="48">
        <v>5.3050484353344523</v>
      </c>
      <c r="K224">
        <v>10.504048435334452</v>
      </c>
      <c r="L224">
        <v>68.545000000000002</v>
      </c>
    </row>
    <row r="225" spans="1:12">
      <c r="A225" s="1" t="s">
        <v>134</v>
      </c>
      <c r="B225" s="1">
        <v>2020</v>
      </c>
      <c r="C225" s="2">
        <v>43888</v>
      </c>
      <c r="D225" s="1" t="s">
        <v>13</v>
      </c>
      <c r="E225" s="1" t="s">
        <v>73</v>
      </c>
      <c r="F225" s="1" t="s">
        <v>19</v>
      </c>
      <c r="G225" s="1"/>
      <c r="H225" s="1">
        <v>8</v>
      </c>
      <c r="I225">
        <v>5.2030000000000003</v>
      </c>
      <c r="J225" s="48">
        <v>5.3099440623768013</v>
      </c>
      <c r="K225">
        <v>10.512944062376802</v>
      </c>
      <c r="L225">
        <v>68.486999999999995</v>
      </c>
    </row>
    <row r="226" spans="1:12">
      <c r="A226" s="1" t="s">
        <v>134</v>
      </c>
      <c r="B226" s="1">
        <v>2020</v>
      </c>
      <c r="C226" s="2">
        <v>43888</v>
      </c>
      <c r="D226" s="1" t="s">
        <v>13</v>
      </c>
      <c r="E226" s="1" t="s">
        <v>16</v>
      </c>
      <c r="F226" s="1" t="s">
        <v>17</v>
      </c>
      <c r="G226" s="1"/>
      <c r="H226" s="1">
        <v>9</v>
      </c>
      <c r="I226">
        <v>5.2149999999999999</v>
      </c>
      <c r="J226" s="48">
        <v>5.3179373729098707</v>
      </c>
      <c r="K226">
        <v>10.532937372909871</v>
      </c>
      <c r="L226">
        <v>68.356999999999999</v>
      </c>
    </row>
    <row r="227" spans="1:12">
      <c r="A227" s="1" t="s">
        <v>134</v>
      </c>
      <c r="B227" s="1">
        <v>2020</v>
      </c>
      <c r="C227" s="2">
        <v>43888</v>
      </c>
      <c r="D227" s="1" t="s">
        <v>13</v>
      </c>
      <c r="E227" s="1" t="s">
        <v>136</v>
      </c>
      <c r="F227" s="1" t="s">
        <v>25</v>
      </c>
      <c r="G227" s="1"/>
      <c r="H227" s="1">
        <v>10</v>
      </c>
      <c r="I227">
        <v>5.2240000000000002</v>
      </c>
      <c r="J227" s="48">
        <v>5.3350426468000229</v>
      </c>
      <c r="K227">
        <v>10.559042646800023</v>
      </c>
      <c r="L227">
        <v>68.188000000000002</v>
      </c>
    </row>
    <row r="228" spans="1:12">
      <c r="A228" s="1" t="s">
        <v>134</v>
      </c>
      <c r="B228" s="1">
        <v>2020</v>
      </c>
      <c r="C228" s="2">
        <v>43888</v>
      </c>
      <c r="D228" s="1" t="s">
        <v>13</v>
      </c>
      <c r="E228" s="1" t="s">
        <v>52</v>
      </c>
      <c r="F228" s="1" t="s">
        <v>53</v>
      </c>
      <c r="G228" s="1"/>
      <c r="H228" s="1">
        <v>11</v>
      </c>
      <c r="I228">
        <v>5.2309999999999999</v>
      </c>
      <c r="J228" s="48">
        <v>5.3489891261222873</v>
      </c>
      <c r="K228">
        <v>10.579989126122287</v>
      </c>
      <c r="L228">
        <v>68.052999999999997</v>
      </c>
    </row>
    <row r="229" spans="1:12">
      <c r="A229" s="1" t="s">
        <v>134</v>
      </c>
      <c r="B229" s="1">
        <v>2020</v>
      </c>
      <c r="C229" s="2">
        <v>43888</v>
      </c>
      <c r="D229" s="1" t="s">
        <v>13</v>
      </c>
      <c r="E229" s="1" t="s">
        <v>43</v>
      </c>
      <c r="F229" s="1" t="s">
        <v>44</v>
      </c>
      <c r="G229" s="1"/>
      <c r="H229" s="1">
        <v>12</v>
      </c>
      <c r="I229">
        <v>5.1950000000000003</v>
      </c>
      <c r="J229" s="48">
        <v>5.3879438222065428</v>
      </c>
      <c r="K229">
        <v>10.582943822206543</v>
      </c>
      <c r="L229">
        <v>68.034000000000006</v>
      </c>
    </row>
    <row r="230" spans="1:12">
      <c r="A230" s="1" t="s">
        <v>134</v>
      </c>
      <c r="B230" s="1">
        <v>2020</v>
      </c>
      <c r="C230" s="2">
        <v>43888</v>
      </c>
      <c r="D230" s="1" t="s">
        <v>13</v>
      </c>
      <c r="E230" s="1" t="s">
        <v>137</v>
      </c>
      <c r="F230" s="1" t="s">
        <v>38</v>
      </c>
      <c r="G230" s="1"/>
      <c r="H230" s="1">
        <v>13</v>
      </c>
      <c r="I230">
        <v>5.2629999999999999</v>
      </c>
      <c r="J230" s="48">
        <v>5.3249238845916302</v>
      </c>
      <c r="K230">
        <v>10.58792388459163</v>
      </c>
      <c r="L230">
        <v>68.001999999999995</v>
      </c>
    </row>
    <row r="231" spans="1:12">
      <c r="A231" s="1" t="s">
        <v>134</v>
      </c>
      <c r="B231" s="1">
        <v>2020</v>
      </c>
      <c r="C231" s="2">
        <v>43888</v>
      </c>
      <c r="D231" s="1" t="s">
        <v>13</v>
      </c>
      <c r="E231" s="1" t="s">
        <v>111</v>
      </c>
      <c r="F231" s="1" t="s">
        <v>121</v>
      </c>
      <c r="G231" s="1"/>
      <c r="H231" s="1">
        <v>14</v>
      </c>
      <c r="I231">
        <v>5.2590000000000003</v>
      </c>
      <c r="J231" s="48">
        <v>5.3629756874778689</v>
      </c>
      <c r="K231">
        <v>10.621975687477869</v>
      </c>
      <c r="L231">
        <v>67.784000000000006</v>
      </c>
    </row>
    <row r="232" spans="1:12">
      <c r="A232" s="1" t="s">
        <v>134</v>
      </c>
      <c r="B232" s="1">
        <v>2020</v>
      </c>
      <c r="C232" s="2">
        <v>43888</v>
      </c>
      <c r="D232" s="1" t="s">
        <v>13</v>
      </c>
      <c r="E232" s="1" t="s">
        <v>24</v>
      </c>
      <c r="F232" s="1" t="s">
        <v>25</v>
      </c>
      <c r="G232" s="1"/>
      <c r="H232" s="1">
        <v>15</v>
      </c>
      <c r="I232">
        <v>5.2329999999999997</v>
      </c>
      <c r="J232" s="48">
        <v>5.3919538847487649</v>
      </c>
      <c r="K232">
        <v>10.624953884748765</v>
      </c>
      <c r="L232">
        <v>67.765000000000001</v>
      </c>
    </row>
    <row r="233" spans="1:12">
      <c r="A233" s="1" t="s">
        <v>134</v>
      </c>
      <c r="B233" s="1">
        <v>2020</v>
      </c>
      <c r="C233" s="2">
        <v>43888</v>
      </c>
      <c r="D233" s="1" t="s">
        <v>13</v>
      </c>
      <c r="E233" s="1" t="s">
        <v>30</v>
      </c>
      <c r="F233" s="1" t="s">
        <v>31</v>
      </c>
      <c r="G233" s="1"/>
      <c r="H233" s="1">
        <v>16</v>
      </c>
      <c r="I233">
        <v>5.2569999999999997</v>
      </c>
      <c r="J233" s="48">
        <v>5.3770555629403169</v>
      </c>
      <c r="K233">
        <v>10.634055562940317</v>
      </c>
      <c r="L233">
        <v>67.706999999999994</v>
      </c>
    </row>
    <row r="234" spans="1:12">
      <c r="A234" s="1" t="s">
        <v>134</v>
      </c>
      <c r="B234" s="1">
        <v>2020</v>
      </c>
      <c r="C234" s="2">
        <v>43888</v>
      </c>
      <c r="D234" s="1" t="s">
        <v>13</v>
      </c>
      <c r="E234" s="1" t="s">
        <v>138</v>
      </c>
      <c r="F234" s="1" t="s">
        <v>29</v>
      </c>
      <c r="G234" s="1"/>
      <c r="H234" s="1">
        <v>17</v>
      </c>
      <c r="I234">
        <v>5.2939999999999996</v>
      </c>
      <c r="J234" s="48">
        <v>5.3439835111255585</v>
      </c>
      <c r="K234">
        <v>10.637983511125558</v>
      </c>
      <c r="L234">
        <v>67.682000000000002</v>
      </c>
    </row>
    <row r="235" spans="1:12">
      <c r="A235" s="1" t="s">
        <v>134</v>
      </c>
      <c r="B235" s="1">
        <v>2020</v>
      </c>
      <c r="C235" s="2">
        <v>43888</v>
      </c>
      <c r="D235" s="1" t="s">
        <v>13</v>
      </c>
      <c r="E235" s="1" t="s">
        <v>97</v>
      </c>
      <c r="F235" s="1" t="s">
        <v>40</v>
      </c>
      <c r="G235" s="1"/>
      <c r="H235" s="1">
        <v>18</v>
      </c>
      <c r="I235">
        <v>5.3220000000000001</v>
      </c>
      <c r="J235" s="48">
        <v>5.3900540363614722</v>
      </c>
      <c r="K235">
        <v>10.712054036361472</v>
      </c>
      <c r="L235">
        <v>67.213999999999999</v>
      </c>
    </row>
    <row r="236" spans="1:12">
      <c r="A236" s="1" t="s">
        <v>134</v>
      </c>
      <c r="B236" s="1">
        <v>2020</v>
      </c>
      <c r="C236" s="2">
        <v>43888</v>
      </c>
      <c r="D236" s="1" t="s">
        <v>13</v>
      </c>
      <c r="E236" s="1" t="s">
        <v>139</v>
      </c>
      <c r="F236" s="1" t="s">
        <v>36</v>
      </c>
      <c r="G236" s="1"/>
      <c r="H236" s="1">
        <v>19</v>
      </c>
      <c r="I236">
        <v>5.274</v>
      </c>
      <c r="J236" s="48">
        <v>5.4700236368520025</v>
      </c>
      <c r="K236">
        <v>10.744023636852003</v>
      </c>
      <c r="L236">
        <v>67.013999999999996</v>
      </c>
    </row>
    <row r="237" spans="1:12">
      <c r="A237" s="1" t="s">
        <v>134</v>
      </c>
      <c r="B237" s="1">
        <v>2020</v>
      </c>
      <c r="C237" s="2">
        <v>43888</v>
      </c>
      <c r="D237" s="1" t="s">
        <v>13</v>
      </c>
      <c r="E237" s="1" t="s">
        <v>140</v>
      </c>
      <c r="F237" s="1" t="s">
        <v>29</v>
      </c>
      <c r="G237" s="1"/>
      <c r="H237" s="1">
        <v>20</v>
      </c>
      <c r="I237">
        <v>5.3010000000000002</v>
      </c>
      <c r="J237" s="48">
        <v>5.4470332591918069</v>
      </c>
      <c r="K237">
        <v>10.748033259191807</v>
      </c>
      <c r="L237">
        <v>66.989000000000004</v>
      </c>
    </row>
    <row r="238" spans="1:12">
      <c r="A238" s="1" t="s">
        <v>134</v>
      </c>
      <c r="B238" s="1">
        <v>2020</v>
      </c>
      <c r="C238" s="2">
        <v>43888</v>
      </c>
      <c r="D238" s="1" t="s">
        <v>13</v>
      </c>
      <c r="E238" s="1" t="s">
        <v>141</v>
      </c>
      <c r="F238" s="1" t="s">
        <v>44</v>
      </c>
      <c r="G238" s="1"/>
      <c r="H238" s="1">
        <v>21</v>
      </c>
      <c r="I238">
        <v>5.2720000000000002</v>
      </c>
      <c r="J238" s="48">
        <v>5.4819729955789231</v>
      </c>
      <c r="K238">
        <v>10.753972995578923</v>
      </c>
      <c r="L238">
        <v>66.951999999999998</v>
      </c>
    </row>
    <row r="239" spans="1:12">
      <c r="A239" s="1" t="s">
        <v>134</v>
      </c>
      <c r="B239" s="1">
        <v>2020</v>
      </c>
      <c r="C239" s="2">
        <v>43888</v>
      </c>
      <c r="D239" s="1" t="s">
        <v>13</v>
      </c>
      <c r="E239" s="1" t="s">
        <v>122</v>
      </c>
      <c r="F239" s="1" t="s">
        <v>123</v>
      </c>
      <c r="G239" s="1"/>
      <c r="H239" s="1">
        <v>22</v>
      </c>
      <c r="I239">
        <v>5.3129999999999997</v>
      </c>
      <c r="J239" s="48">
        <v>5.4630233480505881</v>
      </c>
      <c r="K239">
        <v>10.776023348050588</v>
      </c>
      <c r="L239">
        <v>66.814999999999998</v>
      </c>
    </row>
    <row r="240" spans="1:12">
      <c r="A240" s="1" t="s">
        <v>134</v>
      </c>
      <c r="B240" s="1">
        <v>2020</v>
      </c>
      <c r="C240" s="2">
        <v>43888</v>
      </c>
      <c r="D240" s="1" t="s">
        <v>13</v>
      </c>
      <c r="E240" s="1" t="s">
        <v>113</v>
      </c>
      <c r="F240" s="1" t="s">
        <v>121</v>
      </c>
      <c r="G240" s="1"/>
      <c r="H240" s="1">
        <v>23</v>
      </c>
      <c r="I240">
        <v>5.33</v>
      </c>
      <c r="J240" s="48">
        <v>5.4720523899540918</v>
      </c>
      <c r="K240">
        <v>10.802052389954092</v>
      </c>
      <c r="L240">
        <v>66.653999999999996</v>
      </c>
    </row>
    <row r="241" spans="1:12">
      <c r="A241" s="1" t="s">
        <v>134</v>
      </c>
      <c r="B241" s="1">
        <v>2020</v>
      </c>
      <c r="C241" s="2">
        <v>43888</v>
      </c>
      <c r="D241" s="1" t="s">
        <v>13</v>
      </c>
      <c r="E241" s="1" t="s">
        <v>20</v>
      </c>
      <c r="F241" s="1" t="s">
        <v>21</v>
      </c>
      <c r="G241" s="1"/>
      <c r="H241" s="1">
        <v>24</v>
      </c>
      <c r="I241">
        <v>5.343</v>
      </c>
      <c r="J241" s="48">
        <v>5.4629432687978401</v>
      </c>
      <c r="K241">
        <v>10.80594326879784</v>
      </c>
      <c r="L241">
        <v>66.63</v>
      </c>
    </row>
    <row r="242" spans="1:12">
      <c r="A242" s="1" t="s">
        <v>134</v>
      </c>
      <c r="B242" s="1">
        <v>2020</v>
      </c>
      <c r="C242" s="2">
        <v>43888</v>
      </c>
      <c r="D242" s="1" t="s">
        <v>13</v>
      </c>
      <c r="E242" s="1" t="s">
        <v>83</v>
      </c>
      <c r="F242" s="1" t="s">
        <v>67</v>
      </c>
      <c r="G242" s="1"/>
      <c r="H242" s="1">
        <v>25</v>
      </c>
      <c r="I242">
        <v>5.3789999999999996</v>
      </c>
      <c r="J242" s="48">
        <v>5.4759804761115056</v>
      </c>
      <c r="K242">
        <v>10.854980476111505</v>
      </c>
      <c r="L242">
        <v>66.328999999999994</v>
      </c>
    </row>
    <row r="243" spans="1:12">
      <c r="A243" s="1" t="s">
        <v>134</v>
      </c>
      <c r="B243" s="1">
        <v>2020</v>
      </c>
      <c r="C243" s="2">
        <v>43888</v>
      </c>
      <c r="D243" s="1" t="s">
        <v>13</v>
      </c>
      <c r="E243" s="1" t="s">
        <v>39</v>
      </c>
      <c r="F243" s="1" t="s">
        <v>40</v>
      </c>
      <c r="G243" s="1"/>
      <c r="H243" s="1">
        <v>26</v>
      </c>
      <c r="I243">
        <v>5.383</v>
      </c>
      <c r="J243" s="48">
        <v>5.5179977440990777</v>
      </c>
      <c r="K243">
        <v>10.900997744099078</v>
      </c>
      <c r="L243">
        <v>66.049000000000007</v>
      </c>
    </row>
    <row r="244" spans="1:12">
      <c r="A244" s="1" t="s">
        <v>134</v>
      </c>
      <c r="B244" s="1">
        <v>2020</v>
      </c>
      <c r="C244" s="2">
        <v>43888</v>
      </c>
      <c r="D244" s="1" t="s">
        <v>13</v>
      </c>
      <c r="E244" s="1" t="s">
        <v>41</v>
      </c>
      <c r="F244" s="1" t="s">
        <v>27</v>
      </c>
      <c r="G244" s="1"/>
      <c r="H244" s="1">
        <v>27</v>
      </c>
      <c r="I244">
        <v>5.375</v>
      </c>
      <c r="J244" s="48">
        <v>5.5460047324353852</v>
      </c>
      <c r="K244">
        <v>10.921004732435385</v>
      </c>
      <c r="L244">
        <v>65.927999999999997</v>
      </c>
    </row>
    <row r="245" spans="1:12">
      <c r="A245" s="1" t="s">
        <v>134</v>
      </c>
      <c r="B245" s="1">
        <v>2020</v>
      </c>
      <c r="C245" s="2">
        <v>43888</v>
      </c>
      <c r="D245" s="1" t="s">
        <v>13</v>
      </c>
      <c r="E245" s="1" t="s">
        <v>124</v>
      </c>
      <c r="F245" s="1" t="s">
        <v>123</v>
      </c>
      <c r="G245" s="1"/>
      <c r="H245" s="1">
        <v>28</v>
      </c>
      <c r="I245">
        <v>5.3520000000000003</v>
      </c>
      <c r="J245" s="48">
        <v>5.5729817916970141</v>
      </c>
      <c r="K245">
        <v>10.924981791697014</v>
      </c>
      <c r="L245">
        <v>65.903999999999996</v>
      </c>
    </row>
    <row r="246" spans="1:12">
      <c r="A246" s="1" t="s">
        <v>134</v>
      </c>
      <c r="B246" s="1">
        <v>2020</v>
      </c>
      <c r="C246" s="2">
        <v>43888</v>
      </c>
      <c r="D246" s="1" t="s">
        <v>13</v>
      </c>
      <c r="E246" s="1" t="s">
        <v>99</v>
      </c>
      <c r="F246" s="1" t="s">
        <v>67</v>
      </c>
      <c r="G246" s="1"/>
      <c r="H246" s="1">
        <v>29</v>
      </c>
      <c r="I246">
        <v>5.3869999999999996</v>
      </c>
      <c r="J246" s="48">
        <v>5.5519243391066562</v>
      </c>
      <c r="K246">
        <v>10.938924339106656</v>
      </c>
      <c r="L246">
        <v>65.819999999999993</v>
      </c>
    </row>
    <row r="247" spans="1:12">
      <c r="A247" s="1" t="s">
        <v>134</v>
      </c>
      <c r="B247" s="1">
        <v>2020</v>
      </c>
      <c r="C247" s="2">
        <v>43888</v>
      </c>
      <c r="D247" s="1" t="s">
        <v>13</v>
      </c>
      <c r="E247" s="1" t="s">
        <v>142</v>
      </c>
      <c r="F247" s="1" t="s">
        <v>61</v>
      </c>
      <c r="G247" s="1"/>
      <c r="H247" s="1">
        <v>30</v>
      </c>
      <c r="I247">
        <v>5.391</v>
      </c>
      <c r="J247" s="48">
        <v>5.5680709143213747</v>
      </c>
      <c r="K247">
        <v>10.959070914321375</v>
      </c>
      <c r="L247">
        <v>65.698999999999998</v>
      </c>
    </row>
    <row r="248" spans="1:12">
      <c r="A248" s="1" t="s">
        <v>134</v>
      </c>
      <c r="B248" s="1">
        <v>2020</v>
      </c>
      <c r="C248" s="2">
        <v>43888</v>
      </c>
      <c r="D248" s="1" t="s">
        <v>13</v>
      </c>
      <c r="E248" s="1" t="s">
        <v>132</v>
      </c>
      <c r="F248" s="1" t="s">
        <v>65</v>
      </c>
      <c r="G248" s="1"/>
      <c r="H248" s="1">
        <v>31</v>
      </c>
      <c r="I248">
        <v>5.4189999999999996</v>
      </c>
      <c r="J248" s="48">
        <v>5.6280111697557382</v>
      </c>
      <c r="K248">
        <v>11.047011169755738</v>
      </c>
      <c r="L248">
        <v>65.176000000000002</v>
      </c>
    </row>
    <row r="249" spans="1:12">
      <c r="A249" s="1" t="s">
        <v>134</v>
      </c>
      <c r="B249" s="1">
        <v>2020</v>
      </c>
      <c r="C249" s="2">
        <v>43888</v>
      </c>
      <c r="D249" s="1" t="s">
        <v>13</v>
      </c>
      <c r="E249" s="1" t="s">
        <v>143</v>
      </c>
      <c r="F249" s="1" t="s">
        <v>121</v>
      </c>
      <c r="G249" s="1"/>
      <c r="H249" s="1">
        <v>32</v>
      </c>
      <c r="I249">
        <v>5.45</v>
      </c>
      <c r="J249" s="48">
        <v>5.6060017198224896</v>
      </c>
      <c r="K249">
        <v>11.05600171982249</v>
      </c>
      <c r="L249">
        <v>65.123000000000005</v>
      </c>
    </row>
    <row r="250" spans="1:12">
      <c r="A250" s="1" t="s">
        <v>134</v>
      </c>
      <c r="B250" s="1">
        <v>2020</v>
      </c>
      <c r="C250" s="2">
        <v>43888</v>
      </c>
      <c r="D250" s="1" t="s">
        <v>13</v>
      </c>
      <c r="E250" s="1" t="s">
        <v>144</v>
      </c>
      <c r="F250" s="1" t="s">
        <v>145</v>
      </c>
      <c r="G250" s="1"/>
      <c r="H250" s="1">
        <v>33</v>
      </c>
      <c r="I250">
        <v>5.4359999999999999</v>
      </c>
      <c r="J250" s="48">
        <v>5.6689416990560808</v>
      </c>
      <c r="K250">
        <v>11.104941699056081</v>
      </c>
      <c r="L250">
        <v>64.835999999999999</v>
      </c>
    </row>
    <row r="251" spans="1:12">
      <c r="A251" s="5" t="s">
        <v>94</v>
      </c>
      <c r="B251" s="5">
        <v>2020</v>
      </c>
      <c r="C251" s="6">
        <v>43855</v>
      </c>
      <c r="D251" s="5" t="s">
        <v>72</v>
      </c>
      <c r="E251" s="5" t="s">
        <v>33</v>
      </c>
      <c r="F251" s="5" t="s">
        <v>27</v>
      </c>
      <c r="G251" s="5"/>
      <c r="H251" s="5">
        <v>1</v>
      </c>
      <c r="I251">
        <v>5.2750000000000004</v>
      </c>
      <c r="J251" s="48">
        <v>5.3490132209942303</v>
      </c>
      <c r="K251">
        <v>10.624013220994231</v>
      </c>
      <c r="L251">
        <v>67.771000000000001</v>
      </c>
    </row>
    <row r="252" spans="1:12">
      <c r="A252" s="5" t="s">
        <v>94</v>
      </c>
      <c r="B252" s="5">
        <v>2020</v>
      </c>
      <c r="C252" s="6">
        <v>43855</v>
      </c>
      <c r="D252" s="5" t="s">
        <v>72</v>
      </c>
      <c r="E252" s="5" t="s">
        <v>73</v>
      </c>
      <c r="F252" s="5" t="s">
        <v>19</v>
      </c>
      <c r="G252" s="5"/>
      <c r="H252" s="5">
        <v>2</v>
      </c>
      <c r="I252">
        <v>5.3239999999999998</v>
      </c>
      <c r="J252" s="48">
        <v>5.4620320884454632</v>
      </c>
      <c r="K252">
        <v>10.786032088445463</v>
      </c>
      <c r="L252">
        <v>66.753</v>
      </c>
    </row>
    <row r="253" spans="1:12">
      <c r="A253" s="5" t="s">
        <v>94</v>
      </c>
      <c r="B253" s="5">
        <v>2020</v>
      </c>
      <c r="C253" s="6">
        <v>43855</v>
      </c>
      <c r="D253" s="5" t="s">
        <v>72</v>
      </c>
      <c r="E253" s="5" t="s">
        <v>16</v>
      </c>
      <c r="F253" s="5" t="s">
        <v>17</v>
      </c>
      <c r="G253" s="5"/>
      <c r="H253" s="5">
        <v>3</v>
      </c>
      <c r="I253">
        <v>5.3440000000000003</v>
      </c>
      <c r="J253" s="48">
        <v>5.4530308165254544</v>
      </c>
      <c r="K253">
        <v>10.797030816525455</v>
      </c>
      <c r="L253">
        <v>66.685000000000002</v>
      </c>
    </row>
    <row r="254" spans="1:12">
      <c r="A254" s="5" t="s">
        <v>94</v>
      </c>
      <c r="B254" s="5">
        <v>2020</v>
      </c>
      <c r="C254" s="6">
        <v>43855</v>
      </c>
      <c r="D254" s="5" t="s">
        <v>72</v>
      </c>
      <c r="E254" s="5" t="s">
        <v>52</v>
      </c>
      <c r="F254" s="5" t="s">
        <v>53</v>
      </c>
      <c r="G254" s="5"/>
      <c r="H254" s="5">
        <v>4</v>
      </c>
      <c r="I254">
        <v>5.37</v>
      </c>
      <c r="J254" s="48">
        <v>5.5010422611767913</v>
      </c>
      <c r="K254">
        <v>10.871042261176791</v>
      </c>
      <c r="L254">
        <v>66.230999999999995</v>
      </c>
    </row>
    <row r="255" spans="1:12">
      <c r="A255" s="5" t="s">
        <v>94</v>
      </c>
      <c r="B255" s="5">
        <v>2020</v>
      </c>
      <c r="C255" s="6">
        <v>43855</v>
      </c>
      <c r="D255" s="5" t="s">
        <v>72</v>
      </c>
      <c r="E255" s="5" t="s">
        <v>83</v>
      </c>
      <c r="F255" s="5" t="s">
        <v>67</v>
      </c>
      <c r="G255" s="5"/>
      <c r="H255" s="5">
        <v>5</v>
      </c>
      <c r="I255">
        <v>5.4279999999999999</v>
      </c>
      <c r="J255" s="48">
        <v>5.5370792683855443</v>
      </c>
      <c r="K255">
        <v>10.965079268385544</v>
      </c>
      <c r="L255">
        <v>65.662999999999997</v>
      </c>
    </row>
    <row r="256" spans="1:12">
      <c r="A256" s="5" t="s">
        <v>94</v>
      </c>
      <c r="B256" s="5">
        <v>2020</v>
      </c>
      <c r="C256" s="6">
        <v>43855</v>
      </c>
      <c r="D256" s="5" t="s">
        <v>72</v>
      </c>
      <c r="E256" s="5" t="s">
        <v>141</v>
      </c>
      <c r="F256" s="5" t="s">
        <v>44</v>
      </c>
      <c r="G256" s="5"/>
      <c r="H256" s="5">
        <v>6</v>
      </c>
      <c r="I256">
        <v>5.43</v>
      </c>
      <c r="J256" s="48">
        <v>5.568075336816058</v>
      </c>
      <c r="K256">
        <v>10.998075336816058</v>
      </c>
      <c r="L256">
        <v>65.465999999999994</v>
      </c>
    </row>
    <row r="257" spans="1:12">
      <c r="A257" s="5" t="s">
        <v>94</v>
      </c>
      <c r="B257" s="5">
        <v>2020</v>
      </c>
      <c r="C257" s="6">
        <v>43855</v>
      </c>
      <c r="D257" s="5" t="s">
        <v>72</v>
      </c>
      <c r="E257" s="5" t="s">
        <v>41</v>
      </c>
      <c r="F257" s="5" t="s">
        <v>146</v>
      </c>
      <c r="G257" s="5"/>
      <c r="H257" s="5">
        <v>7</v>
      </c>
      <c r="I257">
        <v>5.4029999999999996</v>
      </c>
      <c r="J257" s="48">
        <v>5.5960834097158587</v>
      </c>
      <c r="K257">
        <v>10.999083409715858</v>
      </c>
      <c r="L257">
        <v>65.459999999999994</v>
      </c>
    </row>
    <row r="258" spans="1:12">
      <c r="A258" s="5" t="s">
        <v>94</v>
      </c>
      <c r="B258" s="5">
        <v>2020</v>
      </c>
      <c r="C258" s="6">
        <v>43855</v>
      </c>
      <c r="D258" s="5" t="s">
        <v>72</v>
      </c>
      <c r="E258" s="5" t="s">
        <v>20</v>
      </c>
      <c r="F258" s="5" t="s">
        <v>21</v>
      </c>
      <c r="G258" s="5"/>
      <c r="H258" s="5">
        <v>8</v>
      </c>
      <c r="I258">
        <v>5.4210000000000003</v>
      </c>
      <c r="J258" s="48">
        <v>5.5940692266503484</v>
      </c>
      <c r="K258">
        <v>11.015069226650349</v>
      </c>
      <c r="L258">
        <v>65.364999999999995</v>
      </c>
    </row>
    <row r="259" spans="1:12">
      <c r="A259" s="5" t="s">
        <v>94</v>
      </c>
      <c r="B259" s="5">
        <v>2020</v>
      </c>
      <c r="C259" s="6">
        <v>43855</v>
      </c>
      <c r="D259" s="5" t="s">
        <v>72</v>
      </c>
      <c r="E259" s="5" t="s">
        <v>99</v>
      </c>
      <c r="F259" s="5" t="s">
        <v>67</v>
      </c>
      <c r="G259" s="5"/>
      <c r="H259" s="5">
        <v>9</v>
      </c>
      <c r="I259">
        <v>5.4480000000000004</v>
      </c>
      <c r="J259" s="48">
        <v>5.5969776032398588</v>
      </c>
      <c r="K259">
        <v>11.044977603239859</v>
      </c>
      <c r="L259">
        <v>65.188000000000002</v>
      </c>
    </row>
    <row r="260" spans="1:12">
      <c r="A260" s="5" t="s">
        <v>94</v>
      </c>
      <c r="B260" s="5">
        <v>2020</v>
      </c>
      <c r="C260" s="6">
        <v>43855</v>
      </c>
      <c r="D260" s="5" t="s">
        <v>72</v>
      </c>
      <c r="E260" s="5" t="s">
        <v>122</v>
      </c>
      <c r="F260" s="5" t="s">
        <v>123</v>
      </c>
      <c r="G260" s="5"/>
      <c r="H260" s="5">
        <v>10</v>
      </c>
      <c r="I260">
        <v>5.4740000000000002</v>
      </c>
      <c r="J260" s="48">
        <v>5.5760629239694275</v>
      </c>
      <c r="K260">
        <v>11.050062923969428</v>
      </c>
      <c r="L260">
        <v>65.158000000000001</v>
      </c>
    </row>
    <row r="261" spans="1:12">
      <c r="A261" s="5" t="s">
        <v>94</v>
      </c>
      <c r="B261" s="5">
        <v>2020</v>
      </c>
      <c r="C261" s="6">
        <v>43855</v>
      </c>
      <c r="D261" s="5" t="s">
        <v>72</v>
      </c>
      <c r="E261" s="5" t="s">
        <v>54</v>
      </c>
      <c r="F261" s="5" t="s">
        <v>44</v>
      </c>
      <c r="G261" s="5"/>
      <c r="H261" s="5">
        <v>11</v>
      </c>
      <c r="I261">
        <v>5.5090000000000003</v>
      </c>
      <c r="J261" s="48">
        <v>5.5920037157526323</v>
      </c>
      <c r="K261">
        <v>11.101003715752633</v>
      </c>
      <c r="L261">
        <v>64.858999999999995</v>
      </c>
    </row>
    <row r="262" spans="1:12">
      <c r="A262" s="5" t="s">
        <v>94</v>
      </c>
      <c r="B262" s="5">
        <v>2020</v>
      </c>
      <c r="C262" s="6">
        <v>43855</v>
      </c>
      <c r="D262" s="5" t="s">
        <v>72</v>
      </c>
      <c r="E262" s="5" t="s">
        <v>124</v>
      </c>
      <c r="F262" s="5" t="s">
        <v>123</v>
      </c>
      <c r="G262" s="5"/>
      <c r="H262" s="5">
        <v>12</v>
      </c>
      <c r="I262">
        <v>5.4580000000000002</v>
      </c>
      <c r="J262" s="48">
        <v>5.6589440755952189</v>
      </c>
      <c r="K262">
        <v>11.116944075595219</v>
      </c>
      <c r="L262">
        <v>64.766000000000005</v>
      </c>
    </row>
    <row r="263" spans="1:12">
      <c r="A263" s="5" t="s">
        <v>94</v>
      </c>
      <c r="B263" s="5">
        <v>2020</v>
      </c>
      <c r="C263" s="6">
        <v>43855</v>
      </c>
      <c r="D263" s="5" t="s">
        <v>72</v>
      </c>
      <c r="E263" s="5" t="s">
        <v>50</v>
      </c>
      <c r="F263" s="5" t="s">
        <v>51</v>
      </c>
      <c r="G263" s="5"/>
      <c r="H263" s="5">
        <v>13</v>
      </c>
      <c r="I263">
        <v>5.5179999999999998</v>
      </c>
      <c r="J263" s="48">
        <v>5.628028453333747</v>
      </c>
      <c r="K263">
        <v>11.146028453333747</v>
      </c>
      <c r="L263">
        <v>64.596999999999994</v>
      </c>
    </row>
    <row r="264" spans="1:12">
      <c r="A264" s="5" t="s">
        <v>94</v>
      </c>
      <c r="B264" s="5">
        <v>2020</v>
      </c>
      <c r="C264" s="6">
        <v>43855</v>
      </c>
      <c r="D264" s="5" t="s">
        <v>72</v>
      </c>
      <c r="E264" s="5" t="s">
        <v>142</v>
      </c>
      <c r="F264" s="5" t="s">
        <v>61</v>
      </c>
      <c r="G264" s="5"/>
      <c r="H264" s="5">
        <v>14</v>
      </c>
      <c r="I264">
        <v>5.5490000000000004</v>
      </c>
      <c r="J264" s="48">
        <v>5.6429418019026309</v>
      </c>
      <c r="K264">
        <v>11.191941801902631</v>
      </c>
      <c r="L264">
        <v>64.331999999999994</v>
      </c>
    </row>
    <row r="265" spans="1:12">
      <c r="A265" s="5" t="s">
        <v>94</v>
      </c>
      <c r="B265" s="5">
        <v>2020</v>
      </c>
      <c r="C265" s="6">
        <v>43855</v>
      </c>
      <c r="D265" s="5" t="s">
        <v>72</v>
      </c>
      <c r="E265" s="5" t="s">
        <v>60</v>
      </c>
      <c r="F265" s="5" t="s">
        <v>61</v>
      </c>
      <c r="G265" s="5"/>
      <c r="H265" s="5">
        <v>15</v>
      </c>
      <c r="I265">
        <v>5.5049999999999999</v>
      </c>
      <c r="J265" s="48">
        <v>5.7260476071629123</v>
      </c>
      <c r="K265">
        <v>11.231047607162912</v>
      </c>
      <c r="L265">
        <v>64.108000000000004</v>
      </c>
    </row>
    <row r="266" spans="1:12">
      <c r="A266" s="5" t="s">
        <v>94</v>
      </c>
      <c r="B266" s="5">
        <v>2020</v>
      </c>
      <c r="C266" s="6">
        <v>43855</v>
      </c>
      <c r="D266" s="5" t="s">
        <v>72</v>
      </c>
      <c r="E266" s="5" t="s">
        <v>147</v>
      </c>
      <c r="F266" s="5" t="s">
        <v>148</v>
      </c>
      <c r="G266" s="5"/>
      <c r="H266" s="5">
        <v>16</v>
      </c>
      <c r="I266">
        <v>5.569</v>
      </c>
      <c r="J266" s="48">
        <v>5.7219296198720366</v>
      </c>
      <c r="K266">
        <v>11.290929619872037</v>
      </c>
      <c r="L266">
        <v>63.768000000000001</v>
      </c>
    </row>
    <row r="267" spans="1:12">
      <c r="A267" s="5" t="s">
        <v>94</v>
      </c>
      <c r="B267" s="5">
        <v>2020</v>
      </c>
      <c r="C267" s="6">
        <v>43855</v>
      </c>
      <c r="D267" s="5" t="s">
        <v>72</v>
      </c>
      <c r="E267" s="5" t="s">
        <v>149</v>
      </c>
      <c r="F267" s="5" t="s">
        <v>56</v>
      </c>
      <c r="G267" s="5"/>
      <c r="H267" s="5">
        <v>17</v>
      </c>
      <c r="I267">
        <v>5.5810000000000004</v>
      </c>
      <c r="J267" s="48">
        <v>5.7620484442693973</v>
      </c>
      <c r="K267">
        <v>11.343048444269398</v>
      </c>
      <c r="L267">
        <v>63.475000000000001</v>
      </c>
    </row>
    <row r="268" spans="1:12">
      <c r="A268" s="5" t="s">
        <v>94</v>
      </c>
      <c r="B268" s="5">
        <v>2020</v>
      </c>
      <c r="C268" s="6">
        <v>43855</v>
      </c>
      <c r="D268" s="5" t="s">
        <v>72</v>
      </c>
      <c r="E268" s="5" t="s">
        <v>150</v>
      </c>
      <c r="F268" s="5" t="s">
        <v>31</v>
      </c>
      <c r="G268" s="5"/>
      <c r="H268" s="5">
        <v>18</v>
      </c>
      <c r="I268">
        <v>5.63</v>
      </c>
      <c r="J268" s="48">
        <v>5.8309531692719103</v>
      </c>
      <c r="K268">
        <v>11.46095316927191</v>
      </c>
      <c r="L268">
        <v>62.822000000000003</v>
      </c>
    </row>
    <row r="269" spans="1:12">
      <c r="A269" s="5" t="s">
        <v>94</v>
      </c>
      <c r="B269" s="5">
        <v>2020</v>
      </c>
      <c r="C269" s="6">
        <v>43855</v>
      </c>
      <c r="D269" s="5" t="s">
        <v>72</v>
      </c>
      <c r="E269" s="5" t="s">
        <v>119</v>
      </c>
      <c r="F269" s="5" t="s">
        <v>21</v>
      </c>
      <c r="G269" s="5"/>
      <c r="H269" s="5">
        <v>19</v>
      </c>
      <c r="I269">
        <v>5.6310000000000002</v>
      </c>
      <c r="J269" s="48">
        <v>5.8390822022557831</v>
      </c>
      <c r="K269">
        <v>11.470082202255783</v>
      </c>
      <c r="L269">
        <v>62.771999999999998</v>
      </c>
    </row>
    <row r="270" spans="1:12">
      <c r="A270" s="5" t="s">
        <v>94</v>
      </c>
      <c r="B270" s="5">
        <v>2020</v>
      </c>
      <c r="C270" s="6">
        <v>43855</v>
      </c>
      <c r="D270" s="5" t="s">
        <v>72</v>
      </c>
      <c r="E270" s="5" t="s">
        <v>151</v>
      </c>
      <c r="F270" s="5" t="s">
        <v>63</v>
      </c>
      <c r="G270" s="5"/>
      <c r="H270" s="5">
        <v>20</v>
      </c>
      <c r="I270">
        <v>5.6520000000000001</v>
      </c>
      <c r="J270" s="48">
        <v>5.8540086934287912</v>
      </c>
      <c r="K270">
        <v>11.506008693428791</v>
      </c>
      <c r="L270">
        <v>62.576000000000001</v>
      </c>
    </row>
    <row r="271" spans="1:12">
      <c r="A271" s="1" t="s">
        <v>152</v>
      </c>
      <c r="B271" s="1">
        <v>2019</v>
      </c>
      <c r="C271" s="2">
        <v>43813</v>
      </c>
      <c r="D271" s="1" t="s">
        <v>72</v>
      </c>
      <c r="E271" s="1" t="s">
        <v>80</v>
      </c>
      <c r="F271" s="1" t="s">
        <v>65</v>
      </c>
      <c r="G271" s="1"/>
      <c r="H271" s="1">
        <v>1</v>
      </c>
      <c r="I271">
        <v>5.1360000000000001</v>
      </c>
      <c r="J271" s="48">
        <v>5.2510623368004969</v>
      </c>
      <c r="K271">
        <v>10.387062336800497</v>
      </c>
      <c r="L271">
        <v>69.316999999999993</v>
      </c>
    </row>
    <row r="272" spans="1:12">
      <c r="A272" s="1" t="s">
        <v>152</v>
      </c>
      <c r="B272" s="1">
        <v>2019</v>
      </c>
      <c r="C272" s="2">
        <v>43813</v>
      </c>
      <c r="D272" s="1" t="s">
        <v>72</v>
      </c>
      <c r="E272" s="1" t="s">
        <v>135</v>
      </c>
      <c r="F272" s="1" t="s">
        <v>36</v>
      </c>
      <c r="G272" s="1"/>
      <c r="H272" s="1">
        <v>2</v>
      </c>
      <c r="I272">
        <v>5.2210000000000001</v>
      </c>
      <c r="J272" s="48">
        <v>5.3039309301407691</v>
      </c>
      <c r="K272">
        <v>10.524930930140769</v>
      </c>
      <c r="L272">
        <v>68.409000000000006</v>
      </c>
    </row>
    <row r="273" spans="1:12">
      <c r="A273" s="1" t="s">
        <v>152</v>
      </c>
      <c r="B273" s="1">
        <v>2019</v>
      </c>
      <c r="C273" s="2">
        <v>43813</v>
      </c>
      <c r="D273" s="1" t="s">
        <v>72</v>
      </c>
      <c r="E273" s="1" t="s">
        <v>33</v>
      </c>
      <c r="F273" s="1" t="s">
        <v>146</v>
      </c>
      <c r="G273" s="1"/>
      <c r="H273" s="1">
        <v>3</v>
      </c>
      <c r="I273">
        <v>5.2370000000000001</v>
      </c>
      <c r="J273" s="48">
        <v>5.3640188757030529</v>
      </c>
      <c r="K273">
        <v>10.601018875703053</v>
      </c>
      <c r="L273">
        <v>67.918000000000006</v>
      </c>
    </row>
    <row r="274" spans="1:12">
      <c r="A274" s="1" t="s">
        <v>152</v>
      </c>
      <c r="B274" s="1">
        <v>2019</v>
      </c>
      <c r="C274" s="2">
        <v>43813</v>
      </c>
      <c r="D274" s="1" t="s">
        <v>72</v>
      </c>
      <c r="E274" s="1" t="s">
        <v>111</v>
      </c>
      <c r="F274" s="1" t="s">
        <v>121</v>
      </c>
      <c r="G274" s="1"/>
      <c r="H274" s="1">
        <v>4</v>
      </c>
      <c r="I274">
        <v>5.2629999999999999</v>
      </c>
      <c r="J274" s="48">
        <v>5.3400483764082178</v>
      </c>
      <c r="K274">
        <v>10.603048376408218</v>
      </c>
      <c r="L274">
        <v>67.905000000000001</v>
      </c>
    </row>
    <row r="275" spans="1:12">
      <c r="A275" s="1" t="s">
        <v>152</v>
      </c>
      <c r="B275" s="1">
        <v>2019</v>
      </c>
      <c r="C275" s="2">
        <v>43813</v>
      </c>
      <c r="D275" s="1" t="s">
        <v>72</v>
      </c>
      <c r="E275" s="1" t="s">
        <v>26</v>
      </c>
      <c r="F275" s="1" t="s">
        <v>27</v>
      </c>
      <c r="G275" s="1"/>
      <c r="H275" s="1">
        <v>5</v>
      </c>
      <c r="I275">
        <v>5.2450000000000001</v>
      </c>
      <c r="J275" s="48">
        <v>5.3669561372479668</v>
      </c>
      <c r="K275">
        <v>10.611956137247967</v>
      </c>
      <c r="L275">
        <v>67.847999999999999</v>
      </c>
    </row>
    <row r="276" spans="1:12">
      <c r="A276" s="1" t="s">
        <v>152</v>
      </c>
      <c r="B276" s="1">
        <v>2019</v>
      </c>
      <c r="C276" s="2">
        <v>43813</v>
      </c>
      <c r="D276" s="1" t="s">
        <v>72</v>
      </c>
      <c r="E276" s="1" t="s">
        <v>20</v>
      </c>
      <c r="F276" s="1" t="s">
        <v>21</v>
      </c>
      <c r="G276" s="1"/>
      <c r="H276" s="1">
        <v>6</v>
      </c>
      <c r="I276">
        <v>5.2729999999999997</v>
      </c>
      <c r="J276" s="48">
        <v>5.3829318020364685</v>
      </c>
      <c r="K276">
        <v>10.655931802036468</v>
      </c>
      <c r="L276">
        <v>67.567999999999998</v>
      </c>
    </row>
    <row r="277" spans="1:12">
      <c r="A277" s="1" t="s">
        <v>152</v>
      </c>
      <c r="B277" s="1">
        <v>2019</v>
      </c>
      <c r="C277" s="2">
        <v>43813</v>
      </c>
      <c r="D277" s="1" t="s">
        <v>72</v>
      </c>
      <c r="E277" s="1" t="s">
        <v>139</v>
      </c>
      <c r="F277" s="1" t="s">
        <v>36</v>
      </c>
      <c r="G277" s="1"/>
      <c r="H277" s="1">
        <v>7</v>
      </c>
      <c r="I277">
        <v>5.2629999999999999</v>
      </c>
      <c r="J277" s="48">
        <v>5.3959290737094552</v>
      </c>
      <c r="K277">
        <v>10.658929073709455</v>
      </c>
      <c r="L277">
        <v>67.549000000000007</v>
      </c>
    </row>
    <row r="278" spans="1:12">
      <c r="A278" s="1" t="s">
        <v>152</v>
      </c>
      <c r="B278" s="1">
        <v>2019</v>
      </c>
      <c r="C278" s="2">
        <v>43813</v>
      </c>
      <c r="D278" s="1" t="s">
        <v>72</v>
      </c>
      <c r="E278" s="1" t="s">
        <v>138</v>
      </c>
      <c r="F278" s="1" t="s">
        <v>29</v>
      </c>
      <c r="G278" s="1"/>
      <c r="H278" s="1">
        <v>8</v>
      </c>
      <c r="I278">
        <v>5.31</v>
      </c>
      <c r="J278" s="48">
        <v>5.3969565476013459</v>
      </c>
      <c r="K278">
        <v>10.706956547601346</v>
      </c>
      <c r="L278">
        <v>67.245999999999995</v>
      </c>
    </row>
    <row r="279" spans="1:12">
      <c r="A279" s="1" t="s">
        <v>152</v>
      </c>
      <c r="B279" s="1">
        <v>2019</v>
      </c>
      <c r="C279" s="2">
        <v>43813</v>
      </c>
      <c r="D279" s="1" t="s">
        <v>72</v>
      </c>
      <c r="E279" s="1" t="s">
        <v>30</v>
      </c>
      <c r="F279" s="1" t="s">
        <v>31</v>
      </c>
      <c r="G279" s="1"/>
      <c r="H279" s="1">
        <v>9</v>
      </c>
      <c r="I279">
        <v>5.3010000000000002</v>
      </c>
      <c r="J279" s="48">
        <v>5.4209442458899204</v>
      </c>
      <c r="K279">
        <v>10.721944245889921</v>
      </c>
      <c r="L279">
        <v>67.152000000000001</v>
      </c>
    </row>
    <row r="280" spans="1:12">
      <c r="A280" s="1" t="s">
        <v>152</v>
      </c>
      <c r="B280" s="1">
        <v>2019</v>
      </c>
      <c r="C280" s="2">
        <v>43813</v>
      </c>
      <c r="D280" s="1" t="s">
        <v>72</v>
      </c>
      <c r="E280" s="1" t="s">
        <v>43</v>
      </c>
      <c r="F280" s="1" t="s">
        <v>44</v>
      </c>
      <c r="G280" s="1"/>
      <c r="H280" s="1">
        <v>10</v>
      </c>
      <c r="I280">
        <v>5.3109999999999999</v>
      </c>
      <c r="J280" s="48">
        <v>5.4510101043317096</v>
      </c>
      <c r="K280">
        <v>10.76201010433171</v>
      </c>
      <c r="L280">
        <v>66.902000000000001</v>
      </c>
    </row>
    <row r="281" spans="1:12">
      <c r="A281" s="1" t="s">
        <v>152</v>
      </c>
      <c r="B281" s="1">
        <v>2019</v>
      </c>
      <c r="C281" s="2">
        <v>43813</v>
      </c>
      <c r="D281" s="1" t="s">
        <v>72</v>
      </c>
      <c r="E281" s="1" t="s">
        <v>140</v>
      </c>
      <c r="F281" s="1" t="s">
        <v>29</v>
      </c>
      <c r="G281" s="1"/>
      <c r="H281" s="1">
        <v>11</v>
      </c>
      <c r="I281">
        <v>5.3479999999999999</v>
      </c>
      <c r="J281" s="48">
        <v>5.4559974790672561</v>
      </c>
      <c r="K281">
        <v>10.803997479067256</v>
      </c>
      <c r="L281">
        <v>66.641999999999996</v>
      </c>
    </row>
    <row r="282" spans="1:12">
      <c r="A282" s="1" t="s">
        <v>152</v>
      </c>
      <c r="B282" s="1">
        <v>2019</v>
      </c>
      <c r="C282" s="2">
        <v>43813</v>
      </c>
      <c r="D282" s="1" t="s">
        <v>72</v>
      </c>
      <c r="E282" s="1" t="s">
        <v>141</v>
      </c>
      <c r="F282" s="1" t="s">
        <v>44</v>
      </c>
      <c r="G282" s="1"/>
      <c r="H282" s="1">
        <v>12</v>
      </c>
      <c r="I282">
        <v>5.3109999999999999</v>
      </c>
      <c r="J282" s="48">
        <v>5.4999731377348002</v>
      </c>
      <c r="K282">
        <v>10.8109731377348</v>
      </c>
      <c r="L282">
        <v>66.599000000000004</v>
      </c>
    </row>
    <row r="283" spans="1:12">
      <c r="A283" s="1" t="s">
        <v>152</v>
      </c>
      <c r="B283" s="1">
        <v>2019</v>
      </c>
      <c r="C283" s="2">
        <v>43813</v>
      </c>
      <c r="D283" s="1" t="s">
        <v>72</v>
      </c>
      <c r="E283" s="1" t="s">
        <v>52</v>
      </c>
      <c r="F283" s="1" t="s">
        <v>53</v>
      </c>
      <c r="G283" s="1"/>
      <c r="H283" s="1">
        <v>13</v>
      </c>
      <c r="I283">
        <v>5.3730000000000002</v>
      </c>
      <c r="J283" s="48">
        <v>5.4589542650819913</v>
      </c>
      <c r="K283">
        <v>10.831954265081992</v>
      </c>
      <c r="L283">
        <v>66.47</v>
      </c>
    </row>
    <row r="284" spans="1:12">
      <c r="A284" s="1" t="s">
        <v>152</v>
      </c>
      <c r="B284" s="1">
        <v>2019</v>
      </c>
      <c r="C284" s="2">
        <v>43813</v>
      </c>
      <c r="D284" s="1" t="s">
        <v>72</v>
      </c>
      <c r="E284" s="1" t="s">
        <v>136</v>
      </c>
      <c r="F284" s="1" t="s">
        <v>25</v>
      </c>
      <c r="G284" s="1"/>
      <c r="H284" s="1">
        <v>14</v>
      </c>
      <c r="I284">
        <v>5.3650000000000002</v>
      </c>
      <c r="J284" s="48">
        <v>5.4889986432501701</v>
      </c>
      <c r="K284">
        <v>10.85399864325017</v>
      </c>
      <c r="L284">
        <v>66.334999999999994</v>
      </c>
    </row>
    <row r="285" spans="1:12">
      <c r="A285" s="1" t="s">
        <v>152</v>
      </c>
      <c r="B285" s="1">
        <v>2019</v>
      </c>
      <c r="C285" s="2">
        <v>43813</v>
      </c>
      <c r="D285" s="1" t="s">
        <v>72</v>
      </c>
      <c r="E285" s="1" t="s">
        <v>97</v>
      </c>
      <c r="F285" s="1" t="s">
        <v>153</v>
      </c>
      <c r="G285" s="1"/>
      <c r="H285" s="1">
        <v>15</v>
      </c>
      <c r="I285">
        <v>5.43</v>
      </c>
      <c r="J285" s="48">
        <v>5.4500773694390716</v>
      </c>
      <c r="K285">
        <v>10.880077369439071</v>
      </c>
      <c r="L285">
        <v>66.176000000000002</v>
      </c>
    </row>
    <row r="286" spans="1:12">
      <c r="A286" s="1" t="s">
        <v>152</v>
      </c>
      <c r="B286" s="1">
        <v>2019</v>
      </c>
      <c r="C286" s="2">
        <v>43813</v>
      </c>
      <c r="D286" s="1" t="s">
        <v>72</v>
      </c>
      <c r="E286" s="1" t="s">
        <v>39</v>
      </c>
      <c r="F286" s="1" t="s">
        <v>40</v>
      </c>
      <c r="G286" s="1"/>
      <c r="H286" s="1">
        <v>16</v>
      </c>
      <c r="I286">
        <v>5.383</v>
      </c>
      <c r="J286" s="48">
        <v>5.4990506619914159</v>
      </c>
      <c r="K286">
        <v>10.882050661991416</v>
      </c>
      <c r="L286">
        <v>66.164000000000001</v>
      </c>
    </row>
    <row r="287" spans="1:12">
      <c r="A287" s="1" t="s">
        <v>152</v>
      </c>
      <c r="B287" s="1">
        <v>2019</v>
      </c>
      <c r="C287" s="2">
        <v>43813</v>
      </c>
      <c r="D287" s="1" t="s">
        <v>72</v>
      </c>
      <c r="E287" s="1" t="s">
        <v>83</v>
      </c>
      <c r="F287" s="1" t="s">
        <v>67</v>
      </c>
      <c r="G287" s="1"/>
      <c r="H287" s="1">
        <v>17</v>
      </c>
      <c r="I287">
        <v>5.4</v>
      </c>
      <c r="J287" s="48">
        <v>5.4879748366803778</v>
      </c>
      <c r="K287">
        <v>10.887974836680378</v>
      </c>
      <c r="L287">
        <v>66.128</v>
      </c>
    </row>
    <row r="288" spans="1:12">
      <c r="A288" s="1" t="s">
        <v>152</v>
      </c>
      <c r="B288" s="1">
        <v>2019</v>
      </c>
      <c r="C288" s="2">
        <v>43813</v>
      </c>
      <c r="D288" s="1" t="s">
        <v>72</v>
      </c>
      <c r="E288" s="1" t="s">
        <v>24</v>
      </c>
      <c r="F288" s="1" t="s">
        <v>154</v>
      </c>
      <c r="G288" s="1"/>
      <c r="H288" s="1">
        <v>18</v>
      </c>
      <c r="I288">
        <v>5.4109999999999996</v>
      </c>
      <c r="J288" s="48">
        <v>5.5080172884440408</v>
      </c>
      <c r="K288">
        <v>10.91901728844404</v>
      </c>
      <c r="L288">
        <v>65.94</v>
      </c>
    </row>
    <row r="289" spans="1:12">
      <c r="A289" s="1" t="s">
        <v>152</v>
      </c>
      <c r="B289" s="1">
        <v>2019</v>
      </c>
      <c r="C289" s="2">
        <v>43813</v>
      </c>
      <c r="D289" s="1" t="s">
        <v>72</v>
      </c>
      <c r="E289" s="1" t="s">
        <v>76</v>
      </c>
      <c r="F289" s="1" t="s">
        <v>155</v>
      </c>
      <c r="G289" s="1"/>
      <c r="H289" s="1">
        <v>19</v>
      </c>
      <c r="I289">
        <v>5.3780000000000001</v>
      </c>
      <c r="J289" s="48">
        <v>5.5549446064139953</v>
      </c>
      <c r="K289">
        <v>10.932944606413995</v>
      </c>
      <c r="L289">
        <v>65.855999999999995</v>
      </c>
    </row>
    <row r="290" spans="1:12">
      <c r="A290" s="1" t="s">
        <v>152</v>
      </c>
      <c r="B290" s="1">
        <v>2019</v>
      </c>
      <c r="C290" s="2">
        <v>43813</v>
      </c>
      <c r="D290" s="1" t="s">
        <v>72</v>
      </c>
      <c r="E290" s="1" t="s">
        <v>132</v>
      </c>
      <c r="F290" s="1" t="s">
        <v>156</v>
      </c>
      <c r="G290" s="1"/>
      <c r="H290" s="1">
        <v>20</v>
      </c>
      <c r="I290">
        <v>5.3949999999999996</v>
      </c>
      <c r="J290" s="48">
        <v>5.5600690017193379</v>
      </c>
      <c r="K290">
        <v>10.955069001719338</v>
      </c>
      <c r="L290">
        <v>65.722999999999999</v>
      </c>
    </row>
    <row r="291" spans="1:12">
      <c r="A291" s="1" t="s">
        <v>152</v>
      </c>
      <c r="B291" s="1">
        <v>2019</v>
      </c>
      <c r="C291" s="2">
        <v>43813</v>
      </c>
      <c r="D291" s="1" t="s">
        <v>72</v>
      </c>
      <c r="E291" s="1" t="s">
        <v>142</v>
      </c>
      <c r="F291" s="1" t="s">
        <v>61</v>
      </c>
      <c r="G291" s="1"/>
      <c r="H291" s="1">
        <v>21</v>
      </c>
      <c r="I291">
        <v>5.4180000000000001</v>
      </c>
      <c r="J291" s="48">
        <v>5.5440742680531665</v>
      </c>
      <c r="K291">
        <v>10.962074268053167</v>
      </c>
      <c r="L291">
        <v>65.680999999999997</v>
      </c>
    </row>
    <row r="292" spans="1:12">
      <c r="A292" s="1" t="s">
        <v>152</v>
      </c>
      <c r="B292" s="1">
        <v>2019</v>
      </c>
      <c r="C292" s="2">
        <v>43813</v>
      </c>
      <c r="D292" s="1" t="s">
        <v>72</v>
      </c>
      <c r="E292" s="1" t="s">
        <v>147</v>
      </c>
      <c r="F292" s="1" t="s">
        <v>148</v>
      </c>
      <c r="G292" s="1"/>
      <c r="H292" s="1">
        <v>22</v>
      </c>
      <c r="I292">
        <v>5.444</v>
      </c>
      <c r="J292" s="48">
        <v>5.585918654349924</v>
      </c>
      <c r="K292">
        <v>11.029918654349924</v>
      </c>
      <c r="L292">
        <v>65.277000000000001</v>
      </c>
    </row>
    <row r="293" spans="1:12">
      <c r="A293" s="1" t="s">
        <v>152</v>
      </c>
      <c r="B293" s="1">
        <v>2019</v>
      </c>
      <c r="C293" s="2">
        <v>43813</v>
      </c>
      <c r="D293" s="1" t="s">
        <v>72</v>
      </c>
      <c r="E293" s="1" t="s">
        <v>157</v>
      </c>
      <c r="F293" s="1" t="s">
        <v>38</v>
      </c>
      <c r="G293" s="1"/>
      <c r="H293" s="1">
        <v>23</v>
      </c>
      <c r="I293">
        <v>5.4269999999999996</v>
      </c>
      <c r="J293" s="48">
        <v>5.6029186543499243</v>
      </c>
      <c r="K293">
        <v>11.029918654349924</v>
      </c>
      <c r="L293">
        <v>65.277000000000001</v>
      </c>
    </row>
    <row r="294" spans="1:12">
      <c r="A294" s="1" t="s">
        <v>152</v>
      </c>
      <c r="B294" s="1">
        <v>2019</v>
      </c>
      <c r="C294" s="2">
        <v>43813</v>
      </c>
      <c r="D294" s="1" t="s">
        <v>72</v>
      </c>
      <c r="E294" s="1" t="s">
        <v>149</v>
      </c>
      <c r="F294" s="1" t="s">
        <v>56</v>
      </c>
      <c r="G294" s="1"/>
      <c r="H294" s="1">
        <v>24</v>
      </c>
      <c r="I294">
        <v>5.4610000000000003</v>
      </c>
      <c r="J294" s="48">
        <v>5.5709466789243844</v>
      </c>
      <c r="K294">
        <v>11.031946678924385</v>
      </c>
      <c r="L294">
        <v>65.265000000000001</v>
      </c>
    </row>
    <row r="295" spans="1:12">
      <c r="A295" s="1" t="s">
        <v>152</v>
      </c>
      <c r="B295" s="1">
        <v>2019</v>
      </c>
      <c r="C295" s="2">
        <v>43813</v>
      </c>
      <c r="D295" s="1" t="s">
        <v>72</v>
      </c>
      <c r="E295" s="1" t="s">
        <v>50</v>
      </c>
      <c r="F295" s="1" t="s">
        <v>51</v>
      </c>
      <c r="G295" s="1"/>
      <c r="H295" s="1">
        <v>25</v>
      </c>
      <c r="I295">
        <v>5.4249999999999998</v>
      </c>
      <c r="J295" s="48">
        <v>5.6130352297291077</v>
      </c>
      <c r="K295">
        <v>11.038035229729108</v>
      </c>
      <c r="L295">
        <v>65.228999999999999</v>
      </c>
    </row>
    <row r="296" spans="1:12">
      <c r="A296" s="1" t="s">
        <v>152</v>
      </c>
      <c r="B296" s="1">
        <v>2019</v>
      </c>
      <c r="C296" s="2">
        <v>43813</v>
      </c>
      <c r="D296" s="1" t="s">
        <v>72</v>
      </c>
      <c r="E296" s="1" t="s">
        <v>60</v>
      </c>
      <c r="F296" s="1" t="s">
        <v>61</v>
      </c>
      <c r="G296" s="1"/>
      <c r="H296" s="1">
        <v>26</v>
      </c>
      <c r="I296">
        <v>5.452</v>
      </c>
      <c r="J296" s="48">
        <v>5.6029831872130682</v>
      </c>
      <c r="K296">
        <v>11.054983187213068</v>
      </c>
      <c r="L296">
        <v>65.129000000000005</v>
      </c>
    </row>
    <row r="297" spans="1:12">
      <c r="A297" s="1" t="s">
        <v>152</v>
      </c>
      <c r="B297" s="1">
        <v>2019</v>
      </c>
      <c r="C297" s="2">
        <v>43813</v>
      </c>
      <c r="D297" s="1" t="s">
        <v>72</v>
      </c>
      <c r="E297" s="1" t="s">
        <v>119</v>
      </c>
      <c r="F297" s="1" t="s">
        <v>21</v>
      </c>
      <c r="G297" s="1"/>
      <c r="H297" s="1">
        <v>27</v>
      </c>
      <c r="I297">
        <v>5.4710000000000001</v>
      </c>
      <c r="J297" s="48">
        <v>5.6260685243981374</v>
      </c>
      <c r="K297">
        <v>11.097068524398138</v>
      </c>
      <c r="L297">
        <v>64.882000000000005</v>
      </c>
    </row>
    <row r="298" spans="1:12">
      <c r="A298" s="1" t="s">
        <v>152</v>
      </c>
      <c r="B298" s="1">
        <v>2019</v>
      </c>
      <c r="C298" s="2">
        <v>43813</v>
      </c>
      <c r="D298" s="1" t="s">
        <v>72</v>
      </c>
      <c r="E298" s="1" t="s">
        <v>143</v>
      </c>
      <c r="F298" s="1" t="s">
        <v>121</v>
      </c>
      <c r="G298" s="1"/>
      <c r="H298" s="1">
        <v>28</v>
      </c>
      <c r="I298">
        <v>5.4859999999999998</v>
      </c>
      <c r="J298" s="48">
        <v>5.613976875048178</v>
      </c>
      <c r="K298">
        <v>11.099976875048178</v>
      </c>
      <c r="L298">
        <v>64.864999999999995</v>
      </c>
    </row>
    <row r="299" spans="1:12">
      <c r="A299" s="1" t="s">
        <v>152</v>
      </c>
      <c r="B299" s="1">
        <v>2019</v>
      </c>
      <c r="C299" s="2">
        <v>43813</v>
      </c>
      <c r="D299" s="1" t="s">
        <v>72</v>
      </c>
      <c r="E299" s="1" t="s">
        <v>95</v>
      </c>
      <c r="F299" s="1" t="s">
        <v>155</v>
      </c>
      <c r="G299" s="1"/>
      <c r="H299" s="1">
        <v>29</v>
      </c>
      <c r="I299">
        <v>5.4829999999999997</v>
      </c>
      <c r="J299" s="48">
        <v>5.6480370416177115</v>
      </c>
      <c r="K299">
        <v>11.131037041617711</v>
      </c>
      <c r="L299">
        <v>64.683999999999997</v>
      </c>
    </row>
    <row r="300" spans="1:12">
      <c r="A300" s="1" t="s">
        <v>152</v>
      </c>
      <c r="B300" s="1">
        <v>2019</v>
      </c>
      <c r="C300" s="2">
        <v>43813</v>
      </c>
      <c r="D300" s="1" t="s">
        <v>72</v>
      </c>
      <c r="E300" s="1" t="s">
        <v>100</v>
      </c>
      <c r="F300" s="1" t="s">
        <v>47</v>
      </c>
      <c r="G300" s="1"/>
      <c r="H300" s="1">
        <v>30</v>
      </c>
      <c r="I300">
        <v>5.5220000000000002</v>
      </c>
      <c r="J300" s="48">
        <v>5.610930280024121</v>
      </c>
      <c r="K300">
        <v>11.132930280024121</v>
      </c>
      <c r="L300">
        <v>64.673000000000002</v>
      </c>
    </row>
    <row r="301" spans="1:12">
      <c r="A301" s="1" t="s">
        <v>152</v>
      </c>
      <c r="B301" s="1">
        <v>2019</v>
      </c>
      <c r="C301" s="2">
        <v>43813</v>
      </c>
      <c r="D301" s="1" t="s">
        <v>72</v>
      </c>
      <c r="E301" s="1" t="s">
        <v>151</v>
      </c>
      <c r="F301" s="1" t="s">
        <v>63</v>
      </c>
      <c r="G301" s="1"/>
      <c r="H301" s="1">
        <v>31</v>
      </c>
      <c r="I301">
        <v>5.5119999999999996</v>
      </c>
      <c r="J301" s="48">
        <v>5.6329932665665696</v>
      </c>
      <c r="K301">
        <v>11.144993266566569</v>
      </c>
      <c r="L301">
        <v>64.602999999999994</v>
      </c>
    </row>
    <row r="302" spans="1:12">
      <c r="A302" s="1" t="s">
        <v>152</v>
      </c>
      <c r="B302" s="1">
        <v>2019</v>
      </c>
      <c r="C302" s="2">
        <v>43813</v>
      </c>
      <c r="D302" s="1" t="s">
        <v>72</v>
      </c>
      <c r="E302" s="1" t="s">
        <v>158</v>
      </c>
      <c r="F302" s="1" t="s">
        <v>159</v>
      </c>
      <c r="G302" s="1"/>
      <c r="H302" s="1">
        <v>32</v>
      </c>
      <c r="I302">
        <v>5.5090000000000003</v>
      </c>
      <c r="J302" s="48">
        <v>5.6949587320853361</v>
      </c>
      <c r="K302">
        <v>11.203958732085336</v>
      </c>
      <c r="L302">
        <v>64.263000000000005</v>
      </c>
    </row>
    <row r="303" spans="1:12">
      <c r="A303" s="1" t="s">
        <v>152</v>
      </c>
      <c r="B303" s="1">
        <v>2019</v>
      </c>
      <c r="C303" s="2">
        <v>43813</v>
      </c>
      <c r="D303" s="1" t="s">
        <v>72</v>
      </c>
      <c r="E303" s="1" t="s">
        <v>58</v>
      </c>
      <c r="F303" s="1" t="s">
        <v>59</v>
      </c>
      <c r="G303" s="1"/>
      <c r="H303" s="1">
        <v>33</v>
      </c>
      <c r="I303">
        <v>5.5220000000000002</v>
      </c>
      <c r="J303" s="48">
        <v>5.692079900319289</v>
      </c>
      <c r="K303">
        <v>11.214079900319289</v>
      </c>
      <c r="L303">
        <v>64.204999999999998</v>
      </c>
    </row>
    <row r="304" spans="1:12">
      <c r="A304" s="1" t="s">
        <v>152</v>
      </c>
      <c r="B304" s="1">
        <v>2019</v>
      </c>
      <c r="C304" s="2">
        <v>43813</v>
      </c>
      <c r="D304" s="1" t="s">
        <v>72</v>
      </c>
      <c r="E304" s="1" t="s">
        <v>46</v>
      </c>
      <c r="F304" s="1" t="s">
        <v>47</v>
      </c>
      <c r="G304" s="1"/>
      <c r="H304" s="1">
        <v>34</v>
      </c>
      <c r="I304">
        <v>5.5759999999999996</v>
      </c>
      <c r="J304" s="48">
        <v>5.7089126986614849</v>
      </c>
      <c r="K304">
        <v>11.284912698661484</v>
      </c>
      <c r="L304">
        <v>63.802</v>
      </c>
    </row>
    <row r="305" spans="1:12">
      <c r="A305" s="1" t="s">
        <v>152</v>
      </c>
      <c r="B305" s="1">
        <v>2019</v>
      </c>
      <c r="C305" s="2">
        <v>43813</v>
      </c>
      <c r="D305" s="1" t="s">
        <v>72</v>
      </c>
      <c r="E305" s="1" t="s">
        <v>150</v>
      </c>
      <c r="F305" s="1" t="s">
        <v>31</v>
      </c>
      <c r="G305" s="1"/>
      <c r="H305" s="1">
        <v>35</v>
      </c>
      <c r="I305">
        <v>5.5709999999999997</v>
      </c>
      <c r="J305" s="48">
        <v>5.7139126986614848</v>
      </c>
      <c r="K305">
        <v>11.284912698661484</v>
      </c>
      <c r="L305">
        <v>63.802</v>
      </c>
    </row>
    <row r="306" spans="1:12">
      <c r="A306" s="1" t="s">
        <v>152</v>
      </c>
      <c r="B306" s="1">
        <v>2019</v>
      </c>
      <c r="C306" s="2">
        <v>43813</v>
      </c>
      <c r="D306" s="1" t="s">
        <v>72</v>
      </c>
      <c r="E306" s="1" t="s">
        <v>160</v>
      </c>
      <c r="F306" s="1" t="s">
        <v>161</v>
      </c>
      <c r="G306" s="1"/>
      <c r="H306" s="1">
        <v>36</v>
      </c>
      <c r="I306">
        <v>5.6539999999999999</v>
      </c>
      <c r="J306" s="48">
        <v>5.7980208045044606</v>
      </c>
      <c r="K306">
        <v>11.45202080450446</v>
      </c>
      <c r="L306">
        <v>62.871000000000002</v>
      </c>
    </row>
    <row r="307" spans="1:12">
      <c r="A307" s="5" t="s">
        <v>162</v>
      </c>
      <c r="B307" s="5">
        <v>2019</v>
      </c>
      <c r="C307" s="6">
        <v>43806</v>
      </c>
      <c r="D307" s="5" t="s">
        <v>72</v>
      </c>
      <c r="E307" s="5" t="s">
        <v>135</v>
      </c>
      <c r="F307" s="5" t="s">
        <v>36</v>
      </c>
      <c r="G307" s="5"/>
      <c r="H307" s="5">
        <v>1</v>
      </c>
      <c r="I307">
        <v>5.2309999999999999</v>
      </c>
      <c r="J307" s="48">
        <v>5.3059451639812085</v>
      </c>
      <c r="K307">
        <v>10.536945163981208</v>
      </c>
      <c r="L307">
        <v>68.331000000000003</v>
      </c>
    </row>
    <row r="308" spans="1:12">
      <c r="A308" s="5" t="s">
        <v>162</v>
      </c>
      <c r="B308" s="5">
        <v>2019</v>
      </c>
      <c r="C308" s="6">
        <v>43806</v>
      </c>
      <c r="D308" s="5" t="s">
        <v>72</v>
      </c>
      <c r="E308" s="5" t="s">
        <v>33</v>
      </c>
      <c r="F308" s="5" t="s">
        <v>146</v>
      </c>
      <c r="G308" s="5"/>
      <c r="H308" s="5">
        <v>2</v>
      </c>
      <c r="I308">
        <v>5.2480000000000002</v>
      </c>
      <c r="J308" s="48">
        <v>5.3580159679462627</v>
      </c>
      <c r="K308">
        <v>10.606015967946263</v>
      </c>
      <c r="L308">
        <v>67.885999999999996</v>
      </c>
    </row>
    <row r="309" spans="1:12">
      <c r="A309" s="5" t="s">
        <v>162</v>
      </c>
      <c r="B309" s="5">
        <v>2019</v>
      </c>
      <c r="C309" s="6">
        <v>43806</v>
      </c>
      <c r="D309" s="5" t="s">
        <v>72</v>
      </c>
      <c r="E309" s="5" t="s">
        <v>26</v>
      </c>
      <c r="F309" s="5" t="s">
        <v>27</v>
      </c>
      <c r="G309" s="5"/>
      <c r="H309" s="5">
        <v>3</v>
      </c>
      <c r="I309">
        <v>5.2469999999999999</v>
      </c>
      <c r="J309" s="48">
        <v>5.3919266505112589</v>
      </c>
      <c r="K309">
        <v>10.638926650511259</v>
      </c>
      <c r="L309">
        <v>67.676000000000002</v>
      </c>
    </row>
    <row r="310" spans="1:12">
      <c r="A310" s="5" t="s">
        <v>162</v>
      </c>
      <c r="B310" s="5">
        <v>2019</v>
      </c>
      <c r="C310" s="6">
        <v>43806</v>
      </c>
      <c r="D310" s="5" t="s">
        <v>72</v>
      </c>
      <c r="E310" s="5" t="s">
        <v>111</v>
      </c>
      <c r="F310" s="5" t="s">
        <v>121</v>
      </c>
      <c r="G310" s="5"/>
      <c r="H310" s="5">
        <v>4</v>
      </c>
      <c r="I310">
        <v>5.3289999999999997</v>
      </c>
      <c r="J310" s="48">
        <v>5.4060529297748632</v>
      </c>
      <c r="K310">
        <v>10.735052929774863</v>
      </c>
      <c r="L310">
        <v>67.069999999999993</v>
      </c>
    </row>
    <row r="311" spans="1:12">
      <c r="A311" s="5" t="s">
        <v>162</v>
      </c>
      <c r="B311" s="5">
        <v>2019</v>
      </c>
      <c r="C311" s="6">
        <v>43806</v>
      </c>
      <c r="D311" s="5" t="s">
        <v>72</v>
      </c>
      <c r="E311" s="5" t="s">
        <v>138</v>
      </c>
      <c r="F311" s="5" t="s">
        <v>29</v>
      </c>
      <c r="G311" s="5"/>
      <c r="H311" s="5">
        <v>5</v>
      </c>
      <c r="I311">
        <v>5.3289999999999997</v>
      </c>
      <c r="J311" s="48">
        <v>5.4089347372188739</v>
      </c>
      <c r="K311">
        <v>10.737934737218874</v>
      </c>
      <c r="L311">
        <v>67.052000000000007</v>
      </c>
    </row>
    <row r="312" spans="1:12">
      <c r="A312" s="5" t="s">
        <v>162</v>
      </c>
      <c r="B312" s="5">
        <v>2019</v>
      </c>
      <c r="C312" s="6">
        <v>43806</v>
      </c>
      <c r="D312" s="5" t="s">
        <v>72</v>
      </c>
      <c r="E312" s="5" t="s">
        <v>113</v>
      </c>
      <c r="F312" s="5" t="s">
        <v>163</v>
      </c>
      <c r="G312" s="5"/>
      <c r="H312" s="5">
        <v>6</v>
      </c>
      <c r="I312">
        <v>5.2889999999999997</v>
      </c>
      <c r="J312" s="48">
        <v>5.5109460002699979</v>
      </c>
      <c r="K312">
        <v>10.799946000269998</v>
      </c>
      <c r="L312">
        <v>66.667000000000002</v>
      </c>
    </row>
    <row r="313" spans="1:12">
      <c r="A313" s="5" t="s">
        <v>162</v>
      </c>
      <c r="B313" s="5">
        <v>2019</v>
      </c>
      <c r="C313" s="6">
        <v>43806</v>
      </c>
      <c r="D313" s="5" t="s">
        <v>72</v>
      </c>
      <c r="E313" s="5" t="s">
        <v>141</v>
      </c>
      <c r="F313" s="5" t="s">
        <v>44</v>
      </c>
      <c r="G313" s="5"/>
      <c r="H313" s="5">
        <v>7</v>
      </c>
      <c r="I313">
        <v>5.319</v>
      </c>
      <c r="J313" s="48">
        <v>5.4919731377348002</v>
      </c>
      <c r="K313">
        <v>10.8109731377348</v>
      </c>
      <c r="L313">
        <v>66.599000000000004</v>
      </c>
    </row>
    <row r="314" spans="1:12">
      <c r="A314" s="5" t="s">
        <v>162</v>
      </c>
      <c r="B314" s="5">
        <v>2019</v>
      </c>
      <c r="C314" s="6">
        <v>43806</v>
      </c>
      <c r="D314" s="5" t="s">
        <v>72</v>
      </c>
      <c r="E314" s="5" t="s">
        <v>52</v>
      </c>
      <c r="F314" s="5" t="s">
        <v>53</v>
      </c>
      <c r="G314" s="5"/>
      <c r="H314" s="5">
        <v>8</v>
      </c>
      <c r="I314">
        <v>5.3540000000000001</v>
      </c>
      <c r="J314" s="48">
        <v>5.4900267485993135</v>
      </c>
      <c r="K314">
        <v>10.844026748599314</v>
      </c>
      <c r="L314">
        <v>66.396000000000001</v>
      </c>
    </row>
    <row r="315" spans="1:12">
      <c r="A315" s="5" t="s">
        <v>162</v>
      </c>
      <c r="B315" s="5">
        <v>2019</v>
      </c>
      <c r="C315" s="6">
        <v>43806</v>
      </c>
      <c r="D315" s="5" t="s">
        <v>72</v>
      </c>
      <c r="E315" s="5" t="s">
        <v>30</v>
      </c>
      <c r="F315" s="5" t="s">
        <v>31</v>
      </c>
      <c r="G315" s="5"/>
      <c r="H315" s="5">
        <v>9</v>
      </c>
      <c r="I315">
        <v>5.3579999999999997</v>
      </c>
      <c r="J315" s="48">
        <v>5.4989446748194295</v>
      </c>
      <c r="K315">
        <v>10.856944674819429</v>
      </c>
      <c r="L315">
        <v>66.316999999999993</v>
      </c>
    </row>
    <row r="316" spans="1:12">
      <c r="A316" s="5" t="s">
        <v>162</v>
      </c>
      <c r="B316" s="5">
        <v>2019</v>
      </c>
      <c r="C316" s="6">
        <v>43806</v>
      </c>
      <c r="D316" s="5" t="s">
        <v>72</v>
      </c>
      <c r="E316" s="5" t="s">
        <v>43</v>
      </c>
      <c r="F316" s="5" t="s">
        <v>44</v>
      </c>
      <c r="G316" s="5"/>
      <c r="H316" s="5">
        <v>10</v>
      </c>
      <c r="I316">
        <v>5.3520000000000003</v>
      </c>
      <c r="J316" s="48">
        <v>5.5100221464562651</v>
      </c>
      <c r="K316">
        <v>10.862022146456265</v>
      </c>
      <c r="L316">
        <v>66.286000000000001</v>
      </c>
    </row>
    <row r="317" spans="1:12">
      <c r="A317" s="5" t="s">
        <v>162</v>
      </c>
      <c r="B317" s="5">
        <v>2019</v>
      </c>
      <c r="C317" s="6">
        <v>43806</v>
      </c>
      <c r="D317" s="5" t="s">
        <v>72</v>
      </c>
      <c r="E317" s="5" t="s">
        <v>20</v>
      </c>
      <c r="F317" s="5" t="s">
        <v>21</v>
      </c>
      <c r="G317" s="5"/>
      <c r="H317" s="5">
        <v>11</v>
      </c>
      <c r="I317">
        <v>5.3890000000000002</v>
      </c>
      <c r="J317" s="48">
        <v>5.5300172884440402</v>
      </c>
      <c r="K317">
        <v>10.91901728844404</v>
      </c>
      <c r="L317">
        <v>65.94</v>
      </c>
    </row>
    <row r="318" spans="1:12">
      <c r="A318" s="5" t="s">
        <v>162</v>
      </c>
      <c r="B318" s="5">
        <v>2019</v>
      </c>
      <c r="C318" s="6">
        <v>43806</v>
      </c>
      <c r="D318" s="5" t="s">
        <v>72</v>
      </c>
      <c r="E318" s="5" t="s">
        <v>140</v>
      </c>
      <c r="F318" s="5" t="s">
        <v>29</v>
      </c>
      <c r="G318" s="5"/>
      <c r="H318" s="5">
        <v>12</v>
      </c>
      <c r="I318">
        <v>5.383</v>
      </c>
      <c r="J318" s="48">
        <v>5.5370109200109203</v>
      </c>
      <c r="K318">
        <v>10.92001092001092</v>
      </c>
      <c r="L318">
        <v>65.933999999999997</v>
      </c>
    </row>
    <row r="319" spans="1:12">
      <c r="A319" s="5" t="s">
        <v>162</v>
      </c>
      <c r="B319" s="5">
        <v>2019</v>
      </c>
      <c r="C319" s="6">
        <v>43806</v>
      </c>
      <c r="D319" s="5" t="s">
        <v>72</v>
      </c>
      <c r="E319" s="5" t="s">
        <v>39</v>
      </c>
      <c r="F319" s="5" t="s">
        <v>40</v>
      </c>
      <c r="G319" s="5"/>
      <c r="H319" s="5">
        <v>13</v>
      </c>
      <c r="I319">
        <v>5.4109999999999996</v>
      </c>
      <c r="J319" s="48">
        <v>5.5259303682099912</v>
      </c>
      <c r="K319">
        <v>10.936930368209991</v>
      </c>
      <c r="L319">
        <v>65.831999999999994</v>
      </c>
    </row>
    <row r="320" spans="1:12">
      <c r="A320" s="5" t="s">
        <v>162</v>
      </c>
      <c r="B320" s="5">
        <v>2019</v>
      </c>
      <c r="C320" s="6">
        <v>43806</v>
      </c>
      <c r="D320" s="5" t="s">
        <v>72</v>
      </c>
      <c r="E320" s="5" t="s">
        <v>164</v>
      </c>
      <c r="F320" s="5" t="s">
        <v>36</v>
      </c>
      <c r="G320" s="5"/>
      <c r="H320" s="5">
        <v>14</v>
      </c>
      <c r="I320">
        <v>5.39</v>
      </c>
      <c r="J320" s="48">
        <v>5.5540787973673416</v>
      </c>
      <c r="K320">
        <v>10.944078797367341</v>
      </c>
      <c r="L320">
        <v>65.789000000000001</v>
      </c>
    </row>
    <row r="321" spans="1:12">
      <c r="A321" s="5" t="s">
        <v>162</v>
      </c>
      <c r="B321" s="5">
        <v>2019</v>
      </c>
      <c r="C321" s="6">
        <v>43806</v>
      </c>
      <c r="D321" s="5" t="s">
        <v>72</v>
      </c>
      <c r="E321" s="5" t="s">
        <v>142</v>
      </c>
      <c r="F321" s="5" t="s">
        <v>61</v>
      </c>
      <c r="G321" s="5"/>
      <c r="H321" s="5">
        <v>15</v>
      </c>
      <c r="I321">
        <v>5.4589999999999996</v>
      </c>
      <c r="J321" s="48">
        <v>5.5650078392944646</v>
      </c>
      <c r="K321">
        <v>11.024007839294464</v>
      </c>
      <c r="L321">
        <v>65.311999999999998</v>
      </c>
    </row>
    <row r="322" spans="1:12">
      <c r="A322" s="5" t="s">
        <v>162</v>
      </c>
      <c r="B322" s="5">
        <v>2019</v>
      </c>
      <c r="C322" s="6">
        <v>43806</v>
      </c>
      <c r="D322" s="5" t="s">
        <v>72</v>
      </c>
      <c r="E322" s="5" t="s">
        <v>132</v>
      </c>
      <c r="F322" s="5" t="s">
        <v>65</v>
      </c>
      <c r="G322" s="5"/>
      <c r="H322" s="5">
        <v>16</v>
      </c>
      <c r="I322">
        <v>5.4139999999999997</v>
      </c>
      <c r="J322" s="48">
        <v>5.6199754494046257</v>
      </c>
      <c r="K322">
        <v>11.033975449404625</v>
      </c>
      <c r="L322">
        <v>65.253</v>
      </c>
    </row>
    <row r="323" spans="1:12">
      <c r="A323" s="5" t="s">
        <v>162</v>
      </c>
      <c r="B323" s="5">
        <v>2019</v>
      </c>
      <c r="C323" s="6">
        <v>43806</v>
      </c>
      <c r="D323" s="5" t="s">
        <v>72</v>
      </c>
      <c r="E323" s="5" t="s">
        <v>149</v>
      </c>
      <c r="F323" s="5" t="s">
        <v>56</v>
      </c>
      <c r="G323" s="5"/>
      <c r="H323" s="5">
        <v>17</v>
      </c>
      <c r="I323">
        <v>5.4829999999999997</v>
      </c>
      <c r="J323" s="48">
        <v>5.6329142839498543</v>
      </c>
      <c r="K323">
        <v>11.115914283949854</v>
      </c>
      <c r="L323">
        <v>64.772000000000006</v>
      </c>
    </row>
    <row r="324" spans="1:12">
      <c r="A324" s="5" t="s">
        <v>162</v>
      </c>
      <c r="B324" s="5">
        <v>2019</v>
      </c>
      <c r="C324" s="6">
        <v>43806</v>
      </c>
      <c r="D324" s="5" t="s">
        <v>72</v>
      </c>
      <c r="E324" s="5" t="s">
        <v>147</v>
      </c>
      <c r="F324" s="5" t="s">
        <v>148</v>
      </c>
      <c r="G324" s="5"/>
      <c r="H324" s="5">
        <v>18</v>
      </c>
      <c r="I324">
        <v>5.4880000000000004</v>
      </c>
      <c r="J324" s="48">
        <v>5.6299740580605304</v>
      </c>
      <c r="K324">
        <v>11.117974058060531</v>
      </c>
      <c r="L324">
        <v>64.760000000000005</v>
      </c>
    </row>
    <row r="325" spans="1:12">
      <c r="A325" s="5" t="s">
        <v>162</v>
      </c>
      <c r="B325" s="5">
        <v>2019</v>
      </c>
      <c r="C325" s="6">
        <v>43806</v>
      </c>
      <c r="D325" s="5" t="s">
        <v>72</v>
      </c>
      <c r="E325" s="5" t="s">
        <v>119</v>
      </c>
      <c r="F325" s="5" t="s">
        <v>21</v>
      </c>
      <c r="G325" s="5"/>
      <c r="H325" s="5">
        <v>19</v>
      </c>
      <c r="I325">
        <v>5.5049999999999999</v>
      </c>
      <c r="J325" s="48">
        <v>5.6429267952807107</v>
      </c>
      <c r="K325">
        <v>11.147926795280711</v>
      </c>
      <c r="L325">
        <v>64.585999999999999</v>
      </c>
    </row>
    <row r="326" spans="1:12">
      <c r="A326" s="5" t="s">
        <v>162</v>
      </c>
      <c r="B326" s="5">
        <v>2019</v>
      </c>
      <c r="C326" s="6">
        <v>43806</v>
      </c>
      <c r="D326" s="5" t="s">
        <v>72</v>
      </c>
      <c r="E326" s="5" t="s">
        <v>97</v>
      </c>
      <c r="F326" s="5" t="s">
        <v>153</v>
      </c>
      <c r="G326" s="5"/>
      <c r="H326" s="5">
        <v>20</v>
      </c>
      <c r="I326">
        <v>5.476</v>
      </c>
      <c r="J326" s="48">
        <v>5.6840223200446394</v>
      </c>
      <c r="K326">
        <v>11.160022320044639</v>
      </c>
      <c r="L326">
        <v>64.516000000000005</v>
      </c>
    </row>
    <row r="327" spans="1:12">
      <c r="A327" s="5" t="s">
        <v>162</v>
      </c>
      <c r="B327" s="5">
        <v>2019</v>
      </c>
      <c r="C327" s="6">
        <v>43806</v>
      </c>
      <c r="D327" s="5" t="s">
        <v>72</v>
      </c>
      <c r="E327" s="5" t="s">
        <v>60</v>
      </c>
      <c r="F327" s="5" t="s">
        <v>61</v>
      </c>
      <c r="G327" s="5"/>
      <c r="H327" s="5">
        <v>21</v>
      </c>
      <c r="I327">
        <v>5.4850000000000003</v>
      </c>
      <c r="J327" s="48">
        <v>5.7020727159726539</v>
      </c>
      <c r="K327">
        <v>11.187072715972654</v>
      </c>
      <c r="L327">
        <v>64.36</v>
      </c>
    </row>
    <row r="328" spans="1:12">
      <c r="A328" s="5" t="s">
        <v>162</v>
      </c>
      <c r="B328" s="5">
        <v>2019</v>
      </c>
      <c r="C328" s="6">
        <v>43806</v>
      </c>
      <c r="D328" s="5" t="s">
        <v>72</v>
      </c>
      <c r="E328" s="5" t="s">
        <v>157</v>
      </c>
      <c r="F328" s="5" t="s">
        <v>38</v>
      </c>
      <c r="G328" s="5"/>
      <c r="H328" s="5">
        <v>22</v>
      </c>
      <c r="I328">
        <v>5.4740000000000002</v>
      </c>
      <c r="J328" s="48">
        <v>5.7179418019026311</v>
      </c>
      <c r="K328">
        <v>11.191941801902631</v>
      </c>
      <c r="L328">
        <v>64.331999999999994</v>
      </c>
    </row>
    <row r="329" spans="1:12">
      <c r="A329" s="5" t="s">
        <v>162</v>
      </c>
      <c r="B329" s="5">
        <v>2019</v>
      </c>
      <c r="C329" s="6">
        <v>43806</v>
      </c>
      <c r="D329" s="5" t="s">
        <v>72</v>
      </c>
      <c r="E329" s="5" t="s">
        <v>100</v>
      </c>
      <c r="F329" s="5" t="s">
        <v>47</v>
      </c>
      <c r="G329" s="5"/>
      <c r="H329" s="5">
        <v>23</v>
      </c>
      <c r="I329">
        <v>5.5460000000000003</v>
      </c>
      <c r="J329" s="48">
        <v>5.7600000314055562</v>
      </c>
      <c r="K329">
        <v>11.306000031405556</v>
      </c>
      <c r="L329">
        <v>63.683</v>
      </c>
    </row>
    <row r="330" spans="1:12">
      <c r="A330" s="5" t="s">
        <v>162</v>
      </c>
      <c r="B330" s="5">
        <v>2019</v>
      </c>
      <c r="C330" s="6">
        <v>43806</v>
      </c>
      <c r="D330" s="5" t="s">
        <v>72</v>
      </c>
      <c r="E330" s="5" t="s">
        <v>144</v>
      </c>
      <c r="F330" s="5" t="s">
        <v>145</v>
      </c>
      <c r="G330" s="5"/>
      <c r="H330" s="5">
        <v>24</v>
      </c>
      <c r="I330">
        <v>5.5220000000000002</v>
      </c>
      <c r="J330" s="48">
        <v>5.79306160422429</v>
      </c>
      <c r="K330">
        <v>11.31506160422429</v>
      </c>
      <c r="L330">
        <v>63.631999999999998</v>
      </c>
    </row>
    <row r="331" spans="1:12">
      <c r="A331" s="5" t="s">
        <v>162</v>
      </c>
      <c r="B331" s="5">
        <v>2019</v>
      </c>
      <c r="C331" s="6">
        <v>43806</v>
      </c>
      <c r="D331" s="5" t="s">
        <v>72</v>
      </c>
      <c r="E331" s="5" t="s">
        <v>150</v>
      </c>
      <c r="F331" s="5" t="s">
        <v>31</v>
      </c>
      <c r="G331" s="5"/>
      <c r="H331" s="5">
        <v>25</v>
      </c>
      <c r="I331">
        <v>5.5940000000000003</v>
      </c>
      <c r="J331" s="48">
        <v>5.7710713473923478</v>
      </c>
      <c r="K331">
        <v>11.365071347392348</v>
      </c>
      <c r="L331">
        <v>63.351999999999997</v>
      </c>
    </row>
    <row r="332" spans="1:12">
      <c r="A332" s="5" t="s">
        <v>162</v>
      </c>
      <c r="B332" s="5">
        <v>2019</v>
      </c>
      <c r="C332" s="6">
        <v>43806</v>
      </c>
      <c r="D332" s="5" t="s">
        <v>72</v>
      </c>
      <c r="E332" s="5" t="s">
        <v>46</v>
      </c>
      <c r="F332" s="5" t="s">
        <v>47</v>
      </c>
      <c r="G332" s="5"/>
      <c r="H332" s="5">
        <v>26</v>
      </c>
      <c r="I332">
        <v>5.6070000000000002</v>
      </c>
      <c r="J332" s="48">
        <v>5.7909958523959544</v>
      </c>
      <c r="K332">
        <v>11.397995852395955</v>
      </c>
      <c r="L332">
        <v>63.168999999999997</v>
      </c>
    </row>
    <row r="333" spans="1:12">
      <c r="A333" s="5" t="s">
        <v>162</v>
      </c>
      <c r="B333" s="5">
        <v>2019</v>
      </c>
      <c r="C333" s="6">
        <v>43806</v>
      </c>
      <c r="D333" s="5" t="s">
        <v>72</v>
      </c>
      <c r="E333" s="5" t="s">
        <v>158</v>
      </c>
      <c r="F333" s="5" t="s">
        <v>159</v>
      </c>
      <c r="G333" s="5"/>
      <c r="H333" s="5">
        <v>27</v>
      </c>
      <c r="I333">
        <v>5.585</v>
      </c>
      <c r="J333" s="48">
        <v>5.8470191803877354</v>
      </c>
      <c r="K333">
        <v>11.432019180387735</v>
      </c>
      <c r="L333">
        <v>62.981000000000002</v>
      </c>
    </row>
    <row r="334" spans="1:12">
      <c r="A334" s="5" t="s">
        <v>162</v>
      </c>
      <c r="B334" s="5">
        <v>2019</v>
      </c>
      <c r="C334" s="6">
        <v>43806</v>
      </c>
      <c r="D334" s="5" t="s">
        <v>72</v>
      </c>
      <c r="E334" s="5" t="s">
        <v>50</v>
      </c>
      <c r="F334" s="5" t="s">
        <v>51</v>
      </c>
      <c r="G334" s="5"/>
      <c r="H334" s="5">
        <v>28</v>
      </c>
      <c r="I334">
        <v>5.6349999999999998</v>
      </c>
      <c r="J334" s="48">
        <v>5.8409324195090857</v>
      </c>
      <c r="K334">
        <v>11.475932419509085</v>
      </c>
      <c r="L334">
        <v>62.74</v>
      </c>
    </row>
    <row r="335" spans="1:12">
      <c r="A335" s="5" t="s">
        <v>162</v>
      </c>
      <c r="B335" s="5">
        <v>2019</v>
      </c>
      <c r="C335" s="6">
        <v>43806</v>
      </c>
      <c r="D335" s="5" t="s">
        <v>72</v>
      </c>
      <c r="E335" s="5" t="s">
        <v>58</v>
      </c>
      <c r="F335" s="5" t="s">
        <v>59</v>
      </c>
      <c r="G335" s="5"/>
      <c r="H335" s="5">
        <v>29</v>
      </c>
      <c r="I335">
        <v>5.6970000000000001</v>
      </c>
      <c r="J335" s="48">
        <v>5.8899260850673487</v>
      </c>
      <c r="K335">
        <v>11.586926085067349</v>
      </c>
      <c r="L335">
        <v>62.139000000000003</v>
      </c>
    </row>
    <row r="336" spans="1:12">
      <c r="A336" s="5" t="s">
        <v>162</v>
      </c>
      <c r="B336" s="5">
        <v>2019</v>
      </c>
      <c r="C336" s="6">
        <v>43806</v>
      </c>
      <c r="D336" s="5" t="s">
        <v>72</v>
      </c>
      <c r="E336" s="5" t="s">
        <v>160</v>
      </c>
      <c r="F336" s="5" t="s">
        <v>161</v>
      </c>
      <c r="G336" s="5"/>
      <c r="H336" s="5">
        <v>30</v>
      </c>
      <c r="I336">
        <v>5.7910000000000004</v>
      </c>
      <c r="J336" s="48">
        <v>5.976974764231894</v>
      </c>
      <c r="K336">
        <v>11.767974764231894</v>
      </c>
      <c r="L336">
        <v>61.183</v>
      </c>
    </row>
    <row r="337" spans="1:12">
      <c r="A337" s="1" t="s">
        <v>130</v>
      </c>
      <c r="B337" s="1">
        <v>2019</v>
      </c>
      <c r="C337" s="2">
        <v>43799</v>
      </c>
      <c r="D337" s="1" t="s">
        <v>72</v>
      </c>
      <c r="E337" s="1" t="s">
        <v>80</v>
      </c>
      <c r="F337" s="1" t="s">
        <v>65</v>
      </c>
      <c r="G337" s="1"/>
      <c r="H337" s="1">
        <v>1</v>
      </c>
      <c r="I337">
        <v>5.2220000000000004</v>
      </c>
      <c r="J337" s="48">
        <v>5.3679483740016751</v>
      </c>
      <c r="K337" s="48">
        <v>10.589948374001676</v>
      </c>
      <c r="L337">
        <v>67.989000000000004</v>
      </c>
    </row>
    <row r="338" spans="1:12">
      <c r="A338" s="1" t="s">
        <v>130</v>
      </c>
      <c r="B338" s="1">
        <v>2019</v>
      </c>
      <c r="C338" s="2">
        <v>43799</v>
      </c>
      <c r="D338" s="1" t="s">
        <v>72</v>
      </c>
      <c r="E338" s="1" t="s">
        <v>33</v>
      </c>
      <c r="F338" s="1" t="s">
        <v>146</v>
      </c>
      <c r="G338" s="1"/>
      <c r="H338" s="1">
        <v>2</v>
      </c>
      <c r="I338">
        <v>5.2729999999999997</v>
      </c>
      <c r="J338" s="48">
        <v>5.4159947891150413</v>
      </c>
      <c r="K338" s="48">
        <v>10.688994789115041</v>
      </c>
      <c r="L338">
        <v>67.358999999999995</v>
      </c>
    </row>
    <row r="339" spans="1:12">
      <c r="A339" s="1" t="s">
        <v>130</v>
      </c>
      <c r="B339" s="1">
        <v>2019</v>
      </c>
      <c r="C339" s="2">
        <v>43799</v>
      </c>
      <c r="D339" s="1" t="s">
        <v>72</v>
      </c>
      <c r="E339" s="1" t="s">
        <v>23</v>
      </c>
      <c r="F339" s="1" t="s">
        <v>15</v>
      </c>
      <c r="G339" s="1"/>
      <c r="H339" s="1">
        <v>3</v>
      </c>
      <c r="I339">
        <v>5.3170000000000002</v>
      </c>
      <c r="J339" s="48">
        <v>5.428947882152773</v>
      </c>
      <c r="K339" s="48">
        <v>10.745947882152773</v>
      </c>
      <c r="L339">
        <v>67.001999999999995</v>
      </c>
    </row>
    <row r="340" spans="1:12">
      <c r="A340" s="1" t="s">
        <v>130</v>
      </c>
      <c r="B340" s="1">
        <v>2019</v>
      </c>
      <c r="C340" s="2">
        <v>43799</v>
      </c>
      <c r="D340" s="1" t="s">
        <v>72</v>
      </c>
      <c r="E340" s="1" t="s">
        <v>22</v>
      </c>
      <c r="F340" s="1" t="s">
        <v>15</v>
      </c>
      <c r="G340" s="1"/>
      <c r="H340" s="1">
        <v>4</v>
      </c>
      <c r="I340">
        <v>5.3230000000000004</v>
      </c>
      <c r="J340" s="48">
        <v>5.4499598707244807</v>
      </c>
      <c r="K340" s="48">
        <v>10.772959870724481</v>
      </c>
      <c r="L340">
        <v>66.834000000000003</v>
      </c>
    </row>
    <row r="341" spans="1:12">
      <c r="A341" s="1" t="s">
        <v>130</v>
      </c>
      <c r="B341" s="1">
        <v>2019</v>
      </c>
      <c r="C341" s="2">
        <v>43799</v>
      </c>
      <c r="D341" s="1" t="s">
        <v>72</v>
      </c>
      <c r="E341" s="1" t="s">
        <v>30</v>
      </c>
      <c r="F341" s="1" t="s">
        <v>31</v>
      </c>
      <c r="G341" s="1"/>
      <c r="H341" s="1">
        <v>5</v>
      </c>
      <c r="I341">
        <v>5.33</v>
      </c>
      <c r="J341" s="48">
        <v>5.4589413351314899</v>
      </c>
      <c r="K341" s="48">
        <v>10.78894133513149</v>
      </c>
      <c r="L341">
        <v>66.734999999999999</v>
      </c>
    </row>
    <row r="342" spans="1:12">
      <c r="A342" s="1" t="s">
        <v>130</v>
      </c>
      <c r="B342" s="1">
        <v>2019</v>
      </c>
      <c r="C342" s="2">
        <v>43799</v>
      </c>
      <c r="D342" s="1" t="s">
        <v>72</v>
      </c>
      <c r="E342" s="1" t="s">
        <v>99</v>
      </c>
      <c r="F342" s="1" t="s">
        <v>67</v>
      </c>
      <c r="G342" s="1"/>
      <c r="H342" s="1">
        <v>6</v>
      </c>
      <c r="I342">
        <v>5.3730000000000002</v>
      </c>
      <c r="J342" s="48">
        <v>5.4870561102899034</v>
      </c>
      <c r="K342" s="48">
        <v>10.860056110289904</v>
      </c>
      <c r="L342">
        <v>66.298000000000002</v>
      </c>
    </row>
    <row r="343" spans="1:12">
      <c r="A343" s="1" t="s">
        <v>130</v>
      </c>
      <c r="B343" s="1">
        <v>2019</v>
      </c>
      <c r="C343" s="2">
        <v>43799</v>
      </c>
      <c r="D343" s="1" t="s">
        <v>72</v>
      </c>
      <c r="E343" s="1" t="s">
        <v>78</v>
      </c>
      <c r="F343" s="1" t="s">
        <v>19</v>
      </c>
      <c r="G343" s="1"/>
      <c r="H343" s="1">
        <v>7</v>
      </c>
      <c r="I343">
        <v>5.35</v>
      </c>
      <c r="J343" s="48">
        <v>5.515956355075307</v>
      </c>
      <c r="K343" s="48">
        <v>10.865956355075307</v>
      </c>
      <c r="L343">
        <v>66.262</v>
      </c>
    </row>
    <row r="344" spans="1:12">
      <c r="A344" s="1" t="s">
        <v>130</v>
      </c>
      <c r="B344" s="1">
        <v>2019</v>
      </c>
      <c r="C344" s="2">
        <v>43799</v>
      </c>
      <c r="D344" s="1" t="s">
        <v>72</v>
      </c>
      <c r="E344" s="1" t="s">
        <v>137</v>
      </c>
      <c r="F344" s="1" t="s">
        <v>38</v>
      </c>
      <c r="G344" s="1"/>
      <c r="H344" s="1">
        <v>8</v>
      </c>
      <c r="I344">
        <v>5.3879999999999999</v>
      </c>
      <c r="J344" s="48">
        <v>5.481072958652236</v>
      </c>
      <c r="K344" s="48">
        <v>10.869072958652236</v>
      </c>
      <c r="L344">
        <v>66.242999999999995</v>
      </c>
    </row>
    <row r="345" spans="1:12">
      <c r="A345" s="1" t="s">
        <v>130</v>
      </c>
      <c r="B345" s="1">
        <v>2019</v>
      </c>
      <c r="C345" s="2">
        <v>43799</v>
      </c>
      <c r="D345" s="1" t="s">
        <v>72</v>
      </c>
      <c r="E345" s="1" t="s">
        <v>138</v>
      </c>
      <c r="F345" s="1" t="s">
        <v>165</v>
      </c>
      <c r="G345" s="1"/>
      <c r="H345" s="1">
        <v>9</v>
      </c>
      <c r="I345">
        <v>5.4089999999999998</v>
      </c>
      <c r="J345" s="48">
        <v>5.5090238376853788</v>
      </c>
      <c r="K345" s="48">
        <v>10.918023837685379</v>
      </c>
      <c r="L345">
        <v>65.945999999999998</v>
      </c>
    </row>
    <row r="346" spans="1:12">
      <c r="A346" s="1" t="s">
        <v>130</v>
      </c>
      <c r="B346" s="1">
        <v>2019</v>
      </c>
      <c r="C346" s="2">
        <v>43799</v>
      </c>
      <c r="D346" s="1" t="s">
        <v>72</v>
      </c>
      <c r="E346" s="1" t="s">
        <v>73</v>
      </c>
      <c r="F346" s="1" t="s">
        <v>74</v>
      </c>
      <c r="G346" s="1"/>
      <c r="H346" s="1">
        <v>10</v>
      </c>
      <c r="I346">
        <v>5.3689999999999998</v>
      </c>
      <c r="J346" s="48">
        <v>5.557971407758151</v>
      </c>
      <c r="K346" s="48">
        <v>10.926971407758151</v>
      </c>
      <c r="L346">
        <v>65.891999999999996</v>
      </c>
    </row>
    <row r="347" spans="1:12">
      <c r="A347" s="1" t="s">
        <v>130</v>
      </c>
      <c r="B347" s="1">
        <v>2019</v>
      </c>
      <c r="C347" s="2">
        <v>43799</v>
      </c>
      <c r="D347" s="1" t="s">
        <v>72</v>
      </c>
      <c r="E347" s="1" t="s">
        <v>141</v>
      </c>
      <c r="F347" s="1" t="s">
        <v>44</v>
      </c>
      <c r="G347" s="1"/>
      <c r="H347" s="1">
        <v>11</v>
      </c>
      <c r="I347">
        <v>5.3920000000000003</v>
      </c>
      <c r="J347" s="48">
        <v>5.5819368998628258</v>
      </c>
      <c r="K347" s="48">
        <v>10.973936899862826</v>
      </c>
      <c r="L347">
        <v>65.61</v>
      </c>
    </row>
    <row r="348" spans="1:12">
      <c r="A348" s="1" t="s">
        <v>130</v>
      </c>
      <c r="B348" s="1">
        <v>2019</v>
      </c>
      <c r="C348" s="2">
        <v>43799</v>
      </c>
      <c r="D348" s="1" t="s">
        <v>72</v>
      </c>
      <c r="E348" s="1" t="s">
        <v>97</v>
      </c>
      <c r="F348" s="1" t="s">
        <v>153</v>
      </c>
      <c r="G348" s="1"/>
      <c r="H348" s="1">
        <v>12</v>
      </c>
      <c r="I348">
        <v>5.42</v>
      </c>
      <c r="J348" s="48">
        <v>5.5649871841816196</v>
      </c>
      <c r="K348" s="48">
        <v>10.98498718418162</v>
      </c>
      <c r="L348">
        <v>65.543999999999997</v>
      </c>
    </row>
    <row r="349" spans="1:12">
      <c r="A349" s="1" t="s">
        <v>130</v>
      </c>
      <c r="B349" s="1">
        <v>2019</v>
      </c>
      <c r="C349" s="2">
        <v>43799</v>
      </c>
      <c r="D349" s="1" t="s">
        <v>72</v>
      </c>
      <c r="E349" s="1" t="s">
        <v>52</v>
      </c>
      <c r="F349" s="1" t="s">
        <v>53</v>
      </c>
      <c r="G349" s="1"/>
      <c r="H349" s="1">
        <v>13</v>
      </c>
      <c r="I349">
        <v>5.4169999999999998</v>
      </c>
      <c r="J349" s="48">
        <v>5.5859494017146272</v>
      </c>
      <c r="K349" s="48">
        <v>11.002949401714627</v>
      </c>
      <c r="L349">
        <v>65.436999999999998</v>
      </c>
    </row>
    <row r="350" spans="1:12">
      <c r="A350" s="1" t="s">
        <v>130</v>
      </c>
      <c r="B350" s="1">
        <v>2019</v>
      </c>
      <c r="C350" s="2">
        <v>43799</v>
      </c>
      <c r="D350" s="1" t="s">
        <v>72</v>
      </c>
      <c r="E350" s="1" t="s">
        <v>101</v>
      </c>
      <c r="F350" s="1" t="s">
        <v>47</v>
      </c>
      <c r="G350" s="1"/>
      <c r="H350" s="1">
        <v>14</v>
      </c>
      <c r="I350">
        <v>5.4240000000000004</v>
      </c>
      <c r="J350" s="48">
        <v>5.5809675200611393</v>
      </c>
      <c r="K350" s="48">
        <v>11.00496752006114</v>
      </c>
      <c r="L350">
        <v>65.424999999999997</v>
      </c>
    </row>
    <row r="351" spans="1:12">
      <c r="A351" s="1" t="s">
        <v>130</v>
      </c>
      <c r="B351" s="1">
        <v>2019</v>
      </c>
      <c r="C351" s="2">
        <v>43799</v>
      </c>
      <c r="D351" s="1" t="s">
        <v>72</v>
      </c>
      <c r="E351" s="1" t="s">
        <v>157</v>
      </c>
      <c r="F351" s="1" t="s">
        <v>38</v>
      </c>
      <c r="G351" s="1"/>
      <c r="H351" s="1">
        <v>15</v>
      </c>
      <c r="I351">
        <v>5.4379999999999997</v>
      </c>
      <c r="J351" s="48">
        <v>5.6469383400304833</v>
      </c>
      <c r="K351" s="48">
        <v>11.084938340030483</v>
      </c>
      <c r="L351">
        <v>64.953000000000003</v>
      </c>
    </row>
    <row r="352" spans="1:12">
      <c r="A352" s="1" t="s">
        <v>130</v>
      </c>
      <c r="B352" s="1">
        <v>2019</v>
      </c>
      <c r="C352" s="2">
        <v>43799</v>
      </c>
      <c r="D352" s="1" t="s">
        <v>72</v>
      </c>
      <c r="E352" s="1" t="s">
        <v>166</v>
      </c>
      <c r="F352" s="1" t="s">
        <v>121</v>
      </c>
      <c r="G352" s="1"/>
      <c r="H352" s="1">
        <v>16</v>
      </c>
      <c r="I352">
        <v>5.4459999999999997</v>
      </c>
      <c r="J352" s="48">
        <v>5.6449146923811568</v>
      </c>
      <c r="K352" s="48">
        <v>11.090914692381157</v>
      </c>
      <c r="L352">
        <v>64.918000000000006</v>
      </c>
    </row>
    <row r="353" spans="1:12">
      <c r="A353" s="1" t="s">
        <v>130</v>
      </c>
      <c r="B353" s="1">
        <v>2019</v>
      </c>
      <c r="C353" s="2">
        <v>43799</v>
      </c>
      <c r="D353" s="1" t="s">
        <v>72</v>
      </c>
      <c r="E353" s="1" t="s">
        <v>132</v>
      </c>
      <c r="F353" s="1" t="s">
        <v>156</v>
      </c>
      <c r="G353" s="1"/>
      <c r="H353" s="1">
        <v>17</v>
      </c>
      <c r="I353">
        <v>5.4640000000000004</v>
      </c>
      <c r="J353" s="48">
        <v>5.6279398570372177</v>
      </c>
      <c r="K353" s="48">
        <v>11.091939857037218</v>
      </c>
      <c r="L353">
        <v>64.912000000000006</v>
      </c>
    </row>
    <row r="354" spans="1:12">
      <c r="A354" s="1" t="s">
        <v>130</v>
      </c>
      <c r="B354" s="1">
        <v>2019</v>
      </c>
      <c r="C354" s="2">
        <v>43799</v>
      </c>
      <c r="D354" s="1" t="s">
        <v>72</v>
      </c>
      <c r="E354" s="1" t="s">
        <v>39</v>
      </c>
      <c r="F354" s="1" t="s">
        <v>40</v>
      </c>
      <c r="G354" s="1"/>
      <c r="H354" s="1">
        <v>18</v>
      </c>
      <c r="I354">
        <v>5.4610000000000003</v>
      </c>
      <c r="J354" s="48">
        <v>5.6309398570372178</v>
      </c>
      <c r="K354" s="48">
        <v>11.091939857037218</v>
      </c>
      <c r="L354">
        <v>64.912000000000006</v>
      </c>
    </row>
    <row r="355" spans="1:12">
      <c r="A355" s="1" t="s">
        <v>130</v>
      </c>
      <c r="B355" s="1">
        <v>2019</v>
      </c>
      <c r="C355" s="2">
        <v>43799</v>
      </c>
      <c r="D355" s="1" t="s">
        <v>72</v>
      </c>
      <c r="E355" s="1" t="s">
        <v>24</v>
      </c>
      <c r="F355" s="1" t="s">
        <v>154</v>
      </c>
      <c r="G355" s="1"/>
      <c r="H355" s="1">
        <v>19</v>
      </c>
      <c r="I355">
        <v>5.4429999999999996</v>
      </c>
      <c r="J355" s="48">
        <v>5.6530424115398841</v>
      </c>
      <c r="K355" s="48">
        <v>11.096042411539884</v>
      </c>
      <c r="L355">
        <v>64.888000000000005</v>
      </c>
    </row>
    <row r="356" spans="1:12">
      <c r="A356" s="1" t="s">
        <v>130</v>
      </c>
      <c r="B356" s="1">
        <v>2019</v>
      </c>
      <c r="C356" s="2">
        <v>43799</v>
      </c>
      <c r="D356" s="1" t="s">
        <v>72</v>
      </c>
      <c r="E356" s="1" t="s">
        <v>43</v>
      </c>
      <c r="F356" s="1" t="s">
        <v>44</v>
      </c>
      <c r="G356" s="1"/>
      <c r="H356" s="1">
        <v>20</v>
      </c>
      <c r="I356">
        <v>5.47</v>
      </c>
      <c r="J356" s="48">
        <v>5.6579404036969505</v>
      </c>
      <c r="K356" s="48">
        <v>11.12794040369695</v>
      </c>
      <c r="L356">
        <v>64.701999999999998</v>
      </c>
    </row>
    <row r="357" spans="1:12">
      <c r="A357" s="1" t="s">
        <v>130</v>
      </c>
      <c r="B357" s="1">
        <v>2019</v>
      </c>
      <c r="C357" s="2">
        <v>43799</v>
      </c>
      <c r="D357" s="1" t="s">
        <v>72</v>
      </c>
      <c r="E357" s="1" t="s">
        <v>167</v>
      </c>
      <c r="F357" s="1" t="s">
        <v>121</v>
      </c>
      <c r="G357" s="1"/>
      <c r="H357" s="1">
        <v>21</v>
      </c>
      <c r="I357">
        <v>5.4909999999999997</v>
      </c>
      <c r="J357" s="48">
        <v>5.6410696372800651</v>
      </c>
      <c r="K357" s="48">
        <v>11.132069637280065</v>
      </c>
      <c r="L357">
        <v>64.677999999999997</v>
      </c>
    </row>
    <row r="358" spans="1:12">
      <c r="A358" s="1" t="s">
        <v>130</v>
      </c>
      <c r="B358" s="1">
        <v>2019</v>
      </c>
      <c r="C358" s="2">
        <v>43799</v>
      </c>
      <c r="D358" s="1" t="s">
        <v>72</v>
      </c>
      <c r="E358" s="1" t="s">
        <v>168</v>
      </c>
      <c r="F358" s="1" t="s">
        <v>148</v>
      </c>
      <c r="G358" s="1"/>
      <c r="H358" s="1">
        <v>22</v>
      </c>
      <c r="I358">
        <v>5.5</v>
      </c>
      <c r="J358" s="48">
        <v>5.6360296960791896</v>
      </c>
      <c r="K358" s="48">
        <v>11.13602969607919</v>
      </c>
      <c r="L358">
        <v>64.655000000000001</v>
      </c>
    </row>
    <row r="359" spans="1:12">
      <c r="A359" s="1" t="s">
        <v>130</v>
      </c>
      <c r="B359" s="1">
        <v>2019</v>
      </c>
      <c r="C359" s="2">
        <v>43799</v>
      </c>
      <c r="D359" s="1" t="s">
        <v>72</v>
      </c>
      <c r="E359" s="1" t="s">
        <v>26</v>
      </c>
      <c r="F359" s="1" t="s">
        <v>27</v>
      </c>
      <c r="G359" s="1"/>
      <c r="H359" s="1">
        <v>23</v>
      </c>
      <c r="I359">
        <v>5.399</v>
      </c>
      <c r="J359" s="48">
        <v>5.7370296960791896</v>
      </c>
      <c r="K359" s="48">
        <v>11.13602969607919</v>
      </c>
      <c r="L359">
        <v>64.655000000000001</v>
      </c>
    </row>
    <row r="360" spans="1:12">
      <c r="A360" s="1" t="s">
        <v>130</v>
      </c>
      <c r="B360" s="1">
        <v>2019</v>
      </c>
      <c r="C360" s="2">
        <v>43799</v>
      </c>
      <c r="D360" s="1" t="s">
        <v>72</v>
      </c>
      <c r="E360" s="1" t="s">
        <v>122</v>
      </c>
      <c r="F360" s="1" t="s">
        <v>123</v>
      </c>
      <c r="G360" s="1"/>
      <c r="H360" s="1">
        <v>24</v>
      </c>
      <c r="I360">
        <v>5.5060000000000002</v>
      </c>
      <c r="J360" s="48">
        <v>5.6600799305221692</v>
      </c>
      <c r="K360" s="48">
        <v>11.166079930522169</v>
      </c>
      <c r="L360">
        <v>64.480999999999995</v>
      </c>
    </row>
    <row r="361" spans="1:12">
      <c r="A361" s="1" t="s">
        <v>130</v>
      </c>
      <c r="B361" s="1">
        <v>2019</v>
      </c>
      <c r="C361" s="2">
        <v>43799</v>
      </c>
      <c r="D361" s="1" t="s">
        <v>72</v>
      </c>
      <c r="E361" s="1" t="s">
        <v>28</v>
      </c>
      <c r="F361" s="1" t="s">
        <v>29</v>
      </c>
      <c r="G361" s="1"/>
      <c r="H361" s="1">
        <v>25</v>
      </c>
      <c r="I361">
        <v>5.4939999999999998</v>
      </c>
      <c r="J361" s="48">
        <v>5.6960284413222873</v>
      </c>
      <c r="K361" s="48">
        <v>11.190028441322287</v>
      </c>
      <c r="L361">
        <v>64.343000000000004</v>
      </c>
    </row>
    <row r="362" spans="1:12">
      <c r="A362" s="1" t="s">
        <v>130</v>
      </c>
      <c r="B362" s="1">
        <v>2019</v>
      </c>
      <c r="C362" s="2">
        <v>43799</v>
      </c>
      <c r="D362" s="1" t="s">
        <v>72</v>
      </c>
      <c r="E362" s="1" t="s">
        <v>124</v>
      </c>
      <c r="F362" s="1" t="s">
        <v>123</v>
      </c>
      <c r="G362" s="1"/>
      <c r="H362" s="1">
        <v>26</v>
      </c>
      <c r="I362">
        <v>5.4790000000000001</v>
      </c>
      <c r="J362" s="48">
        <v>5.7260049021896444</v>
      </c>
      <c r="K362" s="48">
        <v>11.205004902189645</v>
      </c>
      <c r="L362">
        <v>64.257000000000005</v>
      </c>
    </row>
    <row r="363" spans="1:12">
      <c r="A363" s="1" t="s">
        <v>130</v>
      </c>
      <c r="B363" s="1">
        <v>2019</v>
      </c>
      <c r="C363" s="2">
        <v>43799</v>
      </c>
      <c r="D363" s="1" t="s">
        <v>72</v>
      </c>
      <c r="E363" s="1" t="s">
        <v>96</v>
      </c>
      <c r="F363" s="1" t="s">
        <v>19</v>
      </c>
      <c r="G363" s="1"/>
      <c r="H363" s="1">
        <v>27</v>
      </c>
      <c r="I363">
        <v>5.5259999999999998</v>
      </c>
      <c r="J363" s="48">
        <v>5.7039965686121583</v>
      </c>
      <c r="K363" s="48">
        <v>11.229996568612158</v>
      </c>
      <c r="L363">
        <v>64.114000000000004</v>
      </c>
    </row>
    <row r="364" spans="1:12">
      <c r="A364" s="1" t="s">
        <v>130</v>
      </c>
      <c r="B364" s="1">
        <v>2019</v>
      </c>
      <c r="C364" s="2">
        <v>43799</v>
      </c>
      <c r="D364" s="1" t="s">
        <v>72</v>
      </c>
      <c r="E364" s="1" t="s">
        <v>76</v>
      </c>
      <c r="F364" s="1" t="s">
        <v>155</v>
      </c>
      <c r="G364" s="1"/>
      <c r="H364" s="1">
        <v>28</v>
      </c>
      <c r="I364">
        <v>5.5</v>
      </c>
      <c r="J364" s="48">
        <v>5.7310476071629122</v>
      </c>
      <c r="K364" s="48">
        <v>11.231047607162912</v>
      </c>
      <c r="L364">
        <v>64.108000000000004</v>
      </c>
    </row>
    <row r="365" spans="1:12">
      <c r="A365" s="1" t="s">
        <v>130</v>
      </c>
      <c r="B365" s="1">
        <v>2019</v>
      </c>
      <c r="C365" s="2">
        <v>43799</v>
      </c>
      <c r="D365" s="1" t="s">
        <v>72</v>
      </c>
      <c r="E365" s="1" t="s">
        <v>46</v>
      </c>
      <c r="F365" s="1" t="s">
        <v>47</v>
      </c>
      <c r="G365" s="1"/>
      <c r="H365" s="1">
        <v>29</v>
      </c>
      <c r="I365">
        <v>5.5839999999999996</v>
      </c>
      <c r="J365" s="48">
        <v>5.7200474769994027</v>
      </c>
      <c r="K365" s="48">
        <v>11.304047476999402</v>
      </c>
      <c r="L365">
        <v>63.694000000000003</v>
      </c>
    </row>
    <row r="366" spans="1:12">
      <c r="A366" s="1" t="s">
        <v>130</v>
      </c>
      <c r="B366" s="1">
        <v>2019</v>
      </c>
      <c r="C366" s="2">
        <v>43799</v>
      </c>
      <c r="D366" s="1" t="s">
        <v>72</v>
      </c>
      <c r="E366" s="1" t="s">
        <v>144</v>
      </c>
      <c r="F366" s="1" t="s">
        <v>145</v>
      </c>
      <c r="G366" s="1"/>
      <c r="H366" s="1">
        <v>30</v>
      </c>
      <c r="I366">
        <v>5.5620000000000003</v>
      </c>
      <c r="J366" s="48">
        <v>5.7840871757698009</v>
      </c>
      <c r="K366" s="48">
        <v>11.346087175769801</v>
      </c>
      <c r="L366">
        <v>63.457999999999998</v>
      </c>
    </row>
    <row r="367" spans="1:12">
      <c r="A367" s="1" t="s">
        <v>130</v>
      </c>
      <c r="B367" s="1">
        <v>2019</v>
      </c>
      <c r="C367" s="2">
        <v>43799</v>
      </c>
      <c r="D367" s="1" t="s">
        <v>72</v>
      </c>
      <c r="E367" s="1" t="s">
        <v>150</v>
      </c>
      <c r="F367" s="1" t="s">
        <v>31</v>
      </c>
      <c r="G367" s="1"/>
      <c r="H367" s="1">
        <v>31</v>
      </c>
      <c r="I367">
        <v>5.5839999999999996</v>
      </c>
      <c r="J367" s="48">
        <v>5.7950814552580834</v>
      </c>
      <c r="K367" s="48">
        <v>11.379081455258083</v>
      </c>
      <c r="L367">
        <v>63.274000000000001</v>
      </c>
    </row>
    <row r="368" spans="1:12">
      <c r="A368" s="1" t="s">
        <v>130</v>
      </c>
      <c r="B368" s="1">
        <v>2019</v>
      </c>
      <c r="C368" s="2">
        <v>43799</v>
      </c>
      <c r="D368" s="1" t="s">
        <v>72</v>
      </c>
      <c r="E368" s="1" t="s">
        <v>169</v>
      </c>
      <c r="F368" s="1" t="s">
        <v>49</v>
      </c>
      <c r="G368" s="1"/>
      <c r="H368" s="1">
        <v>32</v>
      </c>
      <c r="I368">
        <v>5.5880000000000001</v>
      </c>
      <c r="J368" s="48">
        <v>5.8049458676835917</v>
      </c>
      <c r="K368" s="48">
        <v>11.392945867683592</v>
      </c>
      <c r="L368">
        <v>63.197000000000003</v>
      </c>
    </row>
    <row r="369" spans="1:12">
      <c r="A369" s="1" t="s">
        <v>130</v>
      </c>
      <c r="B369" s="1">
        <v>2019</v>
      </c>
      <c r="C369" s="2">
        <v>43799</v>
      </c>
      <c r="D369" s="1" t="s">
        <v>72</v>
      </c>
      <c r="E369" s="1" t="s">
        <v>158</v>
      </c>
      <c r="F369" s="1" t="s">
        <v>159</v>
      </c>
      <c r="G369" s="1"/>
      <c r="H369" s="1">
        <v>33</v>
      </c>
      <c r="I369">
        <v>5.6</v>
      </c>
      <c r="J369" s="48">
        <v>5.8019668392797765</v>
      </c>
      <c r="K369" s="48">
        <v>11.401966839279776</v>
      </c>
      <c r="L369">
        <v>63.146999999999998</v>
      </c>
    </row>
    <row r="370" spans="1:12">
      <c r="A370" s="1" t="s">
        <v>130</v>
      </c>
      <c r="B370" s="1">
        <v>2019</v>
      </c>
      <c r="C370" s="2">
        <v>43799</v>
      </c>
      <c r="D370" s="1" t="s">
        <v>72</v>
      </c>
      <c r="E370" s="1" t="s">
        <v>142</v>
      </c>
      <c r="F370" s="1" t="s">
        <v>61</v>
      </c>
      <c r="G370" s="1"/>
      <c r="H370" s="1">
        <v>34</v>
      </c>
      <c r="I370">
        <v>5.5940000000000003</v>
      </c>
      <c r="J370" s="48">
        <v>5.8289506116038146</v>
      </c>
      <c r="K370" s="48">
        <v>11.422950611603815</v>
      </c>
      <c r="L370">
        <v>63.030999999999999</v>
      </c>
    </row>
    <row r="371" spans="1:12">
      <c r="A371" s="1" t="s">
        <v>130</v>
      </c>
      <c r="B371" s="1">
        <v>2019</v>
      </c>
      <c r="C371" s="2">
        <v>43799</v>
      </c>
      <c r="D371" s="1" t="s">
        <v>72</v>
      </c>
      <c r="E371" s="1" t="s">
        <v>60</v>
      </c>
      <c r="F371" s="1" t="s">
        <v>61</v>
      </c>
      <c r="G371" s="1"/>
      <c r="H371" s="1">
        <v>35</v>
      </c>
      <c r="I371">
        <v>5.6159999999999997</v>
      </c>
      <c r="J371" s="48">
        <v>5.8140228600457213</v>
      </c>
      <c r="K371" s="48">
        <v>11.430022860045721</v>
      </c>
      <c r="L371">
        <v>62.991999999999997</v>
      </c>
    </row>
    <row r="372" spans="1:12">
      <c r="A372" s="1" t="s">
        <v>130</v>
      </c>
      <c r="B372" s="1">
        <v>2019</v>
      </c>
      <c r="C372" s="2">
        <v>43799</v>
      </c>
      <c r="D372" s="1" t="s">
        <v>72</v>
      </c>
      <c r="E372" s="1" t="s">
        <v>170</v>
      </c>
      <c r="F372" s="1" t="s">
        <v>59</v>
      </c>
      <c r="G372" s="1"/>
      <c r="H372" s="1">
        <v>36</v>
      </c>
      <c r="I372">
        <v>5.6289999999999996</v>
      </c>
      <c r="J372" s="48">
        <v>5.8310410651471507</v>
      </c>
      <c r="K372" s="48">
        <v>11.46004106514715</v>
      </c>
      <c r="L372">
        <v>62.826999999999998</v>
      </c>
    </row>
    <row r="373" spans="1:12">
      <c r="A373" s="18" t="s">
        <v>130</v>
      </c>
      <c r="B373" s="18">
        <v>2019</v>
      </c>
      <c r="C373" s="17">
        <v>43799</v>
      </c>
      <c r="D373" s="18" t="s">
        <v>72</v>
      </c>
      <c r="E373" s="18" t="s">
        <v>50</v>
      </c>
      <c r="F373" s="18" t="s">
        <v>51</v>
      </c>
      <c r="G373" s="18"/>
      <c r="H373" s="18">
        <v>37</v>
      </c>
      <c r="I373">
        <v>5.641</v>
      </c>
      <c r="J373" s="48">
        <v>5.8219603094999286</v>
      </c>
      <c r="K373" s="48">
        <v>11.462960309499929</v>
      </c>
      <c r="L373">
        <v>62.811</v>
      </c>
    </row>
    <row r="374" spans="1:12">
      <c r="A374" s="1" t="s">
        <v>130</v>
      </c>
      <c r="B374" s="1">
        <v>2019</v>
      </c>
      <c r="C374" s="2">
        <v>43799</v>
      </c>
      <c r="D374" s="1" t="s">
        <v>72</v>
      </c>
      <c r="E374" s="1" t="s">
        <v>171</v>
      </c>
      <c r="F374" s="1" t="s">
        <v>156</v>
      </c>
      <c r="G374" s="1"/>
      <c r="H374" s="1">
        <v>38</v>
      </c>
      <c r="I374" s="4">
        <v>5.6319999999999997</v>
      </c>
      <c r="J374" s="40">
        <v>5.8640881366757149</v>
      </c>
      <c r="K374" s="40">
        <v>11.496088136675715</v>
      </c>
      <c r="L374" s="4">
        <v>62.63</v>
      </c>
    </row>
    <row r="375" spans="1:12">
      <c r="A375" s="1" t="s">
        <v>130</v>
      </c>
      <c r="B375" s="1">
        <v>2019</v>
      </c>
      <c r="C375" s="2">
        <v>43799</v>
      </c>
      <c r="D375" s="1" t="s">
        <v>72</v>
      </c>
      <c r="E375" s="1" t="s">
        <v>160</v>
      </c>
      <c r="F375" s="1" t="s">
        <v>161</v>
      </c>
      <c r="G375" s="1"/>
      <c r="H375" s="1">
        <v>39</v>
      </c>
      <c r="I375" s="4">
        <v>5.6840000000000002</v>
      </c>
      <c r="J375" s="40">
        <v>5.872054891260734</v>
      </c>
      <c r="K375" s="40">
        <v>11.556054891260734</v>
      </c>
      <c r="L375" s="4">
        <v>62.305</v>
      </c>
    </row>
    <row r="376" spans="1:12">
      <c r="A376" s="5" t="s">
        <v>103</v>
      </c>
      <c r="B376" s="5">
        <v>2019</v>
      </c>
      <c r="C376" s="6">
        <v>43779</v>
      </c>
      <c r="D376" s="5" t="s">
        <v>72</v>
      </c>
      <c r="E376" s="5" t="s">
        <v>14</v>
      </c>
      <c r="F376" s="5" t="s">
        <v>172</v>
      </c>
      <c r="G376" s="5"/>
      <c r="H376" s="5">
        <v>1</v>
      </c>
      <c r="I376" s="4">
        <v>5.2640000000000002</v>
      </c>
      <c r="J376" s="40">
        <v>5.4050375639030888</v>
      </c>
      <c r="K376" s="40">
        <v>10.669037563903089</v>
      </c>
      <c r="L376" s="4">
        <v>67.484999999999999</v>
      </c>
    </row>
    <row r="377" spans="1:12">
      <c r="A377" s="5" t="s">
        <v>103</v>
      </c>
      <c r="B377" s="5">
        <v>2019</v>
      </c>
      <c r="C377" s="6">
        <v>43779</v>
      </c>
      <c r="D377" s="5" t="s">
        <v>72</v>
      </c>
      <c r="E377" s="5" t="s">
        <v>23</v>
      </c>
      <c r="F377" s="5" t="s">
        <v>15</v>
      </c>
      <c r="G377" s="5"/>
      <c r="H377" s="5">
        <v>2</v>
      </c>
      <c r="I377" s="4">
        <v>5.3150000000000004</v>
      </c>
      <c r="J377" s="40">
        <v>5.4010398279480283</v>
      </c>
      <c r="K377" s="40">
        <v>10.716039827948029</v>
      </c>
      <c r="L377" s="4">
        <v>67.188999999999993</v>
      </c>
    </row>
    <row r="378" spans="1:12">
      <c r="A378" s="5" t="s">
        <v>103</v>
      </c>
      <c r="B378" s="5">
        <v>2019</v>
      </c>
      <c r="C378" s="6">
        <v>43779</v>
      </c>
      <c r="D378" s="5" t="s">
        <v>72</v>
      </c>
      <c r="E378" s="5" t="s">
        <v>136</v>
      </c>
      <c r="F378" s="5" t="s">
        <v>25</v>
      </c>
      <c r="G378" s="5"/>
      <c r="H378" s="5">
        <v>3</v>
      </c>
      <c r="I378" s="4">
        <v>5.3419999999999996</v>
      </c>
      <c r="J378" s="40">
        <v>5.4119729955789238</v>
      </c>
      <c r="K378" s="40">
        <v>10.753972995578923</v>
      </c>
      <c r="L378" s="4">
        <v>66.951999999999998</v>
      </c>
    </row>
    <row r="379" spans="1:12">
      <c r="A379" s="5" t="s">
        <v>103</v>
      </c>
      <c r="B379" s="5">
        <v>2019</v>
      </c>
      <c r="C379" s="6">
        <v>43779</v>
      </c>
      <c r="D379" s="5" t="s">
        <v>72</v>
      </c>
      <c r="E379" s="5" t="s">
        <v>80</v>
      </c>
      <c r="F379" s="5" t="s">
        <v>65</v>
      </c>
      <c r="G379" s="5"/>
      <c r="H379" s="5">
        <v>4</v>
      </c>
      <c r="I379" s="4">
        <v>5.2990000000000004</v>
      </c>
      <c r="J379" s="40">
        <v>5.4589900488592038</v>
      </c>
      <c r="K379" s="40">
        <v>10.757990048859204</v>
      </c>
      <c r="L379" s="4">
        <v>66.927000000000007</v>
      </c>
    </row>
    <row r="380" spans="1:12">
      <c r="A380" s="5" t="s">
        <v>103</v>
      </c>
      <c r="B380" s="5">
        <v>2019</v>
      </c>
      <c r="C380" s="6">
        <v>43779</v>
      </c>
      <c r="D380" s="5" t="s">
        <v>72</v>
      </c>
      <c r="E380" s="5" t="s">
        <v>113</v>
      </c>
      <c r="F380" s="5" t="s">
        <v>121</v>
      </c>
      <c r="G380" s="5"/>
      <c r="H380" s="5">
        <v>5</v>
      </c>
      <c r="I380" s="4">
        <v>5.3209999999999997</v>
      </c>
      <c r="J380" s="40">
        <v>5.4849432687978403</v>
      </c>
      <c r="K380" s="40">
        <v>10.80594326879784</v>
      </c>
      <c r="L380" s="4">
        <v>66.63</v>
      </c>
    </row>
    <row r="381" spans="1:12">
      <c r="A381" s="5" t="s">
        <v>103</v>
      </c>
      <c r="B381" s="5">
        <v>2019</v>
      </c>
      <c r="C381" s="6">
        <v>43779</v>
      </c>
      <c r="D381" s="5" t="s">
        <v>72</v>
      </c>
      <c r="E381" s="5" t="s">
        <v>30</v>
      </c>
      <c r="F381" s="5" t="s">
        <v>31</v>
      </c>
      <c r="G381" s="5"/>
      <c r="H381" s="5">
        <v>6</v>
      </c>
      <c r="I381" s="4">
        <v>5.3360000000000003</v>
      </c>
      <c r="J381" s="40">
        <v>5.4809826627805656</v>
      </c>
      <c r="K381" s="40">
        <v>10.816982662780566</v>
      </c>
      <c r="L381" s="4">
        <v>66.561999999999998</v>
      </c>
    </row>
    <row r="382" spans="1:12">
      <c r="A382" s="5" t="s">
        <v>103</v>
      </c>
      <c r="B382" s="5">
        <v>2019</v>
      </c>
      <c r="C382" s="6">
        <v>43779</v>
      </c>
      <c r="D382" s="5" t="s">
        <v>72</v>
      </c>
      <c r="E382" s="5" t="s">
        <v>137</v>
      </c>
      <c r="F382" s="5" t="s">
        <v>38</v>
      </c>
      <c r="G382" s="5"/>
      <c r="H382" s="5">
        <v>7</v>
      </c>
      <c r="I382" s="4">
        <v>5.3630000000000004</v>
      </c>
      <c r="J382" s="40">
        <v>5.4650446356062199</v>
      </c>
      <c r="K382" s="40">
        <v>10.82804463560622</v>
      </c>
      <c r="L382" s="4">
        <v>66.494</v>
      </c>
    </row>
    <row r="383" spans="1:12">
      <c r="A383" s="5" t="s">
        <v>103</v>
      </c>
      <c r="B383" s="5">
        <v>2019</v>
      </c>
      <c r="C383" s="6">
        <v>43779</v>
      </c>
      <c r="D383" s="5" t="s">
        <v>72</v>
      </c>
      <c r="E383" s="5" t="s">
        <v>22</v>
      </c>
      <c r="F383" s="5" t="s">
        <v>172</v>
      </c>
      <c r="G383" s="5"/>
      <c r="H383" s="5">
        <v>8</v>
      </c>
      <c r="I383" s="4">
        <v>5.3810000000000002</v>
      </c>
      <c r="J383" s="40">
        <v>5.4700542100583256</v>
      </c>
      <c r="K383" s="40">
        <v>10.851054210058326</v>
      </c>
      <c r="L383" s="4">
        <v>66.352999999999994</v>
      </c>
    </row>
    <row r="384" spans="1:12">
      <c r="A384" s="5" t="s">
        <v>103</v>
      </c>
      <c r="B384" s="5">
        <v>2019</v>
      </c>
      <c r="C384" s="6">
        <v>43779</v>
      </c>
      <c r="D384" s="5" t="s">
        <v>72</v>
      </c>
      <c r="E384" s="5" t="s">
        <v>73</v>
      </c>
      <c r="F384" s="5" t="s">
        <v>74</v>
      </c>
      <c r="G384" s="5"/>
      <c r="H384" s="5">
        <v>9</v>
      </c>
      <c r="I384" s="4">
        <v>5.3579999999999997</v>
      </c>
      <c r="J384" s="40">
        <v>5.5220773694390717</v>
      </c>
      <c r="K384" s="40">
        <v>10.880077369439071</v>
      </c>
      <c r="L384" s="4">
        <v>66.176000000000002</v>
      </c>
    </row>
    <row r="385" spans="1:12">
      <c r="A385" s="5" t="s">
        <v>103</v>
      </c>
      <c r="B385" s="5">
        <v>2019</v>
      </c>
      <c r="C385" s="6">
        <v>43779</v>
      </c>
      <c r="D385" s="5" t="s">
        <v>72</v>
      </c>
      <c r="E385" s="5" t="s">
        <v>78</v>
      </c>
      <c r="F385" s="5" t="s">
        <v>19</v>
      </c>
      <c r="G385" s="5"/>
      <c r="H385" s="5">
        <v>10</v>
      </c>
      <c r="I385" s="4">
        <v>5.3659999999999997</v>
      </c>
      <c r="J385" s="40">
        <v>5.5340075694497006</v>
      </c>
      <c r="K385" s="40">
        <v>10.9000075694497</v>
      </c>
      <c r="L385" s="4">
        <v>66.055000000000007</v>
      </c>
    </row>
    <row r="386" spans="1:12">
      <c r="A386" s="5" t="s">
        <v>103</v>
      </c>
      <c r="B386" s="5">
        <v>2019</v>
      </c>
      <c r="C386" s="6">
        <v>43779</v>
      </c>
      <c r="D386" s="5" t="s">
        <v>72</v>
      </c>
      <c r="E386" s="5" t="s">
        <v>16</v>
      </c>
      <c r="F386" s="5" t="s">
        <v>17</v>
      </c>
      <c r="G386" s="5"/>
      <c r="H386" s="5">
        <v>11</v>
      </c>
      <c r="I386" s="4">
        <v>5.3890000000000002</v>
      </c>
      <c r="J386" s="40">
        <v>5.5169513170450921</v>
      </c>
      <c r="K386" s="40">
        <v>10.905951317045092</v>
      </c>
      <c r="L386" s="4">
        <v>66.019000000000005</v>
      </c>
    </row>
    <row r="387" spans="1:12">
      <c r="A387" s="5" t="s">
        <v>103</v>
      </c>
      <c r="B387" s="5">
        <v>2019</v>
      </c>
      <c r="C387" s="6">
        <v>43779</v>
      </c>
      <c r="D387" s="5" t="s">
        <v>72</v>
      </c>
      <c r="E387" s="5" t="s">
        <v>20</v>
      </c>
      <c r="F387" s="5" t="s">
        <v>21</v>
      </c>
      <c r="G387" s="5"/>
      <c r="H387" s="5">
        <v>12</v>
      </c>
      <c r="I387" s="4">
        <v>5.4329999999999998</v>
      </c>
      <c r="J387" s="40">
        <v>5.5210689802066071</v>
      </c>
      <c r="K387" s="40">
        <v>10.954068980206607</v>
      </c>
      <c r="L387" s="4">
        <v>65.728999999999999</v>
      </c>
    </row>
    <row r="388" spans="1:12">
      <c r="A388" s="5" t="s">
        <v>103</v>
      </c>
      <c r="B388" s="5">
        <v>2019</v>
      </c>
      <c r="C388" s="6">
        <v>43779</v>
      </c>
      <c r="D388" s="5" t="s">
        <v>72</v>
      </c>
      <c r="E388" s="5" t="s">
        <v>99</v>
      </c>
      <c r="F388" s="5" t="s">
        <v>67</v>
      </c>
      <c r="G388" s="5"/>
      <c r="H388" s="5">
        <v>13</v>
      </c>
      <c r="I388" s="4">
        <v>5.4290000000000003</v>
      </c>
      <c r="J388" s="40">
        <v>5.5879232181656828</v>
      </c>
      <c r="K388" s="40">
        <v>11.016923218165683</v>
      </c>
      <c r="L388" s="4">
        <v>65.353999999999999</v>
      </c>
    </row>
    <row r="389" spans="1:12">
      <c r="A389" s="5" t="s">
        <v>103</v>
      </c>
      <c r="B389" s="5">
        <v>2019</v>
      </c>
      <c r="C389" s="6">
        <v>43779</v>
      </c>
      <c r="D389" s="5" t="s">
        <v>72</v>
      </c>
      <c r="E389" s="5" t="s">
        <v>24</v>
      </c>
      <c r="F389" s="5" t="s">
        <v>154</v>
      </c>
      <c r="G389" s="5"/>
      <c r="H389" s="5">
        <v>14</v>
      </c>
      <c r="I389" s="4">
        <v>5.4359999999999999</v>
      </c>
      <c r="J389" s="40">
        <v>5.5839583690461616</v>
      </c>
      <c r="K389" s="40">
        <v>11.019958369046162</v>
      </c>
      <c r="L389" s="4">
        <v>65.335999999999999</v>
      </c>
    </row>
    <row r="390" spans="1:12">
      <c r="A390" s="5" t="s">
        <v>103</v>
      </c>
      <c r="B390" s="5">
        <v>2019</v>
      </c>
      <c r="C390" s="6">
        <v>43779</v>
      </c>
      <c r="D390" s="5" t="s">
        <v>72</v>
      </c>
      <c r="E390" s="5" t="s">
        <v>122</v>
      </c>
      <c r="F390" s="5" t="s">
        <v>123</v>
      </c>
      <c r="G390" s="5"/>
      <c r="H390" s="5">
        <v>15</v>
      </c>
      <c r="I390" s="4">
        <v>5.4580000000000002</v>
      </c>
      <c r="J390" s="40">
        <v>5.576990114488023</v>
      </c>
      <c r="K390" s="40">
        <v>11.034990114488023</v>
      </c>
      <c r="L390" s="4">
        <v>65.247</v>
      </c>
    </row>
    <row r="391" spans="1:12">
      <c r="A391" s="5" t="s">
        <v>103</v>
      </c>
      <c r="B391" s="5">
        <v>2019</v>
      </c>
      <c r="C391" s="6">
        <v>43779</v>
      </c>
      <c r="D391" s="5" t="s">
        <v>72</v>
      </c>
      <c r="E391" s="5" t="s">
        <v>164</v>
      </c>
      <c r="F391" s="5" t="s">
        <v>36</v>
      </c>
      <c r="G391" s="5"/>
      <c r="H391" s="5">
        <v>16</v>
      </c>
      <c r="I391" s="4">
        <v>5.4740000000000002</v>
      </c>
      <c r="J391" s="40">
        <v>5.5910069156293236</v>
      </c>
      <c r="K391" s="40">
        <v>11.065006915629324</v>
      </c>
      <c r="L391" s="4">
        <v>65.069999999999993</v>
      </c>
    </row>
    <row r="392" spans="1:12">
      <c r="A392" s="5" t="s">
        <v>103</v>
      </c>
      <c r="B392" s="5">
        <v>2019</v>
      </c>
      <c r="C392" s="6">
        <v>43779</v>
      </c>
      <c r="D392" s="5" t="s">
        <v>72</v>
      </c>
      <c r="E392" s="5" t="s">
        <v>101</v>
      </c>
      <c r="F392" s="5" t="s">
        <v>47</v>
      </c>
      <c r="G392" s="5"/>
      <c r="H392" s="5">
        <v>17</v>
      </c>
      <c r="I392" s="4">
        <v>5.49</v>
      </c>
      <c r="J392" s="40">
        <v>5.6029652112285451</v>
      </c>
      <c r="K392" s="40">
        <v>11.092965211228545</v>
      </c>
      <c r="L392" s="4">
        <v>64.906000000000006</v>
      </c>
    </row>
    <row r="393" spans="1:12">
      <c r="A393" s="5" t="s">
        <v>103</v>
      </c>
      <c r="B393" s="5">
        <v>2019</v>
      </c>
      <c r="C393" s="6">
        <v>43779</v>
      </c>
      <c r="D393" s="5" t="s">
        <v>72</v>
      </c>
      <c r="E393" s="5" t="s">
        <v>76</v>
      </c>
      <c r="F393" s="5" t="s">
        <v>155</v>
      </c>
      <c r="G393" s="5"/>
      <c r="H393" s="5">
        <v>18</v>
      </c>
      <c r="I393" s="4">
        <v>5.4820000000000002</v>
      </c>
      <c r="J393" s="40">
        <v>5.633056269972367</v>
      </c>
      <c r="K393" s="40">
        <v>11.115056269972367</v>
      </c>
      <c r="L393" s="4">
        <v>64.777000000000001</v>
      </c>
    </row>
    <row r="394" spans="1:12">
      <c r="A394" s="5" t="s">
        <v>103</v>
      </c>
      <c r="B394" s="5">
        <v>2019</v>
      </c>
      <c r="C394" s="6">
        <v>43779</v>
      </c>
      <c r="D394" s="5" t="s">
        <v>72</v>
      </c>
      <c r="E394" s="5" t="s">
        <v>83</v>
      </c>
      <c r="F394" s="5" t="s">
        <v>67</v>
      </c>
      <c r="G394" s="5"/>
      <c r="H394" s="5">
        <v>19</v>
      </c>
      <c r="I394" s="4">
        <v>5.4969999999999999</v>
      </c>
      <c r="J394" s="40">
        <v>5.6199440755952192</v>
      </c>
      <c r="K394" s="40">
        <v>11.116944075595219</v>
      </c>
      <c r="L394" s="4">
        <v>64.766000000000005</v>
      </c>
    </row>
    <row r="395" spans="1:12">
      <c r="A395" s="5" t="s">
        <v>103</v>
      </c>
      <c r="B395" s="5">
        <v>2019</v>
      </c>
      <c r="C395" s="6">
        <v>43779</v>
      </c>
      <c r="D395" s="5" t="s">
        <v>72</v>
      </c>
      <c r="E395" s="5" t="s">
        <v>124</v>
      </c>
      <c r="F395" s="5" t="s">
        <v>123</v>
      </c>
      <c r="G395" s="5"/>
      <c r="H395" s="5">
        <v>20</v>
      </c>
      <c r="I395" s="4">
        <v>5.4409999999999998</v>
      </c>
      <c r="J395" s="40">
        <v>5.6929632269936752</v>
      </c>
      <c r="K395" s="40">
        <v>11.133963226993675</v>
      </c>
      <c r="L395" s="4">
        <v>64.667000000000002</v>
      </c>
    </row>
    <row r="396" spans="1:12">
      <c r="A396" s="5" t="s">
        <v>103</v>
      </c>
      <c r="B396" s="5">
        <v>2019</v>
      </c>
      <c r="C396" s="6">
        <v>43779</v>
      </c>
      <c r="D396" s="5" t="s">
        <v>72</v>
      </c>
      <c r="E396" s="5" t="s">
        <v>147</v>
      </c>
      <c r="F396" s="5" t="s">
        <v>148</v>
      </c>
      <c r="G396" s="5"/>
      <c r="H396" s="5">
        <v>21</v>
      </c>
      <c r="I396" s="4">
        <v>5.4930000000000003</v>
      </c>
      <c r="J396" s="40">
        <v>5.6540638324224748</v>
      </c>
      <c r="K396" s="40">
        <v>11.147063832422475</v>
      </c>
      <c r="L396" s="4">
        <v>64.590999999999994</v>
      </c>
    </row>
    <row r="397" spans="1:12">
      <c r="A397" s="5" t="s">
        <v>103</v>
      </c>
      <c r="B397" s="5">
        <v>2019</v>
      </c>
      <c r="C397" s="6">
        <v>43779</v>
      </c>
      <c r="D397" s="5" t="s">
        <v>72</v>
      </c>
      <c r="E397" s="5" t="s">
        <v>132</v>
      </c>
      <c r="F397" s="5" t="s">
        <v>156</v>
      </c>
      <c r="G397" s="5"/>
      <c r="H397" s="5">
        <v>22</v>
      </c>
      <c r="I397" s="4">
        <v>5.4889999999999999</v>
      </c>
      <c r="J397" s="40">
        <v>5.6850513695972689</v>
      </c>
      <c r="K397" s="40">
        <v>11.174051369597269</v>
      </c>
      <c r="L397" s="4">
        <v>64.435000000000002</v>
      </c>
    </row>
    <row r="398" spans="1:12">
      <c r="A398" s="5" t="s">
        <v>103</v>
      </c>
      <c r="B398" s="5">
        <v>2019</v>
      </c>
      <c r="C398" s="6">
        <v>43779</v>
      </c>
      <c r="D398" s="5" t="s">
        <v>72</v>
      </c>
      <c r="E398" s="5" t="s">
        <v>52</v>
      </c>
      <c r="F398" s="5" t="s">
        <v>53</v>
      </c>
      <c r="G398" s="5"/>
      <c r="H398" s="5">
        <v>23</v>
      </c>
      <c r="I398" s="4">
        <v>5.4930000000000003</v>
      </c>
      <c r="J398" s="40">
        <v>5.6819185162191506</v>
      </c>
      <c r="K398" s="40">
        <v>11.174918516219151</v>
      </c>
      <c r="L398" s="4">
        <v>64.430000000000007</v>
      </c>
    </row>
    <row r="399" spans="1:12">
      <c r="A399" s="5" t="s">
        <v>103</v>
      </c>
      <c r="B399" s="5">
        <v>2019</v>
      </c>
      <c r="C399" s="6">
        <v>43779</v>
      </c>
      <c r="D399" s="5" t="s">
        <v>72</v>
      </c>
      <c r="E399" s="5" t="s">
        <v>39</v>
      </c>
      <c r="F399" s="5" t="s">
        <v>40</v>
      </c>
      <c r="G399" s="5"/>
      <c r="H399" s="5">
        <v>24</v>
      </c>
      <c r="I399" s="4">
        <v>5.5339999999999998</v>
      </c>
      <c r="J399" s="40">
        <v>5.6699587320853366</v>
      </c>
      <c r="K399" s="40">
        <v>11.203958732085336</v>
      </c>
      <c r="L399" s="4">
        <v>64.263000000000005</v>
      </c>
    </row>
    <row r="400" spans="1:12">
      <c r="A400" s="5" t="s">
        <v>103</v>
      </c>
      <c r="B400" s="5">
        <v>2019</v>
      </c>
      <c r="C400" s="6">
        <v>43779</v>
      </c>
      <c r="D400" s="5" t="s">
        <v>72</v>
      </c>
      <c r="E400" s="5" t="s">
        <v>96</v>
      </c>
      <c r="F400" s="5" t="s">
        <v>19</v>
      </c>
      <c r="G400" s="5"/>
      <c r="H400" s="5">
        <v>25</v>
      </c>
      <c r="I400" s="4">
        <v>5.5720000000000001</v>
      </c>
      <c r="J400" s="40">
        <v>5.6829240292628027</v>
      </c>
      <c r="K400" s="40">
        <v>11.254924029262803</v>
      </c>
      <c r="L400" s="4">
        <v>63.972000000000001</v>
      </c>
    </row>
    <row r="401" spans="1:12">
      <c r="A401" s="5" t="s">
        <v>103</v>
      </c>
      <c r="B401" s="5">
        <v>2019</v>
      </c>
      <c r="C401" s="6">
        <v>43779</v>
      </c>
      <c r="D401" s="5" t="s">
        <v>72</v>
      </c>
      <c r="E401" s="5" t="s">
        <v>95</v>
      </c>
      <c r="F401" s="5" t="s">
        <v>155</v>
      </c>
      <c r="G401" s="5"/>
      <c r="H401" s="5">
        <v>26</v>
      </c>
      <c r="I401" s="4">
        <v>5.5430000000000001</v>
      </c>
      <c r="J401" s="40">
        <v>5.7149157219920257</v>
      </c>
      <c r="K401" s="40">
        <v>11.257915721992026</v>
      </c>
      <c r="L401" s="4">
        <v>63.954999999999998</v>
      </c>
    </row>
    <row r="402" spans="1:12">
      <c r="A402" s="5" t="s">
        <v>103</v>
      </c>
      <c r="B402" s="5">
        <v>2019</v>
      </c>
      <c r="C402" s="6">
        <v>43779</v>
      </c>
      <c r="D402" s="5" t="s">
        <v>72</v>
      </c>
      <c r="E402" s="5" t="s">
        <v>149</v>
      </c>
      <c r="F402" s="5" t="s">
        <v>56</v>
      </c>
      <c r="G402" s="5"/>
      <c r="H402" s="5">
        <v>27</v>
      </c>
      <c r="I402" s="4">
        <v>5.5890000000000004</v>
      </c>
      <c r="J402" s="40">
        <v>5.7579812302018816</v>
      </c>
      <c r="K402" s="40">
        <v>11.346981230201882</v>
      </c>
      <c r="L402" s="4">
        <v>63.453000000000003</v>
      </c>
    </row>
    <row r="403" spans="1:12">
      <c r="A403" s="5" t="s">
        <v>103</v>
      </c>
      <c r="B403" s="5">
        <v>2019</v>
      </c>
      <c r="C403" s="6">
        <v>43779</v>
      </c>
      <c r="D403" s="5" t="s">
        <v>72</v>
      </c>
      <c r="E403" s="5" t="s">
        <v>169</v>
      </c>
      <c r="F403" s="5" t="s">
        <v>49</v>
      </c>
      <c r="G403" s="5"/>
      <c r="H403" s="5">
        <v>28</v>
      </c>
      <c r="I403" s="4">
        <v>5.5789999999999997</v>
      </c>
      <c r="J403" s="40">
        <v>5.7679812302018822</v>
      </c>
      <c r="K403" s="40">
        <v>11.346981230201882</v>
      </c>
      <c r="L403" s="4">
        <v>63.453000000000003</v>
      </c>
    </row>
    <row r="404" spans="1:12">
      <c r="A404" s="5" t="s">
        <v>103</v>
      </c>
      <c r="B404" s="5">
        <v>2019</v>
      </c>
      <c r="C404" s="6">
        <v>43779</v>
      </c>
      <c r="D404" s="5" t="s">
        <v>72</v>
      </c>
      <c r="E404" s="5" t="s">
        <v>119</v>
      </c>
      <c r="F404" s="5" t="s">
        <v>21</v>
      </c>
      <c r="G404" s="5"/>
      <c r="H404" s="5">
        <v>29</v>
      </c>
      <c r="I404" s="4">
        <v>5.5910000000000002</v>
      </c>
      <c r="J404" s="40">
        <v>5.80104455555204</v>
      </c>
      <c r="K404" s="40">
        <v>11.39204455555204</v>
      </c>
      <c r="L404" s="4">
        <v>63.201999999999998</v>
      </c>
    </row>
    <row r="405" spans="1:12">
      <c r="A405" s="5" t="s">
        <v>103</v>
      </c>
      <c r="B405" s="5">
        <v>2019</v>
      </c>
      <c r="C405" s="6">
        <v>43779</v>
      </c>
      <c r="D405" s="5" t="s">
        <v>72</v>
      </c>
      <c r="E405" s="5" t="s">
        <v>144</v>
      </c>
      <c r="F405" s="5" t="s">
        <v>145</v>
      </c>
      <c r="G405" s="5"/>
      <c r="H405" s="5">
        <v>30</v>
      </c>
      <c r="I405" s="4">
        <v>5.6040000000000001</v>
      </c>
      <c r="J405" s="40">
        <v>5.8059171196298118</v>
      </c>
      <c r="K405" s="40">
        <v>11.409917119629812</v>
      </c>
      <c r="L405" s="4">
        <v>63.103000000000002</v>
      </c>
    </row>
    <row r="406" spans="1:12">
      <c r="A406" s="5" t="s">
        <v>103</v>
      </c>
      <c r="B406" s="5">
        <v>2019</v>
      </c>
      <c r="C406" s="6">
        <v>43779</v>
      </c>
      <c r="D406" s="5" t="s">
        <v>72</v>
      </c>
      <c r="E406" s="5" t="s">
        <v>60</v>
      </c>
      <c r="F406" s="5" t="s">
        <v>61</v>
      </c>
      <c r="G406" s="5"/>
      <c r="H406" s="5">
        <v>31</v>
      </c>
      <c r="I406" s="4">
        <v>5.5720000000000001</v>
      </c>
      <c r="J406" s="40">
        <v>5.8390021078656664</v>
      </c>
      <c r="K406" s="40">
        <v>11.411002107865666</v>
      </c>
      <c r="L406" s="4">
        <v>63.097000000000001</v>
      </c>
    </row>
    <row r="407" spans="1:12">
      <c r="A407" s="5" t="s">
        <v>103</v>
      </c>
      <c r="B407" s="5">
        <v>2019</v>
      </c>
      <c r="C407" s="6">
        <v>43779</v>
      </c>
      <c r="D407" s="5" t="s">
        <v>72</v>
      </c>
      <c r="E407" s="5" t="s">
        <v>150</v>
      </c>
      <c r="F407" s="5" t="s">
        <v>31</v>
      </c>
      <c r="G407" s="5"/>
      <c r="H407" s="5">
        <v>32</v>
      </c>
      <c r="I407" s="4">
        <v>5.625</v>
      </c>
      <c r="J407" s="40">
        <v>5.839055409601146</v>
      </c>
      <c r="K407" s="40">
        <v>11.464055409601146</v>
      </c>
      <c r="L407" s="4">
        <v>62.805</v>
      </c>
    </row>
    <row r="408" spans="1:12">
      <c r="A408" s="5" t="s">
        <v>103</v>
      </c>
      <c r="B408" s="5">
        <v>2019</v>
      </c>
      <c r="C408" s="6">
        <v>43779</v>
      </c>
      <c r="D408" s="5" t="s">
        <v>72</v>
      </c>
      <c r="E408" s="5" t="s">
        <v>158</v>
      </c>
      <c r="F408" s="5" t="s">
        <v>159</v>
      </c>
      <c r="G408" s="5"/>
      <c r="H408" s="5">
        <v>33</v>
      </c>
      <c r="I408" s="4">
        <v>5.6470000000000002</v>
      </c>
      <c r="J408" s="40">
        <v>5.8549649190069974</v>
      </c>
      <c r="K408" s="40">
        <v>11.501964919006998</v>
      </c>
      <c r="L408" s="4">
        <v>62.597999999999999</v>
      </c>
    </row>
    <row r="409" spans="1:12">
      <c r="A409" s="5" t="s">
        <v>103</v>
      </c>
      <c r="B409" s="5">
        <v>2019</v>
      </c>
      <c r="C409" s="6">
        <v>43779</v>
      </c>
      <c r="D409" s="5" t="s">
        <v>72</v>
      </c>
      <c r="E409" s="5" t="s">
        <v>142</v>
      </c>
      <c r="F409" s="5" t="s">
        <v>61</v>
      </c>
      <c r="G409" s="5"/>
      <c r="H409" s="5">
        <v>34</v>
      </c>
      <c r="I409" s="4">
        <v>5.6210000000000004</v>
      </c>
      <c r="J409" s="40">
        <v>5.8829864508604004</v>
      </c>
      <c r="K409" s="40">
        <v>11.503986450860401</v>
      </c>
      <c r="L409" s="4">
        <v>62.587000000000003</v>
      </c>
    </row>
    <row r="410" spans="1:12">
      <c r="A410" s="5" t="s">
        <v>103</v>
      </c>
      <c r="B410" s="5">
        <v>2019</v>
      </c>
      <c r="C410" s="6">
        <v>43779</v>
      </c>
      <c r="D410" s="5" t="s">
        <v>72</v>
      </c>
      <c r="E410" s="5" t="s">
        <v>100</v>
      </c>
      <c r="F410" s="5" t="s">
        <v>47</v>
      </c>
      <c r="G410" s="5"/>
      <c r="H410" s="5">
        <v>35</v>
      </c>
      <c r="I410" s="4">
        <v>5.6660000000000004</v>
      </c>
      <c r="J410" s="40">
        <v>5.8639618870704293</v>
      </c>
      <c r="K410" s="40">
        <v>11.52996188707043</v>
      </c>
      <c r="L410" s="4">
        <v>62.445999999999998</v>
      </c>
    </row>
    <row r="411" spans="1:12">
      <c r="A411" s="5" t="s">
        <v>103</v>
      </c>
      <c r="B411" s="5">
        <v>2019</v>
      </c>
      <c r="C411" s="6">
        <v>43779</v>
      </c>
      <c r="D411" s="5" t="s">
        <v>72</v>
      </c>
      <c r="E411" s="5" t="s">
        <v>143</v>
      </c>
      <c r="F411" s="5" t="s">
        <v>121</v>
      </c>
      <c r="G411" s="5"/>
      <c r="H411" s="5">
        <v>36</v>
      </c>
      <c r="I411" s="4">
        <v>5.6980000000000004</v>
      </c>
      <c r="J411" s="40">
        <v>5.836025374855824</v>
      </c>
      <c r="K411" s="40">
        <v>11.534025374855824</v>
      </c>
      <c r="L411" s="4">
        <v>62.423999999999999</v>
      </c>
    </row>
    <row r="412" spans="1:12">
      <c r="A412" s="5" t="s">
        <v>103</v>
      </c>
      <c r="B412" s="5">
        <v>2019</v>
      </c>
      <c r="C412" s="6">
        <v>43779</v>
      </c>
      <c r="D412" s="5" t="s">
        <v>72</v>
      </c>
      <c r="E412" s="5" t="s">
        <v>160</v>
      </c>
      <c r="F412" s="5" t="s">
        <v>161</v>
      </c>
      <c r="G412" s="5"/>
      <c r="H412" s="5">
        <v>37</v>
      </c>
      <c r="I412" s="4">
        <v>5.7110000000000003</v>
      </c>
      <c r="J412" s="40">
        <v>5.864004421008632</v>
      </c>
      <c r="K412" s="40">
        <v>11.575004421008632</v>
      </c>
      <c r="L412" s="4">
        <v>62.203000000000003</v>
      </c>
    </row>
    <row r="413" spans="1:12">
      <c r="A413" s="5" t="s">
        <v>103</v>
      </c>
      <c r="B413" s="5">
        <v>2019</v>
      </c>
      <c r="C413" s="6">
        <v>43779</v>
      </c>
      <c r="D413" s="5" t="s">
        <v>72</v>
      </c>
      <c r="E413" s="5" t="s">
        <v>171</v>
      </c>
      <c r="F413" s="5" t="s">
        <v>156</v>
      </c>
      <c r="G413" s="5"/>
      <c r="H413" s="5">
        <v>38</v>
      </c>
      <c r="I413" s="4">
        <v>5.6689999999999996</v>
      </c>
      <c r="J413" s="40">
        <v>5.9209103391658493</v>
      </c>
      <c r="K413" s="40">
        <v>11.589910339165849</v>
      </c>
      <c r="L413" s="4">
        <v>62.122999999999998</v>
      </c>
    </row>
    <row r="414" spans="1:12">
      <c r="A414" s="5" t="s">
        <v>103</v>
      </c>
      <c r="B414" s="5">
        <v>2019</v>
      </c>
      <c r="C414" s="6">
        <v>43779</v>
      </c>
      <c r="D414" s="5" t="s">
        <v>72</v>
      </c>
      <c r="E414" s="5" t="s">
        <v>50</v>
      </c>
      <c r="F414" s="5" t="s">
        <v>51</v>
      </c>
      <c r="G414" s="5"/>
      <c r="H414" s="5">
        <v>39</v>
      </c>
      <c r="I414" s="4">
        <v>5.718</v>
      </c>
      <c r="J414" s="40">
        <v>5.8939667768728317</v>
      </c>
      <c r="K414" s="40">
        <v>11.611966776872832</v>
      </c>
      <c r="L414" s="4">
        <v>62.005000000000003</v>
      </c>
    </row>
    <row r="415" spans="1:12">
      <c r="A415" s="5" t="s">
        <v>103</v>
      </c>
      <c r="B415" s="5">
        <v>2019</v>
      </c>
      <c r="C415" s="6">
        <v>43779</v>
      </c>
      <c r="D415" s="5" t="s">
        <v>72</v>
      </c>
      <c r="E415" s="5" t="s">
        <v>151</v>
      </c>
      <c r="F415" s="5" t="s">
        <v>63</v>
      </c>
      <c r="G415" s="5"/>
      <c r="H415" s="5">
        <v>40</v>
      </c>
      <c r="I415" s="4">
        <v>5.726</v>
      </c>
      <c r="J415" s="40">
        <v>5.9239199068006405</v>
      </c>
      <c r="K415" s="40">
        <v>11.64991990680064</v>
      </c>
      <c r="L415" s="4">
        <v>61.802999999999997</v>
      </c>
    </row>
    <row r="416" spans="1:12">
      <c r="A416" s="5" t="s">
        <v>103</v>
      </c>
      <c r="B416" s="5">
        <v>2019</v>
      </c>
      <c r="C416" s="6">
        <v>43779</v>
      </c>
      <c r="D416" s="5" t="s">
        <v>72</v>
      </c>
      <c r="E416" s="5" t="s">
        <v>58</v>
      </c>
      <c r="F416" s="5" t="s">
        <v>59</v>
      </c>
      <c r="G416" s="5"/>
      <c r="H416" s="5">
        <v>41</v>
      </c>
      <c r="I416" s="4">
        <v>5.8129999999999997</v>
      </c>
      <c r="J416" s="40">
        <v>6.0160699393760178</v>
      </c>
      <c r="K416" s="40">
        <v>11.829069939376017</v>
      </c>
      <c r="L416" s="4">
        <v>60.866999999999997</v>
      </c>
    </row>
    <row r="417" spans="1:12">
      <c r="A417" s="1" t="s">
        <v>173</v>
      </c>
      <c r="B417" s="1">
        <v>2019</v>
      </c>
      <c r="C417" s="2">
        <v>43771</v>
      </c>
      <c r="D417" s="1" t="s">
        <v>72</v>
      </c>
      <c r="E417" s="1" t="s">
        <v>14</v>
      </c>
      <c r="F417" s="1" t="s">
        <v>172</v>
      </c>
      <c r="G417" s="1"/>
      <c r="H417" s="1">
        <v>1</v>
      </c>
      <c r="I417" s="58">
        <v>5.2240000000000002</v>
      </c>
      <c r="J417" s="89">
        <v>5.3600328105017123</v>
      </c>
      <c r="K417" s="89">
        <v>10.584032810501713</v>
      </c>
      <c r="L417" s="58">
        <v>68.027000000000001</v>
      </c>
    </row>
    <row r="418" spans="1:12">
      <c r="A418" s="1" t="s">
        <v>173</v>
      </c>
      <c r="B418" s="1">
        <v>2019</v>
      </c>
      <c r="C418" s="2">
        <v>43771</v>
      </c>
      <c r="D418" s="1" t="s">
        <v>72</v>
      </c>
      <c r="E418" s="1" t="s">
        <v>80</v>
      </c>
      <c r="F418" s="1" t="s">
        <v>65</v>
      </c>
      <c r="G418" s="1"/>
      <c r="H418" s="1">
        <v>2</v>
      </c>
      <c r="I418" s="58">
        <v>5.2220000000000004</v>
      </c>
      <c r="J418" s="89">
        <v>5.3679483740016751</v>
      </c>
      <c r="K418" s="89">
        <v>10.589948374001676</v>
      </c>
      <c r="L418" s="58">
        <v>67.989000000000004</v>
      </c>
    </row>
    <row r="419" spans="1:12">
      <c r="A419" s="1" t="s">
        <v>173</v>
      </c>
      <c r="B419" s="1">
        <v>2019</v>
      </c>
      <c r="C419" s="2">
        <v>43771</v>
      </c>
      <c r="D419" s="1" t="s">
        <v>72</v>
      </c>
      <c r="E419" s="1" t="s">
        <v>23</v>
      </c>
      <c r="F419" s="1" t="s">
        <v>15</v>
      </c>
      <c r="G419" s="1"/>
      <c r="H419" s="1">
        <v>3</v>
      </c>
      <c r="I419" s="58">
        <v>5.2939999999999996</v>
      </c>
      <c r="J419" s="89">
        <v>5.3660337567735636</v>
      </c>
      <c r="K419" s="89">
        <v>10.660033756773563</v>
      </c>
      <c r="L419" s="58">
        <v>67.542000000000002</v>
      </c>
    </row>
    <row r="420" spans="1:12">
      <c r="A420" s="1" t="s">
        <v>173</v>
      </c>
      <c r="B420" s="1">
        <v>2019</v>
      </c>
      <c r="C420" s="2">
        <v>43771</v>
      </c>
      <c r="D420" s="1" t="s">
        <v>72</v>
      </c>
      <c r="E420" s="1" t="s">
        <v>137</v>
      </c>
      <c r="F420" s="1" t="s">
        <v>38</v>
      </c>
      <c r="G420" s="1"/>
      <c r="H420" s="1">
        <v>4</v>
      </c>
      <c r="I420" s="58">
        <v>5.2949999999999999</v>
      </c>
      <c r="J420" s="89">
        <v>5.4070229796215639</v>
      </c>
      <c r="K420" s="89">
        <v>10.702022979621564</v>
      </c>
      <c r="L420" s="58">
        <v>67.277000000000001</v>
      </c>
    </row>
    <row r="421" spans="1:12">
      <c r="A421" s="1" t="s">
        <v>173</v>
      </c>
      <c r="B421" s="1">
        <v>2019</v>
      </c>
      <c r="C421" s="2">
        <v>43771</v>
      </c>
      <c r="D421" s="1" t="s">
        <v>72</v>
      </c>
      <c r="E421" s="1" t="s">
        <v>136</v>
      </c>
      <c r="F421" s="1" t="s">
        <v>25</v>
      </c>
      <c r="G421" s="1"/>
      <c r="H421" s="1">
        <v>5</v>
      </c>
      <c r="I421" s="58">
        <v>5.335</v>
      </c>
      <c r="J421" s="89">
        <v>5.4680248469571486</v>
      </c>
      <c r="K421" s="89">
        <v>10.803024846957149</v>
      </c>
      <c r="L421" s="58">
        <v>66.647999999999996</v>
      </c>
    </row>
    <row r="422" spans="1:12">
      <c r="A422" s="1" t="s">
        <v>173</v>
      </c>
      <c r="B422" s="1">
        <v>2019</v>
      </c>
      <c r="C422" s="2">
        <v>43771</v>
      </c>
      <c r="D422" s="1" t="s">
        <v>72</v>
      </c>
      <c r="E422" s="1" t="s">
        <v>22</v>
      </c>
      <c r="F422" s="1" t="s">
        <v>172</v>
      </c>
      <c r="G422" s="1"/>
      <c r="H422" s="1">
        <v>6</v>
      </c>
      <c r="I422" s="58">
        <v>5.3630000000000004</v>
      </c>
      <c r="J422" s="89">
        <v>5.4419702863317125</v>
      </c>
      <c r="K422" s="89">
        <v>10.804970286331713</v>
      </c>
      <c r="L422" s="58">
        <v>66.635999999999996</v>
      </c>
    </row>
    <row r="423" spans="1:12">
      <c r="A423" s="1" t="s">
        <v>173</v>
      </c>
      <c r="B423" s="1">
        <v>2019</v>
      </c>
      <c r="C423" s="2">
        <v>43771</v>
      </c>
      <c r="D423" s="1" t="s">
        <v>72</v>
      </c>
      <c r="E423" s="1" t="s">
        <v>16</v>
      </c>
      <c r="F423" s="1" t="s">
        <v>17</v>
      </c>
      <c r="G423" s="1"/>
      <c r="H423" s="1">
        <v>7</v>
      </c>
      <c r="I423" s="58">
        <v>5.34</v>
      </c>
      <c r="J423" s="89">
        <v>5.4649702863317131</v>
      </c>
      <c r="K423" s="89">
        <v>10.804970286331713</v>
      </c>
      <c r="L423" s="58">
        <v>66.635999999999996</v>
      </c>
    </row>
    <row r="424" spans="1:12">
      <c r="A424" s="1" t="s">
        <v>173</v>
      </c>
      <c r="B424" s="1">
        <v>2019</v>
      </c>
      <c r="C424" s="2">
        <v>43771</v>
      </c>
      <c r="D424" s="1" t="s">
        <v>72</v>
      </c>
      <c r="E424" s="1" t="s">
        <v>30</v>
      </c>
      <c r="F424" s="1" t="s">
        <v>31</v>
      </c>
      <c r="G424" s="1"/>
      <c r="H424" s="1">
        <v>8</v>
      </c>
      <c r="I424" s="58">
        <v>5.3310000000000004</v>
      </c>
      <c r="J424" s="89">
        <v>5.485007691383248</v>
      </c>
      <c r="K424" s="89">
        <v>10.816007691383248</v>
      </c>
      <c r="L424" s="58">
        <v>66.567999999999998</v>
      </c>
    </row>
    <row r="425" spans="1:12">
      <c r="A425" s="1" t="s">
        <v>173</v>
      </c>
      <c r="B425" s="1">
        <v>2019</v>
      </c>
      <c r="C425" s="2">
        <v>43771</v>
      </c>
      <c r="D425" s="1" t="s">
        <v>72</v>
      </c>
      <c r="E425" s="1" t="s">
        <v>111</v>
      </c>
      <c r="F425" s="1" t="s">
        <v>121</v>
      </c>
      <c r="G425" s="1"/>
      <c r="H425" s="1">
        <v>9</v>
      </c>
      <c r="I425" s="58">
        <v>5.3250000000000002</v>
      </c>
      <c r="J425" s="89">
        <v>5.5020676691729316</v>
      </c>
      <c r="K425" s="89">
        <v>10.827067669172932</v>
      </c>
      <c r="L425" s="58">
        <v>66.5</v>
      </c>
    </row>
    <row r="426" spans="1:12">
      <c r="A426" s="1" t="s">
        <v>173</v>
      </c>
      <c r="B426" s="1">
        <v>2019</v>
      </c>
      <c r="C426" s="2">
        <v>43771</v>
      </c>
      <c r="D426" s="1" t="s">
        <v>72</v>
      </c>
      <c r="E426" s="1" t="s">
        <v>78</v>
      </c>
      <c r="F426" s="1" t="s">
        <v>19</v>
      </c>
      <c r="G426" s="1"/>
      <c r="H426" s="1">
        <v>10</v>
      </c>
      <c r="I426" s="58">
        <v>5.3579999999999997</v>
      </c>
      <c r="J426" s="89">
        <v>5.4729765930561411</v>
      </c>
      <c r="K426" s="89">
        <v>10.830976593056141</v>
      </c>
      <c r="L426" s="58">
        <v>66.475999999999999</v>
      </c>
    </row>
    <row r="427" spans="1:12">
      <c r="A427" s="1" t="s">
        <v>173</v>
      </c>
      <c r="B427" s="1">
        <v>2019</v>
      </c>
      <c r="C427" s="2">
        <v>43771</v>
      </c>
      <c r="D427" s="1" t="s">
        <v>72</v>
      </c>
      <c r="E427" s="1" t="s">
        <v>73</v>
      </c>
      <c r="F427" s="1" t="s">
        <v>19</v>
      </c>
      <c r="G427" s="1"/>
      <c r="H427" s="1">
        <v>11</v>
      </c>
      <c r="I427" s="58">
        <v>5.3849999999999998</v>
      </c>
      <c r="J427" s="89">
        <v>5.4980375767102991</v>
      </c>
      <c r="K427" s="89">
        <v>10.883037576710299</v>
      </c>
      <c r="L427" s="58">
        <v>66.158000000000001</v>
      </c>
    </row>
    <row r="428" spans="1:12">
      <c r="A428" s="1" t="s">
        <v>173</v>
      </c>
      <c r="B428" s="1">
        <v>2019</v>
      </c>
      <c r="C428" s="2">
        <v>43771</v>
      </c>
      <c r="D428" s="1" t="s">
        <v>72</v>
      </c>
      <c r="E428" s="1" t="s">
        <v>24</v>
      </c>
      <c r="F428" s="1" t="s">
        <v>154</v>
      </c>
      <c r="G428" s="1"/>
      <c r="H428" s="1">
        <v>12</v>
      </c>
      <c r="I428" s="58">
        <v>5.3789999999999996</v>
      </c>
      <c r="J428" s="89">
        <v>5.5129278712332095</v>
      </c>
      <c r="K428" s="89">
        <v>10.891927871233209</v>
      </c>
      <c r="L428" s="58">
        <v>66.103999999999999</v>
      </c>
    </row>
    <row r="429" spans="1:12">
      <c r="A429" s="1" t="s">
        <v>173</v>
      </c>
      <c r="B429" s="1">
        <v>2019</v>
      </c>
      <c r="C429" s="2">
        <v>43771</v>
      </c>
      <c r="D429" s="1" t="s">
        <v>72</v>
      </c>
      <c r="E429" s="1" t="s">
        <v>99</v>
      </c>
      <c r="F429" s="1" t="s">
        <v>67</v>
      </c>
      <c r="G429" s="1"/>
      <c r="H429" s="1">
        <v>13</v>
      </c>
      <c r="I429" s="58">
        <v>5.391</v>
      </c>
      <c r="J429" s="89">
        <v>5.5369664875694387</v>
      </c>
      <c r="K429" s="89">
        <v>10.927966487569439</v>
      </c>
      <c r="L429" s="58">
        <v>65.885999999999996</v>
      </c>
    </row>
    <row r="430" spans="1:12">
      <c r="A430" s="1" t="s">
        <v>173</v>
      </c>
      <c r="B430" s="1">
        <v>2019</v>
      </c>
      <c r="C430" s="2">
        <v>43771</v>
      </c>
      <c r="D430" s="1" t="s">
        <v>72</v>
      </c>
      <c r="E430" s="1" t="s">
        <v>20</v>
      </c>
      <c r="F430" s="1" t="s">
        <v>21</v>
      </c>
      <c r="G430" s="1"/>
      <c r="H430" s="1">
        <v>14</v>
      </c>
      <c r="I430" s="58">
        <v>5.4039999999999999</v>
      </c>
      <c r="J430" s="89">
        <v>5.5410769955763648</v>
      </c>
      <c r="K430" s="89">
        <v>10.945076995576365</v>
      </c>
      <c r="L430" s="58">
        <v>65.783000000000001</v>
      </c>
    </row>
    <row r="431" spans="1:12">
      <c r="A431" s="1" t="s">
        <v>173</v>
      </c>
      <c r="B431" s="1">
        <v>2019</v>
      </c>
      <c r="C431" s="2">
        <v>43771</v>
      </c>
      <c r="D431" s="1" t="s">
        <v>72</v>
      </c>
      <c r="E431" s="1" t="s">
        <v>132</v>
      </c>
      <c r="F431" s="1" t="s">
        <v>156</v>
      </c>
      <c r="G431" s="1"/>
      <c r="H431" s="1">
        <v>15</v>
      </c>
      <c r="I431" s="58">
        <v>5.407</v>
      </c>
      <c r="J431" s="89">
        <v>5.5679405524053411</v>
      </c>
      <c r="K431" s="89">
        <v>10.974940552405341</v>
      </c>
      <c r="L431" s="58">
        <v>65.603999999999999</v>
      </c>
    </row>
    <row r="432" spans="1:12">
      <c r="A432" s="1" t="s">
        <v>173</v>
      </c>
      <c r="B432" s="1">
        <v>2019</v>
      </c>
      <c r="C432" s="2">
        <v>43771</v>
      </c>
      <c r="D432" s="1" t="s">
        <v>72</v>
      </c>
      <c r="E432" s="1" t="s">
        <v>122</v>
      </c>
      <c r="F432" s="1" t="s">
        <v>123</v>
      </c>
      <c r="G432" s="1"/>
      <c r="H432" s="1">
        <v>16</v>
      </c>
      <c r="I432" s="58">
        <v>5.4390000000000001</v>
      </c>
      <c r="J432" s="89">
        <v>5.5389526118378924</v>
      </c>
      <c r="K432" s="89">
        <v>10.977952611837893</v>
      </c>
      <c r="L432" s="58">
        <v>65.585999999999999</v>
      </c>
    </row>
    <row r="433" spans="1:12">
      <c r="A433" s="1" t="s">
        <v>173</v>
      </c>
      <c r="B433" s="1">
        <v>2019</v>
      </c>
      <c r="C433" s="2">
        <v>43771</v>
      </c>
      <c r="D433" s="1" t="s">
        <v>72</v>
      </c>
      <c r="E433" s="1" t="s">
        <v>83</v>
      </c>
      <c r="F433" s="1" t="s">
        <v>67</v>
      </c>
      <c r="G433" s="1"/>
      <c r="H433" s="1">
        <v>17</v>
      </c>
      <c r="I433" s="58">
        <v>5.4420000000000002</v>
      </c>
      <c r="J433" s="89">
        <v>5.5399712638418599</v>
      </c>
      <c r="K433" s="89">
        <v>10.98197126384186</v>
      </c>
      <c r="L433" s="58">
        <v>65.561999999999998</v>
      </c>
    </row>
    <row r="434" spans="1:12">
      <c r="A434" s="1" t="s">
        <v>173</v>
      </c>
      <c r="B434" s="1">
        <v>2019</v>
      </c>
      <c r="C434" s="2">
        <v>43771</v>
      </c>
      <c r="D434" s="1" t="s">
        <v>72</v>
      </c>
      <c r="E434" s="1" t="s">
        <v>52</v>
      </c>
      <c r="F434" s="1" t="s">
        <v>53</v>
      </c>
      <c r="G434" s="1"/>
      <c r="H434" s="1">
        <v>18</v>
      </c>
      <c r="I434" s="58">
        <v>5.3940000000000001</v>
      </c>
      <c r="J434" s="89">
        <v>5.5909871841816194</v>
      </c>
      <c r="K434" s="89">
        <v>10.98498718418162</v>
      </c>
      <c r="L434" s="58">
        <v>65.543999999999997</v>
      </c>
    </row>
    <row r="435" spans="1:12">
      <c r="A435" s="1" t="s">
        <v>173</v>
      </c>
      <c r="B435" s="1">
        <v>2019</v>
      </c>
      <c r="C435" s="2">
        <v>43771</v>
      </c>
      <c r="D435" s="1" t="s">
        <v>72</v>
      </c>
      <c r="E435" s="1" t="s">
        <v>124</v>
      </c>
      <c r="F435" s="1" t="s">
        <v>123</v>
      </c>
      <c r="G435" s="1"/>
      <c r="H435" s="1">
        <v>19</v>
      </c>
      <c r="I435" s="58">
        <v>5.4550000000000001</v>
      </c>
      <c r="J435" s="89">
        <v>5.6059272744031716</v>
      </c>
      <c r="K435" s="89">
        <v>11.060927274403172</v>
      </c>
      <c r="L435" s="58">
        <v>65.093999999999994</v>
      </c>
    </row>
    <row r="436" spans="1:12">
      <c r="A436" s="1" t="s">
        <v>173</v>
      </c>
      <c r="B436" s="1">
        <v>2019</v>
      </c>
      <c r="C436" s="2">
        <v>43771</v>
      </c>
      <c r="D436" s="1" t="s">
        <v>72</v>
      </c>
      <c r="E436" s="1" t="s">
        <v>167</v>
      </c>
      <c r="F436" s="1" t="s">
        <v>121</v>
      </c>
      <c r="G436" s="1"/>
      <c r="H436" s="1">
        <v>20</v>
      </c>
      <c r="I436" s="58">
        <v>5.4550000000000001</v>
      </c>
      <c r="J436" s="89">
        <v>5.629938340030483</v>
      </c>
      <c r="K436" s="89">
        <v>11.084938340030483</v>
      </c>
      <c r="L436" s="58">
        <v>64.953000000000003</v>
      </c>
    </row>
    <row r="437" spans="1:12">
      <c r="A437" s="1" t="s">
        <v>173</v>
      </c>
      <c r="B437" s="1">
        <v>2019</v>
      </c>
      <c r="C437" s="2">
        <v>43771</v>
      </c>
      <c r="D437" s="1" t="s">
        <v>72</v>
      </c>
      <c r="E437" s="1" t="s">
        <v>142</v>
      </c>
      <c r="F437" s="1" t="s">
        <v>61</v>
      </c>
      <c r="G437" s="1"/>
      <c r="H437" s="1">
        <v>21</v>
      </c>
      <c r="I437" s="58">
        <v>5.4880000000000004</v>
      </c>
      <c r="J437" s="89">
        <v>5.6010357159358675</v>
      </c>
      <c r="K437" s="89">
        <v>11.089035715935868</v>
      </c>
      <c r="L437" s="58">
        <v>64.929000000000002</v>
      </c>
    </row>
    <row r="438" spans="1:12">
      <c r="A438" s="1" t="s">
        <v>173</v>
      </c>
      <c r="B438" s="1">
        <v>2019</v>
      </c>
      <c r="C438" s="2">
        <v>43771</v>
      </c>
      <c r="D438" s="1" t="s">
        <v>72</v>
      </c>
      <c r="E438" s="1" t="s">
        <v>101</v>
      </c>
      <c r="F438" s="1" t="s">
        <v>47</v>
      </c>
      <c r="G438" s="1"/>
      <c r="H438" s="1">
        <v>22</v>
      </c>
      <c r="I438" s="58">
        <v>5.4610000000000003</v>
      </c>
      <c r="J438" s="89">
        <v>5.6519975767491388</v>
      </c>
      <c r="K438" s="89">
        <v>11.112997576749139</v>
      </c>
      <c r="L438" s="58">
        <v>64.789000000000001</v>
      </c>
    </row>
    <row r="439" spans="1:12">
      <c r="A439" s="1" t="s">
        <v>173</v>
      </c>
      <c r="B439" s="1">
        <v>2019</v>
      </c>
      <c r="C439" s="2">
        <v>43771</v>
      </c>
      <c r="D439" s="1" t="s">
        <v>72</v>
      </c>
      <c r="E439" s="1" t="s">
        <v>39</v>
      </c>
      <c r="F439" s="1" t="s">
        <v>40</v>
      </c>
      <c r="G439" s="1"/>
      <c r="H439" s="1">
        <v>23</v>
      </c>
      <c r="I439" s="58">
        <v>5.4960000000000004</v>
      </c>
      <c r="J439" s="89">
        <v>5.6279860950173823</v>
      </c>
      <c r="K439" s="89">
        <v>11.123986095017383</v>
      </c>
      <c r="L439" s="58">
        <v>64.724999999999994</v>
      </c>
    </row>
    <row r="440" spans="1:12">
      <c r="A440" s="1" t="s">
        <v>173</v>
      </c>
      <c r="B440" s="1">
        <v>2019</v>
      </c>
      <c r="C440" s="2">
        <v>43771</v>
      </c>
      <c r="D440" s="1" t="s">
        <v>72</v>
      </c>
      <c r="E440" s="1" t="s">
        <v>170</v>
      </c>
      <c r="F440" s="1" t="s">
        <v>59</v>
      </c>
      <c r="G440" s="1"/>
      <c r="H440" s="1">
        <v>24</v>
      </c>
      <c r="I440" s="58">
        <v>5.5</v>
      </c>
      <c r="J440" s="89">
        <v>5.6679851093531877</v>
      </c>
      <c r="K440" s="89">
        <v>11.167985109353188</v>
      </c>
      <c r="L440" s="58">
        <v>64.47</v>
      </c>
    </row>
    <row r="441" spans="1:12">
      <c r="A441" s="1" t="s">
        <v>173</v>
      </c>
      <c r="B441" s="1">
        <v>2019</v>
      </c>
      <c r="C441" s="2">
        <v>43771</v>
      </c>
      <c r="D441" s="1" t="s">
        <v>72</v>
      </c>
      <c r="E441" s="1" t="s">
        <v>147</v>
      </c>
      <c r="F441" s="1" t="s">
        <v>148</v>
      </c>
      <c r="G441" s="1"/>
      <c r="H441" s="1">
        <v>25</v>
      </c>
      <c r="I441" s="58"/>
      <c r="J441" s="89"/>
      <c r="K441" s="89">
        <v>11.19402985074627</v>
      </c>
      <c r="L441" s="58">
        <v>64.319999999999993</v>
      </c>
    </row>
    <row r="442" spans="1:12">
      <c r="A442" s="1" t="s">
        <v>173</v>
      </c>
      <c r="B442" s="1">
        <v>2019</v>
      </c>
      <c r="C442" s="2">
        <v>43771</v>
      </c>
      <c r="D442" s="1" t="s">
        <v>72</v>
      </c>
      <c r="E442" s="1" t="s">
        <v>119</v>
      </c>
      <c r="F442" s="1" t="s">
        <v>21</v>
      </c>
      <c r="G442" s="1"/>
      <c r="H442" s="1">
        <v>26</v>
      </c>
      <c r="I442" s="58">
        <v>5.5659999999999998</v>
      </c>
      <c r="J442" s="89">
        <v>5.7330803804023729</v>
      </c>
      <c r="K442" s="89">
        <v>11.299080380402373</v>
      </c>
      <c r="L442" s="58">
        <v>63.722000000000001</v>
      </c>
    </row>
    <row r="443" spans="1:12">
      <c r="A443" s="1" t="s">
        <v>173</v>
      </c>
      <c r="B443" s="1">
        <v>2019</v>
      </c>
      <c r="C443" s="2">
        <v>43771</v>
      </c>
      <c r="D443" s="1" t="s">
        <v>72</v>
      </c>
      <c r="E443" s="1" t="s">
        <v>149</v>
      </c>
      <c r="F443" s="1" t="s">
        <v>56</v>
      </c>
      <c r="G443" s="1"/>
      <c r="H443" s="1">
        <v>27</v>
      </c>
      <c r="I443" s="58">
        <v>5.5650000000000004</v>
      </c>
      <c r="J443" s="89">
        <v>5.7570008491500628</v>
      </c>
      <c r="K443" s="89">
        <v>11.322000849150063</v>
      </c>
      <c r="L443" s="58">
        <v>63.593000000000004</v>
      </c>
    </row>
    <row r="444" spans="1:12">
      <c r="A444" s="1" t="s">
        <v>173</v>
      </c>
      <c r="B444" s="1">
        <v>2019</v>
      </c>
      <c r="C444" s="2">
        <v>43771</v>
      </c>
      <c r="D444" s="1" t="s">
        <v>72</v>
      </c>
      <c r="E444" s="1" t="s">
        <v>150</v>
      </c>
      <c r="F444" s="1" t="s">
        <v>31</v>
      </c>
      <c r="G444" s="1"/>
      <c r="H444" s="1">
        <v>28</v>
      </c>
      <c r="I444" s="58">
        <v>5.5830000000000002</v>
      </c>
      <c r="J444" s="89">
        <v>5.7869170943545196</v>
      </c>
      <c r="K444" s="89">
        <v>11.36991709435452</v>
      </c>
      <c r="L444" s="58">
        <v>63.325000000000003</v>
      </c>
    </row>
    <row r="445" spans="1:12">
      <c r="A445" s="1" t="s">
        <v>173</v>
      </c>
      <c r="B445" s="1">
        <v>2019</v>
      </c>
      <c r="C445" s="2">
        <v>43771</v>
      </c>
      <c r="D445" s="1" t="s">
        <v>72</v>
      </c>
      <c r="E445" s="1" t="s">
        <v>60</v>
      </c>
      <c r="F445" s="1" t="s">
        <v>61</v>
      </c>
      <c r="G445" s="1"/>
      <c r="H445" s="1">
        <v>29</v>
      </c>
      <c r="I445" s="58">
        <v>5.5979999999999999</v>
      </c>
      <c r="J445" s="89">
        <v>5.8469213161659512</v>
      </c>
      <c r="K445" s="89">
        <v>11.444921316165951</v>
      </c>
      <c r="L445" s="58">
        <v>62.91</v>
      </c>
    </row>
    <row r="446" spans="1:12">
      <c r="A446" s="1" t="s">
        <v>173</v>
      </c>
      <c r="B446" s="1">
        <v>2019</v>
      </c>
      <c r="C446" s="2">
        <v>43771</v>
      </c>
      <c r="D446" s="1" t="s">
        <v>72</v>
      </c>
      <c r="E446" s="1" t="s">
        <v>171</v>
      </c>
      <c r="F446" s="1" t="s">
        <v>156</v>
      </c>
      <c r="G446" s="1"/>
      <c r="H446" s="1">
        <v>30</v>
      </c>
      <c r="I446" s="58">
        <v>5.6219999999999999</v>
      </c>
      <c r="J446" s="89">
        <v>5.8369467318129011</v>
      </c>
      <c r="K446" s="89">
        <v>11.458946731812901</v>
      </c>
      <c r="L446" s="58">
        <v>62.832999999999998</v>
      </c>
    </row>
    <row r="447" spans="1:12">
      <c r="A447" s="1" t="s">
        <v>173</v>
      </c>
      <c r="B447" s="1">
        <v>2019</v>
      </c>
      <c r="C447" s="2">
        <v>43771</v>
      </c>
      <c r="D447" s="1" t="s">
        <v>72</v>
      </c>
      <c r="E447" s="1" t="s">
        <v>160</v>
      </c>
      <c r="F447" s="1" t="s">
        <v>161</v>
      </c>
      <c r="G447" s="1"/>
      <c r="H447" s="1">
        <v>31</v>
      </c>
      <c r="I447" s="58">
        <v>5.6539999999999999</v>
      </c>
      <c r="J447" s="89">
        <v>5.8089603094999287</v>
      </c>
      <c r="K447" s="89">
        <v>11.462960309499929</v>
      </c>
      <c r="L447" s="58">
        <v>62.811</v>
      </c>
    </row>
    <row r="448" spans="1:12">
      <c r="A448" s="1" t="s">
        <v>173</v>
      </c>
      <c r="B448" s="1">
        <v>2019</v>
      </c>
      <c r="C448" s="2">
        <v>43771</v>
      </c>
      <c r="D448" s="1" t="s">
        <v>72</v>
      </c>
      <c r="E448" s="1" t="s">
        <v>158</v>
      </c>
      <c r="F448" s="1" t="s">
        <v>159</v>
      </c>
      <c r="G448" s="1"/>
      <c r="H448" s="1">
        <v>32</v>
      </c>
      <c r="I448" s="58">
        <v>5.6379999999999999</v>
      </c>
      <c r="J448" s="89">
        <v>5.8370179297155165</v>
      </c>
      <c r="K448" s="89">
        <v>11.475017929715516</v>
      </c>
      <c r="L448" s="58">
        <v>62.744999999999997</v>
      </c>
    </row>
    <row r="449" spans="1:12">
      <c r="A449" s="1" t="s">
        <v>173</v>
      </c>
      <c r="B449" s="1">
        <v>2019</v>
      </c>
      <c r="C449" s="2">
        <v>43771</v>
      </c>
      <c r="D449" s="1" t="s">
        <v>72</v>
      </c>
      <c r="E449" s="1" t="s">
        <v>169</v>
      </c>
      <c r="F449" s="1" t="s">
        <v>49</v>
      </c>
      <c r="G449" s="1"/>
      <c r="H449" s="1">
        <v>33</v>
      </c>
      <c r="I449" s="58">
        <v>5.6180000000000003</v>
      </c>
      <c r="J449" s="89">
        <v>5.8610427753774523</v>
      </c>
      <c r="K449" s="89">
        <v>11.479042775377453</v>
      </c>
      <c r="L449" s="58">
        <v>62.722999999999999</v>
      </c>
    </row>
    <row r="450" spans="1:12">
      <c r="A450" s="1" t="s">
        <v>173</v>
      </c>
      <c r="B450" s="1">
        <v>2019</v>
      </c>
      <c r="C450" s="2">
        <v>43771</v>
      </c>
      <c r="D450" s="1" t="s">
        <v>72</v>
      </c>
      <c r="E450" s="1" t="s">
        <v>144</v>
      </c>
      <c r="F450" s="1" t="s">
        <v>145</v>
      </c>
      <c r="G450" s="1"/>
      <c r="H450" s="1">
        <v>34</v>
      </c>
      <c r="I450" s="58">
        <v>5.6340000000000003</v>
      </c>
      <c r="J450" s="89">
        <v>5.8690674846625761</v>
      </c>
      <c r="K450" s="89">
        <v>11.503067484662576</v>
      </c>
      <c r="L450" s="58">
        <v>62.591999999999999</v>
      </c>
    </row>
    <row r="451" spans="1:12">
      <c r="A451" s="1" t="s">
        <v>173</v>
      </c>
      <c r="B451" s="1">
        <v>2019</v>
      </c>
      <c r="C451" s="2">
        <v>43771</v>
      </c>
      <c r="D451" s="1" t="s">
        <v>72</v>
      </c>
      <c r="E451" s="1" t="s">
        <v>100</v>
      </c>
      <c r="F451" s="1" t="s">
        <v>47</v>
      </c>
      <c r="G451" s="1"/>
      <c r="H451" s="1">
        <v>35</v>
      </c>
      <c r="I451" s="58">
        <v>5.6829999999999998</v>
      </c>
      <c r="J451" s="89">
        <v>5.9069103391658491</v>
      </c>
      <c r="K451" s="89">
        <v>11.589910339165849</v>
      </c>
      <c r="L451" s="58">
        <v>62.122999999999998</v>
      </c>
    </row>
    <row r="452" spans="1:12">
      <c r="A452" s="1" t="s">
        <v>173</v>
      </c>
      <c r="B452" s="1">
        <v>2019</v>
      </c>
      <c r="C452" s="2">
        <v>43771</v>
      </c>
      <c r="D452" s="1" t="s">
        <v>72</v>
      </c>
      <c r="E452" s="1" t="s">
        <v>151</v>
      </c>
      <c r="F452" s="1" t="s">
        <v>63</v>
      </c>
      <c r="G452" s="1"/>
      <c r="H452" s="1">
        <v>36</v>
      </c>
      <c r="I452" s="58">
        <v>5.69</v>
      </c>
      <c r="J452" s="89">
        <v>5.9210304789550081</v>
      </c>
      <c r="K452" s="89">
        <v>11.611030478955009</v>
      </c>
      <c r="L452" s="58">
        <v>62.01</v>
      </c>
    </row>
    <row r="453" spans="1:12">
      <c r="A453" s="1" t="s">
        <v>173</v>
      </c>
      <c r="B453" s="1">
        <v>2019</v>
      </c>
      <c r="C453" s="2">
        <v>43771</v>
      </c>
      <c r="D453" s="1" t="s">
        <v>72</v>
      </c>
      <c r="E453" s="1" t="s">
        <v>174</v>
      </c>
      <c r="F453" s="1" t="s">
        <v>175</v>
      </c>
      <c r="G453" s="1"/>
      <c r="H453" s="1">
        <v>37</v>
      </c>
      <c r="I453" s="58">
        <v>5.69</v>
      </c>
      <c r="J453" s="89">
        <v>5.9240271639190878</v>
      </c>
      <c r="K453" s="89">
        <v>11.614027163919088</v>
      </c>
      <c r="L453" s="58">
        <v>61.994</v>
      </c>
    </row>
    <row r="454" spans="1:12">
      <c r="A454" s="1" t="s">
        <v>173</v>
      </c>
      <c r="B454" s="1">
        <v>2019</v>
      </c>
      <c r="C454" s="2">
        <v>43771</v>
      </c>
      <c r="D454" s="1" t="s">
        <v>72</v>
      </c>
      <c r="E454" s="1" t="s">
        <v>58</v>
      </c>
      <c r="F454" s="1" t="s">
        <v>133</v>
      </c>
      <c r="G454" s="1"/>
      <c r="H454" s="1">
        <v>38</v>
      </c>
      <c r="I454" s="58">
        <v>5.7510000000000003</v>
      </c>
      <c r="J454" s="89">
        <v>6.0160131398313395</v>
      </c>
      <c r="K454" s="89">
        <v>11.76701313983134</v>
      </c>
      <c r="L454" s="58">
        <v>61.188000000000002</v>
      </c>
    </row>
    <row r="455" spans="1:12">
      <c r="A455" s="5" t="s">
        <v>176</v>
      </c>
      <c r="B455" s="5">
        <v>2019</v>
      </c>
      <c r="C455" s="6">
        <v>43524</v>
      </c>
      <c r="D455" s="5" t="s">
        <v>13</v>
      </c>
      <c r="E455" s="5" t="s">
        <v>135</v>
      </c>
      <c r="F455" s="5" t="s">
        <v>36</v>
      </c>
      <c r="G455" s="5"/>
      <c r="H455" s="5">
        <v>1</v>
      </c>
      <c r="I455" s="5">
        <v>5.234</v>
      </c>
      <c r="J455" s="90">
        <v>5.3120510897586115</v>
      </c>
      <c r="K455" s="90">
        <v>10.546051089758611</v>
      </c>
      <c r="L455" s="5">
        <v>68.272000000000006</v>
      </c>
    </row>
    <row r="456" spans="1:12">
      <c r="A456" s="5" t="s">
        <v>176</v>
      </c>
      <c r="B456" s="5">
        <v>2019</v>
      </c>
      <c r="C456" s="6">
        <v>43524</v>
      </c>
      <c r="D456" s="5" t="s">
        <v>13</v>
      </c>
      <c r="E456" s="5" t="s">
        <v>80</v>
      </c>
      <c r="F456" s="5" t="s">
        <v>65</v>
      </c>
      <c r="G456" s="5"/>
      <c r="H456" s="5">
        <v>2</v>
      </c>
      <c r="I456" s="5">
        <v>5.2480000000000002</v>
      </c>
      <c r="J456" s="90">
        <v>5.4139280319857841</v>
      </c>
      <c r="K456" s="90">
        <v>10.661928031985784</v>
      </c>
      <c r="L456" s="5">
        <v>67.53</v>
      </c>
    </row>
    <row r="457" spans="1:12">
      <c r="A457" s="5" t="s">
        <v>176</v>
      </c>
      <c r="B457" s="5">
        <v>2019</v>
      </c>
      <c r="C457" s="6">
        <v>43524</v>
      </c>
      <c r="D457" s="5" t="s">
        <v>13</v>
      </c>
      <c r="E457" s="5" t="s">
        <v>16</v>
      </c>
      <c r="F457" s="5" t="s">
        <v>17</v>
      </c>
      <c r="G457" s="5"/>
      <c r="H457" s="5">
        <v>3</v>
      </c>
      <c r="I457" s="5">
        <v>5.2839999999999998</v>
      </c>
      <c r="J457" s="90">
        <v>5.4010290870236259</v>
      </c>
      <c r="K457" s="90">
        <v>10.685029087023626</v>
      </c>
      <c r="L457" s="5">
        <v>67.384</v>
      </c>
    </row>
    <row r="458" spans="1:12">
      <c r="A458" s="5" t="s">
        <v>176</v>
      </c>
      <c r="B458" s="5">
        <v>2019</v>
      </c>
      <c r="C458" s="6">
        <v>43524</v>
      </c>
      <c r="D458" s="5" t="s">
        <v>13</v>
      </c>
      <c r="E458" s="5" t="s">
        <v>14</v>
      </c>
      <c r="F458" s="5" t="s">
        <v>15</v>
      </c>
      <c r="G458" s="5"/>
      <c r="H458" s="5">
        <v>4</v>
      </c>
      <c r="I458" s="5">
        <v>5.2859999999999996</v>
      </c>
      <c r="J458" s="90">
        <v>5.4260540363614727</v>
      </c>
      <c r="K458" s="90">
        <v>10.712054036361472</v>
      </c>
      <c r="L458" s="5">
        <v>67.213999999999999</v>
      </c>
    </row>
    <row r="459" spans="1:12">
      <c r="A459" s="5" t="s">
        <v>176</v>
      </c>
      <c r="B459" s="5">
        <v>2019</v>
      </c>
      <c r="C459" s="6">
        <v>43524</v>
      </c>
      <c r="D459" s="5" t="s">
        <v>13</v>
      </c>
      <c r="E459" s="5" t="s">
        <v>113</v>
      </c>
      <c r="F459" s="5" t="s">
        <v>121</v>
      </c>
      <c r="G459" s="5"/>
      <c r="H459" s="5">
        <v>5</v>
      </c>
      <c r="I459" s="5">
        <v>5.2729999999999997</v>
      </c>
      <c r="J459" s="90">
        <v>5.4550150192210261</v>
      </c>
      <c r="K459" s="90">
        <v>10.728015019221026</v>
      </c>
      <c r="L459" s="5">
        <v>67.114000000000004</v>
      </c>
    </row>
    <row r="460" spans="1:12">
      <c r="A460" s="5" t="s">
        <v>176</v>
      </c>
      <c r="B460" s="5">
        <v>2019</v>
      </c>
      <c r="C460" s="6">
        <v>43524</v>
      </c>
      <c r="D460" s="5" t="s">
        <v>13</v>
      </c>
      <c r="E460" s="5" t="s">
        <v>139</v>
      </c>
      <c r="F460" s="5" t="s">
        <v>36</v>
      </c>
      <c r="G460" s="5"/>
      <c r="H460" s="5">
        <v>6</v>
      </c>
      <c r="I460" s="5">
        <v>5.3090000000000002</v>
      </c>
      <c r="J460" s="90">
        <v>5.4329398152983126</v>
      </c>
      <c r="K460" s="90">
        <v>10.741939815298313</v>
      </c>
      <c r="L460" s="5">
        <v>67.027000000000001</v>
      </c>
    </row>
    <row r="461" spans="1:12">
      <c r="A461" s="5" t="s">
        <v>176</v>
      </c>
      <c r="B461" s="5">
        <v>2019</v>
      </c>
      <c r="C461" s="6">
        <v>43524</v>
      </c>
      <c r="D461" s="5" t="s">
        <v>13</v>
      </c>
      <c r="E461" s="5" t="s">
        <v>23</v>
      </c>
      <c r="F461" s="5" t="s">
        <v>15</v>
      </c>
      <c r="G461" s="5"/>
      <c r="H461" s="5">
        <v>7</v>
      </c>
      <c r="I461" s="5">
        <v>5.3460000000000001</v>
      </c>
      <c r="J461" s="90">
        <v>5.4200331653632787</v>
      </c>
      <c r="K461" s="90">
        <v>10.766033165363279</v>
      </c>
      <c r="L461" s="5">
        <v>66.876999999999995</v>
      </c>
    </row>
    <row r="462" spans="1:12">
      <c r="A462" s="5" t="s">
        <v>176</v>
      </c>
      <c r="B462" s="5">
        <v>2019</v>
      </c>
      <c r="C462" s="6">
        <v>43524</v>
      </c>
      <c r="D462" s="5" t="s">
        <v>13</v>
      </c>
      <c r="E462" s="5" t="s">
        <v>30</v>
      </c>
      <c r="F462" s="5" t="s">
        <v>31</v>
      </c>
      <c r="G462" s="5"/>
      <c r="H462" s="5">
        <v>8</v>
      </c>
      <c r="I462" s="5">
        <v>5.3209999999999997</v>
      </c>
      <c r="J462" s="90">
        <v>5.4619629185886289</v>
      </c>
      <c r="K462" s="90">
        <v>10.782962918588629</v>
      </c>
      <c r="L462" s="5">
        <v>66.772000000000006</v>
      </c>
    </row>
    <row r="463" spans="1:12">
      <c r="A463" s="5" t="s">
        <v>176</v>
      </c>
      <c r="B463" s="5">
        <v>2019</v>
      </c>
      <c r="C463" s="6">
        <v>43524</v>
      </c>
      <c r="D463" s="5" t="s">
        <v>13</v>
      </c>
      <c r="E463" s="5" t="s">
        <v>138</v>
      </c>
      <c r="F463" s="5" t="s">
        <v>29</v>
      </c>
      <c r="G463" s="5"/>
      <c r="H463" s="5">
        <v>9</v>
      </c>
      <c r="I463" s="5">
        <v>5.3570000000000002</v>
      </c>
      <c r="J463" s="90">
        <v>5.5079725357638685</v>
      </c>
      <c r="K463" s="90">
        <v>10.864972535763869</v>
      </c>
      <c r="L463" s="5">
        <v>66.268000000000001</v>
      </c>
    </row>
    <row r="464" spans="1:12">
      <c r="A464" s="5" t="s">
        <v>176</v>
      </c>
      <c r="B464" s="5">
        <v>2019</v>
      </c>
      <c r="C464" s="6">
        <v>43524</v>
      </c>
      <c r="D464" s="5" t="s">
        <v>13</v>
      </c>
      <c r="E464" s="5" t="s">
        <v>111</v>
      </c>
      <c r="F464" s="5" t="s">
        <v>121</v>
      </c>
      <c r="G464" s="5"/>
      <c r="H464" s="5">
        <v>10</v>
      </c>
      <c r="I464" s="5">
        <v>5.3490000000000002</v>
      </c>
      <c r="J464" s="90">
        <v>5.5210575207210475</v>
      </c>
      <c r="K464" s="90">
        <v>10.870057520721048</v>
      </c>
      <c r="L464" s="5">
        <v>66.236999999999995</v>
      </c>
    </row>
    <row r="465" spans="1:12">
      <c r="A465" s="5" t="s">
        <v>176</v>
      </c>
      <c r="B465" s="5">
        <v>2019</v>
      </c>
      <c r="C465" s="6">
        <v>43524</v>
      </c>
      <c r="D465" s="5" t="s">
        <v>13</v>
      </c>
      <c r="E465" s="5" t="s">
        <v>73</v>
      </c>
      <c r="F465" s="5" t="s">
        <v>19</v>
      </c>
      <c r="G465" s="5"/>
      <c r="H465" s="5">
        <v>11</v>
      </c>
      <c r="I465" s="5">
        <v>5.3579999999999997</v>
      </c>
      <c r="J465" s="90">
        <v>5.5279993952222553</v>
      </c>
      <c r="K465" s="90">
        <v>10.885999395222255</v>
      </c>
      <c r="L465" s="5">
        <v>66.14</v>
      </c>
    </row>
    <row r="466" spans="1:12">
      <c r="A466" s="5" t="s">
        <v>176</v>
      </c>
      <c r="B466" s="5">
        <v>2019</v>
      </c>
      <c r="C466" s="6">
        <v>43524</v>
      </c>
      <c r="D466" s="5" t="s">
        <v>13</v>
      </c>
      <c r="E466" s="5" t="s">
        <v>26</v>
      </c>
      <c r="F466" s="5" t="s">
        <v>27</v>
      </c>
      <c r="G466" s="5"/>
      <c r="H466" s="5">
        <v>12</v>
      </c>
      <c r="I466" s="5">
        <v>5.3659999999999997</v>
      </c>
      <c r="J466" s="90">
        <v>5.5389602423324487</v>
      </c>
      <c r="K466" s="90">
        <v>10.904960242332448</v>
      </c>
      <c r="L466" s="5">
        <v>66.025000000000006</v>
      </c>
    </row>
    <row r="467" spans="1:12">
      <c r="A467" s="5" t="s">
        <v>176</v>
      </c>
      <c r="B467" s="5">
        <v>2019</v>
      </c>
      <c r="C467" s="6">
        <v>43524</v>
      </c>
      <c r="D467" s="5" t="s">
        <v>13</v>
      </c>
      <c r="E467" s="5" t="s">
        <v>136</v>
      </c>
      <c r="F467" s="5" t="s">
        <v>25</v>
      </c>
      <c r="G467" s="5"/>
      <c r="H467" s="5">
        <v>13</v>
      </c>
      <c r="I467" s="5">
        <v>5.3959999999999999</v>
      </c>
      <c r="J467" s="90">
        <v>5.5349528147203513</v>
      </c>
      <c r="K467" s="90">
        <v>10.930952814720351</v>
      </c>
      <c r="L467" s="5">
        <v>65.867999999999995</v>
      </c>
    </row>
    <row r="468" spans="1:12">
      <c r="A468" s="5" t="s">
        <v>176</v>
      </c>
      <c r="B468" s="5">
        <v>2019</v>
      </c>
      <c r="C468" s="6">
        <v>43524</v>
      </c>
      <c r="D468" s="5" t="s">
        <v>13</v>
      </c>
      <c r="E468" s="5" t="s">
        <v>122</v>
      </c>
      <c r="F468" s="5" t="s">
        <v>123</v>
      </c>
      <c r="G468" s="5"/>
      <c r="H468" s="5">
        <v>14</v>
      </c>
      <c r="I468" s="5">
        <v>5.3890000000000002</v>
      </c>
      <c r="J468" s="90">
        <v>5.5560769955763645</v>
      </c>
      <c r="K468" s="90">
        <v>10.945076995576365</v>
      </c>
      <c r="L468" s="5">
        <v>65.783000000000001</v>
      </c>
    </row>
    <row r="469" spans="1:12">
      <c r="A469" s="5" t="s">
        <v>176</v>
      </c>
      <c r="B469" s="5">
        <v>2019</v>
      </c>
      <c r="C469" s="6">
        <v>43524</v>
      </c>
      <c r="D469" s="5" t="s">
        <v>13</v>
      </c>
      <c r="E469" s="5" t="s">
        <v>43</v>
      </c>
      <c r="F469" s="5" t="s">
        <v>44</v>
      </c>
      <c r="G469" s="5"/>
      <c r="H469" s="5">
        <v>15</v>
      </c>
      <c r="I469" s="5">
        <v>5.3819999999999997</v>
      </c>
      <c r="J469" s="90">
        <v>5.5869213893967089</v>
      </c>
      <c r="K469" s="90">
        <v>10.968921389396709</v>
      </c>
      <c r="L469" s="5">
        <v>65.64</v>
      </c>
    </row>
    <row r="470" spans="1:12">
      <c r="A470" s="5" t="s">
        <v>176</v>
      </c>
      <c r="B470" s="5">
        <v>2019</v>
      </c>
      <c r="C470" s="6">
        <v>43524</v>
      </c>
      <c r="D470" s="5" t="s">
        <v>13</v>
      </c>
      <c r="E470" s="5" t="s">
        <v>132</v>
      </c>
      <c r="F470" s="5" t="s">
        <v>65</v>
      </c>
      <c r="G470" s="5"/>
      <c r="H470" s="5">
        <v>16</v>
      </c>
      <c r="I470" s="5">
        <v>5.3920000000000003</v>
      </c>
      <c r="J470" s="90">
        <v>5.5799301453780741</v>
      </c>
      <c r="K470" s="90">
        <v>10.971930145378074</v>
      </c>
      <c r="L470" s="5">
        <v>65.622</v>
      </c>
    </row>
    <row r="471" spans="1:12">
      <c r="A471" s="5" t="s">
        <v>176</v>
      </c>
      <c r="B471" s="5">
        <v>2019</v>
      </c>
      <c r="C471" s="6">
        <v>43524</v>
      </c>
      <c r="D471" s="5" t="s">
        <v>13</v>
      </c>
      <c r="E471" s="5" t="s">
        <v>83</v>
      </c>
      <c r="F471" s="5" t="s">
        <v>67</v>
      </c>
      <c r="G471" s="5"/>
      <c r="H471" s="5">
        <v>17</v>
      </c>
      <c r="I471" s="5">
        <v>5.47</v>
      </c>
      <c r="J471" s="90">
        <v>5.5989193967438942</v>
      </c>
      <c r="K471" s="90">
        <v>11.068919396743894</v>
      </c>
      <c r="L471" s="5">
        <v>65.046999999999997</v>
      </c>
    </row>
    <row r="472" spans="1:12">
      <c r="A472" s="5" t="s">
        <v>176</v>
      </c>
      <c r="B472" s="5">
        <v>2019</v>
      </c>
      <c r="C472" s="6">
        <v>43524</v>
      </c>
      <c r="D472" s="5" t="s">
        <v>13</v>
      </c>
      <c r="E472" s="5" t="s">
        <v>177</v>
      </c>
      <c r="F472" s="5" t="s">
        <v>19</v>
      </c>
      <c r="G472" s="5"/>
      <c r="H472" s="5">
        <v>18</v>
      </c>
      <c r="I472" s="5">
        <v>5.4340000000000002</v>
      </c>
      <c r="J472" s="90">
        <v>5.6390049367147013</v>
      </c>
      <c r="K472" s="90">
        <v>11.073004936714701</v>
      </c>
      <c r="L472" s="5">
        <v>65.022999999999996</v>
      </c>
    </row>
    <row r="473" spans="1:12">
      <c r="A473" s="5" t="s">
        <v>176</v>
      </c>
      <c r="B473" s="5">
        <v>2019</v>
      </c>
      <c r="C473" s="6">
        <v>43524</v>
      </c>
      <c r="D473" s="5" t="s">
        <v>13</v>
      </c>
      <c r="E473" s="5" t="s">
        <v>157</v>
      </c>
      <c r="F473" s="5" t="s">
        <v>38</v>
      </c>
      <c r="G473" s="5"/>
      <c r="H473" s="5">
        <v>19</v>
      </c>
      <c r="I473" s="5">
        <v>5.444</v>
      </c>
      <c r="J473" s="90">
        <v>5.6339456565221413</v>
      </c>
      <c r="K473" s="90">
        <v>11.077945656522141</v>
      </c>
      <c r="L473" s="5">
        <v>64.994</v>
      </c>
    </row>
    <row r="474" spans="1:12">
      <c r="A474" s="5" t="s">
        <v>176</v>
      </c>
      <c r="B474" s="5">
        <v>2019</v>
      </c>
      <c r="C474" s="6">
        <v>43524</v>
      </c>
      <c r="D474" s="5" t="s">
        <v>13</v>
      </c>
      <c r="E474" s="5" t="s">
        <v>124</v>
      </c>
      <c r="F474" s="5" t="s">
        <v>123</v>
      </c>
      <c r="G474" s="5"/>
      <c r="H474" s="5">
        <v>20</v>
      </c>
      <c r="I474" s="5">
        <v>5.4260000000000002</v>
      </c>
      <c r="J474" s="90">
        <v>5.6679907550077022</v>
      </c>
      <c r="K474" s="90">
        <v>11.093990755007702</v>
      </c>
      <c r="L474" s="5">
        <v>64.900000000000006</v>
      </c>
    </row>
    <row r="475" spans="1:12">
      <c r="A475" s="5" t="s">
        <v>176</v>
      </c>
      <c r="B475" s="5">
        <v>2019</v>
      </c>
      <c r="C475" s="6">
        <v>43524</v>
      </c>
      <c r="D475" s="5" t="s">
        <v>13</v>
      </c>
      <c r="E475" s="5" t="s">
        <v>142</v>
      </c>
      <c r="F475" s="5" t="s">
        <v>61</v>
      </c>
      <c r="G475" s="5"/>
      <c r="H475" s="5">
        <v>21</v>
      </c>
      <c r="I475" s="5">
        <v>5.4589999999999996</v>
      </c>
      <c r="J475" s="90">
        <v>5.6380685243981379</v>
      </c>
      <c r="K475" s="90">
        <v>11.097068524398138</v>
      </c>
      <c r="L475" s="5">
        <v>64.882000000000005</v>
      </c>
    </row>
    <row r="476" spans="1:12">
      <c r="A476" s="5" t="s">
        <v>176</v>
      </c>
      <c r="B476" s="5">
        <v>2019</v>
      </c>
      <c r="C476" s="6">
        <v>43524</v>
      </c>
      <c r="D476" s="5" t="s">
        <v>13</v>
      </c>
      <c r="E476" s="5" t="s">
        <v>178</v>
      </c>
      <c r="F476" s="5" t="s">
        <v>159</v>
      </c>
      <c r="G476" s="5"/>
      <c r="H476" s="5">
        <v>22</v>
      </c>
      <c r="I476" s="5">
        <v>5.452</v>
      </c>
      <c r="J476" s="90">
        <v>5.6479768750481778</v>
      </c>
      <c r="K476" s="90">
        <v>11.099976875048178</v>
      </c>
      <c r="L476" s="5">
        <v>64.864999999999995</v>
      </c>
    </row>
    <row r="477" spans="1:12">
      <c r="A477" s="5" t="s">
        <v>176</v>
      </c>
      <c r="B477" s="5">
        <v>2019</v>
      </c>
      <c r="C477" s="6">
        <v>43524</v>
      </c>
      <c r="D477" s="5" t="s">
        <v>13</v>
      </c>
      <c r="E477" s="5" t="s">
        <v>140</v>
      </c>
      <c r="F477" s="5" t="s">
        <v>29</v>
      </c>
      <c r="G477" s="5"/>
      <c r="H477" s="5">
        <v>23</v>
      </c>
      <c r="I477" s="5">
        <v>5.4710000000000001</v>
      </c>
      <c r="J477" s="90">
        <v>5.6550488618979191</v>
      </c>
      <c r="K477" s="90">
        <v>11.126048861897919</v>
      </c>
      <c r="L477" s="5">
        <v>64.712999999999994</v>
      </c>
    </row>
    <row r="478" spans="1:12">
      <c r="A478" s="5" t="s">
        <v>176</v>
      </c>
      <c r="B478" s="5">
        <v>2019</v>
      </c>
      <c r="C478" s="6">
        <v>43524</v>
      </c>
      <c r="D478" s="5" t="s">
        <v>13</v>
      </c>
      <c r="E478" s="5" t="s">
        <v>97</v>
      </c>
      <c r="F478" s="5" t="s">
        <v>40</v>
      </c>
      <c r="G478" s="5"/>
      <c r="H478" s="5">
        <v>24</v>
      </c>
      <c r="I478" s="5">
        <v>5.5259999999999998</v>
      </c>
      <c r="J478" s="90">
        <v>5.654992313067785</v>
      </c>
      <c r="K478" s="90">
        <v>11.180992313067785</v>
      </c>
      <c r="L478" s="5">
        <v>64.394999999999996</v>
      </c>
    </row>
    <row r="479" spans="1:12">
      <c r="A479" s="5" t="s">
        <v>176</v>
      </c>
      <c r="B479" s="5">
        <v>2019</v>
      </c>
      <c r="C479" s="6">
        <v>43524</v>
      </c>
      <c r="D479" s="5" t="s">
        <v>13</v>
      </c>
      <c r="E479" s="5" t="s">
        <v>20</v>
      </c>
      <c r="F479" s="5" t="s">
        <v>21</v>
      </c>
      <c r="G479" s="5"/>
      <c r="H479" s="5">
        <v>25</v>
      </c>
      <c r="I479" s="5">
        <v>5.5359999999999996</v>
      </c>
      <c r="J479" s="90">
        <v>5.7010072104129605</v>
      </c>
      <c r="K479" s="90">
        <v>11.23700721041296</v>
      </c>
      <c r="L479" s="5">
        <v>64.073999999999998</v>
      </c>
    </row>
    <row r="480" spans="1:12">
      <c r="A480" s="5" t="s">
        <v>176</v>
      </c>
      <c r="B480" s="5">
        <v>2019</v>
      </c>
      <c r="C480" s="6">
        <v>43524</v>
      </c>
      <c r="D480" s="5" t="s">
        <v>13</v>
      </c>
      <c r="E480" s="5" t="s">
        <v>50</v>
      </c>
      <c r="F480" s="5" t="s">
        <v>51</v>
      </c>
      <c r="G480" s="5"/>
      <c r="H480" s="5">
        <v>26</v>
      </c>
      <c r="I480" s="5">
        <v>5.5289999999999999</v>
      </c>
      <c r="J480" s="90">
        <v>5.7080072104129602</v>
      </c>
      <c r="K480" s="90">
        <v>11.23700721041296</v>
      </c>
      <c r="L480" s="5">
        <v>64.073999999999998</v>
      </c>
    </row>
    <row r="481" spans="1:12">
      <c r="A481" s="5" t="s">
        <v>176</v>
      </c>
      <c r="B481" s="5">
        <v>2019</v>
      </c>
      <c r="C481" s="6">
        <v>43524</v>
      </c>
      <c r="D481" s="5" t="s">
        <v>13</v>
      </c>
      <c r="E481" s="5" t="s">
        <v>99</v>
      </c>
      <c r="F481" s="5" t="s">
        <v>67</v>
      </c>
      <c r="G481" s="5"/>
      <c r="H481" s="5">
        <v>27</v>
      </c>
      <c r="I481" s="5">
        <v>5.577</v>
      </c>
      <c r="J481" s="90">
        <v>5.6610595617156783</v>
      </c>
      <c r="K481" s="90">
        <v>11.238059561715678</v>
      </c>
      <c r="L481" s="5">
        <v>64.067999999999998</v>
      </c>
    </row>
    <row r="482" spans="1:12">
      <c r="A482" s="5" t="s">
        <v>176</v>
      </c>
      <c r="B482" s="5">
        <v>2019</v>
      </c>
      <c r="C482" s="6">
        <v>43524</v>
      </c>
      <c r="D482" s="5" t="s">
        <v>13</v>
      </c>
      <c r="E482" s="5" t="s">
        <v>166</v>
      </c>
      <c r="F482" s="5" t="s">
        <v>121</v>
      </c>
      <c r="G482" s="5"/>
      <c r="H482" s="5">
        <v>28</v>
      </c>
      <c r="I482" s="5">
        <v>5.4969999999999999</v>
      </c>
      <c r="J482" s="90">
        <v>5.7619719933071671</v>
      </c>
      <c r="K482" s="90">
        <v>11.258971993307167</v>
      </c>
      <c r="L482" s="5">
        <v>63.948999999999998</v>
      </c>
    </row>
    <row r="483" spans="1:12">
      <c r="A483" s="5" t="s">
        <v>176</v>
      </c>
      <c r="B483" s="5">
        <v>2019</v>
      </c>
      <c r="C483" s="6">
        <v>43524</v>
      </c>
      <c r="D483" s="5" t="s">
        <v>13</v>
      </c>
      <c r="E483" s="5" t="s">
        <v>149</v>
      </c>
      <c r="F483" s="5" t="s">
        <v>56</v>
      </c>
      <c r="G483" s="5"/>
      <c r="H483" s="5">
        <v>29</v>
      </c>
      <c r="I483" s="5">
        <v>5.5620000000000003</v>
      </c>
      <c r="J483" s="90">
        <v>5.776939809127847</v>
      </c>
      <c r="K483" s="90">
        <v>11.338939809127847</v>
      </c>
      <c r="L483" s="5">
        <v>63.497999999999998</v>
      </c>
    </row>
    <row r="484" spans="1:12">
      <c r="A484" s="5" t="s">
        <v>176</v>
      </c>
      <c r="B484" s="5">
        <v>2019</v>
      </c>
      <c r="C484" s="6">
        <v>43524</v>
      </c>
      <c r="D484" s="5" t="s">
        <v>13</v>
      </c>
      <c r="E484" s="5" t="s">
        <v>150</v>
      </c>
      <c r="F484" s="5" t="s">
        <v>31</v>
      </c>
      <c r="G484" s="5"/>
      <c r="H484" s="5">
        <v>30</v>
      </c>
      <c r="I484" s="5">
        <v>5.57</v>
      </c>
      <c r="J484" s="90">
        <v>5.7719763393771366</v>
      </c>
      <c r="K484" s="90">
        <v>11.341976339377137</v>
      </c>
      <c r="L484" s="5">
        <v>63.481000000000002</v>
      </c>
    </row>
    <row r="485" spans="1:12">
      <c r="A485" s="5" t="s">
        <v>176</v>
      </c>
      <c r="B485" s="5">
        <v>2019</v>
      </c>
      <c r="C485" s="6">
        <v>43524</v>
      </c>
      <c r="D485" s="5" t="s">
        <v>13</v>
      </c>
      <c r="E485" s="5" t="s">
        <v>100</v>
      </c>
      <c r="F485" s="5" t="s">
        <v>47</v>
      </c>
      <c r="G485" s="5"/>
      <c r="H485" s="5">
        <v>31</v>
      </c>
      <c r="I485" s="5">
        <v>5.5590000000000002</v>
      </c>
      <c r="J485" s="90">
        <v>5.7899486460073772</v>
      </c>
      <c r="K485" s="90">
        <v>11.348948646007377</v>
      </c>
      <c r="L485" s="5">
        <v>63.442</v>
      </c>
    </row>
    <row r="486" spans="1:12">
      <c r="A486" s="5" t="s">
        <v>176</v>
      </c>
      <c r="B486" s="5">
        <v>2019</v>
      </c>
      <c r="C486" s="6">
        <v>43524</v>
      </c>
      <c r="D486" s="5" t="s">
        <v>13</v>
      </c>
      <c r="E486" s="5" t="s">
        <v>171</v>
      </c>
      <c r="F486" s="5" t="s">
        <v>65</v>
      </c>
      <c r="G486" s="5"/>
      <c r="H486" s="5">
        <v>32</v>
      </c>
      <c r="I486" s="5">
        <v>5.7329999999999997</v>
      </c>
      <c r="J486" s="90">
        <v>5.9659470947614723</v>
      </c>
      <c r="K486" s="90">
        <v>11.698947094761472</v>
      </c>
      <c r="L486" s="5">
        <v>61.543999999999997</v>
      </c>
    </row>
    <row r="487" spans="1:12">
      <c r="A487" s="5" t="s">
        <v>176</v>
      </c>
      <c r="B487" s="5">
        <v>2019</v>
      </c>
      <c r="C487" s="6">
        <v>43524</v>
      </c>
      <c r="D487" s="5" t="s">
        <v>13</v>
      </c>
      <c r="E487" s="5" t="s">
        <v>144</v>
      </c>
      <c r="F487" s="5" t="s">
        <v>145</v>
      </c>
      <c r="G487" s="5"/>
      <c r="H487" s="5">
        <v>33</v>
      </c>
      <c r="I487" s="5">
        <v>5.7309999999999999</v>
      </c>
      <c r="J487" s="90">
        <v>5.9789827603031593</v>
      </c>
      <c r="K487" s="90">
        <v>11.709982760303159</v>
      </c>
      <c r="L487" s="5">
        <v>61.485999999999997</v>
      </c>
    </row>
    <row r="488" spans="1:12">
      <c r="A488" s="1" t="s">
        <v>130</v>
      </c>
      <c r="B488" s="1">
        <v>2019</v>
      </c>
      <c r="C488" s="2">
        <v>43491</v>
      </c>
      <c r="D488" s="1" t="s">
        <v>72</v>
      </c>
      <c r="E488" s="1" t="s">
        <v>80</v>
      </c>
      <c r="F488" s="1" t="s">
        <v>65</v>
      </c>
      <c r="G488" s="1"/>
      <c r="H488" s="1">
        <v>1</v>
      </c>
      <c r="I488" s="1">
        <v>5.274</v>
      </c>
      <c r="J488" s="57">
        <v>5.4549741908565297</v>
      </c>
      <c r="K488" s="57">
        <v>10.72897419085653</v>
      </c>
      <c r="L488" s="1">
        <v>67.108000000000004</v>
      </c>
    </row>
    <row r="489" spans="1:12">
      <c r="A489" s="1" t="s">
        <v>130</v>
      </c>
      <c r="B489" s="1">
        <v>2019</v>
      </c>
      <c r="C489" s="2">
        <v>43491</v>
      </c>
      <c r="D489" s="1" t="s">
        <v>72</v>
      </c>
      <c r="E489" s="1" t="s">
        <v>30</v>
      </c>
      <c r="F489" s="1" t="s">
        <v>31</v>
      </c>
      <c r="G489" s="1"/>
      <c r="H489" s="1">
        <v>2</v>
      </c>
      <c r="I489" s="1">
        <v>5.3470000000000004</v>
      </c>
      <c r="J489" s="57">
        <v>5.4839765930561404</v>
      </c>
      <c r="K489" s="57">
        <v>10.830976593056141</v>
      </c>
      <c r="L489" s="1">
        <v>66.475999999999999</v>
      </c>
    </row>
    <row r="490" spans="1:12">
      <c r="A490" s="1" t="s">
        <v>130</v>
      </c>
      <c r="B490" s="1">
        <v>2019</v>
      </c>
      <c r="C490" s="2">
        <v>43491</v>
      </c>
      <c r="D490" s="1" t="s">
        <v>72</v>
      </c>
      <c r="E490" s="1" t="s">
        <v>137</v>
      </c>
      <c r="F490" s="1" t="s">
        <v>38</v>
      </c>
      <c r="G490" s="1"/>
      <c r="H490" s="1">
        <v>3</v>
      </c>
      <c r="I490" s="1">
        <v>5.3630000000000004</v>
      </c>
      <c r="J490" s="57">
        <v>5.4960733590733577</v>
      </c>
      <c r="K490" s="57">
        <v>10.859073359073358</v>
      </c>
      <c r="L490" s="1">
        <v>66.304000000000002</v>
      </c>
    </row>
    <row r="491" spans="1:12">
      <c r="A491" s="1" t="s">
        <v>130</v>
      </c>
      <c r="B491" s="1">
        <v>2019</v>
      </c>
      <c r="C491" s="2">
        <v>43491</v>
      </c>
      <c r="D491" s="1" t="s">
        <v>72</v>
      </c>
      <c r="E491" s="1" t="s">
        <v>14</v>
      </c>
      <c r="F491" s="1" t="s">
        <v>15</v>
      </c>
      <c r="G491" s="1"/>
      <c r="H491" s="1">
        <v>4</v>
      </c>
      <c r="I491" s="1">
        <v>5.359</v>
      </c>
      <c r="J491" s="57">
        <v>5.5910707192067282</v>
      </c>
      <c r="K491" s="57">
        <v>10.950070719206728</v>
      </c>
      <c r="L491" s="1">
        <v>65.753</v>
      </c>
    </row>
    <row r="492" spans="1:12">
      <c r="A492" s="1" t="s">
        <v>130</v>
      </c>
      <c r="B492" s="1">
        <v>2019</v>
      </c>
      <c r="C492" s="2">
        <v>43491</v>
      </c>
      <c r="D492" s="1" t="s">
        <v>72</v>
      </c>
      <c r="E492" s="1" t="s">
        <v>111</v>
      </c>
      <c r="F492" s="1" t="s">
        <v>163</v>
      </c>
      <c r="G492" s="1"/>
      <c r="H492" s="1">
        <v>5</v>
      </c>
      <c r="I492" s="1">
        <v>5.391</v>
      </c>
      <c r="J492" s="57">
        <v>5.5889615701345043</v>
      </c>
      <c r="K492" s="57">
        <v>10.979961570134504</v>
      </c>
      <c r="L492" s="1">
        <v>65.573999999999998</v>
      </c>
    </row>
    <row r="493" spans="1:12">
      <c r="A493" s="1" t="s">
        <v>130</v>
      </c>
      <c r="B493" s="1">
        <v>2019</v>
      </c>
      <c r="C493" s="2">
        <v>43491</v>
      </c>
      <c r="D493" s="1" t="s">
        <v>72</v>
      </c>
      <c r="E493" s="1" t="s">
        <v>178</v>
      </c>
      <c r="F493" s="1" t="s">
        <v>159</v>
      </c>
      <c r="G493" s="1"/>
      <c r="H493" s="1">
        <v>6</v>
      </c>
      <c r="I493" s="1">
        <v>5.41</v>
      </c>
      <c r="J493" s="57">
        <v>5.5870674486803527</v>
      </c>
      <c r="K493" s="57">
        <v>10.997067448680353</v>
      </c>
      <c r="L493" s="1">
        <v>65.471999999999994</v>
      </c>
    </row>
    <row r="494" spans="1:12">
      <c r="A494" s="1" t="s">
        <v>130</v>
      </c>
      <c r="B494" s="1">
        <v>2019</v>
      </c>
      <c r="C494" s="2">
        <v>43491</v>
      </c>
      <c r="D494" s="1" t="s">
        <v>72</v>
      </c>
      <c r="E494" s="1" t="s">
        <v>136</v>
      </c>
      <c r="F494" s="1" t="s">
        <v>25</v>
      </c>
      <c r="G494" s="1"/>
      <c r="H494" s="1">
        <v>7</v>
      </c>
      <c r="I494" s="1">
        <v>5.43</v>
      </c>
      <c r="J494" s="57">
        <v>5.5749675200611399</v>
      </c>
      <c r="K494" s="57">
        <v>11.00496752006114</v>
      </c>
      <c r="L494" s="1">
        <v>65.424999999999997</v>
      </c>
    </row>
    <row r="495" spans="1:12">
      <c r="A495" s="1" t="s">
        <v>130</v>
      </c>
      <c r="B495" s="1">
        <v>2019</v>
      </c>
      <c r="C495" s="2">
        <v>43491</v>
      </c>
      <c r="D495" s="1" t="s">
        <v>72</v>
      </c>
      <c r="E495" s="1" t="s">
        <v>164</v>
      </c>
      <c r="F495" s="1" t="s">
        <v>36</v>
      </c>
      <c r="G495" s="1"/>
      <c r="H495" s="1">
        <v>8</v>
      </c>
      <c r="I495" s="1">
        <v>5.399</v>
      </c>
      <c r="J495" s="57">
        <v>5.6229827322270536</v>
      </c>
      <c r="K495" s="57">
        <v>11.021982732227054</v>
      </c>
      <c r="L495" s="1">
        <v>65.323999999999998</v>
      </c>
    </row>
    <row r="496" spans="1:12">
      <c r="A496" s="1" t="s">
        <v>130</v>
      </c>
      <c r="B496" s="1">
        <v>2019</v>
      </c>
      <c r="C496" s="2">
        <v>43491</v>
      </c>
      <c r="D496" s="1" t="s">
        <v>72</v>
      </c>
      <c r="E496" s="1" t="s">
        <v>132</v>
      </c>
      <c r="F496" s="1" t="s">
        <v>179</v>
      </c>
      <c r="G496" s="1"/>
      <c r="H496" s="1">
        <v>9</v>
      </c>
      <c r="I496" s="1">
        <v>5.4240000000000004</v>
      </c>
      <c r="J496" s="57">
        <v>5.6309831872130678</v>
      </c>
      <c r="K496" s="57">
        <v>11.054983187213068</v>
      </c>
      <c r="L496" s="1">
        <v>65.129000000000005</v>
      </c>
    </row>
    <row r="497" spans="1:12">
      <c r="A497" s="1" t="s">
        <v>130</v>
      </c>
      <c r="B497" s="1">
        <v>2019</v>
      </c>
      <c r="C497" s="2">
        <v>43491</v>
      </c>
      <c r="D497" s="1" t="s">
        <v>72</v>
      </c>
      <c r="E497" s="1" t="s">
        <v>33</v>
      </c>
      <c r="F497" s="1" t="s">
        <v>27</v>
      </c>
      <c r="G497" s="1"/>
      <c r="H497" s="1">
        <v>10</v>
      </c>
      <c r="I497" s="1">
        <v>5.4850000000000003</v>
      </c>
      <c r="J497" s="57">
        <v>5.5960145284412706</v>
      </c>
      <c r="K497" s="57">
        <v>11.081014528441271</v>
      </c>
      <c r="L497" s="1">
        <v>64.975999999999999</v>
      </c>
    </row>
    <row r="498" spans="1:12">
      <c r="A498" s="1" t="s">
        <v>130</v>
      </c>
      <c r="B498" s="1">
        <v>2019</v>
      </c>
      <c r="C498" s="2">
        <v>43491</v>
      </c>
      <c r="D498" s="1" t="s">
        <v>72</v>
      </c>
      <c r="E498" s="1" t="s">
        <v>83</v>
      </c>
      <c r="F498" s="1" t="s">
        <v>67</v>
      </c>
      <c r="G498" s="1"/>
      <c r="H498" s="1">
        <v>11</v>
      </c>
      <c r="I498" s="1">
        <v>5.4740000000000002</v>
      </c>
      <c r="J498" s="57">
        <v>5.6350538789113127</v>
      </c>
      <c r="K498" s="57">
        <v>11.109053878911313</v>
      </c>
      <c r="L498" s="1">
        <v>64.811999999999998</v>
      </c>
    </row>
    <row r="499" spans="1:12">
      <c r="A499" s="1" t="s">
        <v>130</v>
      </c>
      <c r="B499" s="1">
        <v>2019</v>
      </c>
      <c r="C499" s="2">
        <v>43491</v>
      </c>
      <c r="D499" s="1" t="s">
        <v>72</v>
      </c>
      <c r="E499" s="1" t="s">
        <v>122</v>
      </c>
      <c r="F499" s="1" t="s">
        <v>123</v>
      </c>
      <c r="G499" s="1"/>
      <c r="H499" s="1">
        <v>12</v>
      </c>
      <c r="I499" s="1">
        <v>5.4790000000000001</v>
      </c>
      <c r="J499" s="57">
        <v>5.637944075595219</v>
      </c>
      <c r="K499" s="57">
        <v>11.116944075595219</v>
      </c>
      <c r="L499" s="1">
        <v>64.766000000000005</v>
      </c>
    </row>
    <row r="500" spans="1:12">
      <c r="A500" s="1" t="s">
        <v>130</v>
      </c>
      <c r="B500" s="1">
        <v>2019</v>
      </c>
      <c r="C500" s="2">
        <v>43491</v>
      </c>
      <c r="D500" s="1" t="s">
        <v>72</v>
      </c>
      <c r="E500" s="1" t="s">
        <v>147</v>
      </c>
      <c r="F500" s="1" t="s">
        <v>148</v>
      </c>
      <c r="G500" s="1"/>
      <c r="H500" s="1">
        <v>13</v>
      </c>
      <c r="I500" s="1">
        <v>5.5010000000000003</v>
      </c>
      <c r="J500" s="57">
        <v>5.6169740580605305</v>
      </c>
      <c r="K500" s="57">
        <v>11.117974058060531</v>
      </c>
      <c r="L500" s="1">
        <v>64.760000000000005</v>
      </c>
    </row>
    <row r="501" spans="1:12">
      <c r="A501" s="1" t="s">
        <v>130</v>
      </c>
      <c r="B501" s="1">
        <v>2019</v>
      </c>
      <c r="C501" s="2">
        <v>43491</v>
      </c>
      <c r="D501" s="1" t="s">
        <v>72</v>
      </c>
      <c r="E501" s="1" t="s">
        <v>124</v>
      </c>
      <c r="F501" s="1" t="s">
        <v>123</v>
      </c>
      <c r="G501" s="1"/>
      <c r="H501" s="1">
        <v>14</v>
      </c>
      <c r="I501" s="1">
        <v>5.4619999999999997</v>
      </c>
      <c r="J501" s="57">
        <v>5.666972424879436</v>
      </c>
      <c r="K501" s="57">
        <v>11.128972424879436</v>
      </c>
      <c r="L501" s="1">
        <v>64.695999999999998</v>
      </c>
    </row>
    <row r="502" spans="1:12">
      <c r="A502" s="1" t="s">
        <v>130</v>
      </c>
      <c r="B502" s="1">
        <v>2019</v>
      </c>
      <c r="C502" s="2">
        <v>43491</v>
      </c>
      <c r="D502" s="1" t="s">
        <v>72</v>
      </c>
      <c r="E502" s="1" t="s">
        <v>101</v>
      </c>
      <c r="F502" s="1" t="s">
        <v>47</v>
      </c>
      <c r="G502" s="1"/>
      <c r="H502" s="1">
        <v>15</v>
      </c>
      <c r="I502" s="1">
        <v>5.4740000000000002</v>
      </c>
      <c r="J502" s="57">
        <v>5.670993266566569</v>
      </c>
      <c r="K502" s="57">
        <v>11.144993266566569</v>
      </c>
      <c r="L502" s="1">
        <v>64.602999999999994</v>
      </c>
    </row>
    <row r="503" spans="1:12">
      <c r="A503" s="1" t="s">
        <v>130</v>
      </c>
      <c r="B503" s="1">
        <v>2019</v>
      </c>
      <c r="C503" s="2">
        <v>43491</v>
      </c>
      <c r="D503" s="1" t="s">
        <v>72</v>
      </c>
      <c r="E503" s="1" t="s">
        <v>97</v>
      </c>
      <c r="F503" s="1" t="s">
        <v>153</v>
      </c>
      <c r="G503" s="1"/>
      <c r="H503" s="1">
        <v>16</v>
      </c>
      <c r="I503" s="1">
        <v>5.5140000000000002</v>
      </c>
      <c r="J503" s="57">
        <v>5.6330638324224749</v>
      </c>
      <c r="K503" s="57">
        <v>11.147063832422475</v>
      </c>
      <c r="L503" s="1">
        <v>64.590999999999994</v>
      </c>
    </row>
    <row r="504" spans="1:12">
      <c r="A504" s="1" t="s">
        <v>130</v>
      </c>
      <c r="B504" s="1">
        <v>2019</v>
      </c>
      <c r="C504" s="2">
        <v>43491</v>
      </c>
      <c r="D504" s="1" t="s">
        <v>72</v>
      </c>
      <c r="E504" s="1" t="s">
        <v>99</v>
      </c>
      <c r="F504" s="1" t="s">
        <v>67</v>
      </c>
      <c r="G504" s="1"/>
      <c r="H504" s="1">
        <v>17</v>
      </c>
      <c r="I504" s="1">
        <v>5.5410000000000004</v>
      </c>
      <c r="J504" s="57">
        <v>5.6830443973311713</v>
      </c>
      <c r="K504" s="57">
        <v>11.224044397331172</v>
      </c>
      <c r="L504" s="1">
        <v>64.147999999999996</v>
      </c>
    </row>
    <row r="505" spans="1:12">
      <c r="A505" s="1" t="s">
        <v>130</v>
      </c>
      <c r="B505" s="1">
        <v>2019</v>
      </c>
      <c r="C505" s="2">
        <v>43491</v>
      </c>
      <c r="D505" s="1" t="s">
        <v>72</v>
      </c>
      <c r="E505" s="1" t="s">
        <v>149</v>
      </c>
      <c r="F505" s="1" t="s">
        <v>56</v>
      </c>
      <c r="G505" s="1"/>
      <c r="H505" s="1">
        <v>18</v>
      </c>
      <c r="I505" s="1">
        <v>5.5410000000000004</v>
      </c>
      <c r="J505" s="57">
        <v>5.7359589800617101</v>
      </c>
      <c r="K505" s="57">
        <v>11.27695898006171</v>
      </c>
      <c r="L505" s="1">
        <v>63.847000000000001</v>
      </c>
    </row>
    <row r="506" spans="1:12">
      <c r="A506" s="1" t="s">
        <v>130</v>
      </c>
      <c r="B506" s="1">
        <v>2019</v>
      </c>
      <c r="C506" s="2">
        <v>43491</v>
      </c>
      <c r="D506" s="1" t="s">
        <v>72</v>
      </c>
      <c r="E506" s="1" t="s">
        <v>142</v>
      </c>
      <c r="F506" s="1" t="s">
        <v>61</v>
      </c>
      <c r="G506" s="1"/>
      <c r="H506" s="1">
        <v>19</v>
      </c>
      <c r="I506" s="1">
        <v>5.5650000000000004</v>
      </c>
      <c r="J506" s="57">
        <v>5.7140788752251899</v>
      </c>
      <c r="K506" s="57">
        <v>11.27907887522519</v>
      </c>
      <c r="L506" s="1">
        <v>63.835000000000001</v>
      </c>
    </row>
    <row r="507" spans="1:12">
      <c r="A507" s="1" t="s">
        <v>130</v>
      </c>
      <c r="B507" s="1">
        <v>2019</v>
      </c>
      <c r="C507" s="2">
        <v>43491</v>
      </c>
      <c r="D507" s="1" t="s">
        <v>72</v>
      </c>
      <c r="E507" s="1" t="s">
        <v>52</v>
      </c>
      <c r="F507" s="1" t="s">
        <v>53</v>
      </c>
      <c r="G507" s="1"/>
      <c r="H507" s="1">
        <v>20</v>
      </c>
      <c r="I507" s="1">
        <v>5.5460000000000003</v>
      </c>
      <c r="J507" s="57">
        <v>5.7520165704243036</v>
      </c>
      <c r="K507" s="57">
        <v>11.298016570424304</v>
      </c>
      <c r="L507" s="1">
        <v>63.728000000000002</v>
      </c>
    </row>
    <row r="508" spans="1:12">
      <c r="A508" s="1" t="s">
        <v>130</v>
      </c>
      <c r="B508" s="1">
        <v>2019</v>
      </c>
      <c r="C508" s="2">
        <v>43491</v>
      </c>
      <c r="D508" s="1" t="s">
        <v>72</v>
      </c>
      <c r="E508" s="1" t="s">
        <v>140</v>
      </c>
      <c r="F508" s="1" t="s">
        <v>29</v>
      </c>
      <c r="G508" s="1"/>
      <c r="H508" s="1">
        <v>21</v>
      </c>
      <c r="I508" s="1">
        <v>5.5650000000000004</v>
      </c>
      <c r="J508" s="57">
        <v>5.7450848256361917</v>
      </c>
      <c r="K508" s="57">
        <v>11.310084825636192</v>
      </c>
      <c r="L508" s="1">
        <v>63.66</v>
      </c>
    </row>
    <row r="509" spans="1:12">
      <c r="A509" s="1" t="s">
        <v>130</v>
      </c>
      <c r="B509" s="1">
        <v>2019</v>
      </c>
      <c r="C509" s="2">
        <v>43491</v>
      </c>
      <c r="D509" s="1" t="s">
        <v>72</v>
      </c>
      <c r="E509" s="1" t="s">
        <v>150</v>
      </c>
      <c r="F509" s="1" t="s">
        <v>31</v>
      </c>
      <c r="G509" s="1"/>
      <c r="H509" s="1">
        <v>22</v>
      </c>
      <c r="I509" s="1">
        <v>5.5430000000000001</v>
      </c>
      <c r="J509" s="57">
        <v>5.7809596112107196</v>
      </c>
      <c r="K509" s="57">
        <v>11.32395961121072</v>
      </c>
      <c r="L509" s="1">
        <v>63.582000000000001</v>
      </c>
    </row>
    <row r="510" spans="1:12">
      <c r="A510" s="1" t="s">
        <v>130</v>
      </c>
      <c r="B510" s="1">
        <v>2019</v>
      </c>
      <c r="C510" s="2">
        <v>43491</v>
      </c>
      <c r="D510" s="1" t="s">
        <v>72</v>
      </c>
      <c r="E510" s="1" t="s">
        <v>50</v>
      </c>
      <c r="F510" s="1" t="s">
        <v>51</v>
      </c>
      <c r="G510" s="1"/>
      <c r="H510" s="1">
        <v>23</v>
      </c>
      <c r="I510" s="1">
        <v>5.601</v>
      </c>
      <c r="J510" s="57">
        <v>5.7470542815263128</v>
      </c>
      <c r="K510" s="57">
        <v>11.348054281526313</v>
      </c>
      <c r="L510" s="1">
        <v>63.447000000000003</v>
      </c>
    </row>
    <row r="511" spans="1:12">
      <c r="A511" s="1" t="s">
        <v>130</v>
      </c>
      <c r="B511" s="1">
        <v>2019</v>
      </c>
      <c r="C511" s="2">
        <v>43491</v>
      </c>
      <c r="D511" s="1" t="s">
        <v>72</v>
      </c>
      <c r="E511" s="1" t="s">
        <v>39</v>
      </c>
      <c r="F511" s="1" t="s">
        <v>40</v>
      </c>
      <c r="G511" s="1"/>
      <c r="H511" s="1">
        <v>24</v>
      </c>
      <c r="I511" s="1">
        <v>5.569</v>
      </c>
      <c r="J511" s="57">
        <v>5.7819167441787149</v>
      </c>
      <c r="K511" s="57">
        <v>11.350916744178715</v>
      </c>
      <c r="L511" s="1">
        <v>63.430999999999997</v>
      </c>
    </row>
    <row r="512" spans="1:12">
      <c r="A512" s="1" t="s">
        <v>130</v>
      </c>
      <c r="B512" s="1">
        <v>2019</v>
      </c>
      <c r="C512" s="2">
        <v>43491</v>
      </c>
      <c r="D512" s="1" t="s">
        <v>72</v>
      </c>
      <c r="E512" s="1" t="s">
        <v>180</v>
      </c>
      <c r="F512" s="1" t="s">
        <v>27</v>
      </c>
      <c r="G512" s="1"/>
      <c r="H512" s="1">
        <v>25</v>
      </c>
      <c r="I512" s="1">
        <v>5.5830000000000002</v>
      </c>
      <c r="J512" s="57">
        <v>5.8050804757686958</v>
      </c>
      <c r="K512" s="57">
        <v>11.388080475768696</v>
      </c>
      <c r="L512" s="1">
        <v>63.223999999999997</v>
      </c>
    </row>
    <row r="513" spans="1:12">
      <c r="A513" s="1" t="s">
        <v>130</v>
      </c>
      <c r="B513" s="1">
        <v>2019</v>
      </c>
      <c r="C513" s="2">
        <v>43491</v>
      </c>
      <c r="D513" s="1" t="s">
        <v>72</v>
      </c>
      <c r="E513" s="1" t="s">
        <v>181</v>
      </c>
      <c r="F513" s="1" t="s">
        <v>182</v>
      </c>
      <c r="G513" s="1"/>
      <c r="H513" s="1">
        <v>26</v>
      </c>
      <c r="I513" s="1">
        <v>5.6109999999999998</v>
      </c>
      <c r="J513" s="57">
        <v>5.8219268292682935</v>
      </c>
      <c r="K513" s="57">
        <v>11.432926829268293</v>
      </c>
      <c r="L513" s="1">
        <v>62.975999999999999</v>
      </c>
    </row>
    <row r="514" spans="1:12">
      <c r="A514" s="1" t="s">
        <v>130</v>
      </c>
      <c r="B514" s="1">
        <v>2019</v>
      </c>
      <c r="C514" s="2">
        <v>43491</v>
      </c>
      <c r="D514" s="1" t="s">
        <v>72</v>
      </c>
      <c r="E514" s="1" t="s">
        <v>100</v>
      </c>
      <c r="F514" s="1" t="s">
        <v>47</v>
      </c>
      <c r="G514" s="1"/>
      <c r="H514" s="1">
        <v>27</v>
      </c>
      <c r="I514" s="1">
        <v>5.6269999999999998</v>
      </c>
      <c r="J514" s="57">
        <v>5.8170117619009778</v>
      </c>
      <c r="K514" s="57">
        <v>11.444011761900978</v>
      </c>
      <c r="L514" s="1">
        <v>62.914999999999999</v>
      </c>
    </row>
    <row r="515" spans="1:12">
      <c r="A515" s="1" t="s">
        <v>130</v>
      </c>
      <c r="B515" s="1">
        <v>2019</v>
      </c>
      <c r="C515" s="2">
        <v>43491</v>
      </c>
      <c r="D515" s="1" t="s">
        <v>72</v>
      </c>
      <c r="E515" s="1" t="s">
        <v>60</v>
      </c>
      <c r="F515" s="1" t="s">
        <v>61</v>
      </c>
      <c r="G515" s="1"/>
      <c r="H515" s="1">
        <v>28</v>
      </c>
      <c r="I515" s="1">
        <v>5.6210000000000004</v>
      </c>
      <c r="J515" s="57">
        <v>5.8659176770899801</v>
      </c>
      <c r="K515" s="57">
        <v>11.486917677089981</v>
      </c>
      <c r="L515" s="1">
        <v>62.68</v>
      </c>
    </row>
    <row r="516" spans="1:12">
      <c r="A516" s="1" t="s">
        <v>130</v>
      </c>
      <c r="B516" s="1">
        <v>2019</v>
      </c>
      <c r="C516" s="2">
        <v>43491</v>
      </c>
      <c r="D516" s="1" t="s">
        <v>72</v>
      </c>
      <c r="E516" s="1" t="s">
        <v>169</v>
      </c>
      <c r="F516" s="1" t="s">
        <v>49</v>
      </c>
      <c r="G516" s="1"/>
      <c r="H516" s="1">
        <v>29</v>
      </c>
      <c r="I516" s="1">
        <v>5.6369999999999996</v>
      </c>
      <c r="J516" s="57">
        <v>5.8949932730039238</v>
      </c>
      <c r="K516" s="57">
        <v>11.531993273003923</v>
      </c>
      <c r="L516" s="1">
        <v>62.435000000000002</v>
      </c>
    </row>
    <row r="517" spans="1:12">
      <c r="A517" s="1" t="s">
        <v>130</v>
      </c>
      <c r="B517" s="1">
        <v>2019</v>
      </c>
      <c r="C517" s="2">
        <v>43491</v>
      </c>
      <c r="D517" s="1" t="s">
        <v>72</v>
      </c>
      <c r="E517" s="1" t="s">
        <v>183</v>
      </c>
      <c r="F517" s="1" t="s">
        <v>36</v>
      </c>
      <c r="G517" s="1"/>
      <c r="H517" s="1">
        <v>30</v>
      </c>
      <c r="I517" s="1">
        <v>5.6749999999999998</v>
      </c>
      <c r="J517" s="57">
        <v>5.9070799485240899</v>
      </c>
      <c r="K517" s="57">
        <v>11.58207994852409</v>
      </c>
      <c r="L517" s="1">
        <v>62.164999999999999</v>
      </c>
    </row>
    <row r="518" spans="1:12">
      <c r="A518" s="1" t="s">
        <v>130</v>
      </c>
      <c r="B518" s="1">
        <v>2019</v>
      </c>
      <c r="C518" s="2">
        <v>43491</v>
      </c>
      <c r="D518" s="1" t="s">
        <v>72</v>
      </c>
      <c r="E518" s="1" t="s">
        <v>184</v>
      </c>
      <c r="F518" s="1" t="s">
        <v>65</v>
      </c>
      <c r="G518" s="1"/>
      <c r="H518" s="1">
        <v>31</v>
      </c>
      <c r="I518" s="1">
        <v>5.742</v>
      </c>
      <c r="J518" s="57">
        <v>6.0219369975818564</v>
      </c>
      <c r="K518" s="57">
        <v>11.763936997581856</v>
      </c>
      <c r="L518" s="1">
        <v>61.204000000000001</v>
      </c>
    </row>
    <row r="519" spans="1:12">
      <c r="A519" s="5" t="s">
        <v>162</v>
      </c>
      <c r="B519" s="5">
        <v>2019</v>
      </c>
      <c r="C519" s="6">
        <v>43484</v>
      </c>
      <c r="D519" s="5" t="s">
        <v>72</v>
      </c>
      <c r="E519" s="5" t="s">
        <v>80</v>
      </c>
      <c r="F519" s="5" t="s">
        <v>65</v>
      </c>
      <c r="G519" s="5"/>
      <c r="H519" s="5">
        <v>1</v>
      </c>
      <c r="I519" s="5">
        <v>5.2370000000000001</v>
      </c>
      <c r="J519" s="90">
        <v>5.4099500924214414</v>
      </c>
      <c r="K519" s="90">
        <v>10.646950092421442</v>
      </c>
      <c r="L519" s="5">
        <v>67.625</v>
      </c>
    </row>
    <row r="520" spans="1:12">
      <c r="A520" s="5" t="s">
        <v>162</v>
      </c>
      <c r="B520" s="5">
        <v>2019</v>
      </c>
      <c r="C520" s="6">
        <v>43484</v>
      </c>
      <c r="D520" s="5" t="s">
        <v>72</v>
      </c>
      <c r="E520" s="5" t="s">
        <v>139</v>
      </c>
      <c r="F520" s="5" t="s">
        <v>36</v>
      </c>
      <c r="G520" s="5"/>
      <c r="H520" s="5">
        <v>2</v>
      </c>
      <c r="I520" s="5">
        <v>5.2679999999999998</v>
      </c>
      <c r="J520" s="90">
        <v>5.4089481723140809</v>
      </c>
      <c r="K520" s="90">
        <v>10.676948172314081</v>
      </c>
      <c r="L520" s="5">
        <v>67.435000000000002</v>
      </c>
    </row>
    <row r="521" spans="1:12">
      <c r="A521" s="5" t="s">
        <v>162</v>
      </c>
      <c r="B521" s="5">
        <v>2019</v>
      </c>
      <c r="C521" s="6">
        <v>43484</v>
      </c>
      <c r="D521" s="5" t="s">
        <v>72</v>
      </c>
      <c r="E521" s="5" t="s">
        <v>30</v>
      </c>
      <c r="F521" s="5" t="s">
        <v>31</v>
      </c>
      <c r="G521" s="5"/>
      <c r="H521" s="5">
        <v>3</v>
      </c>
      <c r="I521" s="5">
        <v>5.31</v>
      </c>
      <c r="J521" s="90">
        <v>5.4820139097068177</v>
      </c>
      <c r="K521" s="90">
        <v>10.792013909706817</v>
      </c>
      <c r="L521" s="5">
        <v>66.715999999999994</v>
      </c>
    </row>
    <row r="522" spans="1:12">
      <c r="A522" s="5" t="s">
        <v>162</v>
      </c>
      <c r="B522" s="5">
        <v>2019</v>
      </c>
      <c r="C522" s="6">
        <v>43484</v>
      </c>
      <c r="D522" s="5" t="s">
        <v>72</v>
      </c>
      <c r="E522" s="5" t="s">
        <v>16</v>
      </c>
      <c r="F522" s="5" t="s">
        <v>17</v>
      </c>
      <c r="G522" s="5"/>
      <c r="H522" s="5">
        <v>4</v>
      </c>
      <c r="I522" s="5">
        <v>5.3319999999999999</v>
      </c>
      <c r="J522" s="90">
        <v>5.5009321136254217</v>
      </c>
      <c r="K522" s="90">
        <v>10.832932113625422</v>
      </c>
      <c r="L522" s="5">
        <v>66.463999999999999</v>
      </c>
    </row>
    <row r="523" spans="1:12">
      <c r="A523" s="5" t="s">
        <v>162</v>
      </c>
      <c r="B523" s="5">
        <v>2019</v>
      </c>
      <c r="C523" s="6">
        <v>43484</v>
      </c>
      <c r="D523" s="5" t="s">
        <v>72</v>
      </c>
      <c r="E523" s="5" t="s">
        <v>138</v>
      </c>
      <c r="F523" s="5" t="s">
        <v>29</v>
      </c>
      <c r="G523" s="5"/>
      <c r="H523" s="5">
        <v>5</v>
      </c>
      <c r="I523" s="5">
        <v>5.3559999999999999</v>
      </c>
      <c r="J523" s="90">
        <v>5.4970169879863136</v>
      </c>
      <c r="K523" s="90">
        <v>10.853016987986313</v>
      </c>
      <c r="L523" s="5">
        <v>66.340999999999994</v>
      </c>
    </row>
    <row r="524" spans="1:12">
      <c r="A524" s="5" t="s">
        <v>162</v>
      </c>
      <c r="B524" s="5">
        <v>2019</v>
      </c>
      <c r="C524" s="6">
        <v>43484</v>
      </c>
      <c r="D524" s="5" t="s">
        <v>72</v>
      </c>
      <c r="E524" s="5" t="s">
        <v>26</v>
      </c>
      <c r="F524" s="5" t="s">
        <v>27</v>
      </c>
      <c r="G524" s="5"/>
      <c r="H524" s="5">
        <v>6</v>
      </c>
      <c r="I524" s="5">
        <v>5.3520000000000003</v>
      </c>
      <c r="J524" s="90">
        <v>5.5519693477306102</v>
      </c>
      <c r="K524" s="90">
        <v>10.903969347730611</v>
      </c>
      <c r="L524" s="5">
        <v>66.031000000000006</v>
      </c>
    </row>
    <row r="525" spans="1:12">
      <c r="A525" s="5" t="s">
        <v>162</v>
      </c>
      <c r="B525" s="5">
        <v>2019</v>
      </c>
      <c r="C525" s="6">
        <v>43484</v>
      </c>
      <c r="D525" s="5" t="s">
        <v>72</v>
      </c>
      <c r="E525" s="5" t="s">
        <v>83</v>
      </c>
      <c r="F525" s="5" t="s">
        <v>67</v>
      </c>
      <c r="G525" s="5"/>
      <c r="H525" s="5">
        <v>7</v>
      </c>
      <c r="I525" s="5">
        <v>5.43</v>
      </c>
      <c r="J525" s="90">
        <v>5.5539816933638448</v>
      </c>
      <c r="K525" s="90">
        <v>10.983981693363845</v>
      </c>
      <c r="L525" s="5">
        <v>65.55</v>
      </c>
    </row>
    <row r="526" spans="1:12">
      <c r="A526" s="5" t="s">
        <v>162</v>
      </c>
      <c r="B526" s="5">
        <v>2019</v>
      </c>
      <c r="C526" s="6">
        <v>43484</v>
      </c>
      <c r="D526" s="5" t="s">
        <v>72</v>
      </c>
      <c r="E526" s="5" t="s">
        <v>140</v>
      </c>
      <c r="F526" s="5" t="s">
        <v>165</v>
      </c>
      <c r="G526" s="5"/>
      <c r="H526" s="5">
        <v>8</v>
      </c>
      <c r="I526" s="5">
        <v>5.3970000000000002</v>
      </c>
      <c r="J526" s="90">
        <v>5.5879871841816193</v>
      </c>
      <c r="K526" s="90">
        <v>10.98498718418162</v>
      </c>
      <c r="L526" s="5">
        <v>65.543999999999997</v>
      </c>
    </row>
    <row r="527" spans="1:12">
      <c r="A527" s="5" t="s">
        <v>162</v>
      </c>
      <c r="B527" s="5">
        <v>2019</v>
      </c>
      <c r="C527" s="6">
        <v>43484</v>
      </c>
      <c r="D527" s="5" t="s">
        <v>72</v>
      </c>
      <c r="E527" s="5" t="s">
        <v>124</v>
      </c>
      <c r="F527" s="5" t="s">
        <v>123</v>
      </c>
      <c r="G527" s="5"/>
      <c r="H527" s="5">
        <v>9</v>
      </c>
      <c r="I527" s="5">
        <v>5.3949999999999996</v>
      </c>
      <c r="J527" s="90">
        <v>5.5980377427629175</v>
      </c>
      <c r="K527" s="90">
        <v>10.993037742762917</v>
      </c>
      <c r="L527" s="5">
        <v>65.495999999999995</v>
      </c>
    </row>
    <row r="528" spans="1:12">
      <c r="A528" s="5" t="s">
        <v>162</v>
      </c>
      <c r="B528" s="5">
        <v>2019</v>
      </c>
      <c r="C528" s="6">
        <v>43484</v>
      </c>
      <c r="D528" s="5" t="s">
        <v>72</v>
      </c>
      <c r="E528" s="5" t="s">
        <v>142</v>
      </c>
      <c r="F528" s="5" t="s">
        <v>61</v>
      </c>
      <c r="G528" s="5"/>
      <c r="H528" s="5">
        <v>10</v>
      </c>
      <c r="I528" s="5">
        <v>5.4450000000000003</v>
      </c>
      <c r="J528" s="90">
        <v>5.5800206719137595</v>
      </c>
      <c r="K528" s="90">
        <v>11.02502067191376</v>
      </c>
      <c r="L528" s="5">
        <v>65.305999999999997</v>
      </c>
    </row>
    <row r="529" spans="1:12">
      <c r="A529" s="5" t="s">
        <v>162</v>
      </c>
      <c r="B529" s="5">
        <v>2019</v>
      </c>
      <c r="C529" s="6">
        <v>43484</v>
      </c>
      <c r="D529" s="5" t="s">
        <v>72</v>
      </c>
      <c r="E529" s="5" t="s">
        <v>136</v>
      </c>
      <c r="F529" s="5" t="s">
        <v>25</v>
      </c>
      <c r="G529" s="5"/>
      <c r="H529" s="5">
        <v>11</v>
      </c>
      <c r="I529" s="5">
        <v>5.4349999999999996</v>
      </c>
      <c r="J529" s="90">
        <v>5.5940738641585748</v>
      </c>
      <c r="K529" s="90">
        <v>11.029073864158574</v>
      </c>
      <c r="L529" s="5">
        <v>65.281999999999996</v>
      </c>
    </row>
    <row r="530" spans="1:12">
      <c r="A530" s="5" t="s">
        <v>162</v>
      </c>
      <c r="B530" s="5">
        <v>2019</v>
      </c>
      <c r="C530" s="6">
        <v>43484</v>
      </c>
      <c r="D530" s="5" t="s">
        <v>72</v>
      </c>
      <c r="E530" s="5" t="s">
        <v>101</v>
      </c>
      <c r="F530" s="5" t="s">
        <v>47</v>
      </c>
      <c r="G530" s="5"/>
      <c r="H530" s="5">
        <v>12</v>
      </c>
      <c r="I530" s="5">
        <v>5.4580000000000002</v>
      </c>
      <c r="J530" s="90">
        <v>5.63701648842728</v>
      </c>
      <c r="K530" s="90">
        <v>11.09501648842728</v>
      </c>
      <c r="L530" s="5">
        <v>64.894000000000005</v>
      </c>
    </row>
    <row r="531" spans="1:12">
      <c r="A531" s="5" t="s">
        <v>162</v>
      </c>
      <c r="B531" s="5">
        <v>2019</v>
      </c>
      <c r="C531" s="6">
        <v>43484</v>
      </c>
      <c r="D531" s="5" t="s">
        <v>72</v>
      </c>
      <c r="E531" s="5" t="s">
        <v>132</v>
      </c>
      <c r="F531" s="5" t="s">
        <v>65</v>
      </c>
      <c r="G531" s="5"/>
      <c r="H531" s="5">
        <v>13</v>
      </c>
      <c r="I531" s="5">
        <v>5.4539999999999997</v>
      </c>
      <c r="J531" s="90">
        <v>5.6560823997777989</v>
      </c>
      <c r="K531" s="90">
        <v>11.110082399777799</v>
      </c>
      <c r="L531" s="5">
        <v>64.805999999999997</v>
      </c>
    </row>
    <row r="532" spans="1:12">
      <c r="A532" s="5" t="s">
        <v>162</v>
      </c>
      <c r="B532" s="5">
        <v>2019</v>
      </c>
      <c r="C532" s="6">
        <v>43484</v>
      </c>
      <c r="D532" s="5" t="s">
        <v>72</v>
      </c>
      <c r="E532" s="5" t="s">
        <v>99</v>
      </c>
      <c r="F532" s="5" t="s">
        <v>67</v>
      </c>
      <c r="G532" s="5"/>
      <c r="H532" s="5">
        <v>14</v>
      </c>
      <c r="I532" s="5">
        <v>5.5430000000000001</v>
      </c>
      <c r="J532" s="90">
        <v>5.6719532710280367</v>
      </c>
      <c r="K532" s="90">
        <v>11.214953271028037</v>
      </c>
      <c r="L532" s="5">
        <v>64.2</v>
      </c>
    </row>
    <row r="533" spans="1:12">
      <c r="A533" s="5" t="s">
        <v>162</v>
      </c>
      <c r="B533" s="5">
        <v>2019</v>
      </c>
      <c r="C533" s="6">
        <v>43484</v>
      </c>
      <c r="D533" s="5" t="s">
        <v>72</v>
      </c>
      <c r="E533" s="5" t="s">
        <v>150</v>
      </c>
      <c r="F533" s="5" t="s">
        <v>31</v>
      </c>
      <c r="G533" s="5"/>
      <c r="H533" s="5">
        <v>15</v>
      </c>
      <c r="I533" s="5">
        <v>5.5039999999999996</v>
      </c>
      <c r="J533" s="90">
        <v>5.7270476071629126</v>
      </c>
      <c r="K533" s="90">
        <v>11.231047607162912</v>
      </c>
      <c r="L533" s="5">
        <v>64.108000000000004</v>
      </c>
    </row>
    <row r="534" spans="1:12">
      <c r="A534" s="5" t="s">
        <v>162</v>
      </c>
      <c r="B534" s="5">
        <v>2019</v>
      </c>
      <c r="C534" s="6">
        <v>43484</v>
      </c>
      <c r="D534" s="5" t="s">
        <v>72</v>
      </c>
      <c r="E534" s="5" t="s">
        <v>149</v>
      </c>
      <c r="F534" s="5" t="s">
        <v>56</v>
      </c>
      <c r="G534" s="5"/>
      <c r="H534" s="5">
        <v>16</v>
      </c>
      <c r="I534" s="5">
        <v>5.53</v>
      </c>
      <c r="J534" s="90">
        <v>5.7809732149870383</v>
      </c>
      <c r="K534" s="90">
        <v>11.310973214987039</v>
      </c>
      <c r="L534" s="5">
        <v>63.655000000000001</v>
      </c>
    </row>
    <row r="535" spans="1:12">
      <c r="A535" s="5" t="s">
        <v>162</v>
      </c>
      <c r="B535" s="5">
        <v>2019</v>
      </c>
      <c r="C535" s="6">
        <v>43484</v>
      </c>
      <c r="D535" s="5" t="s">
        <v>72</v>
      </c>
      <c r="E535" s="5" t="s">
        <v>52</v>
      </c>
      <c r="F535" s="5" t="s">
        <v>53</v>
      </c>
      <c r="G535" s="5"/>
      <c r="H535" s="5">
        <v>17</v>
      </c>
      <c r="I535" s="5">
        <v>5.5709999999999997</v>
      </c>
      <c r="J535" s="90">
        <v>5.7499327190679104</v>
      </c>
      <c r="K535" s="90">
        <v>11.32093271906791</v>
      </c>
      <c r="L535" s="5">
        <v>63.598999999999997</v>
      </c>
    </row>
    <row r="536" spans="1:12">
      <c r="A536" s="5" t="s">
        <v>162</v>
      </c>
      <c r="B536" s="5">
        <v>2019</v>
      </c>
      <c r="C536" s="6">
        <v>43484</v>
      </c>
      <c r="D536" s="5" t="s">
        <v>72</v>
      </c>
      <c r="E536" s="5" t="s">
        <v>50</v>
      </c>
      <c r="F536" s="5" t="s">
        <v>51</v>
      </c>
      <c r="G536" s="5"/>
      <c r="H536" s="5">
        <v>18</v>
      </c>
      <c r="I536" s="5">
        <v>5.609</v>
      </c>
      <c r="J536" s="90">
        <v>5.7240500070831573</v>
      </c>
      <c r="K536" s="90">
        <v>11.333050007083157</v>
      </c>
      <c r="L536" s="5">
        <v>63.530999999999999</v>
      </c>
    </row>
    <row r="537" spans="1:12">
      <c r="A537" s="5" t="s">
        <v>162</v>
      </c>
      <c r="B537" s="5">
        <v>2019</v>
      </c>
      <c r="C537" s="6">
        <v>43484</v>
      </c>
      <c r="D537" s="5" t="s">
        <v>72</v>
      </c>
      <c r="E537" s="5" t="s">
        <v>180</v>
      </c>
      <c r="F537" s="5" t="s">
        <v>27</v>
      </c>
      <c r="G537" s="5"/>
      <c r="H537" s="5">
        <v>19</v>
      </c>
      <c r="I537" s="5">
        <v>5.5810000000000004</v>
      </c>
      <c r="J537" s="90">
        <v>5.7609763393771365</v>
      </c>
      <c r="K537" s="90">
        <v>11.341976339377137</v>
      </c>
      <c r="L537" s="5">
        <v>63.481000000000002</v>
      </c>
    </row>
    <row r="538" spans="1:12">
      <c r="A538" s="5" t="s">
        <v>162</v>
      </c>
      <c r="B538" s="5">
        <v>2019</v>
      </c>
      <c r="C538" s="6">
        <v>43484</v>
      </c>
      <c r="D538" s="5" t="s">
        <v>72</v>
      </c>
      <c r="E538" s="5" t="s">
        <v>100</v>
      </c>
      <c r="F538" s="5" t="s">
        <v>47</v>
      </c>
      <c r="G538" s="5"/>
      <c r="H538" s="5">
        <v>20</v>
      </c>
      <c r="I538" s="5">
        <v>5.5819999999999999</v>
      </c>
      <c r="J538" s="90">
        <v>5.7859424024251611</v>
      </c>
      <c r="K538" s="90">
        <v>11.367942402425161</v>
      </c>
      <c r="L538" s="5">
        <v>63.335999999999999</v>
      </c>
    </row>
    <row r="539" spans="1:12">
      <c r="A539" s="5" t="s">
        <v>162</v>
      </c>
      <c r="B539" s="5">
        <v>2019</v>
      </c>
      <c r="C539" s="6">
        <v>43484</v>
      </c>
      <c r="D539" s="5" t="s">
        <v>72</v>
      </c>
      <c r="E539" s="5" t="s">
        <v>181</v>
      </c>
      <c r="F539" s="5" t="s">
        <v>182</v>
      </c>
      <c r="G539" s="5"/>
      <c r="H539" s="5">
        <v>21</v>
      </c>
      <c r="I539" s="5">
        <v>5.601</v>
      </c>
      <c r="J539" s="90">
        <v>5.787080475768696</v>
      </c>
      <c r="K539" s="90">
        <v>11.388080475768696</v>
      </c>
      <c r="L539" s="5">
        <v>63.223999999999997</v>
      </c>
    </row>
    <row r="540" spans="1:12">
      <c r="A540" s="5" t="s">
        <v>162</v>
      </c>
      <c r="B540" s="5">
        <v>2019</v>
      </c>
      <c r="C540" s="6">
        <v>43484</v>
      </c>
      <c r="D540" s="5" t="s">
        <v>72</v>
      </c>
      <c r="E540" s="5" t="s">
        <v>60</v>
      </c>
      <c r="F540" s="5" t="s">
        <v>61</v>
      </c>
      <c r="G540" s="5"/>
      <c r="H540" s="5">
        <v>22</v>
      </c>
      <c r="I540" s="5">
        <v>5.61</v>
      </c>
      <c r="J540" s="90">
        <v>5.8329204875955556</v>
      </c>
      <c r="K540" s="90">
        <v>11.442920487595556</v>
      </c>
      <c r="L540" s="5">
        <v>62.920999999999999</v>
      </c>
    </row>
    <row r="541" spans="1:12">
      <c r="A541" s="1" t="s">
        <v>185</v>
      </c>
      <c r="B541" s="1">
        <v>2018</v>
      </c>
      <c r="C541" s="2">
        <v>43449</v>
      </c>
      <c r="D541" s="1" t="s">
        <v>72</v>
      </c>
      <c r="E541" s="1" t="s">
        <v>135</v>
      </c>
      <c r="F541" s="1" t="s">
        <v>36</v>
      </c>
      <c r="G541" s="1"/>
      <c r="H541" s="1">
        <v>1</v>
      </c>
      <c r="I541" s="1">
        <v>5.2670000000000003</v>
      </c>
      <c r="J541" s="57">
        <v>5.3279350324469883</v>
      </c>
      <c r="K541" s="57">
        <v>10.594935032446989</v>
      </c>
      <c r="L541" s="1">
        <v>67.956999999999994</v>
      </c>
    </row>
    <row r="542" spans="1:12">
      <c r="A542" s="1" t="s">
        <v>185</v>
      </c>
      <c r="B542" s="1">
        <v>2018</v>
      </c>
      <c r="C542" s="2">
        <v>43449</v>
      </c>
      <c r="D542" s="1" t="s">
        <v>72</v>
      </c>
      <c r="E542" s="1" t="s">
        <v>73</v>
      </c>
      <c r="F542" s="1" t="s">
        <v>19</v>
      </c>
      <c r="G542" s="1"/>
      <c r="H542" s="1">
        <v>2</v>
      </c>
      <c r="I542" s="1">
        <v>5.319</v>
      </c>
      <c r="J542" s="57">
        <v>5.4410801028185434</v>
      </c>
      <c r="K542" s="57">
        <v>10.760080102818543</v>
      </c>
      <c r="L542" s="1">
        <v>66.914000000000001</v>
      </c>
    </row>
    <row r="543" spans="1:12">
      <c r="A543" s="1" t="s">
        <v>185</v>
      </c>
      <c r="B543" s="1">
        <v>2018</v>
      </c>
      <c r="C543" s="2">
        <v>43449</v>
      </c>
      <c r="D543" s="1" t="s">
        <v>72</v>
      </c>
      <c r="E543" s="1" t="s">
        <v>23</v>
      </c>
      <c r="F543" s="1" t="s">
        <v>15</v>
      </c>
      <c r="G543" s="1"/>
      <c r="H543" s="1">
        <v>3</v>
      </c>
      <c r="I543" s="1">
        <v>5.3719999999999999</v>
      </c>
      <c r="J543" s="57">
        <v>5.4080568947447212</v>
      </c>
      <c r="K543" s="57">
        <v>10.780056894744721</v>
      </c>
      <c r="L543" s="1">
        <v>66.790000000000006</v>
      </c>
    </row>
    <row r="544" spans="1:12">
      <c r="A544" s="1" t="s">
        <v>185</v>
      </c>
      <c r="B544" s="1">
        <v>2018</v>
      </c>
      <c r="C544" s="2">
        <v>43449</v>
      </c>
      <c r="D544" s="1" t="s">
        <v>72</v>
      </c>
      <c r="E544" s="1" t="s">
        <v>113</v>
      </c>
      <c r="F544" s="1" t="s">
        <v>163</v>
      </c>
      <c r="G544" s="1"/>
      <c r="H544" s="1">
        <v>4</v>
      </c>
      <c r="I544" s="1">
        <v>5.3449999999999998</v>
      </c>
      <c r="J544" s="57">
        <v>5.4690582757584858</v>
      </c>
      <c r="K544" s="57">
        <v>10.814058275758486</v>
      </c>
      <c r="L544" s="1">
        <v>66.58</v>
      </c>
    </row>
    <row r="545" spans="1:12">
      <c r="A545" s="1" t="s">
        <v>185</v>
      </c>
      <c r="B545" s="1">
        <v>2018</v>
      </c>
      <c r="C545" s="2">
        <v>43449</v>
      </c>
      <c r="D545" s="1" t="s">
        <v>72</v>
      </c>
      <c r="E545" s="1" t="s">
        <v>30</v>
      </c>
      <c r="F545" s="1" t="s">
        <v>31</v>
      </c>
      <c r="G545" s="1"/>
      <c r="H545" s="1">
        <v>5</v>
      </c>
      <c r="I545" s="1">
        <v>5.335</v>
      </c>
      <c r="J545" s="57">
        <v>5.4839331329827194</v>
      </c>
      <c r="K545" s="57">
        <v>10.818933132982719</v>
      </c>
      <c r="L545" s="1">
        <v>66.55</v>
      </c>
    </row>
    <row r="546" spans="1:12">
      <c r="A546" s="1" t="s">
        <v>185</v>
      </c>
      <c r="B546" s="1">
        <v>2018</v>
      </c>
      <c r="C546" s="2">
        <v>43449</v>
      </c>
      <c r="D546" s="1" t="s">
        <v>72</v>
      </c>
      <c r="E546" s="1" t="s">
        <v>22</v>
      </c>
      <c r="F546" s="1" t="s">
        <v>15</v>
      </c>
      <c r="G546" s="1"/>
      <c r="H546" s="1">
        <v>6</v>
      </c>
      <c r="I546" s="1">
        <v>5.38</v>
      </c>
      <c r="J546" s="57">
        <v>5.492027180067951</v>
      </c>
      <c r="K546" s="57">
        <v>10.872027180067951</v>
      </c>
      <c r="L546" s="1">
        <v>66.224999999999994</v>
      </c>
    </row>
    <row r="547" spans="1:12">
      <c r="A547" s="1" t="s">
        <v>185</v>
      </c>
      <c r="B547" s="1">
        <v>2018</v>
      </c>
      <c r="C547" s="2">
        <v>43449</v>
      </c>
      <c r="D547" s="1" t="s">
        <v>72</v>
      </c>
      <c r="E547" s="1" t="s">
        <v>137</v>
      </c>
      <c r="F547" s="1" t="s">
        <v>38</v>
      </c>
      <c r="G547" s="1"/>
      <c r="H547" s="1">
        <v>7</v>
      </c>
      <c r="I547" s="1">
        <v>5.3890000000000002</v>
      </c>
      <c r="J547" s="57">
        <v>5.4969993952222547</v>
      </c>
      <c r="K547" s="57">
        <v>10.885999395222255</v>
      </c>
      <c r="L547" s="1">
        <v>66.14</v>
      </c>
    </row>
    <row r="548" spans="1:12">
      <c r="A548" s="1" t="s">
        <v>185</v>
      </c>
      <c r="B548" s="1">
        <v>2018</v>
      </c>
      <c r="C548" s="2">
        <v>43449</v>
      </c>
      <c r="D548" s="1" t="s">
        <v>72</v>
      </c>
      <c r="E548" s="1" t="s">
        <v>136</v>
      </c>
      <c r="F548" s="1" t="s">
        <v>25</v>
      </c>
      <c r="G548" s="1"/>
      <c r="H548" s="1">
        <v>8</v>
      </c>
      <c r="I548" s="1">
        <v>5.38</v>
      </c>
      <c r="J548" s="57">
        <v>5.5239693477306107</v>
      </c>
      <c r="K548" s="57">
        <v>10.903969347730611</v>
      </c>
      <c r="L548" s="1">
        <v>66.031000000000006</v>
      </c>
    </row>
    <row r="549" spans="1:12">
      <c r="A549" s="1" t="s">
        <v>185</v>
      </c>
      <c r="B549" s="1">
        <v>2018</v>
      </c>
      <c r="C549" s="2">
        <v>43449</v>
      </c>
      <c r="D549" s="1" t="s">
        <v>72</v>
      </c>
      <c r="E549" s="1" t="s">
        <v>16</v>
      </c>
      <c r="F549" s="1" t="s">
        <v>17</v>
      </c>
      <c r="G549" s="1"/>
      <c r="H549" s="1">
        <v>9</v>
      </c>
      <c r="I549" s="1">
        <v>5.4020000000000001</v>
      </c>
      <c r="J549" s="57">
        <v>5.5029602423324482</v>
      </c>
      <c r="K549" s="57">
        <v>10.904960242332448</v>
      </c>
      <c r="L549" s="1">
        <v>66.025000000000006</v>
      </c>
    </row>
    <row r="550" spans="1:12">
      <c r="A550" s="1" t="s">
        <v>185</v>
      </c>
      <c r="B550" s="1">
        <v>2018</v>
      </c>
      <c r="C550" s="2">
        <v>43449</v>
      </c>
      <c r="D550" s="1" t="s">
        <v>72</v>
      </c>
      <c r="E550" s="1" t="s">
        <v>26</v>
      </c>
      <c r="F550" s="1" t="s">
        <v>27</v>
      </c>
      <c r="G550" s="1"/>
      <c r="H550" s="1">
        <v>10</v>
      </c>
      <c r="I550" s="1">
        <v>5.367</v>
      </c>
      <c r="J550" s="57">
        <v>5.5659446064139955</v>
      </c>
      <c r="K550" s="57">
        <v>10.932944606413995</v>
      </c>
      <c r="L550" s="1">
        <v>65.855999999999995</v>
      </c>
    </row>
    <row r="551" spans="1:12">
      <c r="A551" s="1" t="s">
        <v>185</v>
      </c>
      <c r="B551" s="1">
        <v>2018</v>
      </c>
      <c r="C551" s="2">
        <v>43449</v>
      </c>
      <c r="D551" s="1" t="s">
        <v>72</v>
      </c>
      <c r="E551" s="1" t="s">
        <v>20</v>
      </c>
      <c r="F551" s="1" t="s">
        <v>21</v>
      </c>
      <c r="G551" s="1"/>
      <c r="H551" s="1">
        <v>11</v>
      </c>
      <c r="I551" s="1">
        <v>5.44</v>
      </c>
      <c r="J551" s="57">
        <v>5.4979272627837039</v>
      </c>
      <c r="K551" s="57">
        <v>10.937927262783704</v>
      </c>
      <c r="L551" s="1">
        <v>65.825999999999993</v>
      </c>
    </row>
    <row r="552" spans="1:12">
      <c r="A552" s="1" t="s">
        <v>185</v>
      </c>
      <c r="B552" s="1">
        <v>2018</v>
      </c>
      <c r="C552" s="2">
        <v>43449</v>
      </c>
      <c r="D552" s="1" t="s">
        <v>72</v>
      </c>
      <c r="E552" s="1" t="s">
        <v>177</v>
      </c>
      <c r="F552" s="1" t="s">
        <v>19</v>
      </c>
      <c r="G552" s="1"/>
      <c r="H552" s="1">
        <v>12</v>
      </c>
      <c r="I552" s="1">
        <v>5.4020000000000001</v>
      </c>
      <c r="J552" s="57">
        <v>5.5510691412489548</v>
      </c>
      <c r="K552" s="57">
        <v>10.953069141248955</v>
      </c>
      <c r="L552" s="1">
        <v>65.734999999999999</v>
      </c>
    </row>
    <row r="553" spans="1:12">
      <c r="A553" s="1" t="s">
        <v>185</v>
      </c>
      <c r="B553" s="1">
        <v>2018</v>
      </c>
      <c r="C553" s="2">
        <v>43449</v>
      </c>
      <c r="D553" s="1" t="s">
        <v>72</v>
      </c>
      <c r="E553" s="1" t="s">
        <v>122</v>
      </c>
      <c r="F553" s="1" t="s">
        <v>123</v>
      </c>
      <c r="G553" s="1"/>
      <c r="H553" s="1">
        <v>13</v>
      </c>
      <c r="I553" s="1">
        <v>5.4109999999999996</v>
      </c>
      <c r="J553" s="57">
        <v>5.5719763866007703</v>
      </c>
      <c r="K553" s="57">
        <v>10.98297638660077</v>
      </c>
      <c r="L553" s="1">
        <v>65.555999999999997</v>
      </c>
    </row>
    <row r="554" spans="1:12">
      <c r="A554" s="1" t="s">
        <v>185</v>
      </c>
      <c r="B554" s="1">
        <v>2018</v>
      </c>
      <c r="C554" s="2">
        <v>43449</v>
      </c>
      <c r="D554" s="1" t="s">
        <v>72</v>
      </c>
      <c r="E554" s="1" t="s">
        <v>178</v>
      </c>
      <c r="F554" s="1" t="s">
        <v>159</v>
      </c>
      <c r="G554" s="1"/>
      <c r="H554" s="1">
        <v>14</v>
      </c>
      <c r="I554" s="1"/>
      <c r="J554" s="57"/>
      <c r="K554" s="57">
        <v>10.99605974525795</v>
      </c>
      <c r="L554" s="1">
        <v>65.477999999999994</v>
      </c>
    </row>
    <row r="555" spans="1:12">
      <c r="A555" s="1" t="s">
        <v>185</v>
      </c>
      <c r="B555" s="1">
        <v>2018</v>
      </c>
      <c r="C555" s="2">
        <v>43449</v>
      </c>
      <c r="D555" s="1" t="s">
        <v>72</v>
      </c>
      <c r="E555" s="1" t="s">
        <v>142</v>
      </c>
      <c r="F555" s="1" t="s">
        <v>61</v>
      </c>
      <c r="G555" s="1"/>
      <c r="H555" s="1">
        <v>15</v>
      </c>
      <c r="I555" s="1">
        <v>5.4189999999999996</v>
      </c>
      <c r="J555" s="57">
        <v>5.5879863788543576</v>
      </c>
      <c r="K555" s="57">
        <v>11.006986378854357</v>
      </c>
      <c r="L555" s="1">
        <v>65.412999999999997</v>
      </c>
    </row>
    <row r="556" spans="1:12">
      <c r="A556" s="1" t="s">
        <v>185</v>
      </c>
      <c r="B556" s="1">
        <v>2018</v>
      </c>
      <c r="C556" s="2">
        <v>43449</v>
      </c>
      <c r="D556" s="1" t="s">
        <v>72</v>
      </c>
      <c r="E556" s="1" t="s">
        <v>124</v>
      </c>
      <c r="F556" s="1" t="s">
        <v>123</v>
      </c>
      <c r="G556" s="1"/>
      <c r="H556" s="1">
        <v>16</v>
      </c>
      <c r="I556" s="1">
        <v>5.4340000000000002</v>
      </c>
      <c r="J556" s="57">
        <v>5.6089447852760737</v>
      </c>
      <c r="K556" s="57">
        <v>11.042944785276074</v>
      </c>
      <c r="L556" s="1">
        <v>65.2</v>
      </c>
    </row>
    <row r="557" spans="1:12">
      <c r="A557" s="1" t="s">
        <v>185</v>
      </c>
      <c r="B557" s="1">
        <v>2018</v>
      </c>
      <c r="C557" s="2">
        <v>43449</v>
      </c>
      <c r="D557" s="1" t="s">
        <v>72</v>
      </c>
      <c r="E557" s="1" t="s">
        <v>101</v>
      </c>
      <c r="F557" s="1" t="s">
        <v>47</v>
      </c>
      <c r="G557" s="1"/>
      <c r="H557" s="1">
        <v>17</v>
      </c>
      <c r="I557" s="1">
        <v>5.4710000000000001</v>
      </c>
      <c r="J557" s="57">
        <v>5.620939857037218</v>
      </c>
      <c r="K557" s="57">
        <v>11.091939857037218</v>
      </c>
      <c r="L557" s="1">
        <v>64.912000000000006</v>
      </c>
    </row>
    <row r="558" spans="1:12">
      <c r="A558" s="1" t="s">
        <v>185</v>
      </c>
      <c r="B558" s="1">
        <v>2018</v>
      </c>
      <c r="C558" s="2">
        <v>43449</v>
      </c>
      <c r="D558" s="1" t="s">
        <v>72</v>
      </c>
      <c r="E558" s="1" t="s">
        <v>132</v>
      </c>
      <c r="F558" s="1" t="s">
        <v>65</v>
      </c>
      <c r="G558" s="1"/>
      <c r="H558" s="1">
        <v>18</v>
      </c>
      <c r="I558" s="1">
        <v>5.4610000000000003</v>
      </c>
      <c r="J558" s="57">
        <v>5.6340164884272799</v>
      </c>
      <c r="K558" s="57">
        <v>11.09501648842728</v>
      </c>
      <c r="L558" s="1">
        <v>64.894000000000005</v>
      </c>
    </row>
    <row r="559" spans="1:12">
      <c r="A559" s="1" t="s">
        <v>185</v>
      </c>
      <c r="B559" s="1">
        <v>2018</v>
      </c>
      <c r="C559" s="2">
        <v>43449</v>
      </c>
      <c r="D559" s="1" t="s">
        <v>72</v>
      </c>
      <c r="E559" s="1" t="s">
        <v>52</v>
      </c>
      <c r="F559" s="1" t="s">
        <v>53</v>
      </c>
      <c r="G559" s="1"/>
      <c r="H559" s="1">
        <v>19</v>
      </c>
      <c r="I559" s="1">
        <v>5.5179999999999998</v>
      </c>
      <c r="J559" s="57">
        <v>5.6309625270981725</v>
      </c>
      <c r="K559" s="57">
        <v>11.148962527098172</v>
      </c>
      <c r="L559" s="1">
        <v>64.58</v>
      </c>
    </row>
    <row r="560" spans="1:12">
      <c r="A560" s="1" t="s">
        <v>185</v>
      </c>
      <c r="B560" s="1">
        <v>2018</v>
      </c>
      <c r="C560" s="2">
        <v>43449</v>
      </c>
      <c r="D560" s="1" t="s">
        <v>72</v>
      </c>
      <c r="E560" s="1" t="s">
        <v>150</v>
      </c>
      <c r="F560" s="1" t="s">
        <v>31</v>
      </c>
      <c r="G560" s="1"/>
      <c r="H560" s="1">
        <v>20</v>
      </c>
      <c r="I560" s="1">
        <v>5.5359999999999996</v>
      </c>
      <c r="J560" s="57">
        <v>5.7199797392364697</v>
      </c>
      <c r="K560" s="57">
        <v>11.255979739236469</v>
      </c>
      <c r="L560" s="1">
        <v>63.966000000000001</v>
      </c>
    </row>
    <row r="561" spans="1:12">
      <c r="A561" s="1" t="s">
        <v>185</v>
      </c>
      <c r="B561" s="1">
        <v>2018</v>
      </c>
      <c r="C561" s="2">
        <v>43449</v>
      </c>
      <c r="D561" s="1" t="s">
        <v>72</v>
      </c>
      <c r="E561" s="1" t="s">
        <v>149</v>
      </c>
      <c r="F561" s="1" t="s">
        <v>56</v>
      </c>
      <c r="G561" s="1"/>
      <c r="H561" s="1">
        <v>21</v>
      </c>
      <c r="I561" s="1">
        <v>5.5389999999999997</v>
      </c>
      <c r="J561" s="57">
        <v>5.7310748207745039</v>
      </c>
      <c r="K561" s="57">
        <v>11.270074820774504</v>
      </c>
      <c r="L561" s="1">
        <v>63.886000000000003</v>
      </c>
    </row>
    <row r="562" spans="1:12">
      <c r="A562" s="1" t="s">
        <v>185</v>
      </c>
      <c r="B562" s="1">
        <v>2018</v>
      </c>
      <c r="C562" s="2">
        <v>43449</v>
      </c>
      <c r="D562" s="1" t="s">
        <v>72</v>
      </c>
      <c r="E562" s="1" t="s">
        <v>180</v>
      </c>
      <c r="F562" s="1" t="s">
        <v>27</v>
      </c>
      <c r="G562" s="1"/>
      <c r="H562" s="1">
        <v>22</v>
      </c>
      <c r="I562" s="1">
        <v>5.58</v>
      </c>
      <c r="J562" s="57">
        <v>5.6960759255778992</v>
      </c>
      <c r="K562" s="57">
        <v>11.276075925577899</v>
      </c>
      <c r="L562" s="1">
        <v>63.851999999999997</v>
      </c>
    </row>
    <row r="563" spans="1:12">
      <c r="A563" s="1" t="s">
        <v>185</v>
      </c>
      <c r="B563" s="1">
        <v>2018</v>
      </c>
      <c r="C563" s="2">
        <v>43449</v>
      </c>
      <c r="D563" s="1" t="s">
        <v>72</v>
      </c>
      <c r="E563" s="76" t="s">
        <v>50</v>
      </c>
      <c r="F563" s="76" t="s">
        <v>74</v>
      </c>
      <c r="G563" s="76"/>
      <c r="H563" s="76">
        <v>23</v>
      </c>
      <c r="I563" s="76">
        <v>5.5949999999999998</v>
      </c>
      <c r="J563" s="127">
        <v>5.7209507756141251</v>
      </c>
      <c r="K563" s="127">
        <v>11.315950775614125</v>
      </c>
      <c r="L563" s="76">
        <v>63.627000000000002</v>
      </c>
    </row>
    <row r="564" spans="1:12">
      <c r="A564" s="1" t="s">
        <v>185</v>
      </c>
      <c r="B564" s="1">
        <v>2018</v>
      </c>
      <c r="C564" s="2">
        <v>43449</v>
      </c>
      <c r="D564" s="1" t="s">
        <v>72</v>
      </c>
      <c r="E564" s="76" t="s">
        <v>43</v>
      </c>
      <c r="F564" s="76" t="s">
        <v>44</v>
      </c>
      <c r="G564" s="76"/>
      <c r="H564" s="76">
        <v>24</v>
      </c>
      <c r="I564" s="76">
        <v>5.5430000000000001</v>
      </c>
      <c r="J564" s="127">
        <v>5.7729507756141247</v>
      </c>
      <c r="K564" s="127">
        <v>11.315950775614125</v>
      </c>
      <c r="L564" s="76">
        <v>63.627000000000002</v>
      </c>
    </row>
    <row r="565" spans="1:12">
      <c r="A565" s="1" t="s">
        <v>185</v>
      </c>
      <c r="B565" s="1">
        <v>2018</v>
      </c>
      <c r="C565" s="2">
        <v>43449</v>
      </c>
      <c r="D565" s="1" t="s">
        <v>72</v>
      </c>
      <c r="E565" s="76" t="s">
        <v>141</v>
      </c>
      <c r="F565" s="76" t="s">
        <v>44</v>
      </c>
      <c r="G565" s="76"/>
      <c r="H565" s="76">
        <v>25</v>
      </c>
      <c r="I565" s="76">
        <v>5.5750000000000002</v>
      </c>
      <c r="J565" s="127">
        <v>5.7489596112107195</v>
      </c>
      <c r="K565" s="127">
        <v>11.32395961121072</v>
      </c>
      <c r="L565" s="76">
        <v>63.582000000000001</v>
      </c>
    </row>
    <row r="566" spans="1:12">
      <c r="A566" s="1" t="s">
        <v>185</v>
      </c>
      <c r="B566" s="1">
        <v>2018</v>
      </c>
      <c r="C566" s="2">
        <v>43449</v>
      </c>
      <c r="D566" s="1" t="s">
        <v>72</v>
      </c>
      <c r="E566" s="76" t="s">
        <v>186</v>
      </c>
      <c r="F566" s="76" t="s">
        <v>25</v>
      </c>
      <c r="G566" s="76"/>
      <c r="H566" s="76">
        <v>26</v>
      </c>
      <c r="I566" s="76">
        <v>5.5910000000000002</v>
      </c>
      <c r="J566" s="127">
        <v>5.7370573954908037</v>
      </c>
      <c r="K566" s="127">
        <v>11.328057395490804</v>
      </c>
      <c r="L566" s="76">
        <v>63.558999999999997</v>
      </c>
    </row>
    <row r="567" spans="1:12">
      <c r="A567" s="1" t="s">
        <v>185</v>
      </c>
      <c r="B567" s="1">
        <v>2018</v>
      </c>
      <c r="C567" s="2">
        <v>43449</v>
      </c>
      <c r="D567" s="1" t="s">
        <v>72</v>
      </c>
      <c r="E567" s="76" t="s">
        <v>169</v>
      </c>
      <c r="F567" s="76" t="s">
        <v>49</v>
      </c>
      <c r="G567" s="76"/>
      <c r="H567" s="76">
        <v>27</v>
      </c>
      <c r="I567" s="76">
        <v>5.6390000000000002</v>
      </c>
      <c r="J567" s="127">
        <v>5.7879390087130416</v>
      </c>
      <c r="K567" s="127">
        <v>11.426939008713042</v>
      </c>
      <c r="L567" s="76">
        <v>63.009</v>
      </c>
    </row>
    <row r="568" spans="1:12">
      <c r="A568" s="1" t="s">
        <v>185</v>
      </c>
      <c r="B568" s="1">
        <v>2018</v>
      </c>
      <c r="C568" s="2">
        <v>43449</v>
      </c>
      <c r="D568" s="1" t="s">
        <v>72</v>
      </c>
      <c r="E568" s="76" t="s">
        <v>60</v>
      </c>
      <c r="F568" s="76" t="s">
        <v>61</v>
      </c>
      <c r="G568" s="76"/>
      <c r="H568" s="76">
        <v>28</v>
      </c>
      <c r="I568" s="76">
        <v>5.6</v>
      </c>
      <c r="J568" s="127">
        <v>5.8529316323608942</v>
      </c>
      <c r="K568" s="127">
        <v>11.452931632360894</v>
      </c>
      <c r="L568" s="76">
        <v>62.866</v>
      </c>
    </row>
    <row r="569" spans="1:12">
      <c r="A569" s="1" t="s">
        <v>185</v>
      </c>
      <c r="B569" s="1">
        <v>2018</v>
      </c>
      <c r="C569" s="2">
        <v>43449</v>
      </c>
      <c r="D569" s="1" t="s">
        <v>72</v>
      </c>
      <c r="E569" s="76" t="s">
        <v>166</v>
      </c>
      <c r="F569" s="76" t="s">
        <v>121</v>
      </c>
      <c r="G569" s="76"/>
      <c r="H569" s="76">
        <v>29</v>
      </c>
      <c r="I569" s="76">
        <v>5.6589999999999998</v>
      </c>
      <c r="J569" s="127">
        <v>5.8750253748558245</v>
      </c>
      <c r="K569" s="127">
        <v>11.534025374855824</v>
      </c>
      <c r="L569" s="76">
        <v>62.423999999999999</v>
      </c>
    </row>
    <row r="570" spans="1:12">
      <c r="A570" s="1" t="s">
        <v>185</v>
      </c>
      <c r="B570" s="1">
        <v>2018</v>
      </c>
      <c r="C570" s="2">
        <v>43449</v>
      </c>
      <c r="D570" s="1" t="s">
        <v>72</v>
      </c>
      <c r="E570" s="76" t="s">
        <v>187</v>
      </c>
      <c r="F570" s="76" t="s">
        <v>47</v>
      </c>
      <c r="G570" s="76"/>
      <c r="H570" s="76">
        <v>30</v>
      </c>
      <c r="I570" s="76"/>
      <c r="J570" s="127"/>
      <c r="K570" s="127">
        <v>11.754910123916344</v>
      </c>
      <c r="L570" s="76">
        <v>61.250999999999998</v>
      </c>
    </row>
    <row r="571" spans="1:12">
      <c r="A571" s="1" t="s">
        <v>185</v>
      </c>
      <c r="B571" s="1">
        <v>2018</v>
      </c>
      <c r="C571" s="2">
        <v>43449</v>
      </c>
      <c r="D571" s="1" t="s">
        <v>72</v>
      </c>
      <c r="E571" s="76" t="s">
        <v>171</v>
      </c>
      <c r="F571" s="76" t="s">
        <v>65</v>
      </c>
      <c r="G571" s="76"/>
      <c r="H571" s="76">
        <v>31</v>
      </c>
      <c r="I571" s="76">
        <v>5.7830000000000004</v>
      </c>
      <c r="J571" s="127">
        <v>5.9799760329363325</v>
      </c>
      <c r="K571" s="127">
        <v>11.762976032936333</v>
      </c>
      <c r="L571" s="76">
        <v>61.209000000000003</v>
      </c>
    </row>
    <row r="572" spans="1:12">
      <c r="A572" s="5" t="s">
        <v>134</v>
      </c>
      <c r="B572" s="5">
        <v>2018</v>
      </c>
      <c r="C572" s="6">
        <v>43435</v>
      </c>
      <c r="D572" s="5" t="s">
        <v>72</v>
      </c>
      <c r="E572" s="84" t="s">
        <v>135</v>
      </c>
      <c r="F572" s="84" t="s">
        <v>36</v>
      </c>
      <c r="G572" s="84"/>
      <c r="H572" s="84"/>
      <c r="I572" s="84">
        <v>5.2069999999999999</v>
      </c>
      <c r="J572" s="128">
        <v>5.2770118818801324</v>
      </c>
      <c r="K572" s="128">
        <v>10.484011881880132</v>
      </c>
      <c r="L572" s="84">
        <v>68.676000000000002</v>
      </c>
    </row>
    <row r="573" spans="1:12">
      <c r="A573" s="5" t="s">
        <v>134</v>
      </c>
      <c r="B573" s="5">
        <v>2018</v>
      </c>
      <c r="C573" s="6">
        <v>43435</v>
      </c>
      <c r="D573" s="5" t="s">
        <v>72</v>
      </c>
      <c r="E573" s="84" t="s">
        <v>30</v>
      </c>
      <c r="F573" s="84" t="s">
        <v>31</v>
      </c>
      <c r="G573" s="84"/>
      <c r="H573" s="84"/>
      <c r="I573" s="84">
        <v>5.2569999999999997</v>
      </c>
      <c r="J573" s="128">
        <v>5.4129862179344688</v>
      </c>
      <c r="K573" s="128">
        <v>10.669986217934468</v>
      </c>
      <c r="L573" s="84">
        <v>67.478999999999999</v>
      </c>
    </row>
    <row r="574" spans="1:12">
      <c r="A574" s="5" t="s">
        <v>134</v>
      </c>
      <c r="B574" s="5">
        <v>2018</v>
      </c>
      <c r="C574" s="6">
        <v>43435</v>
      </c>
      <c r="D574" s="5" t="s">
        <v>72</v>
      </c>
      <c r="E574" s="84" t="s">
        <v>73</v>
      </c>
      <c r="F574" s="84" t="s">
        <v>74</v>
      </c>
      <c r="G574" s="84"/>
      <c r="H574" s="84"/>
      <c r="I574" s="84">
        <v>5.2750000000000004</v>
      </c>
      <c r="J574" s="128">
        <v>5.4200282972623697</v>
      </c>
      <c r="K574" s="128">
        <v>10.69502829726237</v>
      </c>
      <c r="L574" s="84">
        <v>67.320999999999998</v>
      </c>
    </row>
    <row r="575" spans="1:12">
      <c r="A575" s="5" t="s">
        <v>134</v>
      </c>
      <c r="B575" s="5">
        <v>2018</v>
      </c>
      <c r="C575" s="6">
        <v>43435</v>
      </c>
      <c r="D575" s="5" t="s">
        <v>72</v>
      </c>
      <c r="E575" s="84" t="s">
        <v>113</v>
      </c>
      <c r="F575" s="84" t="s">
        <v>163</v>
      </c>
      <c r="G575" s="84"/>
      <c r="H575" s="84"/>
      <c r="I575" s="84">
        <v>5.2969999999999997</v>
      </c>
      <c r="J575" s="128">
        <v>5.4880626881768757</v>
      </c>
      <c r="K575" s="128">
        <v>10.785062688176875</v>
      </c>
      <c r="L575" s="84">
        <v>66.759</v>
      </c>
    </row>
    <row r="576" spans="1:12">
      <c r="A576" s="5" t="s">
        <v>134</v>
      </c>
      <c r="B576" s="5">
        <v>2018</v>
      </c>
      <c r="C576" s="6">
        <v>43435</v>
      </c>
      <c r="D576" s="5" t="s">
        <v>72</v>
      </c>
      <c r="E576" s="84" t="s">
        <v>23</v>
      </c>
      <c r="F576" s="84" t="s">
        <v>15</v>
      </c>
      <c r="G576" s="84"/>
      <c r="H576" s="84"/>
      <c r="I576" s="84">
        <v>5.359</v>
      </c>
      <c r="J576" s="128">
        <v>5.4610712321356107</v>
      </c>
      <c r="K576" s="128">
        <v>10.820071232135611</v>
      </c>
      <c r="L576" s="84">
        <v>66.543000000000006</v>
      </c>
    </row>
    <row r="577" spans="1:12">
      <c r="A577" s="5" t="s">
        <v>134</v>
      </c>
      <c r="B577" s="5">
        <v>2018</v>
      </c>
      <c r="C577" s="6">
        <v>43435</v>
      </c>
      <c r="D577" s="5" t="s">
        <v>72</v>
      </c>
      <c r="E577" s="84" t="s">
        <v>111</v>
      </c>
      <c r="F577" s="84" t="s">
        <v>163</v>
      </c>
      <c r="G577" s="84"/>
      <c r="H577" s="84"/>
      <c r="I577" s="84">
        <v>5.3289999999999997</v>
      </c>
      <c r="J577" s="128">
        <v>5.5140468961778266</v>
      </c>
      <c r="K577" s="128">
        <v>10.843046896177826</v>
      </c>
      <c r="L577" s="84">
        <v>66.402000000000001</v>
      </c>
    </row>
    <row r="578" spans="1:12">
      <c r="A578" s="5" t="s">
        <v>134</v>
      </c>
      <c r="B578" s="5">
        <v>2018</v>
      </c>
      <c r="C578" s="6">
        <v>43435</v>
      </c>
      <c r="D578" s="5" t="s">
        <v>72</v>
      </c>
      <c r="E578" s="84" t="s">
        <v>26</v>
      </c>
      <c r="F578" s="84" t="s">
        <v>27</v>
      </c>
      <c r="G578" s="84"/>
      <c r="H578" s="84"/>
      <c r="I578" s="84">
        <v>5.319</v>
      </c>
      <c r="J578" s="128">
        <v>5.5400733590733582</v>
      </c>
      <c r="K578" s="128">
        <v>10.859073359073358</v>
      </c>
      <c r="L578" s="84">
        <v>66.304000000000002</v>
      </c>
    </row>
    <row r="579" spans="1:12">
      <c r="A579" s="5" t="s">
        <v>134</v>
      </c>
      <c r="B579" s="5">
        <v>2018</v>
      </c>
      <c r="C579" s="6">
        <v>43435</v>
      </c>
      <c r="D579" s="5" t="s">
        <v>72</v>
      </c>
      <c r="E579" s="84" t="s">
        <v>136</v>
      </c>
      <c r="F579" s="84" t="s">
        <v>25</v>
      </c>
      <c r="G579" s="84"/>
      <c r="H579" s="84"/>
      <c r="I579" s="84">
        <v>5.39</v>
      </c>
      <c r="J579" s="128">
        <v>5.480057520721048</v>
      </c>
      <c r="K579" s="128">
        <v>10.870057520721048</v>
      </c>
      <c r="L579" s="84">
        <v>66.236999999999995</v>
      </c>
    </row>
    <row r="580" spans="1:12">
      <c r="A580" s="5" t="s">
        <v>134</v>
      </c>
      <c r="B580" s="5">
        <v>2018</v>
      </c>
      <c r="C580" s="6">
        <v>43435</v>
      </c>
      <c r="D580" s="5" t="s">
        <v>72</v>
      </c>
      <c r="E580" s="84" t="s">
        <v>124</v>
      </c>
      <c r="F580" s="84" t="s">
        <v>123</v>
      </c>
      <c r="G580" s="84"/>
      <c r="H580" s="84"/>
      <c r="I580" s="84">
        <v>5.319</v>
      </c>
      <c r="J580" s="128">
        <v>5.5679870263404601</v>
      </c>
      <c r="K580" s="128">
        <v>10.88698702634046</v>
      </c>
      <c r="L580" s="84">
        <v>66.134</v>
      </c>
    </row>
    <row r="581" spans="1:12">
      <c r="A581" s="5" t="s">
        <v>134</v>
      </c>
      <c r="B581" s="5">
        <v>2018</v>
      </c>
      <c r="C581" s="6">
        <v>43435</v>
      </c>
      <c r="D581" s="5" t="s">
        <v>72</v>
      </c>
      <c r="E581" s="84" t="s">
        <v>188</v>
      </c>
      <c r="F581" s="84" t="s">
        <v>19</v>
      </c>
      <c r="G581" s="84"/>
      <c r="H581" s="84"/>
      <c r="I581" s="84">
        <v>5.3920000000000003</v>
      </c>
      <c r="J581" s="128">
        <v>5.5230445697653261</v>
      </c>
      <c r="K581" s="128">
        <v>10.915044569765326</v>
      </c>
      <c r="L581" s="84">
        <v>65.963999999999999</v>
      </c>
    </row>
    <row r="582" spans="1:12">
      <c r="A582" s="5" t="s">
        <v>134</v>
      </c>
      <c r="B582" s="5">
        <v>2018</v>
      </c>
      <c r="C582" s="6">
        <v>43435</v>
      </c>
      <c r="D582" s="5" t="s">
        <v>72</v>
      </c>
      <c r="E582" s="84" t="s">
        <v>22</v>
      </c>
      <c r="F582" s="84" t="s">
        <v>15</v>
      </c>
      <c r="G582" s="84"/>
      <c r="H582" s="84"/>
      <c r="I582" s="84">
        <v>5.3879999999999999</v>
      </c>
      <c r="J582" s="128">
        <v>5.5310172884440405</v>
      </c>
      <c r="K582" s="128">
        <v>10.91901728844404</v>
      </c>
      <c r="L582" s="84">
        <v>65.94</v>
      </c>
    </row>
    <row r="583" spans="1:12">
      <c r="A583" s="5" t="s">
        <v>134</v>
      </c>
      <c r="B583" s="5">
        <v>2018</v>
      </c>
      <c r="C583" s="6">
        <v>43435</v>
      </c>
      <c r="D583" s="5" t="s">
        <v>72</v>
      </c>
      <c r="E583" s="84" t="s">
        <v>20</v>
      </c>
      <c r="F583" s="84" t="s">
        <v>21</v>
      </c>
      <c r="G583" s="84"/>
      <c r="H583" s="84"/>
      <c r="I583" s="84">
        <v>5.3979999999999997</v>
      </c>
      <c r="J583" s="128">
        <v>5.5349446064139958</v>
      </c>
      <c r="K583" s="128">
        <v>10.932944606413995</v>
      </c>
      <c r="L583" s="84">
        <v>65.855999999999995</v>
      </c>
    </row>
    <row r="584" spans="1:12">
      <c r="A584" s="5" t="s">
        <v>134</v>
      </c>
      <c r="B584" s="5">
        <v>2018</v>
      </c>
      <c r="C584" s="6">
        <v>43435</v>
      </c>
      <c r="D584" s="5" t="s">
        <v>72</v>
      </c>
      <c r="E584" s="84" t="s">
        <v>122</v>
      </c>
      <c r="F584" s="84" t="s">
        <v>123</v>
      </c>
      <c r="G584" s="84"/>
      <c r="H584" s="84"/>
      <c r="I584" s="84">
        <v>5.3940000000000001</v>
      </c>
      <c r="J584" s="128">
        <v>5.5439272627837042</v>
      </c>
      <c r="K584" s="128">
        <v>10.937927262783704</v>
      </c>
      <c r="L584" s="84">
        <v>65.825999999999993</v>
      </c>
    </row>
    <row r="585" spans="1:12">
      <c r="A585" s="5" t="s">
        <v>134</v>
      </c>
      <c r="B585" s="5">
        <v>2018</v>
      </c>
      <c r="C585" s="6">
        <v>43435</v>
      </c>
      <c r="D585" s="5" t="s">
        <v>72</v>
      </c>
      <c r="E585" s="84" t="s">
        <v>137</v>
      </c>
      <c r="F585" s="84" t="s">
        <v>38</v>
      </c>
      <c r="G585" s="84"/>
      <c r="H585" s="84"/>
      <c r="I585" s="84">
        <v>5.43</v>
      </c>
      <c r="J585" s="128">
        <v>5.5210700107989723</v>
      </c>
      <c r="K585" s="128">
        <v>10.951070010798972</v>
      </c>
      <c r="L585" s="84">
        <v>65.747</v>
      </c>
    </row>
    <row r="586" spans="1:12">
      <c r="A586" s="5" t="s">
        <v>134</v>
      </c>
      <c r="B586" s="5">
        <v>2018</v>
      </c>
      <c r="C586" s="6">
        <v>43435</v>
      </c>
      <c r="D586" s="5" t="s">
        <v>72</v>
      </c>
      <c r="E586" s="84" t="s">
        <v>142</v>
      </c>
      <c r="F586" s="84" t="s">
        <v>61</v>
      </c>
      <c r="G586" s="84"/>
      <c r="H586" s="84"/>
      <c r="I586" s="84">
        <v>5.4240000000000004</v>
      </c>
      <c r="J586" s="128">
        <v>5.5290691412489545</v>
      </c>
      <c r="K586" s="128">
        <v>10.953069141248955</v>
      </c>
      <c r="L586" s="84">
        <v>65.734999999999999</v>
      </c>
    </row>
    <row r="587" spans="1:12">
      <c r="A587" s="5" t="s">
        <v>134</v>
      </c>
      <c r="B587" s="5">
        <v>2018</v>
      </c>
      <c r="C587" s="6">
        <v>43435</v>
      </c>
      <c r="D587" s="5" t="s">
        <v>72</v>
      </c>
      <c r="E587" s="84" t="s">
        <v>101</v>
      </c>
      <c r="F587" s="84" t="s">
        <v>47</v>
      </c>
      <c r="G587" s="84"/>
      <c r="H587" s="84"/>
      <c r="I587" s="84">
        <v>5.4189999999999996</v>
      </c>
      <c r="J587" s="128">
        <v>5.5430742680531671</v>
      </c>
      <c r="K587" s="128">
        <v>10.962074268053167</v>
      </c>
      <c r="L587" s="84">
        <v>65.680999999999997</v>
      </c>
    </row>
    <row r="588" spans="1:12">
      <c r="A588" s="5" t="s">
        <v>134</v>
      </c>
      <c r="B588" s="5">
        <v>2018</v>
      </c>
      <c r="C588" s="6">
        <v>43435</v>
      </c>
      <c r="D588" s="5" t="s">
        <v>72</v>
      </c>
      <c r="E588" s="84" t="s">
        <v>78</v>
      </c>
      <c r="F588" s="84" t="s">
        <v>19</v>
      </c>
      <c r="G588" s="84"/>
      <c r="H588" s="84"/>
      <c r="I588" s="84">
        <v>5.4029999999999996</v>
      </c>
      <c r="J588" s="128">
        <v>5.5679270433351631</v>
      </c>
      <c r="K588" s="128">
        <v>10.970927043335163</v>
      </c>
      <c r="L588" s="84">
        <v>65.628</v>
      </c>
    </row>
    <row r="589" spans="1:12">
      <c r="A589" s="5" t="s">
        <v>134</v>
      </c>
      <c r="B589" s="5">
        <v>2018</v>
      </c>
      <c r="C589" s="6">
        <v>43435</v>
      </c>
      <c r="D589" s="5" t="s">
        <v>72</v>
      </c>
      <c r="E589" s="84" t="s">
        <v>132</v>
      </c>
      <c r="F589" s="84" t="s">
        <v>65</v>
      </c>
      <c r="G589" s="84"/>
      <c r="H589" s="84"/>
      <c r="I589" s="84">
        <v>5.4089999999999998</v>
      </c>
      <c r="J589" s="128">
        <v>5.5790047614687301</v>
      </c>
      <c r="K589" s="128">
        <v>10.98800476146873</v>
      </c>
      <c r="L589" s="84">
        <v>65.525999999999996</v>
      </c>
    </row>
    <row r="590" spans="1:12">
      <c r="A590" s="5" t="s">
        <v>134</v>
      </c>
      <c r="B590" s="5">
        <v>2018</v>
      </c>
      <c r="C590" s="6">
        <v>43435</v>
      </c>
      <c r="D590" s="5" t="s">
        <v>72</v>
      </c>
      <c r="E590" s="84" t="s">
        <v>178</v>
      </c>
      <c r="F590" s="84" t="s">
        <v>159</v>
      </c>
      <c r="G590" s="84"/>
      <c r="H590" s="84"/>
      <c r="I590" s="84">
        <v>5.4139999999999997</v>
      </c>
      <c r="J590" s="128">
        <v>5.5960160562734167</v>
      </c>
      <c r="K590" s="128">
        <v>11.010016056273416</v>
      </c>
      <c r="L590" s="84">
        <v>65.394999999999996</v>
      </c>
    </row>
    <row r="591" spans="1:12">
      <c r="A591" s="5" t="s">
        <v>134</v>
      </c>
      <c r="B591" s="5">
        <v>2018</v>
      </c>
      <c r="C591" s="6">
        <v>43435</v>
      </c>
      <c r="D591" s="5" t="s">
        <v>72</v>
      </c>
      <c r="E591" s="84" t="s">
        <v>97</v>
      </c>
      <c r="F591" s="84" t="s">
        <v>153</v>
      </c>
      <c r="G591" s="84"/>
      <c r="H591" s="84"/>
      <c r="I591" s="84">
        <v>5.4619999999999997</v>
      </c>
      <c r="J591" s="128">
        <v>5.5549232181656834</v>
      </c>
      <c r="K591" s="128">
        <v>11.016923218165683</v>
      </c>
      <c r="L591" s="84">
        <v>65.353999999999999</v>
      </c>
    </row>
    <row r="592" spans="1:12">
      <c r="A592" s="5" t="s">
        <v>134</v>
      </c>
      <c r="B592" s="5">
        <v>2018</v>
      </c>
      <c r="C592" s="6">
        <v>43435</v>
      </c>
      <c r="D592" s="5" t="s">
        <v>72</v>
      </c>
      <c r="E592" s="84" t="s">
        <v>43</v>
      </c>
      <c r="F592" s="84" t="s">
        <v>44</v>
      </c>
      <c r="G592" s="84"/>
      <c r="H592" s="84"/>
      <c r="I592" s="84">
        <v>5.4610000000000003</v>
      </c>
      <c r="J592" s="128">
        <v>5.6369237634292588</v>
      </c>
      <c r="K592" s="128">
        <v>11.097923763429259</v>
      </c>
      <c r="L592" s="84">
        <v>64.876999999999995</v>
      </c>
    </row>
    <row r="593" spans="1:12">
      <c r="A593" s="5" t="s">
        <v>134</v>
      </c>
      <c r="B593" s="5">
        <v>2018</v>
      </c>
      <c r="C593" s="6">
        <v>43435</v>
      </c>
      <c r="D593" s="5" t="s">
        <v>72</v>
      </c>
      <c r="E593" s="84" t="s">
        <v>149</v>
      </c>
      <c r="F593" s="84" t="s">
        <v>56</v>
      </c>
      <c r="G593" s="84"/>
      <c r="H593" s="84"/>
      <c r="I593" s="84">
        <v>5.4880000000000004</v>
      </c>
      <c r="J593" s="128">
        <v>5.6640708776060213</v>
      </c>
      <c r="K593" s="128">
        <v>11.152070877606022</v>
      </c>
      <c r="L593" s="84">
        <v>64.561999999999998</v>
      </c>
    </row>
    <row r="594" spans="1:12">
      <c r="A594" s="5" t="s">
        <v>134</v>
      </c>
      <c r="B594" s="5">
        <v>2018</v>
      </c>
      <c r="C594" s="6">
        <v>43435</v>
      </c>
      <c r="D594" s="5" t="s">
        <v>72</v>
      </c>
      <c r="E594" s="84" t="s">
        <v>52</v>
      </c>
      <c r="F594" s="84" t="s">
        <v>53</v>
      </c>
      <c r="G594" s="84"/>
      <c r="H594" s="84"/>
      <c r="I594" s="84">
        <v>5.5049999999999999</v>
      </c>
      <c r="J594" s="128">
        <v>5.6740826941589289</v>
      </c>
      <c r="K594" s="128">
        <v>11.179082694158929</v>
      </c>
      <c r="L594" s="84">
        <v>64.406000000000006</v>
      </c>
    </row>
    <row r="595" spans="1:12">
      <c r="A595" s="5" t="s">
        <v>134</v>
      </c>
      <c r="B595" s="5">
        <v>2018</v>
      </c>
      <c r="C595" s="6">
        <v>43435</v>
      </c>
      <c r="D595" s="5" t="s">
        <v>72</v>
      </c>
      <c r="E595" s="84" t="s">
        <v>141</v>
      </c>
      <c r="F595" s="84" t="s">
        <v>44</v>
      </c>
      <c r="G595" s="84"/>
      <c r="H595" s="84"/>
      <c r="I595" s="84">
        <v>5.4969999999999999</v>
      </c>
      <c r="J595" s="128">
        <v>5.683992313067785</v>
      </c>
      <c r="K595" s="128">
        <v>11.180992313067785</v>
      </c>
      <c r="L595" s="84">
        <v>64.394999999999996</v>
      </c>
    </row>
    <row r="596" spans="1:12">
      <c r="A596" s="5" t="s">
        <v>134</v>
      </c>
      <c r="B596" s="5">
        <v>2018</v>
      </c>
      <c r="C596" s="6">
        <v>43435</v>
      </c>
      <c r="D596" s="5" t="s">
        <v>72</v>
      </c>
      <c r="E596" s="84" t="s">
        <v>186</v>
      </c>
      <c r="F596" s="84" t="s">
        <v>25</v>
      </c>
      <c r="G596" s="84"/>
      <c r="H596" s="84"/>
      <c r="I596" s="84">
        <v>5.5410000000000004</v>
      </c>
      <c r="J596" s="128">
        <v>5.6580791868224178</v>
      </c>
      <c r="K596" s="128">
        <v>11.199079186822418</v>
      </c>
      <c r="L596" s="84">
        <v>64.290999999999997</v>
      </c>
    </row>
    <row r="597" spans="1:12">
      <c r="A597" s="5" t="s">
        <v>134</v>
      </c>
      <c r="B597" s="5">
        <v>2018</v>
      </c>
      <c r="C597" s="6">
        <v>43435</v>
      </c>
      <c r="D597" s="5" t="s">
        <v>72</v>
      </c>
      <c r="E597" s="84" t="s">
        <v>150</v>
      </c>
      <c r="F597" s="84" t="s">
        <v>31</v>
      </c>
      <c r="G597" s="84"/>
      <c r="H597" s="84"/>
      <c r="I597" s="84">
        <v>5.5250000000000004</v>
      </c>
      <c r="J597" s="128">
        <v>5.6789587320853361</v>
      </c>
      <c r="K597" s="128">
        <v>11.203958732085336</v>
      </c>
      <c r="L597" s="84">
        <v>64.263000000000005</v>
      </c>
    </row>
    <row r="598" spans="1:12">
      <c r="A598" s="5" t="s">
        <v>134</v>
      </c>
      <c r="B598" s="5">
        <v>2018</v>
      </c>
      <c r="C598" s="6">
        <v>43435</v>
      </c>
      <c r="D598" s="5" t="s">
        <v>72</v>
      </c>
      <c r="E598" s="84" t="s">
        <v>180</v>
      </c>
      <c r="F598" s="84" t="s">
        <v>27</v>
      </c>
      <c r="G598" s="84"/>
      <c r="H598" s="84"/>
      <c r="I598" s="84">
        <v>5.4950000000000001</v>
      </c>
      <c r="J598" s="128">
        <v>5.7199532710280367</v>
      </c>
      <c r="K598" s="128">
        <v>11.214953271028037</v>
      </c>
      <c r="L598" s="84">
        <v>64.2</v>
      </c>
    </row>
    <row r="599" spans="1:12">
      <c r="A599" s="5" t="s">
        <v>134</v>
      </c>
      <c r="B599" s="5">
        <v>2018</v>
      </c>
      <c r="C599" s="6">
        <v>43435</v>
      </c>
      <c r="D599" s="5" t="s">
        <v>72</v>
      </c>
      <c r="E599" s="84" t="s">
        <v>39</v>
      </c>
      <c r="F599" s="84" t="s">
        <v>40</v>
      </c>
      <c r="G599" s="84"/>
      <c r="H599" s="84"/>
      <c r="I599" s="84">
        <v>5.569</v>
      </c>
      <c r="J599" s="128">
        <v>5.7670833831911077</v>
      </c>
      <c r="K599" s="128">
        <v>11.336083383191108</v>
      </c>
      <c r="L599" s="84">
        <v>63.514000000000003</v>
      </c>
    </row>
    <row r="600" spans="1:12">
      <c r="A600" s="5" t="s">
        <v>134</v>
      </c>
      <c r="B600" s="5">
        <v>2018</v>
      </c>
      <c r="C600" s="6">
        <v>43435</v>
      </c>
      <c r="D600" s="5" t="s">
        <v>72</v>
      </c>
      <c r="E600" s="84" t="s">
        <v>169</v>
      </c>
      <c r="F600" s="84" t="s">
        <v>49</v>
      </c>
      <c r="G600" s="84"/>
      <c r="H600" s="84"/>
      <c r="I600" s="84">
        <v>5.5910000000000002</v>
      </c>
      <c r="J600" s="128">
        <v>5.7749683962934304</v>
      </c>
      <c r="K600" s="128">
        <v>11.365968396293431</v>
      </c>
      <c r="L600" s="84">
        <v>63.347000000000001</v>
      </c>
    </row>
    <row r="601" spans="1:12">
      <c r="A601" s="5" t="s">
        <v>134</v>
      </c>
      <c r="B601" s="5">
        <v>2018</v>
      </c>
      <c r="C601" s="6">
        <v>43435</v>
      </c>
      <c r="D601" s="5" t="s">
        <v>72</v>
      </c>
      <c r="E601" s="84" t="s">
        <v>100</v>
      </c>
      <c r="F601" s="84" t="s">
        <v>47</v>
      </c>
      <c r="G601" s="84"/>
      <c r="H601" s="84"/>
      <c r="I601" s="84">
        <v>5.6029999999999998</v>
      </c>
      <c r="J601" s="128">
        <v>5.7809391591696055</v>
      </c>
      <c r="K601" s="128">
        <v>11.383939159169605</v>
      </c>
      <c r="L601" s="84">
        <v>63.247</v>
      </c>
    </row>
    <row r="602" spans="1:12">
      <c r="A602" s="5" t="s">
        <v>134</v>
      </c>
      <c r="B602" s="5">
        <v>2018</v>
      </c>
      <c r="C602" s="6">
        <v>43435</v>
      </c>
      <c r="D602" s="5" t="s">
        <v>72</v>
      </c>
      <c r="E602" s="84" t="s">
        <v>60</v>
      </c>
      <c r="F602" s="84" t="s">
        <v>61</v>
      </c>
      <c r="G602" s="84"/>
      <c r="H602" s="84"/>
      <c r="I602" s="84">
        <v>5.5960000000000001</v>
      </c>
      <c r="J602" s="128">
        <v>5.8389241642182164</v>
      </c>
      <c r="K602" s="128">
        <v>11.434924164218216</v>
      </c>
      <c r="L602" s="84">
        <v>62.965000000000003</v>
      </c>
    </row>
    <row r="603" spans="1:12">
      <c r="A603" s="5" t="s">
        <v>134</v>
      </c>
      <c r="B603" s="5">
        <v>2018</v>
      </c>
      <c r="C603" s="6">
        <v>43435</v>
      </c>
      <c r="D603" s="5" t="s">
        <v>72</v>
      </c>
      <c r="E603" s="84" t="s">
        <v>189</v>
      </c>
      <c r="F603" s="84" t="s">
        <v>190</v>
      </c>
      <c r="G603" s="84"/>
      <c r="H603" s="84"/>
      <c r="I603" s="84">
        <v>5.7039999999999997</v>
      </c>
      <c r="J603" s="128">
        <v>5.9180884247227654</v>
      </c>
      <c r="K603" s="128">
        <v>11.622088424722765</v>
      </c>
      <c r="L603" s="84">
        <v>61.951000000000001</v>
      </c>
    </row>
    <row r="604" spans="1:12">
      <c r="A604" s="5" t="s">
        <v>134</v>
      </c>
      <c r="B604" s="5">
        <v>2018</v>
      </c>
      <c r="C604" s="6">
        <v>43435</v>
      </c>
      <c r="D604" s="5" t="s">
        <v>72</v>
      </c>
      <c r="E604" s="84" t="s">
        <v>171</v>
      </c>
      <c r="F604" s="84" t="s">
        <v>65</v>
      </c>
      <c r="G604" s="84"/>
      <c r="H604" s="84"/>
      <c r="I604" s="84">
        <v>5.78</v>
      </c>
      <c r="J604" s="128">
        <v>5.9770215545395162</v>
      </c>
      <c r="K604" s="128">
        <v>11.757021554539516</v>
      </c>
      <c r="L604" s="84">
        <v>61.24</v>
      </c>
    </row>
    <row r="605" spans="1:12">
      <c r="A605" s="5" t="s">
        <v>134</v>
      </c>
      <c r="B605" s="5">
        <v>2018</v>
      </c>
      <c r="C605" s="6">
        <v>43435</v>
      </c>
      <c r="D605" s="5" t="s">
        <v>72</v>
      </c>
      <c r="E605" s="84" t="s">
        <v>191</v>
      </c>
      <c r="F605" s="84" t="s">
        <v>192</v>
      </c>
      <c r="G605" s="84"/>
      <c r="H605" s="84"/>
      <c r="I605" s="84">
        <v>5.8360000000000003</v>
      </c>
      <c r="J605" s="128">
        <v>6.0389175352948943</v>
      </c>
      <c r="K605" s="128">
        <v>11.874917535294895</v>
      </c>
      <c r="L605" s="84">
        <v>60.631999999999998</v>
      </c>
    </row>
    <row r="606" spans="1:12">
      <c r="A606" s="47" t="s">
        <v>94</v>
      </c>
      <c r="B606" s="47">
        <v>2018</v>
      </c>
      <c r="C606" s="78">
        <v>43400</v>
      </c>
      <c r="D606" s="47" t="s">
        <v>72</v>
      </c>
      <c r="E606" s="76" t="s">
        <v>135</v>
      </c>
      <c r="F606" s="76" t="s">
        <v>36</v>
      </c>
      <c r="G606" s="76"/>
      <c r="H606" s="76"/>
      <c r="I606" s="76">
        <v>5.23</v>
      </c>
      <c r="J606" s="127">
        <f>K606-I606</f>
        <v>5.2840186915887841</v>
      </c>
      <c r="K606" s="127">
        <f>720/L606</f>
        <v>10.514018691588785</v>
      </c>
      <c r="L606" s="76">
        <v>68.48</v>
      </c>
    </row>
    <row r="607" spans="1:12">
      <c r="A607" s="47" t="s">
        <v>94</v>
      </c>
      <c r="B607" s="47">
        <v>2018</v>
      </c>
      <c r="C607" s="78">
        <v>43400</v>
      </c>
      <c r="D607" s="47" t="s">
        <v>72</v>
      </c>
      <c r="E607" s="76" t="s">
        <v>113</v>
      </c>
      <c r="F607" s="76" t="s">
        <v>163</v>
      </c>
      <c r="G607" s="76"/>
      <c r="H607" s="76"/>
      <c r="I607" s="76">
        <v>5.2770000000000001</v>
      </c>
      <c r="J607" s="127">
        <f t="shared" ref="J607:J645" si="4">K607-I607</f>
        <v>5.415010692010692</v>
      </c>
      <c r="K607" s="127">
        <f t="shared" ref="K607:K645" si="5">720/L607</f>
        <v>10.692010692010692</v>
      </c>
      <c r="L607" s="76">
        <v>67.34</v>
      </c>
    </row>
    <row r="608" spans="1:12">
      <c r="A608" s="47" t="s">
        <v>94</v>
      </c>
      <c r="B608" s="47">
        <v>2018</v>
      </c>
      <c r="C608" s="78">
        <v>43400</v>
      </c>
      <c r="D608" s="47" t="s">
        <v>72</v>
      </c>
      <c r="E608" s="76" t="s">
        <v>23</v>
      </c>
      <c r="F608" s="76" t="s">
        <v>15</v>
      </c>
      <c r="G608" s="76"/>
      <c r="H608" s="76"/>
      <c r="I608" s="76">
        <v>5.3410000000000002</v>
      </c>
      <c r="J608" s="127">
        <f t="shared" si="4"/>
        <v>5.3680268171879879</v>
      </c>
      <c r="K608" s="127">
        <f t="shared" si="5"/>
        <v>10.709026817187988</v>
      </c>
      <c r="L608" s="76">
        <v>67.233000000000004</v>
      </c>
    </row>
    <row r="609" spans="1:12">
      <c r="A609" s="47" t="s">
        <v>94</v>
      </c>
      <c r="B609" s="47">
        <v>2018</v>
      </c>
      <c r="C609" s="78">
        <v>43400</v>
      </c>
      <c r="D609" s="47" t="s">
        <v>72</v>
      </c>
      <c r="E609" s="76" t="s">
        <v>16</v>
      </c>
      <c r="F609" s="76" t="s">
        <v>17</v>
      </c>
      <c r="G609" s="76"/>
      <c r="H609" s="76"/>
      <c r="I609" s="76">
        <v>5.3179999999999996</v>
      </c>
      <c r="J609" s="127">
        <f t="shared" si="4"/>
        <v>5.3999540616580077</v>
      </c>
      <c r="K609" s="127">
        <f t="shared" si="5"/>
        <v>10.717954061658007</v>
      </c>
      <c r="L609" s="76">
        <v>67.177000000000007</v>
      </c>
    </row>
    <row r="610" spans="1:12">
      <c r="A610" s="47" t="s">
        <v>94</v>
      </c>
      <c r="B610" s="47">
        <v>2018</v>
      </c>
      <c r="C610" s="78">
        <v>43400</v>
      </c>
      <c r="D610" s="47" t="s">
        <v>72</v>
      </c>
      <c r="E610" s="76" t="s">
        <v>80</v>
      </c>
      <c r="F610" s="76" t="s">
        <v>65</v>
      </c>
      <c r="G610" s="76"/>
      <c r="H610" s="76"/>
      <c r="I610" s="76">
        <v>5.2960000000000003</v>
      </c>
      <c r="J610" s="127">
        <f t="shared" si="4"/>
        <v>5.4499478821527729</v>
      </c>
      <c r="K610" s="127">
        <f t="shared" si="5"/>
        <v>10.745947882152773</v>
      </c>
      <c r="L610" s="76">
        <v>67.001999999999995</v>
      </c>
    </row>
    <row r="611" spans="1:12">
      <c r="A611" s="47" t="s">
        <v>94</v>
      </c>
      <c r="B611" s="47">
        <v>2018</v>
      </c>
      <c r="C611" s="78">
        <v>43400</v>
      </c>
      <c r="D611" s="47" t="s">
        <v>72</v>
      </c>
      <c r="E611" s="76" t="s">
        <v>139</v>
      </c>
      <c r="F611" s="76" t="s">
        <v>36</v>
      </c>
      <c r="G611" s="76"/>
      <c r="H611" s="76"/>
      <c r="I611" s="76">
        <v>5.319</v>
      </c>
      <c r="J611" s="127">
        <f t="shared" si="4"/>
        <v>5.4599271973292227</v>
      </c>
      <c r="K611" s="127">
        <f t="shared" si="5"/>
        <v>10.778927197329223</v>
      </c>
      <c r="L611" s="76">
        <v>66.796999999999997</v>
      </c>
    </row>
    <row r="612" spans="1:12">
      <c r="A612" s="47" t="s">
        <v>94</v>
      </c>
      <c r="B612" s="47">
        <v>2018</v>
      </c>
      <c r="C612" s="78">
        <v>43400</v>
      </c>
      <c r="D612" s="47" t="s">
        <v>72</v>
      </c>
      <c r="E612" s="76" t="s">
        <v>73</v>
      </c>
      <c r="F612" s="76" t="s">
        <v>74</v>
      </c>
      <c r="G612" s="76"/>
      <c r="H612" s="76"/>
      <c r="I612" s="76">
        <v>5.3529999999999998</v>
      </c>
      <c r="J612" s="127">
        <f t="shared" si="4"/>
        <v>5.4370731327179005</v>
      </c>
      <c r="K612" s="127">
        <f t="shared" si="5"/>
        <v>10.7900731327179</v>
      </c>
      <c r="L612" s="76">
        <v>66.727999999999994</v>
      </c>
    </row>
    <row r="613" spans="1:12">
      <c r="A613" s="47" t="s">
        <v>94</v>
      </c>
      <c r="B613" s="47">
        <v>2018</v>
      </c>
      <c r="C613" s="78">
        <v>43400</v>
      </c>
      <c r="D613" s="47" t="s">
        <v>72</v>
      </c>
      <c r="E613" s="76" t="s">
        <v>138</v>
      </c>
      <c r="F613" s="76" t="s">
        <v>29</v>
      </c>
      <c r="G613" s="76"/>
      <c r="H613" s="76"/>
      <c r="I613" s="76">
        <v>5.343</v>
      </c>
      <c r="J613" s="127">
        <f t="shared" si="4"/>
        <v>5.5029869848156174</v>
      </c>
      <c r="K613" s="127">
        <f t="shared" si="5"/>
        <v>10.845986984815617</v>
      </c>
      <c r="L613" s="76">
        <v>66.384</v>
      </c>
    </row>
    <row r="614" spans="1:12">
      <c r="A614" s="47" t="s">
        <v>94</v>
      </c>
      <c r="B614" s="47">
        <v>2018</v>
      </c>
      <c r="C614" s="78">
        <v>43400</v>
      </c>
      <c r="D614" s="47" t="s">
        <v>72</v>
      </c>
      <c r="E614" s="76" t="s">
        <v>26</v>
      </c>
      <c r="F614" s="76" t="s">
        <v>27</v>
      </c>
      <c r="G614" s="76"/>
      <c r="H614" s="76"/>
      <c r="I614" s="76">
        <v>5.3220000000000001</v>
      </c>
      <c r="J614" s="127">
        <f t="shared" si="4"/>
        <v>5.5239869848156173</v>
      </c>
      <c r="K614" s="127">
        <f t="shared" si="5"/>
        <v>10.845986984815617</v>
      </c>
      <c r="L614" s="76">
        <v>66.384</v>
      </c>
    </row>
    <row r="615" spans="1:12">
      <c r="A615" s="47" t="s">
        <v>94</v>
      </c>
      <c r="B615" s="47">
        <v>2018</v>
      </c>
      <c r="C615" s="78">
        <v>43400</v>
      </c>
      <c r="D615" s="47" t="s">
        <v>72</v>
      </c>
      <c r="E615" s="76" t="s">
        <v>22</v>
      </c>
      <c r="F615" s="76" t="s">
        <v>15</v>
      </c>
      <c r="G615" s="76"/>
      <c r="H615" s="76"/>
      <c r="I615" s="76">
        <v>5.3739999999999997</v>
      </c>
      <c r="J615" s="127">
        <f t="shared" si="4"/>
        <v>5.4760730872978813</v>
      </c>
      <c r="K615" s="127">
        <f t="shared" si="5"/>
        <v>10.850073087297881</v>
      </c>
      <c r="L615" s="76">
        <v>66.358999999999995</v>
      </c>
    </row>
    <row r="616" spans="1:12">
      <c r="A616" s="47" t="s">
        <v>94</v>
      </c>
      <c r="B616" s="47">
        <v>2018</v>
      </c>
      <c r="C616" s="78">
        <v>43400</v>
      </c>
      <c r="D616" s="47" t="s">
        <v>72</v>
      </c>
      <c r="E616" s="76" t="s">
        <v>30</v>
      </c>
      <c r="F616" s="76" t="s">
        <v>31</v>
      </c>
      <c r="G616" s="76"/>
      <c r="H616" s="76"/>
      <c r="I616" s="76">
        <v>5.3410000000000002</v>
      </c>
      <c r="J616" s="127">
        <f t="shared" si="4"/>
        <v>5.5149624866185194</v>
      </c>
      <c r="K616" s="127">
        <f t="shared" si="5"/>
        <v>10.85596248661852</v>
      </c>
      <c r="L616" s="76">
        <v>66.322999999999993</v>
      </c>
    </row>
    <row r="617" spans="1:12">
      <c r="A617" s="47" t="s">
        <v>94</v>
      </c>
      <c r="B617" s="47">
        <v>2018</v>
      </c>
      <c r="C617" s="78">
        <v>43400</v>
      </c>
      <c r="D617" s="47" t="s">
        <v>72</v>
      </c>
      <c r="E617" s="76" t="s">
        <v>177</v>
      </c>
      <c r="F617" s="76" t="s">
        <v>19</v>
      </c>
      <c r="G617" s="76"/>
      <c r="H617" s="76"/>
      <c r="I617" s="76">
        <v>5.38</v>
      </c>
      <c r="J617" s="127">
        <f t="shared" si="4"/>
        <v>5.4959686409570869</v>
      </c>
      <c r="K617" s="127">
        <f t="shared" si="5"/>
        <v>10.875968640957087</v>
      </c>
      <c r="L617" s="76">
        <v>66.200999999999993</v>
      </c>
    </row>
    <row r="618" spans="1:12">
      <c r="A618" s="47" t="s">
        <v>94</v>
      </c>
      <c r="B618" s="47">
        <v>2018</v>
      </c>
      <c r="C618" s="78">
        <v>43400</v>
      </c>
      <c r="D618" s="47" t="s">
        <v>72</v>
      </c>
      <c r="E618" s="76" t="s">
        <v>136</v>
      </c>
      <c r="F618" s="76" t="s">
        <v>25</v>
      </c>
      <c r="G618" s="76"/>
      <c r="H618" s="76"/>
      <c r="I618" s="76">
        <v>5.3970000000000002</v>
      </c>
      <c r="J618" s="127">
        <f t="shared" si="4"/>
        <v>5.4889993952222547</v>
      </c>
      <c r="K618" s="127">
        <f t="shared" si="5"/>
        <v>10.885999395222255</v>
      </c>
      <c r="L618" s="76">
        <v>66.14</v>
      </c>
    </row>
    <row r="619" spans="1:12">
      <c r="A619" s="47" t="s">
        <v>94</v>
      </c>
      <c r="B619" s="47">
        <v>2018</v>
      </c>
      <c r="C619" s="78">
        <v>43400</v>
      </c>
      <c r="D619" s="47" t="s">
        <v>72</v>
      </c>
      <c r="E619" s="76" t="s">
        <v>124</v>
      </c>
      <c r="F619" s="76" t="s">
        <v>123</v>
      </c>
      <c r="G619" s="76"/>
      <c r="H619" s="76"/>
      <c r="I619" s="76">
        <v>5.3520000000000003</v>
      </c>
      <c r="J619" s="127">
        <f t="shared" si="4"/>
        <v>5.5559340069992569</v>
      </c>
      <c r="K619" s="127">
        <f t="shared" si="5"/>
        <v>10.907934006999257</v>
      </c>
      <c r="L619" s="76">
        <v>66.007000000000005</v>
      </c>
    </row>
    <row r="620" spans="1:12">
      <c r="A620" s="47" t="s">
        <v>94</v>
      </c>
      <c r="B620" s="47">
        <v>2018</v>
      </c>
      <c r="C620" s="78">
        <v>43400</v>
      </c>
      <c r="D620" s="47" t="s">
        <v>72</v>
      </c>
      <c r="E620" s="76" t="s">
        <v>101</v>
      </c>
      <c r="F620" s="76" t="s">
        <v>47</v>
      </c>
      <c r="G620" s="76"/>
      <c r="H620" s="76"/>
      <c r="I620" s="76">
        <v>5.3890000000000002</v>
      </c>
      <c r="J620" s="127">
        <f t="shared" si="4"/>
        <v>5.536976509150505</v>
      </c>
      <c r="K620" s="127">
        <f t="shared" si="5"/>
        <v>10.925976509150505</v>
      </c>
      <c r="L620" s="76">
        <v>65.897999999999996</v>
      </c>
    </row>
    <row r="621" spans="1:12">
      <c r="A621" s="47" t="s">
        <v>94</v>
      </c>
      <c r="B621" s="47">
        <v>2018</v>
      </c>
      <c r="C621" s="78">
        <v>43400</v>
      </c>
      <c r="D621" s="47" t="s">
        <v>72</v>
      </c>
      <c r="E621" s="76" t="s">
        <v>122</v>
      </c>
      <c r="F621" s="76" t="s">
        <v>123</v>
      </c>
      <c r="G621" s="76"/>
      <c r="H621" s="76"/>
      <c r="I621" s="76">
        <v>5.4290000000000003</v>
      </c>
      <c r="J621" s="127">
        <f t="shared" si="4"/>
        <v>5.5170753758912685</v>
      </c>
      <c r="K621" s="127">
        <f t="shared" si="5"/>
        <v>10.946075375891269</v>
      </c>
      <c r="L621" s="76">
        <v>65.777000000000001</v>
      </c>
    </row>
    <row r="622" spans="1:12">
      <c r="A622" s="47" t="s">
        <v>94</v>
      </c>
      <c r="B622" s="47">
        <v>2018</v>
      </c>
      <c r="C622" s="78">
        <v>43400</v>
      </c>
      <c r="D622" s="47" t="s">
        <v>72</v>
      </c>
      <c r="E622" s="76" t="s">
        <v>83</v>
      </c>
      <c r="F622" s="76" t="s">
        <v>67</v>
      </c>
      <c r="G622" s="76"/>
      <c r="H622" s="76"/>
      <c r="I622" s="76">
        <v>5.4359999999999999</v>
      </c>
      <c r="J622" s="127">
        <f t="shared" si="4"/>
        <v>5.549992859104643</v>
      </c>
      <c r="K622" s="127">
        <f t="shared" si="5"/>
        <v>10.985992859104643</v>
      </c>
      <c r="L622" s="76">
        <v>65.537999999999997</v>
      </c>
    </row>
    <row r="623" spans="1:12">
      <c r="A623" s="47" t="s">
        <v>94</v>
      </c>
      <c r="B623" s="47">
        <v>2018</v>
      </c>
      <c r="C623" s="78">
        <v>43400</v>
      </c>
      <c r="D623" s="47" t="s">
        <v>72</v>
      </c>
      <c r="E623" s="76" t="s">
        <v>78</v>
      </c>
      <c r="F623" s="76" t="s">
        <v>19</v>
      </c>
      <c r="G623" s="76"/>
      <c r="H623" s="76"/>
      <c r="I623" s="76">
        <v>5.4290000000000003</v>
      </c>
      <c r="J623" s="127">
        <f t="shared" si="4"/>
        <v>5.570083409715858</v>
      </c>
      <c r="K623" s="127">
        <f t="shared" si="5"/>
        <v>10.999083409715858</v>
      </c>
      <c r="L623" s="76">
        <v>65.459999999999994</v>
      </c>
    </row>
    <row r="624" spans="1:12">
      <c r="A624" s="47" t="s">
        <v>94</v>
      </c>
      <c r="B624" s="47">
        <v>2018</v>
      </c>
      <c r="C624" s="78">
        <v>43400</v>
      </c>
      <c r="D624" s="47" t="s">
        <v>72</v>
      </c>
      <c r="E624" s="76" t="s">
        <v>132</v>
      </c>
      <c r="F624" s="76" t="s">
        <v>179</v>
      </c>
      <c r="G624" s="76"/>
      <c r="H624" s="76"/>
      <c r="I624" s="76">
        <v>5.431</v>
      </c>
      <c r="J624" s="127">
        <f t="shared" si="4"/>
        <v>5.6029754494046253</v>
      </c>
      <c r="K624" s="127">
        <f t="shared" si="5"/>
        <v>11.033975449404625</v>
      </c>
      <c r="L624" s="76">
        <v>65.253</v>
      </c>
    </row>
    <row r="625" spans="1:12">
      <c r="A625" s="47" t="s">
        <v>94</v>
      </c>
      <c r="B625" s="47">
        <v>2018</v>
      </c>
      <c r="C625" s="78">
        <v>43400</v>
      </c>
      <c r="D625" s="47" t="s">
        <v>72</v>
      </c>
      <c r="E625" s="76" t="s">
        <v>97</v>
      </c>
      <c r="F625" s="76" t="s">
        <v>153</v>
      </c>
      <c r="G625" s="76"/>
      <c r="H625" s="76"/>
      <c r="I625" s="76">
        <v>5.4779999999999998</v>
      </c>
      <c r="J625" s="127">
        <f t="shared" si="4"/>
        <v>5.5610506416448189</v>
      </c>
      <c r="K625" s="127">
        <f t="shared" si="5"/>
        <v>11.039050641644819</v>
      </c>
      <c r="L625" s="76">
        <v>65.222999999999999</v>
      </c>
    </row>
    <row r="626" spans="1:12">
      <c r="A626" s="47" t="s">
        <v>94</v>
      </c>
      <c r="B626" s="47">
        <v>2018</v>
      </c>
      <c r="C626" s="78">
        <v>43400</v>
      </c>
      <c r="D626" s="47" t="s">
        <v>72</v>
      </c>
      <c r="E626" s="76" t="s">
        <v>20</v>
      </c>
      <c r="F626" s="76" t="s">
        <v>21</v>
      </c>
      <c r="G626" s="76"/>
      <c r="H626" s="76"/>
      <c r="I626" s="76">
        <v>5.4560000000000004</v>
      </c>
      <c r="J626" s="127">
        <f t="shared" si="4"/>
        <v>5.6020393481900124</v>
      </c>
      <c r="K626" s="127">
        <f t="shared" si="5"/>
        <v>11.058039348190013</v>
      </c>
      <c r="L626" s="76">
        <v>65.111000000000004</v>
      </c>
    </row>
    <row r="627" spans="1:12">
      <c r="A627" s="47" t="s">
        <v>94</v>
      </c>
      <c r="B627" s="47">
        <v>2018</v>
      </c>
      <c r="C627" s="78">
        <v>43400</v>
      </c>
      <c r="D627" s="47" t="s">
        <v>72</v>
      </c>
      <c r="E627" s="76" t="s">
        <v>150</v>
      </c>
      <c r="F627" s="76" t="s">
        <v>31</v>
      </c>
      <c r="G627" s="76"/>
      <c r="H627" s="76"/>
      <c r="I627" s="76">
        <v>5.4660000000000002</v>
      </c>
      <c r="J627" s="127">
        <f t="shared" si="4"/>
        <v>5.6020686220254552</v>
      </c>
      <c r="K627" s="127">
        <f t="shared" si="5"/>
        <v>11.068068622025455</v>
      </c>
      <c r="L627" s="76">
        <v>65.052000000000007</v>
      </c>
    </row>
    <row r="628" spans="1:12">
      <c r="A628" s="47" t="s">
        <v>94</v>
      </c>
      <c r="B628" s="47">
        <v>2018</v>
      </c>
      <c r="C628" s="78">
        <v>43400</v>
      </c>
      <c r="D628" s="47" t="s">
        <v>72</v>
      </c>
      <c r="E628" s="76" t="s">
        <v>141</v>
      </c>
      <c r="F628" s="76" t="s">
        <v>44</v>
      </c>
      <c r="G628" s="76"/>
      <c r="H628" s="76"/>
      <c r="I628" s="76">
        <v>5.4710000000000001</v>
      </c>
      <c r="J628" s="127">
        <f t="shared" si="4"/>
        <v>5.6079684249399886</v>
      </c>
      <c r="K628" s="127">
        <f t="shared" si="5"/>
        <v>11.078968424939989</v>
      </c>
      <c r="L628" s="76">
        <v>64.988</v>
      </c>
    </row>
    <row r="629" spans="1:12">
      <c r="A629" s="47" t="s">
        <v>94</v>
      </c>
      <c r="B629" s="47">
        <v>2018</v>
      </c>
      <c r="C629" s="78">
        <v>43400</v>
      </c>
      <c r="D629" s="47" t="s">
        <v>72</v>
      </c>
      <c r="E629" s="76" t="s">
        <v>142</v>
      </c>
      <c r="F629" s="76" t="s">
        <v>61</v>
      </c>
      <c r="G629" s="76"/>
      <c r="H629" s="76"/>
      <c r="I629" s="76">
        <v>5.4779999999999998</v>
      </c>
      <c r="J629" s="127">
        <f t="shared" si="4"/>
        <v>5.6040378636293671</v>
      </c>
      <c r="K629" s="127">
        <f t="shared" si="5"/>
        <v>11.082037863629367</v>
      </c>
      <c r="L629" s="76">
        <v>64.97</v>
      </c>
    </row>
    <row r="630" spans="1:12">
      <c r="A630" s="47" t="s">
        <v>94</v>
      </c>
      <c r="B630" s="47">
        <v>2018</v>
      </c>
      <c r="C630" s="78">
        <v>43400</v>
      </c>
      <c r="D630" s="47" t="s">
        <v>72</v>
      </c>
      <c r="E630" s="76" t="s">
        <v>5921</v>
      </c>
      <c r="F630" s="76" t="s">
        <v>29</v>
      </c>
      <c r="G630" s="76"/>
      <c r="H630" s="76"/>
      <c r="I630" s="76">
        <v>5.4710000000000001</v>
      </c>
      <c r="J630" s="127">
        <f t="shared" si="4"/>
        <v>5.6250424115398836</v>
      </c>
      <c r="K630" s="127">
        <f t="shared" si="5"/>
        <v>11.096042411539884</v>
      </c>
      <c r="L630" s="76">
        <v>64.888000000000005</v>
      </c>
    </row>
    <row r="631" spans="1:12">
      <c r="A631" s="47" t="s">
        <v>94</v>
      </c>
      <c r="B631" s="47">
        <v>2018</v>
      </c>
      <c r="C631" s="78">
        <v>43400</v>
      </c>
      <c r="D631" s="47" t="s">
        <v>72</v>
      </c>
      <c r="E631" s="76" t="s">
        <v>149</v>
      </c>
      <c r="F631" s="76" t="s">
        <v>56</v>
      </c>
      <c r="G631" s="76"/>
      <c r="H631" s="76"/>
      <c r="I631" s="76">
        <v>5.5019999999999998</v>
      </c>
      <c r="J631" s="127">
        <f t="shared" si="4"/>
        <v>5.6259404036969505</v>
      </c>
      <c r="K631" s="127">
        <f t="shared" si="5"/>
        <v>11.12794040369695</v>
      </c>
      <c r="L631" s="76">
        <v>64.701999999999998</v>
      </c>
    </row>
    <row r="632" spans="1:12">
      <c r="A632" s="47" t="s">
        <v>94</v>
      </c>
      <c r="B632" s="47">
        <v>2018</v>
      </c>
      <c r="C632" s="78">
        <v>43400</v>
      </c>
      <c r="D632" s="47" t="s">
        <v>72</v>
      </c>
      <c r="E632" s="76" t="s">
        <v>111</v>
      </c>
      <c r="F632" s="76" t="s">
        <v>163</v>
      </c>
      <c r="G632" s="76"/>
      <c r="H632" s="76"/>
      <c r="I632" s="76">
        <v>5.4669999999999996</v>
      </c>
      <c r="J632" s="127">
        <f t="shared" si="4"/>
        <v>5.6740268313062847</v>
      </c>
      <c r="K632" s="127">
        <f t="shared" si="5"/>
        <v>11.141026831306284</v>
      </c>
      <c r="L632" s="76">
        <v>64.626000000000005</v>
      </c>
    </row>
    <row r="633" spans="1:12">
      <c r="A633" s="47" t="s">
        <v>94</v>
      </c>
      <c r="B633" s="47">
        <v>2018</v>
      </c>
      <c r="C633" s="78">
        <v>43400</v>
      </c>
      <c r="D633" s="47" t="s">
        <v>72</v>
      </c>
      <c r="E633" s="76" t="s">
        <v>39</v>
      </c>
      <c r="F633" s="76" t="s">
        <v>40</v>
      </c>
      <c r="G633" s="76"/>
      <c r="H633" s="76"/>
      <c r="I633" s="76">
        <v>5.5069999999999997</v>
      </c>
      <c r="J633" s="127">
        <f t="shared" si="4"/>
        <v>5.6459346159208135</v>
      </c>
      <c r="K633" s="127">
        <f t="shared" si="5"/>
        <v>11.152934615920813</v>
      </c>
      <c r="L633" s="76">
        <v>64.557000000000002</v>
      </c>
    </row>
    <row r="634" spans="1:12">
      <c r="A634" s="47" t="s">
        <v>94</v>
      </c>
      <c r="B634" s="47">
        <v>2018</v>
      </c>
      <c r="C634" s="78">
        <v>43400</v>
      </c>
      <c r="D634" s="47" t="s">
        <v>72</v>
      </c>
      <c r="E634" s="76" t="s">
        <v>52</v>
      </c>
      <c r="F634" s="76" t="s">
        <v>53</v>
      </c>
      <c r="G634" s="76"/>
      <c r="H634" s="76"/>
      <c r="I634" s="76">
        <v>5.51</v>
      </c>
      <c r="J634" s="127">
        <f t="shared" si="4"/>
        <v>5.6579851093531879</v>
      </c>
      <c r="K634" s="127">
        <f t="shared" si="5"/>
        <v>11.167985109353188</v>
      </c>
      <c r="L634" s="76">
        <v>64.47</v>
      </c>
    </row>
    <row r="635" spans="1:12">
      <c r="A635" s="47" t="s">
        <v>94</v>
      </c>
      <c r="B635" s="47">
        <v>2018</v>
      </c>
      <c r="C635" s="78">
        <v>43400</v>
      </c>
      <c r="D635" s="47" t="s">
        <v>72</v>
      </c>
      <c r="E635" s="76" t="s">
        <v>99</v>
      </c>
      <c r="F635" s="76" t="s">
        <v>67</v>
      </c>
      <c r="G635" s="76"/>
      <c r="H635" s="76"/>
      <c r="I635" s="76">
        <v>5.5490000000000004</v>
      </c>
      <c r="J635" s="127">
        <f t="shared" si="4"/>
        <v>5.6490341228984251</v>
      </c>
      <c r="K635" s="127">
        <f t="shared" si="5"/>
        <v>11.198034122898425</v>
      </c>
      <c r="L635" s="76">
        <v>64.296999999999997</v>
      </c>
    </row>
    <row r="636" spans="1:12">
      <c r="A636" s="47" t="s">
        <v>94</v>
      </c>
      <c r="B636" s="47">
        <v>2018</v>
      </c>
      <c r="C636" s="78">
        <v>43400</v>
      </c>
      <c r="D636" s="47" t="s">
        <v>72</v>
      </c>
      <c r="E636" s="76" t="s">
        <v>186</v>
      </c>
      <c r="F636" s="76" t="s">
        <v>25</v>
      </c>
      <c r="G636" s="76"/>
      <c r="H636" s="76"/>
      <c r="I636" s="76">
        <v>5.5490000000000004</v>
      </c>
      <c r="J636" s="127">
        <f t="shared" si="4"/>
        <v>5.6720706771604439</v>
      </c>
      <c r="K636" s="127">
        <f t="shared" si="5"/>
        <v>11.221070677160444</v>
      </c>
      <c r="L636" s="76">
        <v>64.165000000000006</v>
      </c>
    </row>
    <row r="637" spans="1:12">
      <c r="A637" s="47" t="s">
        <v>94</v>
      </c>
      <c r="B637" s="47">
        <v>2018</v>
      </c>
      <c r="C637" s="78">
        <v>43400</v>
      </c>
      <c r="D637" s="47" t="s">
        <v>72</v>
      </c>
      <c r="E637" s="76" t="s">
        <v>546</v>
      </c>
      <c r="F637" s="76" t="s">
        <v>44</v>
      </c>
      <c r="G637" s="76"/>
      <c r="H637" s="76"/>
      <c r="I637" s="76">
        <v>5.5960000000000001</v>
      </c>
      <c r="J637" s="127">
        <f t="shared" si="4"/>
        <v>5.6369750222319315</v>
      </c>
      <c r="K637" s="127">
        <f t="shared" si="5"/>
        <v>11.232975022231932</v>
      </c>
      <c r="L637" s="76">
        <v>64.096999999999994</v>
      </c>
    </row>
    <row r="638" spans="1:12">
      <c r="A638" s="47" t="s">
        <v>94</v>
      </c>
      <c r="B638" s="47">
        <v>2018</v>
      </c>
      <c r="C638" s="78">
        <v>43400</v>
      </c>
      <c r="D638" s="47" t="s">
        <v>72</v>
      </c>
      <c r="E638" s="76" t="s">
        <v>100</v>
      </c>
      <c r="F638" s="76" t="s">
        <v>47</v>
      </c>
      <c r="G638" s="76"/>
      <c r="H638" s="76"/>
      <c r="I638" s="76">
        <v>5.5309999999999997</v>
      </c>
      <c r="J638" s="127">
        <f t="shared" si="4"/>
        <v>5.7040784114847485</v>
      </c>
      <c r="K638" s="127">
        <f t="shared" si="5"/>
        <v>11.235078411484748</v>
      </c>
      <c r="L638" s="76">
        <v>64.084999999999994</v>
      </c>
    </row>
    <row r="639" spans="1:12">
      <c r="A639" s="47" t="s">
        <v>94</v>
      </c>
      <c r="B639" s="47">
        <v>2018</v>
      </c>
      <c r="C639" s="78">
        <v>43400</v>
      </c>
      <c r="D639" s="47" t="s">
        <v>72</v>
      </c>
      <c r="E639" s="76" t="s">
        <v>180</v>
      </c>
      <c r="F639" s="76" t="s">
        <v>27</v>
      </c>
      <c r="G639" s="76"/>
      <c r="H639" s="76"/>
      <c r="I639" s="76">
        <v>5.52</v>
      </c>
      <c r="J639" s="127">
        <f t="shared" si="4"/>
        <v>5.7240266108629783</v>
      </c>
      <c r="K639" s="127">
        <f t="shared" si="5"/>
        <v>11.244026610862978</v>
      </c>
      <c r="L639" s="76">
        <v>64.034000000000006</v>
      </c>
    </row>
    <row r="640" spans="1:12">
      <c r="A640" s="47" t="s">
        <v>94</v>
      </c>
      <c r="B640" s="47">
        <v>2018</v>
      </c>
      <c r="C640" s="78">
        <v>43400</v>
      </c>
      <c r="D640" s="47" t="s">
        <v>72</v>
      </c>
      <c r="E640" s="76" t="s">
        <v>170</v>
      </c>
      <c r="F640" s="76" t="s">
        <v>59</v>
      </c>
      <c r="G640" s="76"/>
      <c r="H640" s="76"/>
      <c r="I640" s="76">
        <v>5.5730000000000004</v>
      </c>
      <c r="J640" s="127">
        <f t="shared" si="4"/>
        <v>5.6880851306755087</v>
      </c>
      <c r="K640" s="127">
        <f t="shared" si="5"/>
        <v>11.261085130675509</v>
      </c>
      <c r="L640" s="76">
        <v>63.936999999999998</v>
      </c>
    </row>
    <row r="641" spans="1:12">
      <c r="A641" s="47" t="s">
        <v>94</v>
      </c>
      <c r="B641" s="47">
        <v>2018</v>
      </c>
      <c r="C641" s="78">
        <v>43400</v>
      </c>
      <c r="D641" s="47" t="s">
        <v>72</v>
      </c>
      <c r="E641" s="76" t="s">
        <v>169</v>
      </c>
      <c r="F641" s="76" t="s">
        <v>49</v>
      </c>
      <c r="G641" s="76"/>
      <c r="H641" s="76"/>
      <c r="I641" s="76">
        <v>5.6150000000000002</v>
      </c>
      <c r="J641" s="127">
        <f t="shared" si="4"/>
        <v>5.7819133359715078</v>
      </c>
      <c r="K641" s="127">
        <f t="shared" si="5"/>
        <v>11.396913335971508</v>
      </c>
      <c r="L641" s="76">
        <v>63.174999999999997</v>
      </c>
    </row>
    <row r="642" spans="1:12">
      <c r="A642" s="47" t="s">
        <v>94</v>
      </c>
      <c r="B642" s="47">
        <v>2018</v>
      </c>
      <c r="C642" s="78">
        <v>43400</v>
      </c>
      <c r="D642" s="47" t="s">
        <v>72</v>
      </c>
      <c r="E642" s="76" t="s">
        <v>215</v>
      </c>
      <c r="F642" s="76" t="s">
        <v>38</v>
      </c>
      <c r="G642" s="76"/>
      <c r="H642" s="76"/>
      <c r="I642" s="76">
        <v>5.5730000000000004</v>
      </c>
      <c r="J642" s="127">
        <f t="shared" si="4"/>
        <v>5.8320372247742753</v>
      </c>
      <c r="K642" s="127">
        <f t="shared" si="5"/>
        <v>11.405037224774276</v>
      </c>
      <c r="L642" s="76">
        <v>63.13</v>
      </c>
    </row>
    <row r="643" spans="1:12">
      <c r="A643" s="47" t="s">
        <v>94</v>
      </c>
      <c r="B643" s="47">
        <v>2018</v>
      </c>
      <c r="C643" s="78">
        <v>43400</v>
      </c>
      <c r="D643" s="47" t="s">
        <v>72</v>
      </c>
      <c r="E643" s="76" t="s">
        <v>5926</v>
      </c>
      <c r="F643" s="76" t="s">
        <v>59</v>
      </c>
      <c r="G643" s="76"/>
      <c r="H643" s="76"/>
      <c r="I643" s="76">
        <v>5.6310000000000002</v>
      </c>
      <c r="J643" s="127">
        <f t="shared" si="4"/>
        <v>5.7800021078656663</v>
      </c>
      <c r="K643" s="127">
        <f t="shared" si="5"/>
        <v>11.411002107865666</v>
      </c>
      <c r="L643" s="76">
        <v>63.097000000000001</v>
      </c>
    </row>
    <row r="644" spans="1:12">
      <c r="A644" s="47" t="s">
        <v>94</v>
      </c>
      <c r="B644" s="47">
        <v>2018</v>
      </c>
      <c r="C644" s="78">
        <v>43400</v>
      </c>
      <c r="D644" s="47" t="s">
        <v>72</v>
      </c>
      <c r="E644" s="76" t="s">
        <v>60</v>
      </c>
      <c r="F644" s="76" t="s">
        <v>61</v>
      </c>
      <c r="G644" s="76"/>
      <c r="H644" s="76"/>
      <c r="I644" s="76">
        <v>5.6130000000000004</v>
      </c>
      <c r="J644" s="127">
        <f t="shared" si="4"/>
        <v>5.8250123276355081</v>
      </c>
      <c r="K644" s="127">
        <f t="shared" si="5"/>
        <v>11.438012327635509</v>
      </c>
      <c r="L644" s="76">
        <v>62.948</v>
      </c>
    </row>
    <row r="645" spans="1:12">
      <c r="A645" s="47" t="s">
        <v>94</v>
      </c>
      <c r="B645" s="47">
        <v>2018</v>
      </c>
      <c r="C645" s="78">
        <v>43400</v>
      </c>
      <c r="D645" s="47" t="s">
        <v>72</v>
      </c>
      <c r="E645" s="76" t="s">
        <v>5919</v>
      </c>
      <c r="F645" s="76" t="s">
        <v>53</v>
      </c>
      <c r="G645" s="76"/>
      <c r="H645" s="76"/>
      <c r="I645" s="76">
        <v>5.7169999999999996</v>
      </c>
      <c r="J645" s="127">
        <f t="shared" si="4"/>
        <v>5.8320111159231987</v>
      </c>
      <c r="K645" s="127">
        <f t="shared" si="5"/>
        <v>11.549011115923198</v>
      </c>
      <c r="L645" s="76">
        <v>62.343000000000004</v>
      </c>
    </row>
  </sheetData>
  <autoFilter ref="A1:L605" xr:uid="{1B1A9552-E3BB-4C1C-B3A2-79351D2FDD43}">
    <sortState xmlns:xlrd2="http://schemas.microsoft.com/office/spreadsheetml/2017/richdata2" ref="A2:L605">
      <sortCondition descending="1" ref="B1:B605"/>
    </sortState>
  </autoFilter>
  <conditionalFormatting sqref="I2:I3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3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6:K8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25" priority="9">
      <formula>$E175="F"</formula>
    </cfRule>
    <cfRule type="expression" dxfId="624" priority="1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23" priority="1522">
      <formula>#REF!="F"</formula>
    </cfRule>
    <cfRule type="expression" dxfId="622" priority="152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21" priority="7">
      <formula>#REF!="F"</formula>
    </cfRule>
    <cfRule type="expression" dxfId="620" priority="8">
      <formula>#REF!="Q"</formula>
    </cfRule>
  </conditionalFormatting>
  <conditionalFormatting sqref="A477:B477 A479:B479 A481:B481 A483:B483 A485:B485 A487:B487 A489:B489 A491:B491 A493:B493 A495:B495 A497:B497">
    <cfRule type="expression" dxfId="619" priority="5">
      <formula>#REF!="F"</formula>
    </cfRule>
    <cfRule type="expression" dxfId="618" priority="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17" priority="3">
      <formula>#REF!="F"</formula>
    </cfRule>
    <cfRule type="expression" dxfId="616" priority="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15" priority="1">
      <formula>#REF!="F"</formula>
    </cfRule>
    <cfRule type="expression" dxfId="614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099"/>
  <sheetViews>
    <sheetView zoomScale="85" zoomScaleNormal="85" workbookViewId="0">
      <pane ySplit="1" topLeftCell="A1075" activePane="bottomLeft" state="frozen"/>
      <selection activeCell="K162" sqref="K162"/>
      <selection pane="bottomLeft" activeCell="A1098" sqref="A1098:D1099"/>
    </sheetView>
  </sheetViews>
  <sheetFormatPr defaultRowHeight="14.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28" bestFit="1" customWidth="1"/>
    <col min="8" max="8" width="7.54296875" bestFit="1" customWidth="1"/>
    <col min="9" max="9" width="5.7265625" bestFit="1" customWidth="1"/>
    <col min="10" max="10" width="9.26953125" bestFit="1" customWidth="1"/>
    <col min="11" max="11" width="7.54296875" bestFit="1" customWidth="1"/>
    <col min="12" max="12" width="8.453125" bestFit="1" customWidth="1"/>
    <col min="13" max="13" width="12.1796875" bestFit="1" customWidth="1"/>
    <col min="14" max="14" width="7.54296875" bestFit="1" customWidth="1"/>
    <col min="15" max="15" width="8.453125" bestFit="1" customWidth="1"/>
    <col min="16" max="16" width="12.1796875" bestFit="1" customWidth="1"/>
    <col min="17" max="17" width="7.54296875" bestFit="1" customWidth="1"/>
    <col min="18" max="18" width="8.453125" bestFit="1" customWidth="1"/>
    <col min="19" max="19" width="12.1796875" bestFit="1" customWidth="1"/>
  </cols>
  <sheetData>
    <row r="1" spans="1:19">
      <c r="A1" s="25" t="s">
        <v>0</v>
      </c>
      <c r="B1" s="25" t="s">
        <v>1</v>
      </c>
      <c r="C1" s="25" t="s">
        <v>2</v>
      </c>
      <c r="D1" s="25" t="s">
        <v>3</v>
      </c>
      <c r="E1" s="25" t="s">
        <v>193</v>
      </c>
      <c r="F1" s="25" t="s">
        <v>194</v>
      </c>
      <c r="G1" s="25" t="s">
        <v>4</v>
      </c>
      <c r="H1" s="25" t="s">
        <v>5</v>
      </c>
      <c r="I1" s="25" t="s">
        <v>6</v>
      </c>
      <c r="J1" s="25" t="s">
        <v>195</v>
      </c>
      <c r="K1" s="25" t="s">
        <v>196</v>
      </c>
      <c r="L1" s="25" t="s">
        <v>197</v>
      </c>
      <c r="M1" s="25" t="s">
        <v>198</v>
      </c>
      <c r="N1" s="25" t="s">
        <v>199</v>
      </c>
      <c r="O1" s="25" t="s">
        <v>200</v>
      </c>
      <c r="P1" s="25" t="s">
        <v>201</v>
      </c>
      <c r="Q1" s="25" t="s">
        <v>202</v>
      </c>
      <c r="R1" s="25" t="s">
        <v>203</v>
      </c>
      <c r="S1" s="25" t="s">
        <v>204</v>
      </c>
    </row>
    <row r="2" spans="1:19">
      <c r="A2" s="1" t="s">
        <v>556</v>
      </c>
      <c r="B2" s="1">
        <v>2023</v>
      </c>
      <c r="C2" s="2">
        <v>44982</v>
      </c>
      <c r="D2" s="1" t="s">
        <v>72</v>
      </c>
      <c r="E2" s="1" t="s">
        <v>205</v>
      </c>
      <c r="F2" s="4">
        <v>1</v>
      </c>
      <c r="G2" s="4" t="s">
        <v>75</v>
      </c>
      <c r="H2" s="4" t="s">
        <v>19</v>
      </c>
      <c r="I2" s="4"/>
      <c r="J2" s="4">
        <v>5</v>
      </c>
      <c r="K2" s="4">
        <v>1</v>
      </c>
      <c r="L2" s="4">
        <v>11.606</v>
      </c>
      <c r="M2" s="4"/>
    </row>
    <row r="3" spans="1:19">
      <c r="A3" s="1" t="s">
        <v>556</v>
      </c>
      <c r="B3" s="1">
        <v>2023</v>
      </c>
      <c r="C3" s="2">
        <v>44982</v>
      </c>
      <c r="D3" s="1" t="s">
        <v>72</v>
      </c>
      <c r="E3" s="1" t="s">
        <v>205</v>
      </c>
      <c r="F3" s="4">
        <v>1</v>
      </c>
      <c r="G3" s="4" t="s">
        <v>46</v>
      </c>
      <c r="H3" s="4" t="s">
        <v>47</v>
      </c>
      <c r="I3" s="4"/>
      <c r="J3" s="4">
        <v>28</v>
      </c>
      <c r="K3" s="4">
        <v>2</v>
      </c>
      <c r="L3" s="4">
        <v>11.818999999999999</v>
      </c>
      <c r="M3" s="4"/>
    </row>
    <row r="4" spans="1:19">
      <c r="A4" s="1" t="s">
        <v>556</v>
      </c>
      <c r="B4" s="1">
        <v>2023</v>
      </c>
      <c r="C4" s="2">
        <v>44982</v>
      </c>
      <c r="D4" s="1" t="s">
        <v>72</v>
      </c>
      <c r="E4" s="1" t="s">
        <v>205</v>
      </c>
      <c r="F4" s="4">
        <v>2</v>
      </c>
      <c r="G4" s="4" t="s">
        <v>32</v>
      </c>
      <c r="H4" s="4" t="s">
        <v>17</v>
      </c>
      <c r="I4" s="4"/>
      <c r="J4" s="4">
        <v>6</v>
      </c>
      <c r="K4" s="4">
        <v>1</v>
      </c>
      <c r="L4" s="4">
        <v>11.250999999999999</v>
      </c>
      <c r="M4" s="4"/>
    </row>
    <row r="5" spans="1:19">
      <c r="A5" s="1" t="s">
        <v>556</v>
      </c>
      <c r="B5" s="1">
        <v>2023</v>
      </c>
      <c r="C5" s="2">
        <v>44982</v>
      </c>
      <c r="D5" s="1" t="s">
        <v>72</v>
      </c>
      <c r="E5" s="1" t="s">
        <v>205</v>
      </c>
      <c r="F5" s="4">
        <v>2</v>
      </c>
      <c r="G5" s="4" t="s">
        <v>115</v>
      </c>
      <c r="H5" s="4" t="s">
        <v>31</v>
      </c>
      <c r="I5" s="4"/>
      <c r="J5" s="4">
        <v>27</v>
      </c>
      <c r="K5" s="4">
        <v>2</v>
      </c>
      <c r="L5" s="4">
        <v>11.32</v>
      </c>
      <c r="M5" s="4"/>
    </row>
    <row r="6" spans="1:19">
      <c r="A6" s="1" t="s">
        <v>556</v>
      </c>
      <c r="B6" s="1">
        <v>2023</v>
      </c>
      <c r="C6" s="2">
        <v>44982</v>
      </c>
      <c r="D6" s="1" t="s">
        <v>72</v>
      </c>
      <c r="E6" s="1" t="s">
        <v>205</v>
      </c>
      <c r="F6" s="4">
        <v>3</v>
      </c>
      <c r="G6" s="4" t="s">
        <v>20</v>
      </c>
      <c r="H6" s="4" t="s">
        <v>21</v>
      </c>
      <c r="I6" s="4"/>
      <c r="J6" s="4">
        <v>9</v>
      </c>
      <c r="K6" s="4">
        <v>1</v>
      </c>
      <c r="L6" s="4">
        <v>11.282</v>
      </c>
      <c r="M6" s="4"/>
    </row>
    <row r="7" spans="1:19">
      <c r="A7" s="1" t="s">
        <v>556</v>
      </c>
      <c r="B7" s="1">
        <v>2023</v>
      </c>
      <c r="C7" s="2">
        <v>44982</v>
      </c>
      <c r="D7" s="1" t="s">
        <v>72</v>
      </c>
      <c r="E7" s="1" t="s">
        <v>205</v>
      </c>
      <c r="F7" s="4">
        <v>3</v>
      </c>
      <c r="G7" s="4" t="s">
        <v>116</v>
      </c>
      <c r="H7" s="4" t="s">
        <v>49</v>
      </c>
      <c r="I7" s="4"/>
      <c r="J7" s="4">
        <v>26</v>
      </c>
      <c r="K7" s="4">
        <v>2</v>
      </c>
      <c r="L7" s="4">
        <v>11.282</v>
      </c>
      <c r="M7" s="4"/>
    </row>
    <row r="8" spans="1:19">
      <c r="A8" s="1" t="s">
        <v>556</v>
      </c>
      <c r="B8" s="1">
        <v>2023</v>
      </c>
      <c r="C8" s="2">
        <v>44982</v>
      </c>
      <c r="D8" s="1" t="s">
        <v>72</v>
      </c>
      <c r="E8" s="1" t="s">
        <v>205</v>
      </c>
      <c r="F8" s="4">
        <v>4</v>
      </c>
      <c r="G8" s="4" t="s">
        <v>42</v>
      </c>
      <c r="H8" s="4" t="s">
        <v>40</v>
      </c>
      <c r="I8" s="4"/>
      <c r="J8" s="4">
        <v>7</v>
      </c>
      <c r="K8" s="4">
        <v>1</v>
      </c>
      <c r="L8" s="4">
        <v>11.422000000000001</v>
      </c>
      <c r="M8" s="4"/>
    </row>
    <row r="9" spans="1:19">
      <c r="A9" s="1" t="s">
        <v>556</v>
      </c>
      <c r="B9" s="1">
        <v>2023</v>
      </c>
      <c r="C9" s="2">
        <v>44982</v>
      </c>
      <c r="D9" s="1" t="s">
        <v>72</v>
      </c>
      <c r="E9" s="1" t="s">
        <v>205</v>
      </c>
      <c r="F9" s="4">
        <v>4</v>
      </c>
      <c r="G9" s="4" t="s">
        <v>109</v>
      </c>
      <c r="H9" s="4" t="s">
        <v>59</v>
      </c>
      <c r="I9" s="4"/>
      <c r="J9" s="4">
        <v>25</v>
      </c>
      <c r="K9" s="4">
        <v>2</v>
      </c>
      <c r="L9" s="4">
        <v>11.893000000000001</v>
      </c>
      <c r="M9" s="4"/>
    </row>
    <row r="10" spans="1:19">
      <c r="A10" s="1" t="s">
        <v>556</v>
      </c>
      <c r="B10" s="1">
        <v>2023</v>
      </c>
      <c r="C10" s="2">
        <v>44982</v>
      </c>
      <c r="D10" s="1" t="s">
        <v>72</v>
      </c>
      <c r="E10" s="1" t="s">
        <v>205</v>
      </c>
      <c r="F10" s="4">
        <v>5</v>
      </c>
      <c r="G10" s="4" t="s">
        <v>26</v>
      </c>
      <c r="H10" s="4" t="s">
        <v>27</v>
      </c>
      <c r="I10" s="4"/>
      <c r="J10" s="4">
        <v>10</v>
      </c>
      <c r="K10" s="4">
        <v>1</v>
      </c>
      <c r="L10" s="4">
        <v>11.516</v>
      </c>
      <c r="M10" s="4"/>
    </row>
    <row r="11" spans="1:19">
      <c r="A11" s="1" t="s">
        <v>556</v>
      </c>
      <c r="B11" s="1">
        <v>2023</v>
      </c>
      <c r="C11" s="2">
        <v>44982</v>
      </c>
      <c r="D11" s="1" t="s">
        <v>72</v>
      </c>
      <c r="E11" s="1" t="s">
        <v>205</v>
      </c>
      <c r="F11" s="4">
        <v>5</v>
      </c>
      <c r="G11" s="4" t="s">
        <v>99</v>
      </c>
      <c r="H11" s="4" t="s">
        <v>67</v>
      </c>
      <c r="I11" s="4"/>
      <c r="J11" s="4">
        <v>24</v>
      </c>
      <c r="K11" s="4">
        <v>2</v>
      </c>
      <c r="L11" s="4">
        <v>11.577999999999999</v>
      </c>
      <c r="M11" s="4"/>
    </row>
    <row r="12" spans="1:19">
      <c r="A12" s="1" t="s">
        <v>556</v>
      </c>
      <c r="B12" s="1">
        <v>2023</v>
      </c>
      <c r="C12" s="2">
        <v>44982</v>
      </c>
      <c r="D12" s="1" t="s">
        <v>72</v>
      </c>
      <c r="E12" s="1" t="s">
        <v>205</v>
      </c>
      <c r="F12" s="4">
        <v>6</v>
      </c>
      <c r="G12" s="4" t="s">
        <v>39</v>
      </c>
      <c r="H12" s="4" t="s">
        <v>40</v>
      </c>
      <c r="I12" s="4"/>
      <c r="J12" s="4">
        <v>8</v>
      </c>
      <c r="K12" s="4">
        <v>1</v>
      </c>
      <c r="L12" s="4">
        <v>11.239000000000001</v>
      </c>
      <c r="M12" s="4"/>
    </row>
    <row r="13" spans="1:19">
      <c r="A13" s="1" t="s">
        <v>556</v>
      </c>
      <c r="B13" s="1">
        <v>2023</v>
      </c>
      <c r="C13" s="2">
        <v>44982</v>
      </c>
      <c r="D13" s="1" t="s">
        <v>72</v>
      </c>
      <c r="E13" s="1" t="s">
        <v>205</v>
      </c>
      <c r="F13" s="4">
        <v>6</v>
      </c>
      <c r="G13" s="4" t="s">
        <v>55</v>
      </c>
      <c r="H13" s="4" t="s">
        <v>56</v>
      </c>
      <c r="I13" s="4"/>
      <c r="J13" s="4">
        <v>23</v>
      </c>
      <c r="K13" s="4">
        <v>2</v>
      </c>
      <c r="L13" s="4">
        <v>11.39</v>
      </c>
      <c r="M13" s="4"/>
    </row>
    <row r="14" spans="1:19">
      <c r="A14" s="1" t="s">
        <v>556</v>
      </c>
      <c r="B14" s="1">
        <v>2023</v>
      </c>
      <c r="C14" s="2">
        <v>44982</v>
      </c>
      <c r="D14" s="1" t="s">
        <v>72</v>
      </c>
      <c r="E14" s="1" t="s">
        <v>205</v>
      </c>
      <c r="F14" s="4">
        <v>7</v>
      </c>
      <c r="G14" s="4" t="s">
        <v>107</v>
      </c>
      <c r="H14" s="4" t="s">
        <v>15</v>
      </c>
      <c r="I14" s="4"/>
      <c r="J14" s="4">
        <v>11</v>
      </c>
      <c r="K14" s="4">
        <v>1</v>
      </c>
      <c r="L14" s="4">
        <v>11.321999999999999</v>
      </c>
      <c r="M14" s="4"/>
    </row>
    <row r="15" spans="1:19">
      <c r="A15" s="1" t="s">
        <v>556</v>
      </c>
      <c r="B15" s="1">
        <v>2023</v>
      </c>
      <c r="C15" s="2">
        <v>44982</v>
      </c>
      <c r="D15" s="1" t="s">
        <v>72</v>
      </c>
      <c r="E15" s="1" t="s">
        <v>205</v>
      </c>
      <c r="F15" s="4">
        <v>7</v>
      </c>
      <c r="G15" s="4" t="s">
        <v>33</v>
      </c>
      <c r="H15" s="4" t="s">
        <v>27</v>
      </c>
      <c r="I15" s="4"/>
      <c r="J15" s="4">
        <v>22</v>
      </c>
      <c r="K15" s="4">
        <v>2</v>
      </c>
      <c r="L15" s="4">
        <v>11.382999999999999</v>
      </c>
      <c r="M15" s="4"/>
    </row>
    <row r="16" spans="1:19">
      <c r="A16" s="1" t="s">
        <v>556</v>
      </c>
      <c r="B16" s="1">
        <v>2023</v>
      </c>
      <c r="C16" s="2">
        <v>44982</v>
      </c>
      <c r="D16" s="1" t="s">
        <v>72</v>
      </c>
      <c r="E16" s="1" t="s">
        <v>205</v>
      </c>
      <c r="F16" s="4">
        <v>8</v>
      </c>
      <c r="G16" s="4" t="s">
        <v>102</v>
      </c>
      <c r="H16" s="4" t="s">
        <v>154</v>
      </c>
      <c r="I16" s="4"/>
      <c r="J16" s="4">
        <v>12</v>
      </c>
      <c r="K16" s="4">
        <v>1</v>
      </c>
      <c r="L16" s="4">
        <v>11.567</v>
      </c>
      <c r="M16" s="4"/>
    </row>
    <row r="17" spans="1:13">
      <c r="A17" s="1" t="s">
        <v>556</v>
      </c>
      <c r="B17" s="1">
        <v>2023</v>
      </c>
      <c r="C17" s="2">
        <v>44982</v>
      </c>
      <c r="D17" s="1" t="s">
        <v>72</v>
      </c>
      <c r="E17" s="1" t="s">
        <v>205</v>
      </c>
      <c r="F17" s="4">
        <v>8</v>
      </c>
      <c r="G17" s="4" t="s">
        <v>35</v>
      </c>
      <c r="H17" s="4" t="s">
        <v>36</v>
      </c>
      <c r="I17" s="4"/>
      <c r="J17" s="4">
        <v>21</v>
      </c>
      <c r="K17" s="4">
        <v>2</v>
      </c>
      <c r="L17" s="4">
        <v>11.58</v>
      </c>
      <c r="M17" s="4"/>
    </row>
    <row r="18" spans="1:13">
      <c r="A18" s="1" t="s">
        <v>556</v>
      </c>
      <c r="B18" s="1">
        <v>2023</v>
      </c>
      <c r="C18" s="2">
        <v>44982</v>
      </c>
      <c r="D18" s="1" t="s">
        <v>72</v>
      </c>
      <c r="E18" s="1" t="s">
        <v>205</v>
      </c>
      <c r="F18" s="4">
        <v>9</v>
      </c>
      <c r="G18" s="4" t="s">
        <v>50</v>
      </c>
      <c r="H18" s="4" t="s">
        <v>51</v>
      </c>
      <c r="I18" s="4"/>
      <c r="J18" s="4">
        <v>13</v>
      </c>
      <c r="K18" s="4">
        <v>1</v>
      </c>
      <c r="L18" s="4">
        <v>11.276999999999999</v>
      </c>
      <c r="M18" s="4"/>
    </row>
    <row r="19" spans="1:13">
      <c r="A19" s="1" t="s">
        <v>556</v>
      </c>
      <c r="B19" s="1">
        <v>2023</v>
      </c>
      <c r="C19" s="2">
        <v>44982</v>
      </c>
      <c r="D19" s="1" t="s">
        <v>72</v>
      </c>
      <c r="E19" s="1" t="s">
        <v>205</v>
      </c>
      <c r="F19" s="4">
        <v>9</v>
      </c>
      <c r="G19" s="4" t="s">
        <v>95</v>
      </c>
      <c r="H19" s="4" t="s">
        <v>38</v>
      </c>
      <c r="I19" s="4"/>
      <c r="J19" s="4">
        <v>20</v>
      </c>
      <c r="K19" s="4">
        <v>2</v>
      </c>
      <c r="L19" s="4">
        <v>11.441999999999998</v>
      </c>
      <c r="M19" s="4"/>
    </row>
    <row r="20" spans="1:13">
      <c r="A20" s="1" t="s">
        <v>556</v>
      </c>
      <c r="B20" s="1">
        <v>2023</v>
      </c>
      <c r="C20" s="2">
        <v>44982</v>
      </c>
      <c r="D20" s="1" t="s">
        <v>72</v>
      </c>
      <c r="E20" s="1" t="s">
        <v>205</v>
      </c>
      <c r="F20" s="4">
        <v>10</v>
      </c>
      <c r="G20" s="4" t="s">
        <v>28</v>
      </c>
      <c r="H20" s="4" t="s">
        <v>29</v>
      </c>
      <c r="I20" s="4"/>
      <c r="J20" s="4">
        <v>16</v>
      </c>
      <c r="K20" s="4">
        <v>1</v>
      </c>
      <c r="L20" s="4">
        <v>11.428000000000001</v>
      </c>
      <c r="M20" s="4"/>
    </row>
    <row r="21" spans="1:13">
      <c r="A21" s="1" t="s">
        <v>556</v>
      </c>
      <c r="B21" s="1">
        <v>2023</v>
      </c>
      <c r="C21" s="2">
        <v>44982</v>
      </c>
      <c r="D21" s="1" t="s">
        <v>72</v>
      </c>
      <c r="E21" s="1" t="s">
        <v>205</v>
      </c>
      <c r="F21" s="4">
        <v>10</v>
      </c>
      <c r="G21" s="4" t="s">
        <v>43</v>
      </c>
      <c r="H21" s="4" t="s">
        <v>44</v>
      </c>
      <c r="I21" s="4"/>
      <c r="J21" s="4">
        <v>17</v>
      </c>
      <c r="K21" s="4">
        <v>2</v>
      </c>
      <c r="L21" s="4">
        <v>11.509</v>
      </c>
      <c r="M21" s="4"/>
    </row>
    <row r="22" spans="1:13">
      <c r="A22" s="1" t="s">
        <v>556</v>
      </c>
      <c r="B22" s="1">
        <v>2023</v>
      </c>
      <c r="C22" s="2">
        <v>44982</v>
      </c>
      <c r="D22" s="1" t="s">
        <v>72</v>
      </c>
      <c r="E22" s="1" t="s">
        <v>205</v>
      </c>
      <c r="F22" s="4">
        <v>11</v>
      </c>
      <c r="G22" s="4" t="s">
        <v>52</v>
      </c>
      <c r="H22" s="4" t="s">
        <v>53</v>
      </c>
      <c r="I22" s="4"/>
      <c r="J22" s="4">
        <v>14</v>
      </c>
      <c r="K22" s="4">
        <v>1</v>
      </c>
      <c r="L22" s="4">
        <v>11.246</v>
      </c>
      <c r="M22" s="4"/>
    </row>
    <row r="23" spans="1:13">
      <c r="A23" s="1" t="s">
        <v>556</v>
      </c>
      <c r="B23" s="1">
        <v>2023</v>
      </c>
      <c r="C23" s="2">
        <v>44982</v>
      </c>
      <c r="D23" s="1" t="s">
        <v>72</v>
      </c>
      <c r="E23" s="1" t="s">
        <v>205</v>
      </c>
      <c r="F23" s="4">
        <v>11</v>
      </c>
      <c r="G23" s="4" t="s">
        <v>45</v>
      </c>
      <c r="H23" s="4" t="s">
        <v>98</v>
      </c>
      <c r="I23" s="4"/>
      <c r="J23" s="4">
        <v>19</v>
      </c>
      <c r="K23" s="4">
        <v>2</v>
      </c>
      <c r="L23" s="4">
        <v>11.255000000000001</v>
      </c>
      <c r="M23" s="4"/>
    </row>
    <row r="24" spans="1:13">
      <c r="A24" s="1" t="s">
        <v>556</v>
      </c>
      <c r="B24" s="1">
        <v>2023</v>
      </c>
      <c r="C24" s="2">
        <v>44982</v>
      </c>
      <c r="D24" s="1" t="s">
        <v>72</v>
      </c>
      <c r="E24" s="1" t="s">
        <v>205</v>
      </c>
      <c r="F24" s="4">
        <v>12</v>
      </c>
      <c r="G24" s="4" t="s">
        <v>96</v>
      </c>
      <c r="H24" s="4" t="s">
        <v>19</v>
      </c>
      <c r="I24" s="4"/>
      <c r="J24" s="4">
        <v>15</v>
      </c>
      <c r="K24" s="4">
        <v>1</v>
      </c>
      <c r="L24" s="4">
        <v>11.27</v>
      </c>
      <c r="M24" s="4"/>
    </row>
    <row r="25" spans="1:13">
      <c r="A25" s="1" t="s">
        <v>556</v>
      </c>
      <c r="B25" s="1">
        <v>2023</v>
      </c>
      <c r="C25" s="2">
        <v>44982</v>
      </c>
      <c r="D25" s="1" t="s">
        <v>72</v>
      </c>
      <c r="E25" s="1" t="s">
        <v>205</v>
      </c>
      <c r="F25" s="4">
        <v>12</v>
      </c>
      <c r="G25" s="4" t="s">
        <v>37</v>
      </c>
      <c r="H25" s="4" t="s">
        <v>38</v>
      </c>
      <c r="I25" s="4"/>
      <c r="J25" s="4">
        <v>18</v>
      </c>
      <c r="K25" s="4">
        <v>2</v>
      </c>
      <c r="L25" s="4">
        <v>11.299999999999999</v>
      </c>
      <c r="M25" s="4"/>
    </row>
    <row r="26" spans="1:13">
      <c r="A26" s="1" t="s">
        <v>556</v>
      </c>
      <c r="B26" s="1">
        <v>2023</v>
      </c>
      <c r="C26" s="2">
        <v>44982</v>
      </c>
      <c r="D26" s="1" t="s">
        <v>72</v>
      </c>
      <c r="E26" s="1" t="s">
        <v>206</v>
      </c>
      <c r="F26" s="4">
        <v>1</v>
      </c>
      <c r="G26" s="4" t="s">
        <v>16</v>
      </c>
      <c r="H26" s="4" t="s">
        <v>17</v>
      </c>
      <c r="I26" s="4"/>
      <c r="J26" s="4">
        <v>1</v>
      </c>
      <c r="K26" s="4">
        <v>1</v>
      </c>
      <c r="L26" s="4">
        <v>11.329000000000001</v>
      </c>
      <c r="M26" s="4"/>
    </row>
    <row r="27" spans="1:13">
      <c r="A27" s="1" t="s">
        <v>556</v>
      </c>
      <c r="B27" s="1">
        <v>2023</v>
      </c>
      <c r="C27" s="2">
        <v>44982</v>
      </c>
      <c r="D27" s="1" t="s">
        <v>72</v>
      </c>
      <c r="E27" s="1" t="s">
        <v>206</v>
      </c>
      <c r="F27" s="4">
        <v>1</v>
      </c>
      <c r="G27" s="4" t="s">
        <v>96</v>
      </c>
      <c r="H27" s="4" t="s">
        <v>19</v>
      </c>
      <c r="I27" s="4"/>
      <c r="J27" s="4">
        <v>15</v>
      </c>
      <c r="K27" s="4">
        <v>2</v>
      </c>
      <c r="L27" s="4">
        <v>11.402000000000001</v>
      </c>
      <c r="M27" s="4"/>
    </row>
    <row r="28" spans="1:13">
      <c r="A28" s="1" t="s">
        <v>556</v>
      </c>
      <c r="B28" s="1">
        <v>2023</v>
      </c>
      <c r="C28" s="2">
        <v>44982</v>
      </c>
      <c r="D28" s="1" t="s">
        <v>72</v>
      </c>
      <c r="E28" s="1" t="s">
        <v>206</v>
      </c>
      <c r="F28" s="4">
        <v>2</v>
      </c>
      <c r="G28" s="4" t="s">
        <v>24</v>
      </c>
      <c r="H28" s="4" t="s">
        <v>25</v>
      </c>
      <c r="I28" s="4"/>
      <c r="J28" s="4">
        <v>4</v>
      </c>
      <c r="K28" s="4">
        <v>1</v>
      </c>
      <c r="L28" s="4">
        <v>11.138999999999999</v>
      </c>
      <c r="M28" s="4"/>
    </row>
    <row r="29" spans="1:13">
      <c r="A29" s="1" t="s">
        <v>556</v>
      </c>
      <c r="B29" s="1">
        <v>2023</v>
      </c>
      <c r="C29" s="2">
        <v>44982</v>
      </c>
      <c r="D29" s="1" t="s">
        <v>72</v>
      </c>
      <c r="E29" s="1" t="s">
        <v>206</v>
      </c>
      <c r="F29" s="4">
        <v>2</v>
      </c>
      <c r="G29" s="4" t="s">
        <v>52</v>
      </c>
      <c r="H29" s="4" t="s">
        <v>53</v>
      </c>
      <c r="I29" s="4"/>
      <c r="J29" s="4">
        <v>14</v>
      </c>
      <c r="K29" s="4">
        <v>2</v>
      </c>
      <c r="L29" s="4">
        <v>11.279</v>
      </c>
      <c r="M29" s="4"/>
    </row>
    <row r="30" spans="1:13">
      <c r="A30" s="1" t="s">
        <v>556</v>
      </c>
      <c r="B30" s="1">
        <v>2023</v>
      </c>
      <c r="C30" s="2">
        <v>44982</v>
      </c>
      <c r="D30" s="1" t="s">
        <v>72</v>
      </c>
      <c r="E30" s="1" t="s">
        <v>206</v>
      </c>
      <c r="F30" s="4">
        <v>3</v>
      </c>
      <c r="G30" s="4" t="s">
        <v>14</v>
      </c>
      <c r="H30" s="4" t="s">
        <v>15</v>
      </c>
      <c r="I30" s="4"/>
      <c r="J30" s="4">
        <v>2</v>
      </c>
      <c r="K30" s="4">
        <v>1</v>
      </c>
      <c r="L30" s="4">
        <v>11.154</v>
      </c>
      <c r="M30" s="4"/>
    </row>
    <row r="31" spans="1:13">
      <c r="A31" s="1" t="s">
        <v>556</v>
      </c>
      <c r="B31" s="1">
        <v>2023</v>
      </c>
      <c r="C31" s="2">
        <v>44982</v>
      </c>
      <c r="D31" s="1" t="s">
        <v>72</v>
      </c>
      <c r="E31" s="1" t="s">
        <v>206</v>
      </c>
      <c r="F31" s="4">
        <v>3</v>
      </c>
      <c r="G31" s="4" t="s">
        <v>28</v>
      </c>
      <c r="H31" s="4" t="s">
        <v>29</v>
      </c>
      <c r="I31" s="4"/>
      <c r="J31" s="4">
        <v>16</v>
      </c>
      <c r="K31" s="4">
        <v>2</v>
      </c>
      <c r="L31" s="4">
        <v>11.154</v>
      </c>
      <c r="M31" s="4"/>
    </row>
    <row r="32" spans="1:13">
      <c r="A32" s="1" t="s">
        <v>556</v>
      </c>
      <c r="B32" s="1">
        <v>2023</v>
      </c>
      <c r="C32" s="2">
        <v>44982</v>
      </c>
      <c r="D32" s="1" t="s">
        <v>72</v>
      </c>
      <c r="E32" s="1" t="s">
        <v>206</v>
      </c>
      <c r="F32" s="4">
        <v>4</v>
      </c>
      <c r="G32" s="4" t="s">
        <v>520</v>
      </c>
      <c r="H32" s="4" t="s">
        <v>25</v>
      </c>
      <c r="I32" s="4"/>
      <c r="J32" s="4">
        <v>3</v>
      </c>
      <c r="K32" s="4">
        <v>1</v>
      </c>
      <c r="L32" s="4">
        <v>11.539</v>
      </c>
      <c r="M32" s="4"/>
    </row>
    <row r="33" spans="1:16">
      <c r="A33" s="1" t="s">
        <v>556</v>
      </c>
      <c r="B33" s="1">
        <v>2023</v>
      </c>
      <c r="C33" s="2">
        <v>44982</v>
      </c>
      <c r="D33" s="1" t="s">
        <v>72</v>
      </c>
      <c r="E33" s="1" t="s">
        <v>206</v>
      </c>
      <c r="F33" s="4">
        <v>4</v>
      </c>
      <c r="G33" s="4" t="s">
        <v>50</v>
      </c>
      <c r="H33" s="4" t="s">
        <v>51</v>
      </c>
      <c r="I33" s="4"/>
      <c r="J33" s="4">
        <v>13</v>
      </c>
      <c r="K33" s="4">
        <v>2</v>
      </c>
      <c r="L33" s="4">
        <v>11.544</v>
      </c>
      <c r="M33" s="4"/>
    </row>
    <row r="34" spans="1:16">
      <c r="A34" s="1" t="s">
        <v>556</v>
      </c>
      <c r="B34" s="1">
        <v>2023</v>
      </c>
      <c r="C34" s="2">
        <v>44982</v>
      </c>
      <c r="D34" s="1" t="s">
        <v>72</v>
      </c>
      <c r="E34" s="1" t="s">
        <v>206</v>
      </c>
      <c r="F34" s="4">
        <v>5</v>
      </c>
      <c r="G34" s="4" t="s">
        <v>75</v>
      </c>
      <c r="H34" s="4" t="s">
        <v>19</v>
      </c>
      <c r="I34" s="4"/>
      <c r="J34" s="4">
        <v>5</v>
      </c>
      <c r="K34" s="4">
        <v>1</v>
      </c>
      <c r="L34" s="4">
        <v>11.33</v>
      </c>
      <c r="M34" s="4"/>
    </row>
    <row r="35" spans="1:16">
      <c r="A35" s="1" t="s">
        <v>556</v>
      </c>
      <c r="B35" s="1">
        <v>2023</v>
      </c>
      <c r="C35" s="2">
        <v>44982</v>
      </c>
      <c r="D35" s="1" t="s">
        <v>72</v>
      </c>
      <c r="E35" s="1" t="s">
        <v>206</v>
      </c>
      <c r="F35" s="4">
        <v>5</v>
      </c>
      <c r="G35" s="4" t="s">
        <v>102</v>
      </c>
      <c r="H35" s="4" t="s">
        <v>154</v>
      </c>
      <c r="I35" s="4"/>
      <c r="J35" s="4">
        <v>12</v>
      </c>
      <c r="K35" s="4">
        <v>2</v>
      </c>
      <c r="L35" s="4">
        <v>11.385</v>
      </c>
      <c r="M35" s="4"/>
    </row>
    <row r="36" spans="1:16">
      <c r="A36" s="1" t="s">
        <v>556</v>
      </c>
      <c r="B36" s="1">
        <v>2023</v>
      </c>
      <c r="C36" s="2">
        <v>44982</v>
      </c>
      <c r="D36" s="1" t="s">
        <v>72</v>
      </c>
      <c r="E36" s="1" t="s">
        <v>206</v>
      </c>
      <c r="F36" s="4">
        <v>6</v>
      </c>
      <c r="G36" s="4" t="s">
        <v>32</v>
      </c>
      <c r="H36" s="4" t="s">
        <v>17</v>
      </c>
      <c r="I36" s="4"/>
      <c r="J36" s="4">
        <v>6</v>
      </c>
      <c r="K36" s="4">
        <v>1</v>
      </c>
      <c r="L36" s="4">
        <v>10.916</v>
      </c>
      <c r="M36" s="4"/>
    </row>
    <row r="37" spans="1:16">
      <c r="A37" s="1" t="s">
        <v>556</v>
      </c>
      <c r="B37" s="1">
        <v>2023</v>
      </c>
      <c r="C37" s="2">
        <v>44982</v>
      </c>
      <c r="D37" s="1" t="s">
        <v>72</v>
      </c>
      <c r="E37" s="1" t="s">
        <v>206</v>
      </c>
      <c r="F37" s="4">
        <v>6</v>
      </c>
      <c r="G37" s="4" t="s">
        <v>107</v>
      </c>
      <c r="H37" s="4" t="s">
        <v>15</v>
      </c>
      <c r="I37" s="4"/>
      <c r="J37" s="4">
        <v>11</v>
      </c>
      <c r="K37" s="4">
        <v>2</v>
      </c>
      <c r="L37" s="4">
        <v>10.955</v>
      </c>
      <c r="M37" s="4"/>
    </row>
    <row r="38" spans="1:16">
      <c r="A38" s="1" t="s">
        <v>556</v>
      </c>
      <c r="B38" s="1">
        <v>2023</v>
      </c>
      <c r="C38" s="2">
        <v>44982</v>
      </c>
      <c r="D38" s="1" t="s">
        <v>72</v>
      </c>
      <c r="E38" s="1" t="s">
        <v>206</v>
      </c>
      <c r="F38" s="4">
        <v>7</v>
      </c>
      <c r="G38" s="4" t="s">
        <v>39</v>
      </c>
      <c r="H38" s="4" t="s">
        <v>40</v>
      </c>
      <c r="I38" s="4"/>
      <c r="J38" s="4">
        <v>8</v>
      </c>
      <c r="K38" s="4">
        <v>1</v>
      </c>
      <c r="L38" s="4">
        <v>11.154999999999999</v>
      </c>
      <c r="M38" s="4"/>
    </row>
    <row r="39" spans="1:16">
      <c r="A39" s="1" t="s">
        <v>556</v>
      </c>
      <c r="B39" s="1">
        <v>2023</v>
      </c>
      <c r="C39" s="2">
        <v>44982</v>
      </c>
      <c r="D39" s="1" t="s">
        <v>72</v>
      </c>
      <c r="E39" s="1" t="s">
        <v>206</v>
      </c>
      <c r="F39" s="4">
        <v>7</v>
      </c>
      <c r="G39" s="4" t="s">
        <v>20</v>
      </c>
      <c r="H39" s="4" t="s">
        <v>21</v>
      </c>
      <c r="I39" s="4"/>
      <c r="J39" s="4">
        <v>9</v>
      </c>
      <c r="K39" s="4">
        <v>2</v>
      </c>
      <c r="L39" s="4">
        <v>11.229999999999999</v>
      </c>
      <c r="M39" s="4"/>
    </row>
    <row r="40" spans="1:16">
      <c r="A40" s="1" t="s">
        <v>556</v>
      </c>
      <c r="B40" s="1">
        <v>2023</v>
      </c>
      <c r="C40" s="2">
        <v>44982</v>
      </c>
      <c r="D40" s="1" t="s">
        <v>72</v>
      </c>
      <c r="E40" s="1" t="s">
        <v>206</v>
      </c>
      <c r="F40" s="4">
        <v>8</v>
      </c>
      <c r="G40" s="4" t="s">
        <v>42</v>
      </c>
      <c r="H40" s="4" t="s">
        <v>40</v>
      </c>
      <c r="I40" s="4"/>
      <c r="J40" s="4">
        <v>7</v>
      </c>
      <c r="K40" s="4">
        <v>1</v>
      </c>
      <c r="L40" s="4">
        <v>11.374000000000001</v>
      </c>
      <c r="M40" s="4"/>
    </row>
    <row r="41" spans="1:16">
      <c r="A41" s="1" t="s">
        <v>556</v>
      </c>
      <c r="B41" s="1">
        <v>2023</v>
      </c>
      <c r="C41" s="2">
        <v>44982</v>
      </c>
      <c r="D41" s="1" t="s">
        <v>72</v>
      </c>
      <c r="E41" s="1" t="s">
        <v>206</v>
      </c>
      <c r="F41" s="4">
        <v>8</v>
      </c>
      <c r="G41" s="4" t="s">
        <v>26</v>
      </c>
      <c r="H41" s="4" t="s">
        <v>27</v>
      </c>
      <c r="I41" s="4"/>
      <c r="J41" s="4">
        <v>10</v>
      </c>
      <c r="K41" s="4">
        <v>2</v>
      </c>
      <c r="L41" s="4">
        <v>11.513</v>
      </c>
      <c r="M41" s="4"/>
    </row>
    <row r="42" spans="1:16">
      <c r="A42" s="1" t="s">
        <v>556</v>
      </c>
      <c r="B42" s="1">
        <v>2023</v>
      </c>
      <c r="C42" s="2">
        <v>44982</v>
      </c>
      <c r="D42" s="1" t="s">
        <v>72</v>
      </c>
      <c r="E42" s="1" t="s">
        <v>207</v>
      </c>
      <c r="F42" s="4">
        <v>1</v>
      </c>
      <c r="G42" s="4" t="s">
        <v>16</v>
      </c>
      <c r="H42" s="4" t="s">
        <v>17</v>
      </c>
      <c r="I42" s="4"/>
      <c r="J42" s="4">
        <v>1</v>
      </c>
      <c r="K42" s="4">
        <v>1</v>
      </c>
      <c r="L42" s="4">
        <v>11.117000000000001</v>
      </c>
      <c r="M42" s="4"/>
      <c r="N42" s="65">
        <v>1</v>
      </c>
      <c r="O42" s="4">
        <v>10.997999999999999</v>
      </c>
      <c r="P42" s="4"/>
    </row>
    <row r="43" spans="1:16">
      <c r="A43" s="1" t="s">
        <v>556</v>
      </c>
      <c r="B43" s="1">
        <v>2023</v>
      </c>
      <c r="C43" s="2">
        <v>44982</v>
      </c>
      <c r="D43" s="1" t="s">
        <v>72</v>
      </c>
      <c r="E43" s="1" t="s">
        <v>207</v>
      </c>
      <c r="F43" s="4">
        <v>1</v>
      </c>
      <c r="G43" s="4" t="s">
        <v>42</v>
      </c>
      <c r="H43" s="4" t="s">
        <v>40</v>
      </c>
      <c r="I43" s="4"/>
      <c r="J43" s="4">
        <v>7</v>
      </c>
      <c r="K43" s="4">
        <v>2</v>
      </c>
      <c r="L43" s="4">
        <v>11.190000000000001</v>
      </c>
      <c r="M43" s="4"/>
      <c r="N43" s="65">
        <v>2</v>
      </c>
      <c r="O43" s="4">
        <v>11.027999999999999</v>
      </c>
      <c r="P43" s="4"/>
    </row>
    <row r="44" spans="1:16">
      <c r="A44" s="1" t="s">
        <v>556</v>
      </c>
      <c r="B44" s="1">
        <v>2023</v>
      </c>
      <c r="C44" s="2">
        <v>44982</v>
      </c>
      <c r="D44" s="1" t="s">
        <v>72</v>
      </c>
      <c r="E44" s="1" t="s">
        <v>207</v>
      </c>
      <c r="F44" s="4">
        <v>2</v>
      </c>
      <c r="G44" s="4" t="s">
        <v>24</v>
      </c>
      <c r="H44" s="4" t="s">
        <v>25</v>
      </c>
      <c r="I44" s="4"/>
      <c r="J44" s="4">
        <v>4</v>
      </c>
      <c r="K44" s="4">
        <v>1</v>
      </c>
      <c r="L44" s="4">
        <v>11.115</v>
      </c>
      <c r="M44" s="4"/>
      <c r="N44" s="65">
        <v>1</v>
      </c>
      <c r="O44" s="4">
        <v>11.246</v>
      </c>
      <c r="P44" s="4"/>
    </row>
    <row r="45" spans="1:16">
      <c r="A45" s="1" t="s">
        <v>556</v>
      </c>
      <c r="B45" s="1">
        <v>2023</v>
      </c>
      <c r="C45" s="2">
        <v>44982</v>
      </c>
      <c r="D45" s="1" t="s">
        <v>72</v>
      </c>
      <c r="E45" s="1" t="s">
        <v>207</v>
      </c>
      <c r="F45" s="4">
        <v>2</v>
      </c>
      <c r="G45" s="4" t="s">
        <v>39</v>
      </c>
      <c r="H45" s="4" t="s">
        <v>40</v>
      </c>
      <c r="I45" s="4"/>
      <c r="J45" s="4">
        <v>8</v>
      </c>
      <c r="K45" s="4">
        <v>2</v>
      </c>
      <c r="L45" s="4">
        <v>11.311999999999999</v>
      </c>
      <c r="M45" s="4"/>
      <c r="N45" s="65">
        <v>2</v>
      </c>
      <c r="O45" s="4">
        <v>11.381</v>
      </c>
      <c r="P45" s="4"/>
    </row>
    <row r="46" spans="1:16">
      <c r="A46" s="1" t="s">
        <v>556</v>
      </c>
      <c r="B46" s="1">
        <v>2023</v>
      </c>
      <c r="C46" s="2">
        <v>44982</v>
      </c>
      <c r="D46" s="1" t="s">
        <v>72</v>
      </c>
      <c r="E46" s="1" t="s">
        <v>207</v>
      </c>
      <c r="F46" s="4">
        <v>3</v>
      </c>
      <c r="G46" s="4" t="s">
        <v>14</v>
      </c>
      <c r="H46" s="4" t="s">
        <v>15</v>
      </c>
      <c r="I46" s="4"/>
      <c r="J46" s="4">
        <v>2</v>
      </c>
      <c r="K46" s="4">
        <v>1</v>
      </c>
      <c r="L46" s="4">
        <v>11.144</v>
      </c>
      <c r="M46" s="4"/>
      <c r="N46" s="65">
        <v>1</v>
      </c>
      <c r="O46" s="4">
        <v>11.052</v>
      </c>
      <c r="P46" s="4"/>
    </row>
    <row r="47" spans="1:16">
      <c r="A47" s="1" t="s">
        <v>556</v>
      </c>
      <c r="B47" s="1">
        <v>2023</v>
      </c>
      <c r="C47" s="2">
        <v>44982</v>
      </c>
      <c r="D47" s="1" t="s">
        <v>72</v>
      </c>
      <c r="E47" s="1" t="s">
        <v>207</v>
      </c>
      <c r="F47" s="4">
        <v>3</v>
      </c>
      <c r="G47" s="4" t="s">
        <v>32</v>
      </c>
      <c r="H47" s="4" t="s">
        <v>17</v>
      </c>
      <c r="I47" s="4"/>
      <c r="J47" s="4">
        <v>6</v>
      </c>
      <c r="K47" s="4">
        <v>2</v>
      </c>
      <c r="L47" s="4">
        <v>11.165000000000001</v>
      </c>
      <c r="M47" s="4"/>
      <c r="N47" s="65">
        <v>2</v>
      </c>
      <c r="O47" s="4">
        <v>11.222</v>
      </c>
      <c r="P47" s="4"/>
    </row>
    <row r="48" spans="1:16">
      <c r="A48" s="1" t="s">
        <v>556</v>
      </c>
      <c r="B48" s="1">
        <v>2023</v>
      </c>
      <c r="C48" s="2">
        <v>44982</v>
      </c>
      <c r="D48" s="1" t="s">
        <v>72</v>
      </c>
      <c r="E48" s="1" t="s">
        <v>207</v>
      </c>
      <c r="F48" s="4">
        <v>4</v>
      </c>
      <c r="G48" s="4" t="s">
        <v>520</v>
      </c>
      <c r="H48" s="4" t="s">
        <v>25</v>
      </c>
      <c r="I48" s="4"/>
      <c r="J48" s="4">
        <v>3</v>
      </c>
      <c r="K48" s="4">
        <v>1</v>
      </c>
      <c r="L48" s="4">
        <v>11.304</v>
      </c>
      <c r="M48" s="4"/>
      <c r="N48" s="65">
        <v>1</v>
      </c>
      <c r="O48" s="4">
        <v>11.254</v>
      </c>
      <c r="P48" s="4"/>
    </row>
    <row r="49" spans="1:19">
      <c r="A49" s="1" t="s">
        <v>556</v>
      </c>
      <c r="B49" s="1">
        <v>2023</v>
      </c>
      <c r="C49" s="2">
        <v>44982</v>
      </c>
      <c r="D49" s="1" t="s">
        <v>72</v>
      </c>
      <c r="E49" s="1" t="s">
        <v>207</v>
      </c>
      <c r="F49" s="4">
        <v>4</v>
      </c>
      <c r="G49" s="4" t="s">
        <v>75</v>
      </c>
      <c r="H49" s="4" t="s">
        <v>19</v>
      </c>
      <c r="I49" s="4"/>
      <c r="J49" s="4">
        <v>5</v>
      </c>
      <c r="K49" s="4">
        <v>2</v>
      </c>
      <c r="L49" s="4">
        <v>11.365</v>
      </c>
      <c r="M49" s="4"/>
      <c r="N49" s="66">
        <v>2</v>
      </c>
      <c r="O49" s="4">
        <v>11.433</v>
      </c>
      <c r="P49" s="9"/>
    </row>
    <row r="50" spans="1:19">
      <c r="A50" s="1" t="s">
        <v>556</v>
      </c>
      <c r="B50" s="1">
        <v>2023</v>
      </c>
      <c r="C50" s="2">
        <v>44982</v>
      </c>
      <c r="D50" s="1" t="s">
        <v>72</v>
      </c>
      <c r="E50" s="1" t="s">
        <v>208</v>
      </c>
      <c r="F50" s="4">
        <v>1</v>
      </c>
      <c r="G50" s="4" t="s">
        <v>16</v>
      </c>
      <c r="H50" s="4" t="s">
        <v>17</v>
      </c>
      <c r="I50" s="4"/>
      <c r="J50" s="4">
        <v>1</v>
      </c>
      <c r="K50" s="4">
        <v>1</v>
      </c>
      <c r="L50" s="4">
        <v>11.103</v>
      </c>
      <c r="M50" s="4"/>
      <c r="N50" s="65">
        <v>1</v>
      </c>
      <c r="O50" s="4">
        <v>11.346</v>
      </c>
      <c r="P50" s="4"/>
    </row>
    <row r="51" spans="1:19">
      <c r="A51" s="1" t="s">
        <v>556</v>
      </c>
      <c r="B51" s="1">
        <v>2023</v>
      </c>
      <c r="C51" s="2">
        <v>44982</v>
      </c>
      <c r="D51" s="1" t="s">
        <v>72</v>
      </c>
      <c r="E51" s="1" t="s">
        <v>208</v>
      </c>
      <c r="F51" s="4">
        <v>1</v>
      </c>
      <c r="G51" s="4" t="s">
        <v>520</v>
      </c>
      <c r="H51" s="4" t="s">
        <v>25</v>
      </c>
      <c r="I51" s="4"/>
      <c r="J51" s="4">
        <v>3</v>
      </c>
      <c r="K51" s="4">
        <v>2</v>
      </c>
      <c r="L51" s="4">
        <v>11.122999999999999</v>
      </c>
      <c r="M51" s="4"/>
      <c r="N51" s="65">
        <v>2</v>
      </c>
      <c r="O51" s="4">
        <v>11.497999999999999</v>
      </c>
      <c r="P51" s="4"/>
    </row>
    <row r="52" spans="1:19">
      <c r="A52" s="1" t="s">
        <v>556</v>
      </c>
      <c r="B52" s="1">
        <v>2023</v>
      </c>
      <c r="C52" s="2">
        <v>44982</v>
      </c>
      <c r="D52" s="1" t="s">
        <v>72</v>
      </c>
      <c r="E52" s="1" t="s">
        <v>208</v>
      </c>
      <c r="F52" s="4">
        <v>2</v>
      </c>
      <c r="G52" s="4" t="s">
        <v>14</v>
      </c>
      <c r="H52" s="4" t="s">
        <v>15</v>
      </c>
      <c r="I52" s="4"/>
      <c r="J52" s="4">
        <v>2</v>
      </c>
      <c r="K52" s="4">
        <v>2</v>
      </c>
      <c r="L52" s="4">
        <v>11.206999999999999</v>
      </c>
      <c r="M52" s="4"/>
      <c r="N52" s="65">
        <v>1</v>
      </c>
      <c r="O52" s="4">
        <v>11.034000000000001</v>
      </c>
      <c r="P52" s="4"/>
      <c r="Q52" s="4">
        <v>1</v>
      </c>
      <c r="R52" s="4">
        <v>11.04</v>
      </c>
      <c r="S52" s="4"/>
    </row>
    <row r="53" spans="1:19">
      <c r="A53" s="1" t="s">
        <v>556</v>
      </c>
      <c r="B53" s="1">
        <v>2023</v>
      </c>
      <c r="C53" s="2">
        <v>44982</v>
      </c>
      <c r="D53" s="1" t="s">
        <v>72</v>
      </c>
      <c r="E53" s="1" t="s">
        <v>208</v>
      </c>
      <c r="F53" s="4">
        <v>2</v>
      </c>
      <c r="G53" s="4" t="s">
        <v>24</v>
      </c>
      <c r="H53" s="4" t="s">
        <v>25</v>
      </c>
      <c r="I53" s="4"/>
      <c r="J53" s="4">
        <v>4</v>
      </c>
      <c r="K53" s="4">
        <v>1</v>
      </c>
      <c r="L53" s="4">
        <v>11.170999999999999</v>
      </c>
      <c r="M53" s="4"/>
      <c r="N53" s="65">
        <v>2</v>
      </c>
      <c r="O53" s="4">
        <v>11.066000000000001</v>
      </c>
      <c r="P53" s="4"/>
      <c r="Q53" s="4">
        <v>2</v>
      </c>
      <c r="R53" s="4">
        <v>11.110999999999999</v>
      </c>
      <c r="S53" s="4"/>
    </row>
    <row r="54" spans="1:19">
      <c r="A54" s="1" t="s">
        <v>556</v>
      </c>
      <c r="B54" s="1">
        <v>2023</v>
      </c>
      <c r="C54" s="2">
        <v>44982</v>
      </c>
      <c r="D54" s="1" t="s">
        <v>72</v>
      </c>
      <c r="E54" s="1" t="s">
        <v>209</v>
      </c>
      <c r="F54" s="4" t="s">
        <v>210</v>
      </c>
      <c r="G54" s="4" t="s">
        <v>16</v>
      </c>
      <c r="H54" s="4" t="s">
        <v>17</v>
      </c>
      <c r="I54" s="4"/>
      <c r="J54" s="4">
        <v>1</v>
      </c>
      <c r="K54" s="4">
        <v>1</v>
      </c>
      <c r="L54" s="4">
        <v>11.208</v>
      </c>
      <c r="M54" s="4"/>
      <c r="N54" s="65">
        <v>1</v>
      </c>
      <c r="O54" s="4">
        <v>11.015000000000001</v>
      </c>
      <c r="P54" s="4"/>
      <c r="S54" s="4"/>
    </row>
    <row r="55" spans="1:19">
      <c r="A55" s="1" t="s">
        <v>556</v>
      </c>
      <c r="B55" s="1">
        <v>2023</v>
      </c>
      <c r="C55" s="2">
        <v>44982</v>
      </c>
      <c r="D55" s="1" t="s">
        <v>72</v>
      </c>
      <c r="E55" s="1" t="s">
        <v>209</v>
      </c>
      <c r="F55" s="4" t="s">
        <v>210</v>
      </c>
      <c r="G55" s="4" t="s">
        <v>14</v>
      </c>
      <c r="H55" s="4" t="s">
        <v>15</v>
      </c>
      <c r="I55" s="4"/>
      <c r="J55" s="4">
        <v>2</v>
      </c>
      <c r="K55" s="4">
        <v>2</v>
      </c>
      <c r="L55" s="4">
        <v>11.288</v>
      </c>
      <c r="M55" s="4"/>
      <c r="N55" s="65">
        <v>2</v>
      </c>
      <c r="O55" s="4">
        <v>11.936</v>
      </c>
      <c r="P55" s="4"/>
      <c r="S55" s="4"/>
    </row>
    <row r="56" spans="1:19">
      <c r="A56" s="1" t="s">
        <v>556</v>
      </c>
      <c r="B56" s="1">
        <v>2023</v>
      </c>
      <c r="C56" s="2">
        <v>44982</v>
      </c>
      <c r="D56" s="1" t="s">
        <v>72</v>
      </c>
      <c r="E56" s="1" t="s">
        <v>209</v>
      </c>
      <c r="F56" s="4" t="s">
        <v>211</v>
      </c>
      <c r="G56" s="4" t="s">
        <v>520</v>
      </c>
      <c r="H56" s="4" t="s">
        <v>25</v>
      </c>
      <c r="I56" s="4"/>
      <c r="J56" s="4">
        <v>3</v>
      </c>
      <c r="K56" s="4">
        <v>2</v>
      </c>
      <c r="L56" s="4">
        <v>11.343</v>
      </c>
      <c r="M56" s="4"/>
      <c r="N56" s="65">
        <v>1</v>
      </c>
      <c r="O56" s="4">
        <v>11.436</v>
      </c>
      <c r="P56" s="4"/>
      <c r="Q56">
        <v>1</v>
      </c>
      <c r="R56">
        <v>11.541</v>
      </c>
      <c r="S56" s="4"/>
    </row>
    <row r="57" spans="1:19">
      <c r="A57" s="1" t="s">
        <v>556</v>
      </c>
      <c r="B57" s="1">
        <v>2023</v>
      </c>
      <c r="C57" s="2">
        <v>44982</v>
      </c>
      <c r="D57" s="1" t="s">
        <v>72</v>
      </c>
      <c r="E57" s="1" t="s">
        <v>209</v>
      </c>
      <c r="F57" s="4" t="s">
        <v>211</v>
      </c>
      <c r="G57" s="4" t="s">
        <v>24</v>
      </c>
      <c r="H57" s="4" t="s">
        <v>25</v>
      </c>
      <c r="I57" s="4"/>
      <c r="J57" s="4">
        <v>4</v>
      </c>
      <c r="K57" s="4">
        <v>1</v>
      </c>
      <c r="L57" s="4">
        <v>11.33</v>
      </c>
      <c r="M57" s="4"/>
      <c r="N57" s="65">
        <v>2</v>
      </c>
      <c r="O57" s="4">
        <v>11.449</v>
      </c>
      <c r="P57" s="4"/>
      <c r="Q57">
        <v>2</v>
      </c>
      <c r="R57">
        <v>11.66</v>
      </c>
      <c r="S57" s="4"/>
    </row>
    <row r="58" spans="1:19">
      <c r="A58" s="13" t="s">
        <v>12</v>
      </c>
      <c r="B58" s="13">
        <v>2022</v>
      </c>
      <c r="C58" s="26">
        <v>44847</v>
      </c>
      <c r="D58" s="13" t="s">
        <v>13</v>
      </c>
      <c r="E58" s="1" t="s">
        <v>205</v>
      </c>
      <c r="F58" s="1">
        <v>1</v>
      </c>
      <c r="G58" s="1" t="s">
        <v>22</v>
      </c>
      <c r="H58" s="1" t="s">
        <v>15</v>
      </c>
      <c r="I58" s="14">
        <f>(C58-VLOOKUP(G58,Riders!$A$2:$C$213,2,FALSE))/365</f>
        <v>122.86849315068493</v>
      </c>
      <c r="J58" s="1">
        <v>6</v>
      </c>
      <c r="K58" s="1">
        <v>1</v>
      </c>
      <c r="L58" s="1">
        <v>11.042999999999999</v>
      </c>
      <c r="M58" s="40">
        <f t="shared" ref="M58:M89" si="0">3.6*200/L58</f>
        <v>65.199674001630001</v>
      </c>
      <c r="S58" s="4"/>
    </row>
    <row r="59" spans="1:19">
      <c r="A59" s="13" t="s">
        <v>12</v>
      </c>
      <c r="B59" s="13">
        <v>2022</v>
      </c>
      <c r="C59" s="26">
        <v>44847</v>
      </c>
      <c r="D59" s="13" t="s">
        <v>13</v>
      </c>
      <c r="E59" s="1" t="s">
        <v>205</v>
      </c>
      <c r="F59" s="1">
        <v>1</v>
      </c>
      <c r="G59" s="1" t="s">
        <v>58</v>
      </c>
      <c r="H59" s="1" t="s">
        <v>59</v>
      </c>
      <c r="I59" s="14">
        <f>(C59-VLOOKUP(G59,Riders!$A$2:$C$213,2,FALSE))/365</f>
        <v>24.745205479452054</v>
      </c>
      <c r="J59" s="1">
        <v>28</v>
      </c>
      <c r="K59" s="1">
        <v>2</v>
      </c>
      <c r="L59" s="1">
        <v>11.408999999999999</v>
      </c>
      <c r="M59" s="40">
        <f t="shared" si="0"/>
        <v>63.108072574283469</v>
      </c>
      <c r="S59" s="4"/>
    </row>
    <row r="60" spans="1:19">
      <c r="A60" s="13" t="s">
        <v>12</v>
      </c>
      <c r="B60" s="13">
        <v>2022</v>
      </c>
      <c r="C60" s="26">
        <v>44847</v>
      </c>
      <c r="D60" s="13" t="s">
        <v>13</v>
      </c>
      <c r="E60" s="1" t="s">
        <v>205</v>
      </c>
      <c r="F60" s="1">
        <v>2</v>
      </c>
      <c r="G60" s="1" t="s">
        <v>23</v>
      </c>
      <c r="H60" s="1" t="s">
        <v>15</v>
      </c>
      <c r="I60" s="14">
        <f>(C60-VLOOKUP(G60,Riders!$A$2:$C$213,2,FALSE))/365</f>
        <v>25.087671232876712</v>
      </c>
      <c r="J60" s="1">
        <v>3</v>
      </c>
      <c r="K60" s="1">
        <v>1</v>
      </c>
      <c r="L60" s="1">
        <v>11.157999999999999</v>
      </c>
      <c r="M60" s="40">
        <f t="shared" si="0"/>
        <v>64.527693134970434</v>
      </c>
      <c r="S60" s="4"/>
    </row>
    <row r="61" spans="1:19">
      <c r="A61" s="13" t="s">
        <v>12</v>
      </c>
      <c r="B61" s="13">
        <v>2022</v>
      </c>
      <c r="C61" s="26">
        <v>44847</v>
      </c>
      <c r="D61" s="13" t="s">
        <v>13</v>
      </c>
      <c r="E61" s="1" t="s">
        <v>205</v>
      </c>
      <c r="F61" s="1">
        <v>2</v>
      </c>
      <c r="G61" s="1" t="s">
        <v>57</v>
      </c>
      <c r="H61" s="1" t="s">
        <v>47</v>
      </c>
      <c r="I61" s="14" t="e">
        <f>(C61-VLOOKUP(G61,Riders!$A$2:$C$213,2,FALSE))/365</f>
        <v>#N/A</v>
      </c>
      <c r="J61" s="1">
        <v>27</v>
      </c>
      <c r="K61" s="1">
        <v>2</v>
      </c>
      <c r="L61" s="1">
        <v>11.302999999999999</v>
      </c>
      <c r="M61" s="40">
        <f t="shared" si="0"/>
        <v>63.699902680704241</v>
      </c>
      <c r="S61" s="4"/>
    </row>
    <row r="62" spans="1:19">
      <c r="A62" s="13" t="s">
        <v>12</v>
      </c>
      <c r="B62" s="13">
        <v>2022</v>
      </c>
      <c r="C62" s="26">
        <v>44847</v>
      </c>
      <c r="D62" s="13" t="s">
        <v>13</v>
      </c>
      <c r="E62" s="1" t="s">
        <v>205</v>
      </c>
      <c r="F62" s="1">
        <v>3</v>
      </c>
      <c r="G62" s="1" t="s">
        <v>24</v>
      </c>
      <c r="H62" s="1" t="s">
        <v>25</v>
      </c>
      <c r="I62" s="14">
        <f>(C62-VLOOKUP(G62,Riders!$A$2:$C$213,2,FALSE))/365</f>
        <v>24.123287671232877</v>
      </c>
      <c r="J62" s="1">
        <v>7</v>
      </c>
      <c r="K62" s="1">
        <v>1</v>
      </c>
      <c r="L62" s="1">
        <v>11.243</v>
      </c>
      <c r="M62" s="40">
        <f t="shared" si="0"/>
        <v>64.039847015921012</v>
      </c>
      <c r="S62" s="4"/>
    </row>
    <row r="63" spans="1:19">
      <c r="A63" s="13" t="s">
        <v>12</v>
      </c>
      <c r="B63" s="13">
        <v>2022</v>
      </c>
      <c r="C63" s="26">
        <v>44847</v>
      </c>
      <c r="D63" s="13" t="s">
        <v>13</v>
      </c>
      <c r="E63" s="1" t="s">
        <v>205</v>
      </c>
      <c r="F63" s="1">
        <v>3</v>
      </c>
      <c r="G63" s="1" t="s">
        <v>55</v>
      </c>
      <c r="H63" s="1" t="s">
        <v>56</v>
      </c>
      <c r="I63" s="14" t="e">
        <f>(C63-VLOOKUP(G63,Riders!$A$2:$C$213,2,FALSE))/365</f>
        <v>#N/A</v>
      </c>
      <c r="J63" s="1">
        <v>26</v>
      </c>
      <c r="K63" s="1">
        <v>2</v>
      </c>
      <c r="L63" s="1">
        <v>11.369</v>
      </c>
      <c r="M63" s="40">
        <f t="shared" si="0"/>
        <v>63.330108188934823</v>
      </c>
      <c r="S63" s="4"/>
    </row>
    <row r="64" spans="1:19">
      <c r="A64" s="13" t="s">
        <v>12</v>
      </c>
      <c r="B64" s="13">
        <v>2022</v>
      </c>
      <c r="C64" s="26">
        <v>44847</v>
      </c>
      <c r="D64" s="13" t="s">
        <v>13</v>
      </c>
      <c r="E64" s="1" t="s">
        <v>205</v>
      </c>
      <c r="F64" s="1">
        <v>4</v>
      </c>
      <c r="G64" s="1" t="s">
        <v>26</v>
      </c>
      <c r="H64" s="1" t="s">
        <v>27</v>
      </c>
      <c r="I64" s="14">
        <f>(C64-VLOOKUP(G64,Riders!$A$2:$C$213,2,FALSE))/365</f>
        <v>24.394520547945206</v>
      </c>
      <c r="J64" s="1">
        <v>10</v>
      </c>
      <c r="K64" s="1">
        <v>1</v>
      </c>
      <c r="L64" s="1">
        <v>11.007</v>
      </c>
      <c r="M64" s="40">
        <f t="shared" si="0"/>
        <v>65.412919051512674</v>
      </c>
      <c r="S64" s="4"/>
    </row>
    <row r="65" spans="1:19">
      <c r="A65" s="13" t="s">
        <v>12</v>
      </c>
      <c r="B65" s="13">
        <v>2022</v>
      </c>
      <c r="C65" s="26">
        <v>44847</v>
      </c>
      <c r="D65" s="13" t="s">
        <v>13</v>
      </c>
      <c r="E65" s="1" t="s">
        <v>205</v>
      </c>
      <c r="F65" s="1">
        <v>4</v>
      </c>
      <c r="G65" s="1" t="s">
        <v>54</v>
      </c>
      <c r="H65" s="1" t="s">
        <v>44</v>
      </c>
      <c r="I65" s="14">
        <f>(C65-VLOOKUP(G65,Riders!$A$2:$C$213,2,FALSE))/365</f>
        <v>25.306849315068494</v>
      </c>
      <c r="J65" s="1">
        <v>25</v>
      </c>
      <c r="K65" s="1">
        <v>2</v>
      </c>
      <c r="L65" s="1">
        <v>11.198</v>
      </c>
      <c r="M65" s="40">
        <f t="shared" si="0"/>
        <v>64.297195927844257</v>
      </c>
      <c r="S65" s="4"/>
    </row>
    <row r="66" spans="1:19">
      <c r="A66" s="13" t="s">
        <v>12</v>
      </c>
      <c r="B66" s="13">
        <v>2022</v>
      </c>
      <c r="C66" s="26">
        <v>44847</v>
      </c>
      <c r="D66" s="13" t="s">
        <v>13</v>
      </c>
      <c r="E66" s="1" t="s">
        <v>205</v>
      </c>
      <c r="F66" s="1">
        <v>5</v>
      </c>
      <c r="G66" s="1" t="s">
        <v>28</v>
      </c>
      <c r="H66" s="1" t="s">
        <v>29</v>
      </c>
      <c r="I66" s="14">
        <f>(C66-VLOOKUP(G66,Riders!$A$2:$C$213,2,FALSE))/365</f>
        <v>22.8</v>
      </c>
      <c r="J66" s="1">
        <v>8</v>
      </c>
      <c r="K66" s="1">
        <v>1</v>
      </c>
      <c r="L66" s="1">
        <v>11.082000000000001</v>
      </c>
      <c r="M66" s="40">
        <f t="shared" si="0"/>
        <v>64.970221981591763</v>
      </c>
      <c r="S66" s="4"/>
    </row>
    <row r="67" spans="1:19">
      <c r="A67" s="13" t="s">
        <v>12</v>
      </c>
      <c r="B67" s="13">
        <v>2022</v>
      </c>
      <c r="C67" s="26">
        <v>44847</v>
      </c>
      <c r="D67" s="13" t="s">
        <v>13</v>
      </c>
      <c r="E67" s="1" t="s">
        <v>205</v>
      </c>
      <c r="F67" s="1">
        <v>5</v>
      </c>
      <c r="G67" s="1" t="s">
        <v>52</v>
      </c>
      <c r="H67" s="1" t="s">
        <v>53</v>
      </c>
      <c r="I67" s="14">
        <f>(C67-VLOOKUP(G67,Riders!$A$2:$C$213,2,FALSE))/365</f>
        <v>25.594520547945205</v>
      </c>
      <c r="J67" s="1">
        <v>24</v>
      </c>
      <c r="K67" s="1">
        <v>2</v>
      </c>
      <c r="L67" s="1">
        <v>11.383000000000001</v>
      </c>
      <c r="M67" s="40">
        <f t="shared" si="0"/>
        <v>63.252218220152855</v>
      </c>
      <c r="S67" s="4"/>
    </row>
    <row r="68" spans="1:19">
      <c r="A68" s="13" t="s">
        <v>12</v>
      </c>
      <c r="B68" s="13">
        <v>2022</v>
      </c>
      <c r="C68" s="26">
        <v>44847</v>
      </c>
      <c r="D68" s="13" t="s">
        <v>13</v>
      </c>
      <c r="E68" s="1" t="s">
        <v>205</v>
      </c>
      <c r="F68" s="1">
        <v>6</v>
      </c>
      <c r="G68" s="1" t="s">
        <v>30</v>
      </c>
      <c r="H68" s="1" t="s">
        <v>31</v>
      </c>
      <c r="I68" s="14" t="e">
        <f>(C68-VLOOKUP(G68,Riders!$A$2:$C$213,2,FALSE))/365</f>
        <v>#N/A</v>
      </c>
      <c r="J68" s="1">
        <v>11</v>
      </c>
      <c r="K68" s="1">
        <v>1</v>
      </c>
      <c r="L68" s="1">
        <v>11.073</v>
      </c>
      <c r="M68" s="40">
        <f t="shared" si="0"/>
        <v>65.023028989433755</v>
      </c>
      <c r="S68" s="4"/>
    </row>
    <row r="69" spans="1:19">
      <c r="A69" s="13" t="s">
        <v>12</v>
      </c>
      <c r="B69" s="13">
        <v>2022</v>
      </c>
      <c r="C69" s="26">
        <v>44847</v>
      </c>
      <c r="D69" s="13" t="s">
        <v>13</v>
      </c>
      <c r="E69" s="1" t="s">
        <v>205</v>
      </c>
      <c r="F69" s="1">
        <v>6</v>
      </c>
      <c r="G69" s="1" t="s">
        <v>50</v>
      </c>
      <c r="H69" s="1" t="s">
        <v>51</v>
      </c>
      <c r="I69" s="14">
        <f>(C69-VLOOKUP(G69,Riders!$A$2:$C$213,2,FALSE))/365</f>
        <v>26.021917808219179</v>
      </c>
      <c r="J69" s="1">
        <v>23</v>
      </c>
      <c r="K69" s="1">
        <v>2</v>
      </c>
      <c r="L69" s="1">
        <v>11.318</v>
      </c>
      <c r="M69" s="40">
        <f t="shared" si="0"/>
        <v>63.615479766743242</v>
      </c>
      <c r="S69" s="4"/>
    </row>
    <row r="70" spans="1:19">
      <c r="A70" s="13" t="s">
        <v>12</v>
      </c>
      <c r="B70" s="13">
        <v>2022</v>
      </c>
      <c r="C70" s="26">
        <v>44847</v>
      </c>
      <c r="D70" s="13" t="s">
        <v>13</v>
      </c>
      <c r="E70" s="1" t="s">
        <v>205</v>
      </c>
      <c r="F70" s="1">
        <v>7</v>
      </c>
      <c r="G70" s="1" t="s">
        <v>32</v>
      </c>
      <c r="H70" s="1" t="s">
        <v>17</v>
      </c>
      <c r="I70" s="14" t="e">
        <f>(C70-VLOOKUP(G70,Riders!$A$2:$C$213,2,FALSE))/365</f>
        <v>#N/A</v>
      </c>
      <c r="J70" s="1">
        <v>12</v>
      </c>
      <c r="K70" s="1">
        <v>1</v>
      </c>
      <c r="L70" s="1">
        <v>11.156000000000001</v>
      </c>
      <c r="M70" s="40">
        <f t="shared" si="0"/>
        <v>64.539261384008597</v>
      </c>
      <c r="S70" s="4"/>
    </row>
    <row r="71" spans="1:19">
      <c r="A71" s="13" t="s">
        <v>12</v>
      </c>
      <c r="B71" s="13">
        <v>2022</v>
      </c>
      <c r="C71" s="26">
        <v>44847</v>
      </c>
      <c r="D71" s="13" t="s">
        <v>13</v>
      </c>
      <c r="E71" s="1" t="s">
        <v>205</v>
      </c>
      <c r="F71" s="1">
        <v>7</v>
      </c>
      <c r="G71" s="1" t="s">
        <v>48</v>
      </c>
      <c r="H71" s="1" t="s">
        <v>49</v>
      </c>
      <c r="I71" s="14" t="e">
        <f>(C71-VLOOKUP(G71,Riders!$A$2:$C$213,2,FALSE))/365</f>
        <v>#N/A</v>
      </c>
      <c r="J71" s="1">
        <v>22</v>
      </c>
      <c r="K71" s="1">
        <v>2</v>
      </c>
      <c r="L71" s="1">
        <v>11.983000000000001</v>
      </c>
      <c r="M71" s="40">
        <f t="shared" si="0"/>
        <v>60.085120587498956</v>
      </c>
      <c r="S71" s="4"/>
    </row>
    <row r="72" spans="1:19">
      <c r="A72" s="13" t="s">
        <v>12</v>
      </c>
      <c r="B72" s="13">
        <v>2022</v>
      </c>
      <c r="C72" s="26">
        <v>44847</v>
      </c>
      <c r="D72" s="13" t="s">
        <v>13</v>
      </c>
      <c r="E72" s="1" t="s">
        <v>205</v>
      </c>
      <c r="F72" s="1">
        <v>8</v>
      </c>
      <c r="G72" s="1" t="s">
        <v>33</v>
      </c>
      <c r="H72" s="1" t="s">
        <v>27</v>
      </c>
      <c r="I72" s="14">
        <f>(C72-VLOOKUP(G72,Riders!$A$2:$C$213,2,FALSE))/365</f>
        <v>28.898630136986302</v>
      </c>
      <c r="J72" s="1">
        <v>13</v>
      </c>
      <c r="K72" s="1">
        <v>1</v>
      </c>
      <c r="L72" s="1">
        <v>10.951000000000001</v>
      </c>
      <c r="M72" s="40">
        <f t="shared" si="0"/>
        <v>65.747420326910785</v>
      </c>
      <c r="S72" s="4"/>
    </row>
    <row r="73" spans="1:19">
      <c r="A73" s="13" t="s">
        <v>12</v>
      </c>
      <c r="B73" s="13">
        <v>2022</v>
      </c>
      <c r="C73" s="26">
        <v>44847</v>
      </c>
      <c r="D73" s="13" t="s">
        <v>13</v>
      </c>
      <c r="E73" s="1" t="s">
        <v>205</v>
      </c>
      <c r="F73" s="1">
        <v>8</v>
      </c>
      <c r="G73" s="1" t="s">
        <v>46</v>
      </c>
      <c r="H73" s="1" t="s">
        <v>47</v>
      </c>
      <c r="I73" s="14" t="e">
        <f>(C73-VLOOKUP(G73,Riders!$A$2:$C$213,2,FALSE))/365</f>
        <v>#N/A</v>
      </c>
      <c r="J73" s="1">
        <v>21</v>
      </c>
      <c r="K73" s="1">
        <v>2</v>
      </c>
      <c r="L73" s="1">
        <v>11.372</v>
      </c>
      <c r="M73" s="40">
        <f t="shared" si="0"/>
        <v>63.313401336616252</v>
      </c>
      <c r="S73" s="4"/>
    </row>
    <row r="74" spans="1:19">
      <c r="A74" s="13" t="s">
        <v>12</v>
      </c>
      <c r="B74" s="13">
        <v>2022</v>
      </c>
      <c r="C74" s="26">
        <v>44847</v>
      </c>
      <c r="D74" s="13" t="s">
        <v>13</v>
      </c>
      <c r="E74" s="1" t="s">
        <v>205</v>
      </c>
      <c r="F74" s="1">
        <v>9</v>
      </c>
      <c r="G74" s="1" t="s">
        <v>34</v>
      </c>
      <c r="H74" s="1" t="s">
        <v>19</v>
      </c>
      <c r="I74" s="14">
        <f>(C74-VLOOKUP(G74,Riders!$A$2:$C$213,2,FALSE))/365</f>
        <v>122.86849315068493</v>
      </c>
      <c r="J74" s="1">
        <v>4</v>
      </c>
      <c r="K74" s="1">
        <v>1</v>
      </c>
      <c r="L74" s="1">
        <v>11.286</v>
      </c>
      <c r="M74" s="40">
        <f t="shared" si="0"/>
        <v>63.795853269537481</v>
      </c>
      <c r="S74" s="4"/>
    </row>
    <row r="75" spans="1:19">
      <c r="A75" s="13" t="s">
        <v>12</v>
      </c>
      <c r="B75" s="13">
        <v>2022</v>
      </c>
      <c r="C75" s="26">
        <v>44847</v>
      </c>
      <c r="D75" s="13" t="s">
        <v>13</v>
      </c>
      <c r="E75" s="1" t="s">
        <v>205</v>
      </c>
      <c r="F75" s="1">
        <v>9</v>
      </c>
      <c r="G75" s="1" t="s">
        <v>45</v>
      </c>
      <c r="H75" s="1" t="s">
        <v>40</v>
      </c>
      <c r="I75" s="14">
        <f>(C75-VLOOKUP(G75,Riders!$A$2:$C$213,2,FALSE))/365</f>
        <v>31.641095890410959</v>
      </c>
      <c r="J75" s="1">
        <v>20</v>
      </c>
      <c r="K75" s="1">
        <v>2</v>
      </c>
      <c r="L75" s="1">
        <v>11.360999999999999</v>
      </c>
      <c r="M75" s="40">
        <f t="shared" si="0"/>
        <v>63.374702931080016</v>
      </c>
      <c r="S75" s="4"/>
    </row>
    <row r="76" spans="1:19">
      <c r="A76" s="13" t="s">
        <v>12</v>
      </c>
      <c r="B76" s="13">
        <v>2022</v>
      </c>
      <c r="C76" s="26">
        <v>44847</v>
      </c>
      <c r="D76" s="13" t="s">
        <v>13</v>
      </c>
      <c r="E76" s="1" t="s">
        <v>205</v>
      </c>
      <c r="F76" s="1">
        <v>10</v>
      </c>
      <c r="G76" s="1" t="s">
        <v>35</v>
      </c>
      <c r="H76" s="1" t="s">
        <v>36</v>
      </c>
      <c r="I76" s="14">
        <f>(C76-VLOOKUP(G76,Riders!$A$2:$C$213,2,FALSE))/365</f>
        <v>122.86849315068493</v>
      </c>
      <c r="J76" s="1">
        <v>14</v>
      </c>
      <c r="K76" s="1">
        <v>1</v>
      </c>
      <c r="L76" s="1">
        <v>11.272</v>
      </c>
      <c r="M76" s="40">
        <f t="shared" si="0"/>
        <v>63.875088715400992</v>
      </c>
      <c r="S76" s="4"/>
    </row>
    <row r="77" spans="1:19">
      <c r="A77" s="13" t="s">
        <v>12</v>
      </c>
      <c r="B77" s="13">
        <v>2022</v>
      </c>
      <c r="C77" s="26">
        <v>44847</v>
      </c>
      <c r="D77" s="13" t="s">
        <v>13</v>
      </c>
      <c r="E77" s="1" t="s">
        <v>205</v>
      </c>
      <c r="F77" s="1">
        <v>10</v>
      </c>
      <c r="G77" s="1" t="s">
        <v>43</v>
      </c>
      <c r="H77" s="1" t="s">
        <v>44</v>
      </c>
      <c r="I77" s="14">
        <f>(C77-VLOOKUP(G77,Riders!$A$2:$C$213,2,FALSE))/365</f>
        <v>29.901369863013699</v>
      </c>
      <c r="J77" s="1">
        <v>19</v>
      </c>
      <c r="K77" s="1">
        <v>2</v>
      </c>
      <c r="L77" s="1">
        <v>11.413</v>
      </c>
      <c r="M77" s="40">
        <f t="shared" si="0"/>
        <v>63.085954613160432</v>
      </c>
      <c r="S77" s="4"/>
    </row>
    <row r="78" spans="1:19">
      <c r="A78" s="13" t="s">
        <v>12</v>
      </c>
      <c r="B78" s="13">
        <v>2022</v>
      </c>
      <c r="C78" s="26">
        <v>44847</v>
      </c>
      <c r="D78" s="13" t="s">
        <v>13</v>
      </c>
      <c r="E78" s="1" t="s">
        <v>205</v>
      </c>
      <c r="F78" s="1">
        <v>11</v>
      </c>
      <c r="G78" s="1" t="s">
        <v>42</v>
      </c>
      <c r="H78" s="1" t="s">
        <v>40</v>
      </c>
      <c r="I78" s="14">
        <f>(C78-VLOOKUP(G78,Riders!$A$2:$C$213,2,FALSE))/365</f>
        <v>23.865753424657534</v>
      </c>
      <c r="J78" s="1">
        <v>16</v>
      </c>
      <c r="K78" s="1">
        <v>1</v>
      </c>
      <c r="L78" s="1">
        <v>11.27</v>
      </c>
      <c r="M78" s="40">
        <f t="shared" si="0"/>
        <v>63.886424134871341</v>
      </c>
      <c r="S78" s="4"/>
    </row>
    <row r="79" spans="1:19">
      <c r="A79" s="13" t="s">
        <v>12</v>
      </c>
      <c r="B79" s="13">
        <v>2022</v>
      </c>
      <c r="C79" s="26">
        <v>44847</v>
      </c>
      <c r="D79" s="13" t="s">
        <v>13</v>
      </c>
      <c r="E79" s="1" t="s">
        <v>205</v>
      </c>
      <c r="F79" s="1">
        <v>11</v>
      </c>
      <c r="G79" s="1" t="s">
        <v>37</v>
      </c>
      <c r="H79" s="1" t="s">
        <v>38</v>
      </c>
      <c r="I79" s="14" t="e">
        <f>(C79-VLOOKUP(G79,Riders!$A$2:$C$213,2,FALSE))/365</f>
        <v>#N/A</v>
      </c>
      <c r="J79" s="1">
        <v>17</v>
      </c>
      <c r="K79" s="1">
        <v>2</v>
      </c>
      <c r="L79" s="1">
        <v>11.407</v>
      </c>
      <c r="M79" s="40">
        <f t="shared" si="0"/>
        <v>63.11913737178925</v>
      </c>
      <c r="S79" s="4"/>
    </row>
    <row r="80" spans="1:19">
      <c r="A80" s="13" t="s">
        <v>12</v>
      </c>
      <c r="B80" s="13">
        <v>2022</v>
      </c>
      <c r="C80" s="26">
        <v>44847</v>
      </c>
      <c r="D80" s="13" t="s">
        <v>13</v>
      </c>
      <c r="E80" s="1" t="s">
        <v>205</v>
      </c>
      <c r="F80" s="1">
        <v>12</v>
      </c>
      <c r="G80" s="1" t="s">
        <v>39</v>
      </c>
      <c r="H80" s="1" t="s">
        <v>40</v>
      </c>
      <c r="I80" s="14">
        <f>(C80-VLOOKUP(G80,Riders!$A$2:$C$213,2,FALSE))/365</f>
        <v>28.175342465753424</v>
      </c>
      <c r="J80" s="1">
        <v>15</v>
      </c>
      <c r="K80" s="1">
        <v>1</v>
      </c>
      <c r="L80" s="1">
        <v>11.327999999999999</v>
      </c>
      <c r="M80" s="40">
        <f t="shared" si="0"/>
        <v>63.559322033898312</v>
      </c>
      <c r="S80" s="4"/>
    </row>
    <row r="81" spans="1:19">
      <c r="A81" s="13" t="s">
        <v>12</v>
      </c>
      <c r="B81" s="13">
        <v>2022</v>
      </c>
      <c r="C81" s="26">
        <v>44847</v>
      </c>
      <c r="D81" s="13" t="s">
        <v>13</v>
      </c>
      <c r="E81" s="1" t="s">
        <v>205</v>
      </c>
      <c r="F81" s="1">
        <v>12</v>
      </c>
      <c r="G81" s="1" t="s">
        <v>41</v>
      </c>
      <c r="H81" s="1" t="s">
        <v>27</v>
      </c>
      <c r="I81" s="14">
        <f>(C81-VLOOKUP(G81,Riders!$A$2:$C$213,2,FALSE))/365</f>
        <v>26.994520547945207</v>
      </c>
      <c r="J81" s="1">
        <v>18</v>
      </c>
      <c r="K81" s="1">
        <v>2</v>
      </c>
      <c r="L81" s="1">
        <v>11.363999999999999</v>
      </c>
      <c r="M81" s="40">
        <f t="shared" si="0"/>
        <v>63.357972544878571</v>
      </c>
      <c r="S81" s="4"/>
    </row>
    <row r="82" spans="1:19">
      <c r="A82" s="28" t="s">
        <v>12</v>
      </c>
      <c r="B82" s="28">
        <v>2022</v>
      </c>
      <c r="C82" s="29">
        <v>44847</v>
      </c>
      <c r="D82" s="28" t="s">
        <v>13</v>
      </c>
      <c r="E82" s="12" t="s">
        <v>206</v>
      </c>
      <c r="F82" s="12">
        <v>1</v>
      </c>
      <c r="G82" s="12" t="s">
        <v>14</v>
      </c>
      <c r="H82" s="12" t="s">
        <v>15</v>
      </c>
      <c r="I82" s="22">
        <f>(C82-VLOOKUP(G82,Riders!$A$2:$C$213,2,FALSE))/365</f>
        <v>122.86849315068493</v>
      </c>
      <c r="J82" s="12">
        <v>2</v>
      </c>
      <c r="K82" s="12">
        <v>1</v>
      </c>
      <c r="L82" s="1">
        <v>11.430999999999999</v>
      </c>
      <c r="M82" s="39">
        <f t="shared" si="0"/>
        <v>62.986615344239354</v>
      </c>
      <c r="S82" s="4"/>
    </row>
    <row r="83" spans="1:19">
      <c r="A83" s="28" t="s">
        <v>12</v>
      </c>
      <c r="B83" s="28">
        <v>2022</v>
      </c>
      <c r="C83" s="29">
        <v>44847</v>
      </c>
      <c r="D83" s="28" t="s">
        <v>13</v>
      </c>
      <c r="E83" s="12" t="s">
        <v>206</v>
      </c>
      <c r="F83" s="12">
        <v>1</v>
      </c>
      <c r="G83" s="12" t="s">
        <v>39</v>
      </c>
      <c r="H83" s="12" t="s">
        <v>40</v>
      </c>
      <c r="I83" s="22">
        <f>(C83-VLOOKUP(G83,Riders!$A$2:$C$213,2,FALSE))/365</f>
        <v>28.175342465753424</v>
      </c>
      <c r="J83" s="12">
        <v>15</v>
      </c>
      <c r="K83" s="12">
        <v>2</v>
      </c>
      <c r="L83" s="1">
        <v>11.975999999999999</v>
      </c>
      <c r="M83" s="39">
        <f t="shared" si="0"/>
        <v>60.120240480961925</v>
      </c>
      <c r="S83" s="4"/>
    </row>
    <row r="84" spans="1:19">
      <c r="A84" s="28" t="s">
        <v>12</v>
      </c>
      <c r="B84" s="28">
        <v>2022</v>
      </c>
      <c r="C84" s="29">
        <v>44847</v>
      </c>
      <c r="D84" s="28" t="s">
        <v>13</v>
      </c>
      <c r="E84" s="12" t="s">
        <v>206</v>
      </c>
      <c r="F84" s="12">
        <v>2</v>
      </c>
      <c r="G84" s="12" t="s">
        <v>16</v>
      </c>
      <c r="H84" s="12" t="s">
        <v>17</v>
      </c>
      <c r="I84" s="22">
        <f>(C84-VLOOKUP(G84,Riders!$A$2:$C$213,2,FALSE))/365</f>
        <v>23.479452054794521</v>
      </c>
      <c r="J84" s="12">
        <v>1</v>
      </c>
      <c r="K84" s="12">
        <v>1</v>
      </c>
      <c r="L84" s="1">
        <v>11.022</v>
      </c>
      <c r="M84" s="39">
        <f t="shared" si="0"/>
        <v>65.323897659227001</v>
      </c>
      <c r="S84" s="4"/>
    </row>
    <row r="85" spans="1:19">
      <c r="A85" s="28" t="s">
        <v>12</v>
      </c>
      <c r="B85" s="28">
        <v>2022</v>
      </c>
      <c r="C85" s="29">
        <v>44847</v>
      </c>
      <c r="D85" s="28" t="s">
        <v>13</v>
      </c>
      <c r="E85" s="12" t="s">
        <v>206</v>
      </c>
      <c r="F85" s="12">
        <v>2</v>
      </c>
      <c r="G85" s="12" t="s">
        <v>42</v>
      </c>
      <c r="H85" s="12" t="s">
        <v>40</v>
      </c>
      <c r="I85" s="22">
        <f>(C85-VLOOKUP(G85,Riders!$A$2:$C$213,2,FALSE))/365</f>
        <v>23.865753424657534</v>
      </c>
      <c r="J85" s="12">
        <v>16</v>
      </c>
      <c r="K85" s="12">
        <v>2</v>
      </c>
      <c r="L85" s="1">
        <v>11.086</v>
      </c>
      <c r="M85" s="39">
        <f t="shared" si="0"/>
        <v>64.94677972217211</v>
      </c>
      <c r="S85" s="4"/>
    </row>
    <row r="86" spans="1:19">
      <c r="A86" s="28" t="s">
        <v>12</v>
      </c>
      <c r="B86" s="28">
        <v>2022</v>
      </c>
      <c r="C86" s="29">
        <v>44847</v>
      </c>
      <c r="D86" s="28" t="s">
        <v>13</v>
      </c>
      <c r="E86" s="12" t="s">
        <v>206</v>
      </c>
      <c r="F86" s="12">
        <v>3</v>
      </c>
      <c r="G86" s="12" t="s">
        <v>18</v>
      </c>
      <c r="H86" s="12" t="s">
        <v>19</v>
      </c>
      <c r="I86" s="22">
        <f>(C86-VLOOKUP(G86,Riders!$A$2:$C$213,2,FALSE))/365</f>
        <v>24.391780821917809</v>
      </c>
      <c r="J86" s="12">
        <v>5</v>
      </c>
      <c r="K86" s="12">
        <v>1</v>
      </c>
      <c r="L86" s="1">
        <v>11.085000000000001</v>
      </c>
      <c r="M86" s="39">
        <f t="shared" si="0"/>
        <v>64.952638700947219</v>
      </c>
      <c r="S86" s="4"/>
    </row>
    <row r="87" spans="1:19">
      <c r="A87" s="28" t="s">
        <v>12</v>
      </c>
      <c r="B87" s="28">
        <v>2022</v>
      </c>
      <c r="C87" s="29">
        <v>44847</v>
      </c>
      <c r="D87" s="28" t="s">
        <v>13</v>
      </c>
      <c r="E87" s="12" t="s">
        <v>206</v>
      </c>
      <c r="F87" s="12">
        <v>3</v>
      </c>
      <c r="G87" s="12" t="s">
        <v>35</v>
      </c>
      <c r="H87" s="12" t="s">
        <v>36</v>
      </c>
      <c r="I87" s="22">
        <f>(C87-VLOOKUP(G87,Riders!$A$2:$C$213,2,FALSE))/365</f>
        <v>122.86849315068493</v>
      </c>
      <c r="J87" s="12">
        <v>14</v>
      </c>
      <c r="K87" s="12">
        <v>2</v>
      </c>
      <c r="L87" s="1">
        <v>11.147</v>
      </c>
      <c r="M87" s="39">
        <f t="shared" si="0"/>
        <v>64.591369875302775</v>
      </c>
      <c r="S87" s="4"/>
    </row>
    <row r="88" spans="1:19">
      <c r="A88" s="28" t="s">
        <v>12</v>
      </c>
      <c r="B88" s="28">
        <v>2022</v>
      </c>
      <c r="C88" s="29">
        <v>44847</v>
      </c>
      <c r="D88" s="28" t="s">
        <v>13</v>
      </c>
      <c r="E88" s="12" t="s">
        <v>206</v>
      </c>
      <c r="F88" s="12">
        <v>4</v>
      </c>
      <c r="G88" s="12" t="s">
        <v>34</v>
      </c>
      <c r="H88" s="12" t="s">
        <v>19</v>
      </c>
      <c r="I88" s="22">
        <f>(C88-VLOOKUP(G88,Riders!$A$2:$C$213,2,FALSE))/365</f>
        <v>122.86849315068493</v>
      </c>
      <c r="J88" s="12">
        <v>4</v>
      </c>
      <c r="K88" s="12">
        <v>1</v>
      </c>
      <c r="L88" s="1">
        <v>11.19</v>
      </c>
      <c r="M88" s="39">
        <f t="shared" si="0"/>
        <v>64.343163538873995</v>
      </c>
      <c r="S88" s="4"/>
    </row>
    <row r="89" spans="1:19">
      <c r="A89" s="28" t="s">
        <v>12</v>
      </c>
      <c r="B89" s="28">
        <v>2022</v>
      </c>
      <c r="C89" s="29">
        <v>44847</v>
      </c>
      <c r="D89" s="28" t="s">
        <v>13</v>
      </c>
      <c r="E89" s="12" t="s">
        <v>206</v>
      </c>
      <c r="F89" s="12">
        <v>4</v>
      </c>
      <c r="G89" s="12" t="s">
        <v>20</v>
      </c>
      <c r="H89" s="12" t="s">
        <v>21</v>
      </c>
      <c r="I89" s="22">
        <f>(C89-VLOOKUP(G89,Riders!$A$2:$C$213,2,FALSE))/365</f>
        <v>27.18904109589041</v>
      </c>
      <c r="J89" s="12">
        <v>9</v>
      </c>
      <c r="K89" s="12">
        <v>2</v>
      </c>
      <c r="L89" s="1">
        <v>11.311</v>
      </c>
      <c r="M89" s="39">
        <f t="shared" si="0"/>
        <v>63.654849261780569</v>
      </c>
      <c r="S89" s="4"/>
    </row>
    <row r="90" spans="1:19">
      <c r="A90" s="28" t="s">
        <v>12</v>
      </c>
      <c r="B90" s="28">
        <v>2022</v>
      </c>
      <c r="C90" s="29">
        <v>44847</v>
      </c>
      <c r="D90" s="28" t="s">
        <v>13</v>
      </c>
      <c r="E90" s="12" t="s">
        <v>206</v>
      </c>
      <c r="F90" s="12">
        <v>5</v>
      </c>
      <c r="G90" s="12" t="s">
        <v>22</v>
      </c>
      <c r="H90" s="12" t="s">
        <v>15</v>
      </c>
      <c r="I90" s="22">
        <f>(C90-VLOOKUP(G90,Riders!$A$2:$C$213,2,FALSE))/365</f>
        <v>122.86849315068493</v>
      </c>
      <c r="J90" s="12">
        <v>6</v>
      </c>
      <c r="K90" s="12">
        <v>1</v>
      </c>
      <c r="L90" s="1">
        <v>11.023</v>
      </c>
      <c r="M90" s="39">
        <f t="shared" ref="M90:M121" si="1">3.6*200/L90</f>
        <v>65.317971514106873</v>
      </c>
      <c r="S90" s="4"/>
    </row>
    <row r="91" spans="1:19">
      <c r="A91" s="28" t="s">
        <v>12</v>
      </c>
      <c r="B91" s="28">
        <v>2022</v>
      </c>
      <c r="C91" s="29">
        <v>44847</v>
      </c>
      <c r="D91" s="28" t="s">
        <v>13</v>
      </c>
      <c r="E91" s="12" t="s">
        <v>206</v>
      </c>
      <c r="F91" s="12">
        <v>5</v>
      </c>
      <c r="G91" s="12" t="s">
        <v>33</v>
      </c>
      <c r="H91" s="12" t="s">
        <v>27</v>
      </c>
      <c r="I91" s="22">
        <f>(C91-VLOOKUP(G91,Riders!$A$2:$C$213,2,FALSE))/365</f>
        <v>28.898630136986302</v>
      </c>
      <c r="J91" s="12">
        <v>13</v>
      </c>
      <c r="K91" s="12">
        <v>2</v>
      </c>
      <c r="L91" s="1">
        <v>11.119</v>
      </c>
      <c r="M91" s="39">
        <f t="shared" si="1"/>
        <v>64.754024642503822</v>
      </c>
      <c r="S91" s="4"/>
    </row>
    <row r="92" spans="1:19">
      <c r="A92" s="28" t="s">
        <v>12</v>
      </c>
      <c r="B92" s="28">
        <v>2022</v>
      </c>
      <c r="C92" s="29">
        <v>44847</v>
      </c>
      <c r="D92" s="28" t="s">
        <v>13</v>
      </c>
      <c r="E92" s="12" t="s">
        <v>206</v>
      </c>
      <c r="F92" s="12">
        <v>6</v>
      </c>
      <c r="G92" s="12" t="s">
        <v>23</v>
      </c>
      <c r="H92" s="12" t="s">
        <v>15</v>
      </c>
      <c r="I92" s="22">
        <f>(C92-VLOOKUP(G92,Riders!$A$2:$C$213,2,FALSE))/365</f>
        <v>25.087671232876712</v>
      </c>
      <c r="J92" s="12">
        <v>3</v>
      </c>
      <c r="K92" s="12">
        <v>1</v>
      </c>
      <c r="L92" s="12">
        <v>11.157</v>
      </c>
      <c r="M92" s="39">
        <f t="shared" si="1"/>
        <v>64.533476741059431</v>
      </c>
      <c r="S92" s="4"/>
    </row>
    <row r="93" spans="1:19">
      <c r="A93" s="28" t="s">
        <v>12</v>
      </c>
      <c r="B93" s="28">
        <v>2022</v>
      </c>
      <c r="C93" s="29">
        <v>44847</v>
      </c>
      <c r="D93" s="28" t="s">
        <v>13</v>
      </c>
      <c r="E93" s="12" t="s">
        <v>206</v>
      </c>
      <c r="F93" s="12">
        <v>6</v>
      </c>
      <c r="G93" s="12" t="s">
        <v>32</v>
      </c>
      <c r="H93" s="12" t="s">
        <v>17</v>
      </c>
      <c r="I93" s="22" t="e">
        <f>(C93-VLOOKUP(G93,Riders!$A$2:$C$213,2,FALSE))/365</f>
        <v>#N/A</v>
      </c>
      <c r="J93" s="12">
        <v>12</v>
      </c>
      <c r="K93" s="12">
        <v>2</v>
      </c>
      <c r="L93" s="12">
        <v>11.478</v>
      </c>
      <c r="M93" s="39">
        <f t="shared" si="1"/>
        <v>62.728698379508629</v>
      </c>
      <c r="S93" s="4"/>
    </row>
    <row r="94" spans="1:19">
      <c r="A94" s="28" t="s">
        <v>12</v>
      </c>
      <c r="B94" s="28">
        <v>2022</v>
      </c>
      <c r="C94" s="29">
        <v>44847</v>
      </c>
      <c r="D94" s="28" t="s">
        <v>13</v>
      </c>
      <c r="E94" s="12" t="s">
        <v>206</v>
      </c>
      <c r="F94" s="12">
        <v>7</v>
      </c>
      <c r="G94" s="12" t="s">
        <v>24</v>
      </c>
      <c r="H94" s="12" t="s">
        <v>25</v>
      </c>
      <c r="I94" s="22">
        <f>(C94-VLOOKUP(G94,Riders!$A$2:$C$213,2,FALSE))/365</f>
        <v>24.123287671232877</v>
      </c>
      <c r="J94" s="12">
        <v>7</v>
      </c>
      <c r="K94" s="12">
        <v>1</v>
      </c>
      <c r="L94" s="12">
        <v>10.999000000000001</v>
      </c>
      <c r="M94" s="39">
        <f t="shared" si="1"/>
        <v>65.460496408764428</v>
      </c>
      <c r="N94" s="4"/>
      <c r="O94" s="4"/>
      <c r="P94" s="4"/>
      <c r="S94" s="4"/>
    </row>
    <row r="95" spans="1:19">
      <c r="A95" s="28" t="s">
        <v>12</v>
      </c>
      <c r="B95" s="28">
        <v>2022</v>
      </c>
      <c r="C95" s="29">
        <v>44847</v>
      </c>
      <c r="D95" s="28" t="s">
        <v>13</v>
      </c>
      <c r="E95" s="12" t="s">
        <v>206</v>
      </c>
      <c r="F95" s="12">
        <v>7</v>
      </c>
      <c r="G95" s="12" t="s">
        <v>30</v>
      </c>
      <c r="H95" s="12" t="s">
        <v>31</v>
      </c>
      <c r="I95" s="22" t="e">
        <f>(C95-VLOOKUP(G95,Riders!$A$2:$C$213,2,FALSE))/365</f>
        <v>#N/A</v>
      </c>
      <c r="J95" s="12">
        <v>11</v>
      </c>
      <c r="K95" s="12">
        <v>2</v>
      </c>
      <c r="L95" s="12">
        <v>11.042</v>
      </c>
      <c r="M95" s="39">
        <f t="shared" si="1"/>
        <v>65.205578699510966</v>
      </c>
      <c r="N95" s="4"/>
      <c r="O95" s="4"/>
      <c r="P95" s="4"/>
      <c r="S95" s="4"/>
    </row>
    <row r="96" spans="1:19">
      <c r="A96" s="28" t="s">
        <v>12</v>
      </c>
      <c r="B96" s="28">
        <v>2022</v>
      </c>
      <c r="C96" s="29">
        <v>44847</v>
      </c>
      <c r="D96" s="28" t="s">
        <v>13</v>
      </c>
      <c r="E96" s="12" t="s">
        <v>206</v>
      </c>
      <c r="F96" s="12">
        <v>8</v>
      </c>
      <c r="G96" s="12" t="s">
        <v>28</v>
      </c>
      <c r="H96" s="12" t="s">
        <v>29</v>
      </c>
      <c r="I96" s="22">
        <f>(C96-VLOOKUP(G96,Riders!$A$2:$C$213,2,FALSE))/365</f>
        <v>22.8</v>
      </c>
      <c r="J96" s="12">
        <v>8</v>
      </c>
      <c r="K96" s="12">
        <v>1</v>
      </c>
      <c r="L96" s="12">
        <v>11.041</v>
      </c>
      <c r="M96" s="39">
        <f t="shared" si="1"/>
        <v>65.21148446698669</v>
      </c>
      <c r="N96" s="4"/>
      <c r="O96" s="4"/>
      <c r="P96" s="4"/>
      <c r="S96" s="4"/>
    </row>
    <row r="97" spans="1:19">
      <c r="A97" s="28" t="s">
        <v>12</v>
      </c>
      <c r="B97" s="28">
        <v>2022</v>
      </c>
      <c r="C97" s="29">
        <v>44847</v>
      </c>
      <c r="D97" s="28" t="s">
        <v>13</v>
      </c>
      <c r="E97" s="12" t="s">
        <v>206</v>
      </c>
      <c r="F97" s="12">
        <v>8</v>
      </c>
      <c r="G97" s="12" t="s">
        <v>26</v>
      </c>
      <c r="H97" s="12" t="s">
        <v>27</v>
      </c>
      <c r="I97" s="22">
        <f>(C97-VLOOKUP(G97,Riders!$A$2:$C$213,2,FALSE))/365</f>
        <v>24.394520547945206</v>
      </c>
      <c r="J97" s="12">
        <v>10</v>
      </c>
      <c r="K97" s="12">
        <v>2</v>
      </c>
      <c r="L97" s="12">
        <v>11.125</v>
      </c>
      <c r="M97" s="39">
        <f t="shared" si="1"/>
        <v>64.719101123595507</v>
      </c>
      <c r="N97" s="4"/>
      <c r="O97" s="4"/>
      <c r="P97" s="4"/>
      <c r="S97" s="4"/>
    </row>
    <row r="98" spans="1:19">
      <c r="A98" s="30" t="s">
        <v>12</v>
      </c>
      <c r="B98" s="30">
        <v>2022</v>
      </c>
      <c r="C98" s="31">
        <v>44847</v>
      </c>
      <c r="D98" s="30" t="s">
        <v>13</v>
      </c>
      <c r="E98" s="33" t="s">
        <v>207</v>
      </c>
      <c r="F98" s="33">
        <v>1</v>
      </c>
      <c r="G98" s="33" t="s">
        <v>14</v>
      </c>
      <c r="H98" s="33" t="s">
        <v>15</v>
      </c>
      <c r="I98" s="32">
        <f>(C98-VLOOKUP(G98,Riders!$A$2:$C$213,2,FALSE))/365</f>
        <v>122.86849315068493</v>
      </c>
      <c r="J98" s="33">
        <v>2</v>
      </c>
      <c r="K98" s="33">
        <v>1</v>
      </c>
      <c r="L98" s="12">
        <v>10.949</v>
      </c>
      <c r="M98" s="39">
        <f t="shared" si="1"/>
        <v>65.759430084939268</v>
      </c>
      <c r="N98" s="33">
        <v>1</v>
      </c>
      <c r="O98" s="1">
        <v>10.949</v>
      </c>
      <c r="P98" s="33">
        <f t="shared" ref="P98:P113" si="2">3.6*200/O98</f>
        <v>65.759430084939268</v>
      </c>
      <c r="S98" s="4"/>
    </row>
    <row r="99" spans="1:19">
      <c r="A99" s="30" t="s">
        <v>12</v>
      </c>
      <c r="B99" s="30">
        <v>2022</v>
      </c>
      <c r="C99" s="31">
        <v>44847</v>
      </c>
      <c r="D99" s="30" t="s">
        <v>13</v>
      </c>
      <c r="E99" s="33" t="s">
        <v>207</v>
      </c>
      <c r="F99" s="33">
        <v>1</v>
      </c>
      <c r="G99" s="33" t="s">
        <v>28</v>
      </c>
      <c r="H99" s="33" t="s">
        <v>29</v>
      </c>
      <c r="I99" s="32">
        <f>(C99-VLOOKUP(G99,Riders!$A$2:$C$213,2,FALSE))/365</f>
        <v>22.8</v>
      </c>
      <c r="J99" s="33">
        <v>8</v>
      </c>
      <c r="K99" s="33">
        <v>2</v>
      </c>
      <c r="L99" s="12">
        <v>11.035</v>
      </c>
      <c r="M99" s="39">
        <f t="shared" si="1"/>
        <v>65.24694154961486</v>
      </c>
      <c r="N99" s="33">
        <v>2</v>
      </c>
      <c r="O99" s="1">
        <f>O98+0.086</f>
        <v>11.035</v>
      </c>
      <c r="P99" s="33">
        <f t="shared" si="2"/>
        <v>65.24694154961486</v>
      </c>
      <c r="S99" s="4"/>
    </row>
    <row r="100" spans="1:19">
      <c r="A100" s="30" t="s">
        <v>12</v>
      </c>
      <c r="B100" s="30">
        <v>2022</v>
      </c>
      <c r="C100" s="31">
        <v>44847</v>
      </c>
      <c r="D100" s="30" t="s">
        <v>13</v>
      </c>
      <c r="E100" s="33" t="s">
        <v>207</v>
      </c>
      <c r="F100" s="33">
        <v>2</v>
      </c>
      <c r="G100" s="33" t="s">
        <v>16</v>
      </c>
      <c r="H100" s="33" t="s">
        <v>17</v>
      </c>
      <c r="I100" s="32">
        <f>(C100-VLOOKUP(G100,Riders!$A$2:$C$213,2,FALSE))/365</f>
        <v>23.479452054794521</v>
      </c>
      <c r="J100" s="33">
        <v>1</v>
      </c>
      <c r="K100" s="33">
        <v>1</v>
      </c>
      <c r="L100" s="12">
        <v>10.954000000000001</v>
      </c>
      <c r="M100" s="39">
        <f t="shared" si="1"/>
        <v>65.729413912725946</v>
      </c>
      <c r="N100" s="33">
        <v>1</v>
      </c>
      <c r="O100" s="1">
        <v>10.954000000000001</v>
      </c>
      <c r="P100" s="33">
        <f t="shared" si="2"/>
        <v>65.729413912725946</v>
      </c>
      <c r="S100" s="4"/>
    </row>
    <row r="101" spans="1:19">
      <c r="A101" s="30" t="s">
        <v>12</v>
      </c>
      <c r="B101" s="30">
        <v>2022</v>
      </c>
      <c r="C101" s="31">
        <v>44847</v>
      </c>
      <c r="D101" s="30" t="s">
        <v>13</v>
      </c>
      <c r="E101" s="33" t="s">
        <v>207</v>
      </c>
      <c r="F101" s="33">
        <v>2</v>
      </c>
      <c r="G101" s="33" t="s">
        <v>24</v>
      </c>
      <c r="H101" s="33" t="s">
        <v>25</v>
      </c>
      <c r="I101" s="32">
        <f>(C101-VLOOKUP(G101,Riders!$A$2:$C$213,2,FALSE))/365</f>
        <v>24.123287671232877</v>
      </c>
      <c r="J101" s="33">
        <v>7</v>
      </c>
      <c r="K101" s="33">
        <v>2</v>
      </c>
      <c r="L101" s="12">
        <v>11.17</v>
      </c>
      <c r="M101" s="39">
        <f t="shared" si="1"/>
        <v>64.458370635631155</v>
      </c>
      <c r="N101" s="33">
        <v>2</v>
      </c>
      <c r="O101" s="1">
        <f>O100+0.216</f>
        <v>11.17</v>
      </c>
      <c r="P101" s="33">
        <f t="shared" si="2"/>
        <v>64.458370635631155</v>
      </c>
      <c r="S101" s="4"/>
    </row>
    <row r="102" spans="1:19">
      <c r="A102" s="30" t="s">
        <v>12</v>
      </c>
      <c r="B102" s="30">
        <v>2022</v>
      </c>
      <c r="C102" s="31">
        <v>44847</v>
      </c>
      <c r="D102" s="30" t="s">
        <v>13</v>
      </c>
      <c r="E102" s="33" t="s">
        <v>207</v>
      </c>
      <c r="F102" s="33">
        <v>3</v>
      </c>
      <c r="G102" s="33" t="s">
        <v>23</v>
      </c>
      <c r="H102" s="33" t="s">
        <v>15</v>
      </c>
      <c r="I102" s="32">
        <f>(C102-VLOOKUP(G102,Riders!$A$2:$C$213,2,FALSE))/365</f>
        <v>25.087671232876712</v>
      </c>
      <c r="J102" s="33">
        <v>3</v>
      </c>
      <c r="K102" s="33">
        <v>1</v>
      </c>
      <c r="L102" s="12">
        <v>11.066000000000001</v>
      </c>
      <c r="M102" s="39">
        <f t="shared" si="1"/>
        <v>65.064160491595871</v>
      </c>
      <c r="N102" s="33">
        <v>1</v>
      </c>
      <c r="O102" s="1">
        <v>11.066000000000001</v>
      </c>
      <c r="P102" s="33">
        <f t="shared" si="2"/>
        <v>65.064160491595871</v>
      </c>
      <c r="S102" s="4"/>
    </row>
    <row r="103" spans="1:19">
      <c r="A103" s="30" t="s">
        <v>12</v>
      </c>
      <c r="B103" s="30">
        <v>2022</v>
      </c>
      <c r="C103" s="31">
        <v>44847</v>
      </c>
      <c r="D103" s="30" t="s">
        <v>13</v>
      </c>
      <c r="E103" s="33" t="s">
        <v>207</v>
      </c>
      <c r="F103" s="33">
        <v>3</v>
      </c>
      <c r="G103" s="33" t="s">
        <v>18</v>
      </c>
      <c r="H103" s="33" t="s">
        <v>19</v>
      </c>
      <c r="I103" s="32">
        <f>(C103-VLOOKUP(G103,Riders!$A$2:$C$213,2,FALSE))/365</f>
        <v>24.391780821917809</v>
      </c>
      <c r="J103" s="33">
        <v>5</v>
      </c>
      <c r="K103" s="33">
        <v>2</v>
      </c>
      <c r="L103" s="12">
        <v>11.075000000000001</v>
      </c>
      <c r="M103" s="39">
        <f t="shared" si="1"/>
        <v>65.011286681715575</v>
      </c>
      <c r="N103" s="33">
        <v>2</v>
      </c>
      <c r="O103" s="1">
        <f>O102+0.009</f>
        <v>11.075000000000001</v>
      </c>
      <c r="P103" s="33">
        <f t="shared" si="2"/>
        <v>65.011286681715575</v>
      </c>
      <c r="S103" s="4"/>
    </row>
    <row r="104" spans="1:19">
      <c r="A104" s="30" t="s">
        <v>12</v>
      </c>
      <c r="B104" s="30">
        <v>2022</v>
      </c>
      <c r="C104" s="31">
        <v>44847</v>
      </c>
      <c r="D104" s="30" t="s">
        <v>13</v>
      </c>
      <c r="E104" s="33" t="s">
        <v>207</v>
      </c>
      <c r="F104" s="33">
        <v>4</v>
      </c>
      <c r="G104" s="33" t="s">
        <v>34</v>
      </c>
      <c r="H104" s="33" t="s">
        <v>19</v>
      </c>
      <c r="I104" s="32">
        <f>(C104-VLOOKUP(G104,Riders!$A$2:$C$213,2,FALSE))/365</f>
        <v>122.86849315068493</v>
      </c>
      <c r="J104" s="33">
        <v>4</v>
      </c>
      <c r="K104" s="33">
        <v>1</v>
      </c>
      <c r="L104" s="12">
        <v>11.004</v>
      </c>
      <c r="M104" s="39">
        <f t="shared" si="1"/>
        <v>65.430752453653213</v>
      </c>
      <c r="N104" s="33">
        <v>1</v>
      </c>
      <c r="O104" s="1">
        <v>11.004</v>
      </c>
      <c r="P104" s="33">
        <f t="shared" si="2"/>
        <v>65.430752453653213</v>
      </c>
      <c r="S104" s="4"/>
    </row>
    <row r="105" spans="1:19">
      <c r="A105" s="30" t="s">
        <v>12</v>
      </c>
      <c r="B105" s="30">
        <v>2022</v>
      </c>
      <c r="C105" s="31">
        <v>44847</v>
      </c>
      <c r="D105" s="30" t="s">
        <v>13</v>
      </c>
      <c r="E105" s="33" t="s">
        <v>207</v>
      </c>
      <c r="F105" s="33">
        <v>4</v>
      </c>
      <c r="G105" s="33" t="s">
        <v>22</v>
      </c>
      <c r="H105" s="33" t="s">
        <v>15</v>
      </c>
      <c r="I105" s="32">
        <f>(C105-VLOOKUP(G105,Riders!$A$2:$C$213,2,FALSE))/365</f>
        <v>122.86849315068493</v>
      </c>
      <c r="J105" s="33">
        <v>6</v>
      </c>
      <c r="K105" s="33">
        <v>2</v>
      </c>
      <c r="L105" s="12">
        <v>11.04</v>
      </c>
      <c r="M105" s="39">
        <f t="shared" si="1"/>
        <v>65.217391304347828</v>
      </c>
      <c r="N105" s="33">
        <v>2</v>
      </c>
      <c r="O105" s="1">
        <f>O104+0.036</f>
        <v>11.04</v>
      </c>
      <c r="P105" s="33">
        <f t="shared" si="2"/>
        <v>65.217391304347828</v>
      </c>
      <c r="S105" s="4"/>
    </row>
    <row r="106" spans="1:19">
      <c r="A106" s="34" t="s">
        <v>12</v>
      </c>
      <c r="B106" s="34">
        <v>2022</v>
      </c>
      <c r="C106" s="35">
        <v>44848</v>
      </c>
      <c r="D106" s="34" t="s">
        <v>13</v>
      </c>
      <c r="E106" s="37" t="s">
        <v>208</v>
      </c>
      <c r="F106" s="37">
        <v>1</v>
      </c>
      <c r="G106" s="37" t="s">
        <v>14</v>
      </c>
      <c r="H106" s="37" t="s">
        <v>15</v>
      </c>
      <c r="I106" s="36">
        <f>(C106-VLOOKUP(G106,Riders!$A$2:$C$213,2,FALSE))/365</f>
        <v>122.87123287671233</v>
      </c>
      <c r="J106" s="37">
        <v>2</v>
      </c>
      <c r="K106" s="37">
        <v>1</v>
      </c>
      <c r="L106" s="33">
        <v>10.975</v>
      </c>
      <c r="M106" s="39">
        <f t="shared" si="1"/>
        <v>65.603644646924835</v>
      </c>
      <c r="N106" s="37">
        <v>1</v>
      </c>
      <c r="O106" s="1">
        <v>10.975</v>
      </c>
      <c r="P106" s="33">
        <f t="shared" si="2"/>
        <v>65.603644646924835</v>
      </c>
      <c r="Q106" s="4"/>
      <c r="R106" s="4"/>
      <c r="S106" s="4"/>
    </row>
    <row r="107" spans="1:19">
      <c r="A107" s="34" t="s">
        <v>12</v>
      </c>
      <c r="B107" s="34">
        <v>2022</v>
      </c>
      <c r="C107" s="35">
        <v>44848</v>
      </c>
      <c r="D107" s="34" t="s">
        <v>13</v>
      </c>
      <c r="E107" s="37" t="s">
        <v>208</v>
      </c>
      <c r="F107" s="37">
        <v>1</v>
      </c>
      <c r="G107" s="37" t="s">
        <v>34</v>
      </c>
      <c r="H107" s="37" t="s">
        <v>19</v>
      </c>
      <c r="I107" s="36">
        <f>(C107-VLOOKUP(G107,Riders!$A$2:$C$213,2,FALSE))/365</f>
        <v>122.87123287671233</v>
      </c>
      <c r="J107" s="37">
        <v>4</v>
      </c>
      <c r="K107" s="37">
        <v>2</v>
      </c>
      <c r="L107" s="33">
        <v>11.061999999999999</v>
      </c>
      <c r="M107" s="39">
        <f t="shared" si="1"/>
        <v>65.087687579099622</v>
      </c>
      <c r="N107" s="37">
        <v>2</v>
      </c>
      <c r="O107" s="1">
        <f>O106+0.087</f>
        <v>11.061999999999999</v>
      </c>
      <c r="P107" s="33">
        <f t="shared" si="2"/>
        <v>65.087687579099622</v>
      </c>
      <c r="Q107" s="4"/>
      <c r="R107" s="4"/>
      <c r="S107" s="4"/>
    </row>
    <row r="108" spans="1:19">
      <c r="A108" s="34" t="s">
        <v>12</v>
      </c>
      <c r="B108" s="34">
        <v>2022</v>
      </c>
      <c r="C108" s="35">
        <v>44848</v>
      </c>
      <c r="D108" s="34" t="s">
        <v>13</v>
      </c>
      <c r="E108" s="37" t="s">
        <v>208</v>
      </c>
      <c r="F108" s="37">
        <v>2</v>
      </c>
      <c r="G108" s="37" t="s">
        <v>16</v>
      </c>
      <c r="H108" s="37" t="s">
        <v>17</v>
      </c>
      <c r="I108" s="36">
        <f>(C108-VLOOKUP(G108,Riders!$A$2:$C$213,2,FALSE))/365</f>
        <v>23.482191780821918</v>
      </c>
      <c r="J108" s="37">
        <v>1</v>
      </c>
      <c r="K108" s="37">
        <v>2</v>
      </c>
      <c r="L108" s="33">
        <v>10.895</v>
      </c>
      <c r="M108" s="39">
        <f t="shared" si="1"/>
        <v>66.085360256998626</v>
      </c>
      <c r="N108" s="37">
        <v>1</v>
      </c>
      <c r="O108" s="1">
        <v>10.895</v>
      </c>
      <c r="P108" s="33">
        <f t="shared" si="2"/>
        <v>66.085360256998626</v>
      </c>
      <c r="Q108" s="130">
        <v>1</v>
      </c>
      <c r="R108" s="76">
        <v>10.956</v>
      </c>
      <c r="S108" s="33">
        <f>3.6*200/R108</f>
        <v>65.71741511500548</v>
      </c>
    </row>
    <row r="109" spans="1:19">
      <c r="A109" s="34" t="s">
        <v>12</v>
      </c>
      <c r="B109" s="34">
        <v>2022</v>
      </c>
      <c r="C109" s="35">
        <v>44848</v>
      </c>
      <c r="D109" s="34" t="s">
        <v>13</v>
      </c>
      <c r="E109" s="37" t="s">
        <v>208</v>
      </c>
      <c r="F109" s="37">
        <v>2</v>
      </c>
      <c r="G109" s="37" t="s">
        <v>23</v>
      </c>
      <c r="H109" s="37" t="s">
        <v>15</v>
      </c>
      <c r="I109" s="36">
        <f>(C109-VLOOKUP(G109,Riders!$A$2:$C$213,2,FALSE))/365</f>
        <v>25.090410958904108</v>
      </c>
      <c r="J109" s="37">
        <v>3</v>
      </c>
      <c r="K109" s="37">
        <v>1</v>
      </c>
      <c r="L109" s="33">
        <v>10.966999999999999</v>
      </c>
      <c r="M109" s="39">
        <f t="shared" si="1"/>
        <v>65.651499954408692</v>
      </c>
      <c r="N109" s="37">
        <v>2</v>
      </c>
      <c r="O109" s="1">
        <f>O108+0.072</f>
        <v>10.966999999999999</v>
      </c>
      <c r="P109" s="33">
        <f t="shared" si="2"/>
        <v>65.651499954408692</v>
      </c>
      <c r="Q109" s="130">
        <v>2</v>
      </c>
      <c r="R109" s="76">
        <f>R108+0.247</f>
        <v>11.202999999999999</v>
      </c>
      <c r="S109" s="33">
        <f>3.6*200/R109</f>
        <v>64.268499509060078</v>
      </c>
    </row>
    <row r="110" spans="1:19">
      <c r="A110" s="15" t="s">
        <v>12</v>
      </c>
      <c r="B110" s="15">
        <v>2022</v>
      </c>
      <c r="C110" s="38">
        <v>44848</v>
      </c>
      <c r="D110" s="15" t="s">
        <v>13</v>
      </c>
      <c r="E110" s="5" t="s">
        <v>209</v>
      </c>
      <c r="F110" s="5" t="s">
        <v>210</v>
      </c>
      <c r="G110" s="5" t="s">
        <v>16</v>
      </c>
      <c r="H110" s="5" t="s">
        <v>17</v>
      </c>
      <c r="I110" s="16">
        <f>(C110-VLOOKUP(G110,Riders!$A$2:$C$213,2,FALSE))/365</f>
        <v>23.482191780821918</v>
      </c>
      <c r="J110" s="5">
        <v>1</v>
      </c>
      <c r="K110" s="5">
        <v>1</v>
      </c>
      <c r="L110" s="33">
        <v>10.917999999999999</v>
      </c>
      <c r="M110" s="39">
        <f t="shared" si="1"/>
        <v>65.94614398241437</v>
      </c>
      <c r="N110" s="84">
        <v>1</v>
      </c>
      <c r="O110" s="76">
        <v>10.917999999999999</v>
      </c>
      <c r="P110" s="94">
        <f t="shared" si="2"/>
        <v>65.94614398241437</v>
      </c>
      <c r="S110" s="33"/>
    </row>
    <row r="111" spans="1:19">
      <c r="A111" s="15" t="s">
        <v>12</v>
      </c>
      <c r="B111" s="15">
        <v>2022</v>
      </c>
      <c r="C111" s="38">
        <v>44848</v>
      </c>
      <c r="D111" s="15" t="s">
        <v>13</v>
      </c>
      <c r="E111" s="5" t="s">
        <v>209</v>
      </c>
      <c r="F111" s="5" t="s">
        <v>210</v>
      </c>
      <c r="G111" s="5" t="s">
        <v>14</v>
      </c>
      <c r="H111" s="5" t="s">
        <v>15</v>
      </c>
      <c r="I111" s="16">
        <f>(C111-VLOOKUP(G111,Riders!$A$2:$C$213,2,FALSE))/365</f>
        <v>122.87123287671233</v>
      </c>
      <c r="J111" s="5">
        <v>2</v>
      </c>
      <c r="K111" s="5">
        <v>2</v>
      </c>
      <c r="L111" s="33">
        <v>10.976999999999999</v>
      </c>
      <c r="M111" s="39">
        <f t="shared" si="1"/>
        <v>65.591691719048924</v>
      </c>
      <c r="N111" s="84">
        <v>2</v>
      </c>
      <c r="O111" s="76">
        <f>O110+0.059</f>
        <v>10.976999999999999</v>
      </c>
      <c r="P111" s="94">
        <f t="shared" si="2"/>
        <v>65.591691719048924</v>
      </c>
      <c r="S111" s="33"/>
    </row>
    <row r="112" spans="1:19">
      <c r="A112" s="15" t="s">
        <v>12</v>
      </c>
      <c r="B112" s="15">
        <v>2022</v>
      </c>
      <c r="C112" s="38">
        <v>44848</v>
      </c>
      <c r="D112" s="15" t="s">
        <v>13</v>
      </c>
      <c r="E112" s="5" t="s">
        <v>209</v>
      </c>
      <c r="F112" s="5" t="s">
        <v>211</v>
      </c>
      <c r="G112" s="5" t="s">
        <v>23</v>
      </c>
      <c r="H112" s="5" t="s">
        <v>15</v>
      </c>
      <c r="I112" s="16">
        <f>(C112-VLOOKUP(G112,Riders!$A$2:$C$213,2,FALSE))/365</f>
        <v>25.090410958904108</v>
      </c>
      <c r="J112" s="5">
        <v>3</v>
      </c>
      <c r="K112" s="5">
        <v>1</v>
      </c>
      <c r="L112" s="33">
        <v>11.135999999999999</v>
      </c>
      <c r="M112" s="39">
        <f t="shared" si="1"/>
        <v>64.65517241379311</v>
      </c>
      <c r="N112" s="84">
        <v>1</v>
      </c>
      <c r="O112" s="76">
        <v>11.135999999999999</v>
      </c>
      <c r="P112" s="94">
        <f t="shared" si="2"/>
        <v>64.65517241379311</v>
      </c>
      <c r="S112" s="33"/>
    </row>
    <row r="113" spans="1:19">
      <c r="A113" s="15" t="s">
        <v>12</v>
      </c>
      <c r="B113" s="15">
        <v>2022</v>
      </c>
      <c r="C113" s="38">
        <v>44848</v>
      </c>
      <c r="D113" s="15" t="s">
        <v>13</v>
      </c>
      <c r="E113" s="5" t="s">
        <v>209</v>
      </c>
      <c r="F113" s="5" t="s">
        <v>211</v>
      </c>
      <c r="G113" s="5" t="s">
        <v>34</v>
      </c>
      <c r="H113" s="5" t="s">
        <v>19</v>
      </c>
      <c r="I113" s="16">
        <f>(C113-VLOOKUP(G113,Riders!$A$2:$C$213,2,FALSE))/365</f>
        <v>122.87123287671233</v>
      </c>
      <c r="J113" s="5">
        <v>4</v>
      </c>
      <c r="K113" s="5">
        <v>2</v>
      </c>
      <c r="L113" s="33">
        <v>11.193999999999999</v>
      </c>
      <c r="M113" s="39">
        <f t="shared" si="1"/>
        <v>64.320171520457393</v>
      </c>
      <c r="N113" s="84">
        <v>2</v>
      </c>
      <c r="O113" s="76">
        <f>O112+0.058</f>
        <v>11.193999999999999</v>
      </c>
      <c r="P113" s="94">
        <f t="shared" si="2"/>
        <v>64.320171520457393</v>
      </c>
      <c r="S113" s="33"/>
    </row>
    <row r="114" spans="1:19">
      <c r="A114" s="1" t="s">
        <v>71</v>
      </c>
      <c r="B114" s="1">
        <v>2022</v>
      </c>
      <c r="C114" s="2">
        <v>44750</v>
      </c>
      <c r="D114" s="1" t="s">
        <v>72</v>
      </c>
      <c r="E114" s="1" t="s">
        <v>205</v>
      </c>
      <c r="F114" s="1">
        <v>1</v>
      </c>
      <c r="G114" s="1" t="s">
        <v>76</v>
      </c>
      <c r="H114" s="1" t="s">
        <v>77</v>
      </c>
      <c r="I114" s="14">
        <f>(C114-VLOOKUP(G114,Riders!$A$2:$C$213,2,FALSE))/365</f>
        <v>122.60273972602739</v>
      </c>
      <c r="J114" s="1">
        <v>7</v>
      </c>
      <c r="K114" s="1">
        <v>1</v>
      </c>
      <c r="L114" s="33">
        <v>11.727</v>
      </c>
      <c r="M114" s="95">
        <f t="shared" si="1"/>
        <v>61.396776669224863</v>
      </c>
      <c r="S114" s="33"/>
    </row>
    <row r="115" spans="1:19">
      <c r="A115" s="1" t="s">
        <v>71</v>
      </c>
      <c r="B115" s="1">
        <v>2022</v>
      </c>
      <c r="C115" s="2">
        <v>44750</v>
      </c>
      <c r="D115" s="1" t="s">
        <v>72</v>
      </c>
      <c r="E115" s="1" t="s">
        <v>205</v>
      </c>
      <c r="F115" s="1">
        <v>1</v>
      </c>
      <c r="G115" s="1" t="s">
        <v>64</v>
      </c>
      <c r="H115" s="1" t="s">
        <v>65</v>
      </c>
      <c r="I115" s="14" t="e">
        <f>(C115-VLOOKUP(G115,Riders!$A$2:$C$213,2,FALSE))/365</f>
        <v>#N/A</v>
      </c>
      <c r="J115" s="1">
        <v>26</v>
      </c>
      <c r="K115" s="1">
        <v>2</v>
      </c>
      <c r="L115" s="33">
        <v>11.809000000000001</v>
      </c>
      <c r="M115" s="95">
        <f t="shared" si="1"/>
        <v>60.970446269794216</v>
      </c>
      <c r="S115" s="33"/>
    </row>
    <row r="116" spans="1:19">
      <c r="A116" s="1" t="s">
        <v>71</v>
      </c>
      <c r="B116" s="1">
        <v>2022</v>
      </c>
      <c r="C116" s="2">
        <v>44750</v>
      </c>
      <c r="D116" s="1" t="s">
        <v>72</v>
      </c>
      <c r="E116" s="1" t="s">
        <v>205</v>
      </c>
      <c r="F116" s="1">
        <v>2</v>
      </c>
      <c r="G116" s="1" t="s">
        <v>78</v>
      </c>
      <c r="H116" s="1" t="s">
        <v>19</v>
      </c>
      <c r="I116" s="14">
        <f>(C116-VLOOKUP(G116,Riders!$A$2:$C$213,2,FALSE))/365</f>
        <v>31.161643835616438</v>
      </c>
      <c r="J116" s="1">
        <v>8</v>
      </c>
      <c r="K116" s="1">
        <v>1</v>
      </c>
      <c r="L116" s="33">
        <v>11.358000000000001</v>
      </c>
      <c r="M116" s="95">
        <f t="shared" si="1"/>
        <v>63.391442155309029</v>
      </c>
      <c r="S116" s="33"/>
    </row>
    <row r="117" spans="1:19">
      <c r="A117" s="1" t="s">
        <v>71</v>
      </c>
      <c r="B117" s="1">
        <v>2022</v>
      </c>
      <c r="C117" s="2">
        <v>44750</v>
      </c>
      <c r="D117" s="1" t="s">
        <v>72</v>
      </c>
      <c r="E117" s="1" t="s">
        <v>205</v>
      </c>
      <c r="F117" s="1">
        <v>2</v>
      </c>
      <c r="G117" s="1" t="s">
        <v>93</v>
      </c>
      <c r="H117" s="1" t="s">
        <v>90</v>
      </c>
      <c r="I117" s="14" t="e">
        <f>(C117-VLOOKUP(G117,Riders!$A$2:$C$213,2,FALSE))/365</f>
        <v>#N/A</v>
      </c>
      <c r="J117" s="1">
        <v>25</v>
      </c>
      <c r="K117" s="1">
        <v>2</v>
      </c>
      <c r="L117" s="33">
        <v>11.721</v>
      </c>
      <c r="M117" s="95">
        <f t="shared" si="1"/>
        <v>61.428205784489379</v>
      </c>
      <c r="S117" s="33"/>
    </row>
    <row r="118" spans="1:19">
      <c r="A118" s="1" t="s">
        <v>71</v>
      </c>
      <c r="B118" s="1">
        <v>2022</v>
      </c>
      <c r="C118" s="2">
        <v>44750</v>
      </c>
      <c r="D118" s="1" t="s">
        <v>72</v>
      </c>
      <c r="E118" s="1" t="s">
        <v>205</v>
      </c>
      <c r="F118" s="1">
        <v>3</v>
      </c>
      <c r="G118" s="1" t="s">
        <v>32</v>
      </c>
      <c r="H118" s="1" t="s">
        <v>79</v>
      </c>
      <c r="I118" s="14" t="e">
        <f>(C118-VLOOKUP(G118,Riders!$A$2:$C$213,2,FALSE))/365</f>
        <v>#N/A</v>
      </c>
      <c r="J118" s="1">
        <v>9</v>
      </c>
      <c r="K118" s="1">
        <v>1</v>
      </c>
      <c r="L118" s="33">
        <v>11.706</v>
      </c>
      <c r="M118" s="95">
        <f t="shared" si="1"/>
        <v>61.50691952844695</v>
      </c>
      <c r="S118" s="33"/>
    </row>
    <row r="119" spans="1:19">
      <c r="A119" s="1" t="s">
        <v>71</v>
      </c>
      <c r="B119" s="1">
        <v>2022</v>
      </c>
      <c r="C119" s="2">
        <v>44750</v>
      </c>
      <c r="D119" s="1" t="s">
        <v>72</v>
      </c>
      <c r="E119" s="1" t="s">
        <v>205</v>
      </c>
      <c r="F119" s="1">
        <v>3</v>
      </c>
      <c r="G119" s="1" t="s">
        <v>91</v>
      </c>
      <c r="H119" s="1" t="s">
        <v>92</v>
      </c>
      <c r="I119" s="14" t="e">
        <f>(C119-VLOOKUP(G119,Riders!$A$2:$C$213,2,FALSE))/365</f>
        <v>#N/A</v>
      </c>
      <c r="J119" s="1">
        <v>24</v>
      </c>
      <c r="K119" s="1">
        <v>2</v>
      </c>
      <c r="L119" s="33">
        <v>11.91</v>
      </c>
      <c r="M119" s="95">
        <f t="shared" si="1"/>
        <v>60.45340050377834</v>
      </c>
      <c r="S119" s="33"/>
    </row>
    <row r="120" spans="1:19">
      <c r="A120" s="1" t="s">
        <v>71</v>
      </c>
      <c r="B120" s="1">
        <v>2022</v>
      </c>
      <c r="C120" s="2">
        <v>44750</v>
      </c>
      <c r="D120" s="1" t="s">
        <v>72</v>
      </c>
      <c r="E120" s="1" t="s">
        <v>205</v>
      </c>
      <c r="F120" s="1">
        <v>4</v>
      </c>
      <c r="G120" s="1" t="s">
        <v>41</v>
      </c>
      <c r="H120" s="1" t="s">
        <v>27</v>
      </c>
      <c r="I120" s="14">
        <f>(C120-VLOOKUP(G120,Riders!$A$2:$C$213,2,FALSE))/365</f>
        <v>26.728767123287671</v>
      </c>
      <c r="J120" s="1">
        <v>10</v>
      </c>
      <c r="K120" s="1">
        <v>1</v>
      </c>
      <c r="L120" s="33">
        <v>11.382</v>
      </c>
      <c r="M120" s="95">
        <f t="shared" si="1"/>
        <v>63.257775434897205</v>
      </c>
      <c r="S120" s="33"/>
    </row>
    <row r="121" spans="1:19">
      <c r="A121" s="1" t="s">
        <v>71</v>
      </c>
      <c r="B121" s="1">
        <v>2022</v>
      </c>
      <c r="C121" s="2">
        <v>44750</v>
      </c>
      <c r="D121" s="1" t="s">
        <v>72</v>
      </c>
      <c r="E121" s="1" t="s">
        <v>205</v>
      </c>
      <c r="F121" s="1">
        <v>4</v>
      </c>
      <c r="G121" s="1" t="s">
        <v>89</v>
      </c>
      <c r="H121" s="1" t="s">
        <v>90</v>
      </c>
      <c r="I121" s="14" t="e">
        <f>(C121-VLOOKUP(G121,Riders!$A$2:$C$213,2,FALSE))/365</f>
        <v>#N/A</v>
      </c>
      <c r="J121" s="1">
        <v>23</v>
      </c>
      <c r="K121" s="1">
        <v>2</v>
      </c>
      <c r="L121" s="33">
        <v>11.792</v>
      </c>
      <c r="M121" s="95">
        <f t="shared" si="1"/>
        <v>61.058344640434193</v>
      </c>
      <c r="S121" s="33"/>
    </row>
    <row r="122" spans="1:19">
      <c r="A122" s="1" t="s">
        <v>71</v>
      </c>
      <c r="B122" s="1">
        <v>2022</v>
      </c>
      <c r="C122" s="2">
        <v>44750</v>
      </c>
      <c r="D122" s="1" t="s">
        <v>72</v>
      </c>
      <c r="E122" s="1" t="s">
        <v>205</v>
      </c>
      <c r="F122" s="1">
        <v>5</v>
      </c>
      <c r="G122" s="1" t="s">
        <v>43</v>
      </c>
      <c r="H122" s="1" t="s">
        <v>44</v>
      </c>
      <c r="I122" s="14">
        <f>(C122-VLOOKUP(G122,Riders!$A$2:$C$213,2,FALSE))/365</f>
        <v>29.635616438356163</v>
      </c>
      <c r="J122" s="1">
        <v>11</v>
      </c>
      <c r="K122" s="1">
        <v>1</v>
      </c>
      <c r="L122" s="33">
        <v>11.584</v>
      </c>
      <c r="M122" s="95">
        <f t="shared" ref="M122:M144" si="3">3.6*200/L122</f>
        <v>62.15469613259669</v>
      </c>
      <c r="S122" s="33"/>
    </row>
    <row r="123" spans="1:19">
      <c r="A123" s="1" t="s">
        <v>71</v>
      </c>
      <c r="B123" s="1">
        <v>2022</v>
      </c>
      <c r="C123" s="2">
        <v>44750</v>
      </c>
      <c r="D123" s="1" t="s">
        <v>72</v>
      </c>
      <c r="E123" s="1" t="s">
        <v>205</v>
      </c>
      <c r="F123" s="1">
        <v>5</v>
      </c>
      <c r="G123" s="1" t="s">
        <v>87</v>
      </c>
      <c r="H123" s="1" t="s">
        <v>88</v>
      </c>
      <c r="I123" s="14" t="e">
        <f>(C123-VLOOKUP(G123,Riders!$A$2:$C$213,2,FALSE))/365</f>
        <v>#N/A</v>
      </c>
      <c r="J123" s="1">
        <v>22</v>
      </c>
      <c r="K123" s="1">
        <v>2</v>
      </c>
      <c r="L123" s="33">
        <v>11.943</v>
      </c>
      <c r="M123" s="95">
        <f t="shared" si="3"/>
        <v>60.286360211002261</v>
      </c>
      <c r="S123" s="33"/>
    </row>
    <row r="124" spans="1:19">
      <c r="A124" s="1" t="s">
        <v>71</v>
      </c>
      <c r="B124" s="1">
        <v>2022</v>
      </c>
      <c r="C124" s="2">
        <v>44750</v>
      </c>
      <c r="D124" s="1" t="s">
        <v>72</v>
      </c>
      <c r="E124" s="1" t="s">
        <v>205</v>
      </c>
      <c r="F124" s="1">
        <v>6</v>
      </c>
      <c r="G124" s="1" t="s">
        <v>80</v>
      </c>
      <c r="H124" s="1" t="s">
        <v>65</v>
      </c>
      <c r="I124" s="14">
        <f>(C124-VLOOKUP(G124,Riders!$A$2:$C$213,2,FALSE))/365</f>
        <v>122.60273972602739</v>
      </c>
      <c r="J124" s="1">
        <v>12</v>
      </c>
      <c r="K124" s="1">
        <v>1</v>
      </c>
      <c r="L124" s="33">
        <v>11.483000000000001</v>
      </c>
      <c r="M124" s="95">
        <f t="shared" si="3"/>
        <v>62.701384655577804</v>
      </c>
      <c r="S124" s="33"/>
    </row>
    <row r="125" spans="1:19">
      <c r="A125" s="1" t="s">
        <v>71</v>
      </c>
      <c r="B125" s="1">
        <v>2022</v>
      </c>
      <c r="C125" s="2">
        <v>44750</v>
      </c>
      <c r="D125" s="1" t="s">
        <v>72</v>
      </c>
      <c r="E125" s="1" t="s">
        <v>205</v>
      </c>
      <c r="F125" s="1">
        <v>6</v>
      </c>
      <c r="G125" s="1" t="s">
        <v>60</v>
      </c>
      <c r="H125" s="1" t="s">
        <v>61</v>
      </c>
      <c r="I125" s="14">
        <f>(C125-VLOOKUP(G125,Riders!$A$2:$C$213,2,FALSE))/365</f>
        <v>33.978082191780821</v>
      </c>
      <c r="J125" s="1">
        <v>21</v>
      </c>
      <c r="K125" s="1">
        <v>2</v>
      </c>
      <c r="L125" s="33">
        <v>11.871</v>
      </c>
      <c r="M125" s="95">
        <f t="shared" si="3"/>
        <v>60.652009097801361</v>
      </c>
      <c r="S125" s="33"/>
    </row>
    <row r="126" spans="1:19">
      <c r="A126" s="1" t="s">
        <v>71</v>
      </c>
      <c r="B126" s="1">
        <v>2022</v>
      </c>
      <c r="C126" s="2">
        <v>44750</v>
      </c>
      <c r="D126" s="1" t="s">
        <v>72</v>
      </c>
      <c r="E126" s="1" t="s">
        <v>205</v>
      </c>
      <c r="F126" s="1">
        <v>7</v>
      </c>
      <c r="G126" s="1" t="s">
        <v>86</v>
      </c>
      <c r="H126" s="1" t="s">
        <v>21</v>
      </c>
      <c r="I126" s="14">
        <f>(C126-VLOOKUP(G126,Riders!$A$2:$C$213,2,FALSE))/365</f>
        <v>23.331506849315069</v>
      </c>
      <c r="J126" s="1">
        <v>16</v>
      </c>
      <c r="K126" s="1">
        <v>1</v>
      </c>
      <c r="L126" s="33">
        <v>11.567</v>
      </c>
      <c r="M126" s="95">
        <f t="shared" si="3"/>
        <v>62.246044782571104</v>
      </c>
      <c r="S126" s="33"/>
    </row>
    <row r="127" spans="1:19">
      <c r="A127" s="1" t="s">
        <v>71</v>
      </c>
      <c r="B127" s="1">
        <v>2022</v>
      </c>
      <c r="C127" s="2">
        <v>44750</v>
      </c>
      <c r="D127" s="1" t="s">
        <v>72</v>
      </c>
      <c r="E127" s="1" t="s">
        <v>205</v>
      </c>
      <c r="F127" s="1">
        <v>7</v>
      </c>
      <c r="G127" s="1" t="s">
        <v>81</v>
      </c>
      <c r="H127" s="1" t="s">
        <v>17</v>
      </c>
      <c r="I127" s="14" t="e">
        <f>(C127-VLOOKUP(G127,Riders!$A$2:$C$213,2,FALSE))/365</f>
        <v>#N/A</v>
      </c>
      <c r="J127" s="1">
        <v>17</v>
      </c>
      <c r="K127" s="1">
        <v>2</v>
      </c>
      <c r="L127" s="33">
        <v>11.589</v>
      </c>
      <c r="M127" s="95">
        <f t="shared" si="3"/>
        <v>62.127879886098881</v>
      </c>
      <c r="S127" s="33"/>
    </row>
    <row r="128" spans="1:19">
      <c r="A128" s="1" t="s">
        <v>71</v>
      </c>
      <c r="B128" s="1">
        <v>2022</v>
      </c>
      <c r="C128" s="2">
        <v>44750</v>
      </c>
      <c r="D128" s="1" t="s">
        <v>72</v>
      </c>
      <c r="E128" s="1" t="s">
        <v>205</v>
      </c>
      <c r="F128" s="1">
        <v>8</v>
      </c>
      <c r="G128" s="1" t="s">
        <v>62</v>
      </c>
      <c r="H128" s="1" t="s">
        <v>63</v>
      </c>
      <c r="I128" s="14" t="e">
        <f>(C128-VLOOKUP(G128,Riders!$A$2:$C$213,2,FALSE))/365</f>
        <v>#N/A</v>
      </c>
      <c r="J128" s="1">
        <v>13</v>
      </c>
      <c r="K128" s="1">
        <v>1</v>
      </c>
      <c r="L128" s="33">
        <v>11.852</v>
      </c>
      <c r="M128" s="95">
        <f t="shared" si="3"/>
        <v>60.749240634492068</v>
      </c>
      <c r="S128" s="33"/>
    </row>
    <row r="129" spans="1:19">
      <c r="A129" s="1" t="s">
        <v>71</v>
      </c>
      <c r="B129" s="1">
        <v>2022</v>
      </c>
      <c r="C129" s="2">
        <v>44750</v>
      </c>
      <c r="D129" s="1" t="s">
        <v>72</v>
      </c>
      <c r="E129" s="1" t="s">
        <v>205</v>
      </c>
      <c r="F129" s="1">
        <v>8</v>
      </c>
      <c r="G129" s="1" t="s">
        <v>84</v>
      </c>
      <c r="H129" s="1" t="s">
        <v>85</v>
      </c>
      <c r="I129" s="14">
        <f>(C129-VLOOKUP(G129,Riders!$A$2:$C$213,2,FALSE))/365</f>
        <v>122.60273972602739</v>
      </c>
      <c r="J129" s="1">
        <v>20</v>
      </c>
      <c r="K129" s="1">
        <v>2</v>
      </c>
      <c r="L129" s="33">
        <v>12.163</v>
      </c>
      <c r="M129" s="95">
        <f t="shared" si="3"/>
        <v>59.195922058702621</v>
      </c>
      <c r="S129" s="33"/>
    </row>
    <row r="130" spans="1:19">
      <c r="A130" s="1" t="s">
        <v>71</v>
      </c>
      <c r="B130" s="1">
        <v>2022</v>
      </c>
      <c r="C130" s="2">
        <v>44750</v>
      </c>
      <c r="D130" s="1" t="s">
        <v>72</v>
      </c>
      <c r="E130" s="1" t="s">
        <v>205</v>
      </c>
      <c r="F130" s="1">
        <v>9</v>
      </c>
      <c r="G130" s="1" t="s">
        <v>55</v>
      </c>
      <c r="H130" s="1" t="s">
        <v>56</v>
      </c>
      <c r="I130" s="14" t="e">
        <f>(C130-VLOOKUP(G130,Riders!$A$2:$C$213,2,FALSE))/365</f>
        <v>#N/A</v>
      </c>
      <c r="J130" s="1">
        <v>14</v>
      </c>
      <c r="K130" s="1">
        <v>1</v>
      </c>
      <c r="L130" s="33">
        <v>11.597</v>
      </c>
      <c r="M130" s="95">
        <f t="shared" si="3"/>
        <v>62.085021988445291</v>
      </c>
      <c r="S130" s="33"/>
    </row>
    <row r="131" spans="1:19">
      <c r="A131" s="1" t="s">
        <v>71</v>
      </c>
      <c r="B131" s="1">
        <v>2022</v>
      </c>
      <c r="C131" s="2">
        <v>44750</v>
      </c>
      <c r="D131" s="1" t="s">
        <v>72</v>
      </c>
      <c r="E131" s="1" t="s">
        <v>205</v>
      </c>
      <c r="F131" s="1">
        <v>9</v>
      </c>
      <c r="G131" s="1" t="s">
        <v>83</v>
      </c>
      <c r="H131" s="1" t="s">
        <v>67</v>
      </c>
      <c r="I131" s="14" t="e">
        <f>(C131-VLOOKUP(G131,Riders!$A$2:$C$213,2,FALSE))/365</f>
        <v>#N/A</v>
      </c>
      <c r="J131" s="1">
        <v>19</v>
      </c>
      <c r="K131" s="1">
        <v>2</v>
      </c>
      <c r="L131" s="33">
        <v>11.696</v>
      </c>
      <c r="M131" s="95">
        <f t="shared" si="3"/>
        <v>61.559507523939807</v>
      </c>
      <c r="S131" s="33"/>
    </row>
    <row r="132" spans="1:19">
      <c r="A132" s="1" t="s">
        <v>71</v>
      </c>
      <c r="B132" s="1">
        <v>2022</v>
      </c>
      <c r="C132" s="2">
        <v>44750</v>
      </c>
      <c r="D132" s="1" t="s">
        <v>72</v>
      </c>
      <c r="E132" s="1" t="s">
        <v>205</v>
      </c>
      <c r="F132" s="1">
        <v>10</v>
      </c>
      <c r="G132" s="1" t="s">
        <v>54</v>
      </c>
      <c r="H132" s="1" t="s">
        <v>44</v>
      </c>
      <c r="I132" s="14">
        <f>(C132-VLOOKUP(G132,Riders!$A$2:$C$213,2,FALSE))/365</f>
        <v>25.041095890410958</v>
      </c>
      <c r="J132" s="1">
        <v>15</v>
      </c>
      <c r="K132" s="1">
        <v>1</v>
      </c>
      <c r="L132" s="33">
        <v>11.241</v>
      </c>
      <c r="M132" s="95">
        <f t="shared" si="3"/>
        <v>64.051240992794234</v>
      </c>
      <c r="S132" s="33"/>
    </row>
    <row r="133" spans="1:19">
      <c r="A133" s="1" t="s">
        <v>71</v>
      </c>
      <c r="B133" s="1">
        <v>2022</v>
      </c>
      <c r="C133" s="2">
        <v>44750</v>
      </c>
      <c r="D133" s="1" t="s">
        <v>72</v>
      </c>
      <c r="E133" s="1" t="s">
        <v>205</v>
      </c>
      <c r="F133" s="1">
        <v>10</v>
      </c>
      <c r="G133" s="1" t="s">
        <v>82</v>
      </c>
      <c r="H133" s="1" t="s">
        <v>38</v>
      </c>
      <c r="I133" s="14" t="e">
        <f>(C133-VLOOKUP(G133,Riders!$A$2:$C$213,2,FALSE))/365</f>
        <v>#N/A</v>
      </c>
      <c r="J133" s="1">
        <v>18</v>
      </c>
      <c r="K133" s="1">
        <v>2</v>
      </c>
      <c r="L133" s="33">
        <v>11.785</v>
      </c>
      <c r="M133" s="95">
        <f t="shared" si="3"/>
        <v>61.09461179465422</v>
      </c>
      <c r="S133" s="33"/>
    </row>
    <row r="134" spans="1:19">
      <c r="A134" s="12" t="s">
        <v>71</v>
      </c>
      <c r="B134" s="12">
        <v>2022</v>
      </c>
      <c r="C134" s="41">
        <v>44750</v>
      </c>
      <c r="D134" s="12" t="s">
        <v>72</v>
      </c>
      <c r="E134" s="12" t="s">
        <v>206</v>
      </c>
      <c r="F134" s="12">
        <v>1</v>
      </c>
      <c r="G134" s="12" t="s">
        <v>16</v>
      </c>
      <c r="H134" s="12" t="s">
        <v>17</v>
      </c>
      <c r="I134" s="22">
        <f>(C134-VLOOKUP(G134,Riders!$A$2:$C$213,2,FALSE))/365</f>
        <v>23.213698630136985</v>
      </c>
      <c r="J134" s="12">
        <v>1</v>
      </c>
      <c r="K134" s="12">
        <v>1</v>
      </c>
      <c r="L134" s="33">
        <v>11.055999999999999</v>
      </c>
      <c r="M134" s="95">
        <f t="shared" si="3"/>
        <v>65.12301013024603</v>
      </c>
      <c r="S134" s="33"/>
    </row>
    <row r="135" spans="1:19">
      <c r="A135" s="12" t="s">
        <v>71</v>
      </c>
      <c r="B135" s="12">
        <v>2022</v>
      </c>
      <c r="C135" s="41">
        <v>44750</v>
      </c>
      <c r="D135" s="12" t="s">
        <v>72</v>
      </c>
      <c r="E135" s="12" t="s">
        <v>206</v>
      </c>
      <c r="F135" s="12">
        <v>1</v>
      </c>
      <c r="G135" s="12" t="s">
        <v>54</v>
      </c>
      <c r="H135" s="12" t="s">
        <v>44</v>
      </c>
      <c r="I135" s="22">
        <f>(C135-VLOOKUP(G135,Riders!$A$2:$C$213,2,FALSE))/365</f>
        <v>25.041095890410958</v>
      </c>
      <c r="J135" s="12">
        <v>15</v>
      </c>
      <c r="K135" s="12">
        <v>2</v>
      </c>
      <c r="L135" s="33">
        <v>11.180999999999999</v>
      </c>
      <c r="M135" s="95">
        <f t="shared" si="3"/>
        <v>64.394955728467949</v>
      </c>
      <c r="S135" s="33"/>
    </row>
    <row r="136" spans="1:19">
      <c r="A136" s="12" t="s">
        <v>71</v>
      </c>
      <c r="B136" s="12">
        <v>2022</v>
      </c>
      <c r="C136" s="41">
        <v>44750</v>
      </c>
      <c r="D136" s="12" t="s">
        <v>72</v>
      </c>
      <c r="E136" s="12" t="s">
        <v>206</v>
      </c>
      <c r="F136" s="12">
        <v>2</v>
      </c>
      <c r="G136" s="12" t="s">
        <v>20</v>
      </c>
      <c r="H136" s="12" t="s">
        <v>21</v>
      </c>
      <c r="I136" s="22">
        <f>(C136-VLOOKUP(G136,Riders!$A$2:$C$213,2,FALSE))/365</f>
        <v>26.923287671232877</v>
      </c>
      <c r="J136" s="12">
        <v>2</v>
      </c>
      <c r="K136" s="12">
        <v>1</v>
      </c>
      <c r="L136" s="33">
        <v>11.154</v>
      </c>
      <c r="M136" s="95">
        <f t="shared" si="3"/>
        <v>64.550833781603018</v>
      </c>
      <c r="S136" s="33"/>
    </row>
    <row r="137" spans="1:19">
      <c r="A137" s="12" t="s">
        <v>71</v>
      </c>
      <c r="B137" s="12">
        <v>2022</v>
      </c>
      <c r="C137" s="41">
        <v>44750</v>
      </c>
      <c r="D137" s="12" t="s">
        <v>72</v>
      </c>
      <c r="E137" s="12" t="s">
        <v>206</v>
      </c>
      <c r="F137" s="12">
        <v>2</v>
      </c>
      <c r="G137" s="12" t="s">
        <v>55</v>
      </c>
      <c r="H137" s="12" t="s">
        <v>56</v>
      </c>
      <c r="I137" s="22" t="e">
        <f>(C137-VLOOKUP(G137,Riders!$A$2:$C$213,2,FALSE))/365</f>
        <v>#N/A</v>
      </c>
      <c r="J137" s="12">
        <v>14</v>
      </c>
      <c r="K137" s="12">
        <v>2</v>
      </c>
      <c r="L137" s="33">
        <v>11.231</v>
      </c>
      <c r="M137" s="95">
        <f t="shared" si="3"/>
        <v>64.108271747840803</v>
      </c>
      <c r="S137" s="33"/>
    </row>
    <row r="138" spans="1:19">
      <c r="A138" s="12" t="s">
        <v>71</v>
      </c>
      <c r="B138" s="12">
        <v>2022</v>
      </c>
      <c r="C138" s="41">
        <v>44750</v>
      </c>
      <c r="D138" s="12" t="s">
        <v>72</v>
      </c>
      <c r="E138" s="12" t="s">
        <v>206</v>
      </c>
      <c r="F138" s="12">
        <v>3</v>
      </c>
      <c r="G138" s="12" t="s">
        <v>73</v>
      </c>
      <c r="H138" s="12" t="s">
        <v>74</v>
      </c>
      <c r="I138" s="22">
        <f>(C138-VLOOKUP(G138,Riders!$A$2:$C$213,2,FALSE))/365</f>
        <v>122.60273972602739</v>
      </c>
      <c r="J138" s="12">
        <v>4</v>
      </c>
      <c r="K138" s="12">
        <v>1</v>
      </c>
      <c r="L138" s="33">
        <v>11.242000000000001</v>
      </c>
      <c r="M138" s="95">
        <f t="shared" si="3"/>
        <v>64.045543497598288</v>
      </c>
      <c r="S138" s="33"/>
    </row>
    <row r="139" spans="1:19">
      <c r="A139" s="12" t="s">
        <v>71</v>
      </c>
      <c r="B139" s="12">
        <v>2022</v>
      </c>
      <c r="C139" s="41">
        <v>44750</v>
      </c>
      <c r="D139" s="12" t="s">
        <v>72</v>
      </c>
      <c r="E139" s="12" t="s">
        <v>206</v>
      </c>
      <c r="F139" s="12">
        <v>3</v>
      </c>
      <c r="G139" s="12" t="s">
        <v>62</v>
      </c>
      <c r="H139" s="12" t="s">
        <v>63</v>
      </c>
      <c r="I139" s="22" t="e">
        <f>(C139-VLOOKUP(G139,Riders!$A$2:$C$213,2,FALSE))/365</f>
        <v>#N/A</v>
      </c>
      <c r="J139" s="12">
        <v>13</v>
      </c>
      <c r="K139" s="12">
        <v>2</v>
      </c>
      <c r="L139" s="33">
        <v>11.31</v>
      </c>
      <c r="M139" s="95">
        <f t="shared" si="3"/>
        <v>63.660477453580896</v>
      </c>
      <c r="S139" s="33"/>
    </row>
    <row r="140" spans="1:19">
      <c r="A140" s="12" t="s">
        <v>71</v>
      </c>
      <c r="B140" s="12">
        <v>2022</v>
      </c>
      <c r="C140" s="41">
        <v>44750</v>
      </c>
      <c r="D140" s="12" t="s">
        <v>72</v>
      </c>
      <c r="E140" s="12" t="s">
        <v>206</v>
      </c>
      <c r="F140" s="12">
        <v>4</v>
      </c>
      <c r="G140" s="12" t="s">
        <v>37</v>
      </c>
      <c r="H140" s="12" t="s">
        <v>38</v>
      </c>
      <c r="I140" s="22" t="e">
        <f>(C140-VLOOKUP(G140,Riders!$A$2:$C$213,2,FALSE))/365</f>
        <v>#N/A</v>
      </c>
      <c r="J140" s="12">
        <v>5</v>
      </c>
      <c r="K140" s="12">
        <v>1</v>
      </c>
      <c r="L140" s="33">
        <v>11.164</v>
      </c>
      <c r="M140" s="95">
        <f t="shared" si="3"/>
        <v>64.493013256897171</v>
      </c>
      <c r="S140" s="33"/>
    </row>
    <row r="141" spans="1:19">
      <c r="A141" s="12" t="s">
        <v>71</v>
      </c>
      <c r="B141" s="12">
        <v>2022</v>
      </c>
      <c r="C141" s="41">
        <v>44750</v>
      </c>
      <c r="D141" s="12" t="s">
        <v>72</v>
      </c>
      <c r="E141" s="12" t="s">
        <v>206</v>
      </c>
      <c r="F141" s="12">
        <v>4</v>
      </c>
      <c r="G141" s="12" t="s">
        <v>86</v>
      </c>
      <c r="H141" s="12" t="s">
        <v>21</v>
      </c>
      <c r="I141" s="22">
        <f>(C141-VLOOKUP(G141,Riders!$A$2:$C$213,2,FALSE))/365</f>
        <v>23.331506849315069</v>
      </c>
      <c r="J141" s="12">
        <v>16</v>
      </c>
      <c r="K141" s="12">
        <v>2</v>
      </c>
      <c r="L141" s="33">
        <v>11.219999999999999</v>
      </c>
      <c r="M141" s="95">
        <f t="shared" si="3"/>
        <v>64.171122994652407</v>
      </c>
      <c r="S141" s="33"/>
    </row>
    <row r="142" spans="1:19">
      <c r="A142" s="12" t="s">
        <v>71</v>
      </c>
      <c r="B142" s="12">
        <v>2022</v>
      </c>
      <c r="C142" s="41">
        <v>44750</v>
      </c>
      <c r="D142" s="12" t="s">
        <v>72</v>
      </c>
      <c r="E142" s="12" t="s">
        <v>206</v>
      </c>
      <c r="F142" s="12">
        <v>5</v>
      </c>
      <c r="G142" s="12" t="s">
        <v>28</v>
      </c>
      <c r="H142" s="12" t="s">
        <v>29</v>
      </c>
      <c r="I142" s="22">
        <f>(C142-VLOOKUP(G142,Riders!$A$2:$C$213,2,FALSE))/365</f>
        <v>22.534246575342465</v>
      </c>
      <c r="J142" s="12">
        <v>3</v>
      </c>
      <c r="K142" s="12">
        <v>1</v>
      </c>
      <c r="L142" s="33">
        <v>11.08</v>
      </c>
      <c r="M142" s="95">
        <f t="shared" si="3"/>
        <v>64.981949458483754</v>
      </c>
      <c r="S142" s="33"/>
    </row>
    <row r="143" spans="1:19">
      <c r="A143" s="12" t="s">
        <v>71</v>
      </c>
      <c r="B143" s="12">
        <v>2022</v>
      </c>
      <c r="C143" s="41">
        <v>44750</v>
      </c>
      <c r="D143" s="12" t="s">
        <v>72</v>
      </c>
      <c r="E143" s="12" t="s">
        <v>206</v>
      </c>
      <c r="F143" s="12">
        <v>5</v>
      </c>
      <c r="G143" s="12" t="s">
        <v>80</v>
      </c>
      <c r="H143" s="12" t="s">
        <v>65</v>
      </c>
      <c r="I143" s="22">
        <f>(C143-VLOOKUP(G143,Riders!$A$2:$C$213,2,FALSE))/365</f>
        <v>122.60273972602739</v>
      </c>
      <c r="J143" s="12">
        <v>12</v>
      </c>
      <c r="K143" s="12">
        <v>2</v>
      </c>
      <c r="L143" s="33">
        <v>11.090999999999999</v>
      </c>
      <c r="M143" s="95">
        <f t="shared" si="3"/>
        <v>64.917500676223966</v>
      </c>
      <c r="S143" s="33"/>
    </row>
    <row r="144" spans="1:19">
      <c r="A144" s="12" t="s">
        <v>71</v>
      </c>
      <c r="B144" s="12">
        <v>2022</v>
      </c>
      <c r="C144" s="41">
        <v>44750</v>
      </c>
      <c r="D144" s="12" t="s">
        <v>72</v>
      </c>
      <c r="E144" s="12" t="s">
        <v>206</v>
      </c>
      <c r="F144" s="12">
        <v>6</v>
      </c>
      <c r="G144" s="12" t="s">
        <v>75</v>
      </c>
      <c r="H144" s="12" t="s">
        <v>19</v>
      </c>
      <c r="I144" s="22">
        <f>(C144-VLOOKUP(G144,Riders!$A$2:$C$213,2,FALSE))/365</f>
        <v>24.126027397260273</v>
      </c>
      <c r="J144" s="12">
        <v>6</v>
      </c>
      <c r="K144" s="12">
        <v>1</v>
      </c>
      <c r="L144" s="33">
        <v>11.191000000000001</v>
      </c>
      <c r="M144" s="95">
        <f t="shared" si="3"/>
        <v>64.337413993387543</v>
      </c>
      <c r="S144" s="33"/>
    </row>
    <row r="145" spans="1:19">
      <c r="A145" s="12" t="s">
        <v>71</v>
      </c>
      <c r="B145" s="12">
        <v>2022</v>
      </c>
      <c r="C145" s="41">
        <v>44750</v>
      </c>
      <c r="D145" s="12" t="s">
        <v>72</v>
      </c>
      <c r="E145" s="12" t="s">
        <v>206</v>
      </c>
      <c r="F145" s="12">
        <v>6</v>
      </c>
      <c r="G145" s="12" t="s">
        <v>43</v>
      </c>
      <c r="H145" s="12" t="s">
        <v>44</v>
      </c>
      <c r="I145" s="22">
        <f>(C145-VLOOKUP(G145,Riders!$A$2:$C$213,2,FALSE))/365</f>
        <v>29.635616438356163</v>
      </c>
      <c r="J145" s="12">
        <v>11</v>
      </c>
      <c r="K145" s="12">
        <v>2</v>
      </c>
      <c r="L145" s="4" t="s">
        <v>212</v>
      </c>
      <c r="M145" s="42"/>
      <c r="S145" s="33"/>
    </row>
    <row r="146" spans="1:19">
      <c r="A146" s="12" t="s">
        <v>71</v>
      </c>
      <c r="B146" s="12">
        <v>2022</v>
      </c>
      <c r="C146" s="41">
        <v>44750</v>
      </c>
      <c r="D146" s="12" t="s">
        <v>72</v>
      </c>
      <c r="E146" s="12" t="s">
        <v>206</v>
      </c>
      <c r="F146" s="12">
        <v>7</v>
      </c>
      <c r="G146" s="12" t="s">
        <v>76</v>
      </c>
      <c r="H146" s="12" t="s">
        <v>77</v>
      </c>
      <c r="I146" s="22">
        <f>(C146-VLOOKUP(G146,Riders!$A$2:$C$213,2,FALSE))/365</f>
        <v>122.60273972602739</v>
      </c>
      <c r="J146" s="12">
        <v>7</v>
      </c>
      <c r="K146" s="12">
        <v>1</v>
      </c>
      <c r="L146" s="33">
        <v>11.432</v>
      </c>
      <c r="M146" s="95">
        <f t="shared" ref="M146:M158" si="4">3.6*200/L146</f>
        <v>62.981105668299506</v>
      </c>
      <c r="S146" s="33"/>
    </row>
    <row r="147" spans="1:19">
      <c r="A147" s="12" t="s">
        <v>71</v>
      </c>
      <c r="B147" s="12">
        <v>2022</v>
      </c>
      <c r="C147" s="41">
        <v>44750</v>
      </c>
      <c r="D147" s="12" t="s">
        <v>72</v>
      </c>
      <c r="E147" s="12" t="s">
        <v>206</v>
      </c>
      <c r="F147" s="12">
        <v>7</v>
      </c>
      <c r="G147" s="12" t="s">
        <v>41</v>
      </c>
      <c r="H147" s="12" t="s">
        <v>27</v>
      </c>
      <c r="I147" s="22">
        <f>(C147-VLOOKUP(G147,Riders!$A$2:$C$213,2,FALSE))/365</f>
        <v>26.728767123287671</v>
      </c>
      <c r="J147" s="12">
        <v>10</v>
      </c>
      <c r="K147" s="12">
        <v>2</v>
      </c>
      <c r="L147" s="33">
        <v>11.72</v>
      </c>
      <c r="M147" s="95">
        <f t="shared" si="4"/>
        <v>61.433447098976103</v>
      </c>
      <c r="S147" s="33"/>
    </row>
    <row r="148" spans="1:19">
      <c r="A148" s="12" t="s">
        <v>71</v>
      </c>
      <c r="B148" s="12">
        <v>2022</v>
      </c>
      <c r="C148" s="41">
        <v>44750</v>
      </c>
      <c r="D148" s="12" t="s">
        <v>72</v>
      </c>
      <c r="E148" s="12" t="s">
        <v>206</v>
      </c>
      <c r="F148" s="12">
        <v>8</v>
      </c>
      <c r="G148" s="12" t="s">
        <v>78</v>
      </c>
      <c r="H148" s="12" t="s">
        <v>19</v>
      </c>
      <c r="I148" s="22">
        <f>(C148-VLOOKUP(G148,Riders!$A$2:$C$213,2,FALSE))/365</f>
        <v>31.161643835616438</v>
      </c>
      <c r="J148" s="12">
        <v>8</v>
      </c>
      <c r="K148" s="12">
        <v>1</v>
      </c>
      <c r="L148" s="4">
        <v>11.08</v>
      </c>
      <c r="M148" s="95">
        <f t="shared" si="4"/>
        <v>64.981949458483754</v>
      </c>
      <c r="N148" s="4"/>
      <c r="O148" s="4"/>
      <c r="S148" s="33"/>
    </row>
    <row r="149" spans="1:19">
      <c r="A149" s="12" t="s">
        <v>71</v>
      </c>
      <c r="B149" s="12">
        <v>2022</v>
      </c>
      <c r="C149" s="41">
        <v>44750</v>
      </c>
      <c r="D149" s="12" t="s">
        <v>72</v>
      </c>
      <c r="E149" s="12" t="s">
        <v>206</v>
      </c>
      <c r="F149" s="12">
        <v>8</v>
      </c>
      <c r="G149" s="12" t="s">
        <v>32</v>
      </c>
      <c r="H149" s="12" t="s">
        <v>79</v>
      </c>
      <c r="I149" s="22" t="e">
        <f>(C149-VLOOKUP(G149,Riders!$A$2:$C$213,2,FALSE))/365</f>
        <v>#N/A</v>
      </c>
      <c r="J149" s="12">
        <v>9</v>
      </c>
      <c r="K149" s="12">
        <v>2</v>
      </c>
      <c r="L149" s="4">
        <v>11.159000000000001</v>
      </c>
      <c r="M149" s="95">
        <f t="shared" si="4"/>
        <v>64.521910565462846</v>
      </c>
      <c r="N149" s="4"/>
      <c r="O149" s="4"/>
      <c r="S149" s="33"/>
    </row>
    <row r="150" spans="1:19">
      <c r="A150" s="1" t="s">
        <v>71</v>
      </c>
      <c r="B150" s="1">
        <v>2022</v>
      </c>
      <c r="C150" s="2">
        <v>44750</v>
      </c>
      <c r="D150" s="1" t="s">
        <v>72</v>
      </c>
      <c r="E150" s="1" t="s">
        <v>207</v>
      </c>
      <c r="F150" s="1">
        <v>1</v>
      </c>
      <c r="G150" s="4" t="s">
        <v>16</v>
      </c>
      <c r="H150" s="4" t="s">
        <v>17</v>
      </c>
      <c r="I150" s="14">
        <f>(C150-VLOOKUP(G150,Riders!$A$2:$C$213,2,FALSE))/365</f>
        <v>23.213698630136985</v>
      </c>
      <c r="J150" s="1">
        <v>1</v>
      </c>
      <c r="K150" s="1">
        <v>1</v>
      </c>
      <c r="L150" s="33">
        <v>11.148</v>
      </c>
      <c r="M150" s="95">
        <f t="shared" si="4"/>
        <v>64.585575888051665</v>
      </c>
      <c r="N150" s="33">
        <v>1</v>
      </c>
      <c r="O150" s="4">
        <v>11.005000000000001</v>
      </c>
      <c r="P150" s="94">
        <f t="shared" ref="P150:P165" si="5">3.6*200/O150</f>
        <v>65.42480690595184</v>
      </c>
      <c r="S150" s="33"/>
    </row>
    <row r="151" spans="1:19">
      <c r="A151" s="1" t="s">
        <v>71</v>
      </c>
      <c r="B151" s="1">
        <v>2022</v>
      </c>
      <c r="C151" s="2">
        <v>44750</v>
      </c>
      <c r="D151" s="1" t="s">
        <v>72</v>
      </c>
      <c r="E151" s="1" t="s">
        <v>207</v>
      </c>
      <c r="F151" s="1">
        <v>1</v>
      </c>
      <c r="G151" s="4" t="s">
        <v>78</v>
      </c>
      <c r="H151" s="4" t="s">
        <v>19</v>
      </c>
      <c r="I151" s="14">
        <f>(C151-VLOOKUP(G151,Riders!$A$2:$C$213,2,FALSE))/365</f>
        <v>31.161643835616438</v>
      </c>
      <c r="J151" s="1">
        <v>8</v>
      </c>
      <c r="K151" s="1">
        <v>2</v>
      </c>
      <c r="L151" s="33">
        <v>11.407999999999999</v>
      </c>
      <c r="M151" s="95">
        <f t="shared" si="4"/>
        <v>63.113604488078543</v>
      </c>
      <c r="N151" s="33">
        <v>2</v>
      </c>
      <c r="O151" s="4">
        <v>11.122000000000002</v>
      </c>
      <c r="P151" s="94">
        <f t="shared" si="5"/>
        <v>64.736558172990456</v>
      </c>
      <c r="S151" s="33"/>
    </row>
    <row r="152" spans="1:19">
      <c r="A152" s="1" t="s">
        <v>71</v>
      </c>
      <c r="B152" s="1">
        <v>2022</v>
      </c>
      <c r="C152" s="2">
        <v>44750</v>
      </c>
      <c r="D152" s="1" t="s">
        <v>72</v>
      </c>
      <c r="E152" s="1" t="s">
        <v>207</v>
      </c>
      <c r="F152" s="1">
        <v>2</v>
      </c>
      <c r="G152" s="4" t="s">
        <v>20</v>
      </c>
      <c r="H152" s="4" t="s">
        <v>21</v>
      </c>
      <c r="I152" s="14">
        <f>(C152-VLOOKUP(G152,Riders!$A$2:$C$213,2,FALSE))/365</f>
        <v>26.923287671232877</v>
      </c>
      <c r="J152" s="1">
        <v>2</v>
      </c>
      <c r="K152" s="1">
        <v>1</v>
      </c>
      <c r="L152" s="33">
        <v>10.992000000000001</v>
      </c>
      <c r="M152" s="95">
        <f t="shared" si="4"/>
        <v>65.502183406113531</v>
      </c>
      <c r="N152" s="33">
        <v>1</v>
      </c>
      <c r="O152" s="4">
        <v>10.928000000000001</v>
      </c>
      <c r="P152" s="94">
        <f t="shared" si="5"/>
        <v>65.885797950219612</v>
      </c>
      <c r="S152" s="33"/>
    </row>
    <row r="153" spans="1:19">
      <c r="A153" s="1" t="s">
        <v>71</v>
      </c>
      <c r="B153" s="1">
        <v>2022</v>
      </c>
      <c r="C153" s="2">
        <v>44750</v>
      </c>
      <c r="D153" s="1" t="s">
        <v>72</v>
      </c>
      <c r="E153" s="1" t="s">
        <v>207</v>
      </c>
      <c r="F153" s="1">
        <v>2</v>
      </c>
      <c r="G153" s="4" t="s">
        <v>76</v>
      </c>
      <c r="H153" s="4" t="s">
        <v>77</v>
      </c>
      <c r="I153" s="14">
        <f>(C153-VLOOKUP(G153,Riders!$A$2:$C$213,2,FALSE))/365</f>
        <v>122.60273972602739</v>
      </c>
      <c r="J153" s="1">
        <v>7</v>
      </c>
      <c r="K153" s="1">
        <v>2</v>
      </c>
      <c r="L153" s="33">
        <v>11.07</v>
      </c>
      <c r="M153" s="95">
        <f t="shared" si="4"/>
        <v>65.040650406504056</v>
      </c>
      <c r="N153" s="33">
        <v>2</v>
      </c>
      <c r="O153" s="4">
        <v>11.221</v>
      </c>
      <c r="P153" s="94">
        <f t="shared" si="5"/>
        <v>64.16540415292755</v>
      </c>
      <c r="S153" s="33"/>
    </row>
    <row r="154" spans="1:19">
      <c r="A154" s="1" t="s">
        <v>71</v>
      </c>
      <c r="B154" s="1">
        <v>2022</v>
      </c>
      <c r="C154" s="2">
        <v>44750</v>
      </c>
      <c r="D154" s="1" t="s">
        <v>72</v>
      </c>
      <c r="E154" s="1" t="s">
        <v>207</v>
      </c>
      <c r="F154" s="1">
        <v>3</v>
      </c>
      <c r="G154" s="4" t="s">
        <v>73</v>
      </c>
      <c r="H154" s="4" t="s">
        <v>74</v>
      </c>
      <c r="I154" s="14">
        <f>(C154-VLOOKUP(G154,Riders!$A$2:$C$213,2,FALSE))/365</f>
        <v>122.60273972602739</v>
      </c>
      <c r="J154" s="1">
        <v>4</v>
      </c>
      <c r="K154" s="1">
        <v>1</v>
      </c>
      <c r="L154" s="33">
        <v>11.198</v>
      </c>
      <c r="M154" s="95">
        <f t="shared" si="4"/>
        <v>64.297195927844257</v>
      </c>
      <c r="N154" s="33">
        <v>1</v>
      </c>
      <c r="O154" s="4">
        <v>11.343999999999999</v>
      </c>
      <c r="P154" s="94">
        <f t="shared" si="5"/>
        <v>63.469675599435831</v>
      </c>
      <c r="S154" s="33"/>
    </row>
    <row r="155" spans="1:19">
      <c r="A155" s="1" t="s">
        <v>71</v>
      </c>
      <c r="B155" s="1">
        <v>2022</v>
      </c>
      <c r="C155" s="2">
        <v>44750</v>
      </c>
      <c r="D155" s="1" t="s">
        <v>72</v>
      </c>
      <c r="E155" s="1" t="s">
        <v>207</v>
      </c>
      <c r="F155" s="1">
        <v>3</v>
      </c>
      <c r="G155" s="4" t="s">
        <v>75</v>
      </c>
      <c r="H155" s="4" t="s">
        <v>19</v>
      </c>
      <c r="I155" s="14">
        <f>(C155-VLOOKUP(G155,Riders!$A$2:$C$213,2,FALSE))/365</f>
        <v>24.126027397260273</v>
      </c>
      <c r="J155" s="1">
        <v>6</v>
      </c>
      <c r="K155" s="1">
        <v>2</v>
      </c>
      <c r="L155" s="33">
        <v>11.295</v>
      </c>
      <c r="M155" s="95">
        <f t="shared" si="4"/>
        <v>63.745019920318725</v>
      </c>
      <c r="N155" s="33">
        <v>2</v>
      </c>
      <c r="O155" s="4">
        <v>11.472999999999999</v>
      </c>
      <c r="P155" s="94">
        <f t="shared" si="5"/>
        <v>62.756035910398332</v>
      </c>
      <c r="S155" s="33"/>
    </row>
    <row r="156" spans="1:19">
      <c r="A156" s="1" t="s">
        <v>71</v>
      </c>
      <c r="B156" s="1">
        <v>2022</v>
      </c>
      <c r="C156" s="2">
        <v>44750</v>
      </c>
      <c r="D156" s="1" t="s">
        <v>72</v>
      </c>
      <c r="E156" s="1" t="s">
        <v>207</v>
      </c>
      <c r="F156" s="1">
        <v>4</v>
      </c>
      <c r="G156" s="4" t="s">
        <v>28</v>
      </c>
      <c r="H156" s="4" t="s">
        <v>29</v>
      </c>
      <c r="I156" s="14">
        <f>(C156-VLOOKUP(G156,Riders!$A$2:$C$213,2,FALSE))/365</f>
        <v>22.534246575342465</v>
      </c>
      <c r="J156" s="1">
        <v>3</v>
      </c>
      <c r="K156" s="1">
        <v>1</v>
      </c>
      <c r="L156" s="33">
        <v>11.023</v>
      </c>
      <c r="M156" s="95">
        <f t="shared" si="4"/>
        <v>65.317971514106873</v>
      </c>
      <c r="N156" s="33">
        <v>1</v>
      </c>
      <c r="O156" s="4">
        <v>11.12</v>
      </c>
      <c r="P156" s="94">
        <f t="shared" si="5"/>
        <v>64.748201438848923</v>
      </c>
      <c r="S156" s="33"/>
    </row>
    <row r="157" spans="1:19">
      <c r="A157" s="1" t="s">
        <v>71</v>
      </c>
      <c r="B157" s="1">
        <v>2022</v>
      </c>
      <c r="C157" s="2">
        <v>44750</v>
      </c>
      <c r="D157" s="1" t="s">
        <v>72</v>
      </c>
      <c r="E157" s="1" t="s">
        <v>207</v>
      </c>
      <c r="F157" s="1">
        <v>4</v>
      </c>
      <c r="G157" s="4" t="s">
        <v>37</v>
      </c>
      <c r="H157" s="4" t="s">
        <v>38</v>
      </c>
      <c r="I157" s="14" t="e">
        <f>(C157-VLOOKUP(G157,Riders!$A$2:$C$213,2,FALSE))/365</f>
        <v>#N/A</v>
      </c>
      <c r="J157" s="1">
        <v>5</v>
      </c>
      <c r="K157" s="1">
        <v>2</v>
      </c>
      <c r="L157" s="33">
        <v>11.074999999999999</v>
      </c>
      <c r="M157" s="95">
        <f t="shared" si="4"/>
        <v>65.011286681715575</v>
      </c>
      <c r="N157" s="33">
        <v>2</v>
      </c>
      <c r="O157" s="4">
        <v>11.295</v>
      </c>
      <c r="P157" s="94">
        <f t="shared" si="5"/>
        <v>63.745019920318725</v>
      </c>
      <c r="S157" s="33"/>
    </row>
    <row r="158" spans="1:19">
      <c r="A158" s="1" t="s">
        <v>71</v>
      </c>
      <c r="B158" s="1">
        <v>2022</v>
      </c>
      <c r="C158" s="2">
        <v>44750</v>
      </c>
      <c r="D158" s="1" t="s">
        <v>72</v>
      </c>
      <c r="E158" s="1" t="s">
        <v>208</v>
      </c>
      <c r="F158" s="1">
        <v>1</v>
      </c>
      <c r="G158" s="4" t="s">
        <v>16</v>
      </c>
      <c r="H158" s="4" t="s">
        <v>17</v>
      </c>
      <c r="I158" s="14">
        <f>(C158-VLOOKUP(G158,Riders!$A$2:$C$213,2,FALSE))/365</f>
        <v>23.213698630136985</v>
      </c>
      <c r="J158" s="1">
        <v>1</v>
      </c>
      <c r="K158" s="1">
        <v>1</v>
      </c>
      <c r="L158" s="33">
        <v>11.157999999999999</v>
      </c>
      <c r="M158" s="95">
        <f t="shared" si="4"/>
        <v>64.527693134970434</v>
      </c>
      <c r="N158" s="37">
        <v>1</v>
      </c>
      <c r="O158" s="4">
        <v>11.012</v>
      </c>
      <c r="P158" s="94">
        <f t="shared" si="5"/>
        <v>65.383218307301121</v>
      </c>
      <c r="S158" s="33"/>
    </row>
    <row r="159" spans="1:19">
      <c r="A159" s="1" t="s">
        <v>71</v>
      </c>
      <c r="B159" s="1">
        <v>2022</v>
      </c>
      <c r="C159" s="2">
        <v>44750</v>
      </c>
      <c r="D159" s="1" t="s">
        <v>72</v>
      </c>
      <c r="E159" s="1" t="s">
        <v>208</v>
      </c>
      <c r="F159" s="1">
        <v>1</v>
      </c>
      <c r="G159" s="4" t="s">
        <v>28</v>
      </c>
      <c r="H159" s="4" t="s">
        <v>29</v>
      </c>
      <c r="I159" s="14">
        <f>(C159-VLOOKUP(G159,Riders!$A$2:$C$213,2,FALSE))/365</f>
        <v>22.534246575342465</v>
      </c>
      <c r="J159" s="1">
        <v>3</v>
      </c>
      <c r="K159" s="1">
        <v>2</v>
      </c>
      <c r="L159" s="4" t="s">
        <v>212</v>
      </c>
      <c r="M159" s="96"/>
      <c r="N159" s="37">
        <v>2</v>
      </c>
      <c r="O159" s="4">
        <v>11.902000000000001</v>
      </c>
      <c r="P159" s="94">
        <f t="shared" si="5"/>
        <v>60.494034616030916</v>
      </c>
      <c r="S159" s="33"/>
    </row>
    <row r="160" spans="1:19">
      <c r="A160" s="1" t="s">
        <v>71</v>
      </c>
      <c r="B160" s="1">
        <v>2022</v>
      </c>
      <c r="C160" s="2">
        <v>44750</v>
      </c>
      <c r="D160" s="1" t="s">
        <v>72</v>
      </c>
      <c r="E160" s="1" t="s">
        <v>208</v>
      </c>
      <c r="F160" s="1">
        <v>2</v>
      </c>
      <c r="G160" s="4" t="s">
        <v>20</v>
      </c>
      <c r="H160" s="4" t="s">
        <v>21</v>
      </c>
      <c r="I160" s="14">
        <f>(C160-VLOOKUP(G160,Riders!$A$2:$C$213,2,FALSE))/365</f>
        <v>26.923287671232877</v>
      </c>
      <c r="J160" s="1">
        <v>2</v>
      </c>
      <c r="K160" s="1">
        <v>1</v>
      </c>
      <c r="L160" s="4">
        <v>11.112</v>
      </c>
      <c r="M160" s="95">
        <f t="shared" ref="M160:M191" si="6">3.6*200/L160</f>
        <v>64.794816414686821</v>
      </c>
      <c r="N160" s="37">
        <v>1</v>
      </c>
      <c r="O160" s="4">
        <v>11.057</v>
      </c>
      <c r="P160" s="94">
        <f t="shared" si="5"/>
        <v>65.117120376232251</v>
      </c>
      <c r="S160" s="33"/>
    </row>
    <row r="161" spans="1:19">
      <c r="A161" s="1" t="s">
        <v>71</v>
      </c>
      <c r="B161" s="1">
        <v>2022</v>
      </c>
      <c r="C161" s="2">
        <v>44750</v>
      </c>
      <c r="D161" s="1" t="s">
        <v>72</v>
      </c>
      <c r="E161" s="1" t="s">
        <v>208</v>
      </c>
      <c r="F161" s="1">
        <v>2</v>
      </c>
      <c r="G161" s="4" t="s">
        <v>73</v>
      </c>
      <c r="H161" s="4" t="s">
        <v>74</v>
      </c>
      <c r="I161" s="14">
        <f>(C161-VLOOKUP(G161,Riders!$A$2:$C$213,2,FALSE))/365</f>
        <v>122.60273972602739</v>
      </c>
      <c r="J161" s="1">
        <v>4</v>
      </c>
      <c r="K161" s="1">
        <v>2</v>
      </c>
      <c r="L161" s="4">
        <v>11.149000000000001</v>
      </c>
      <c r="M161" s="95">
        <f t="shared" si="6"/>
        <v>64.579782940173999</v>
      </c>
      <c r="N161" s="37">
        <v>2</v>
      </c>
      <c r="O161" s="4">
        <v>11.115</v>
      </c>
      <c r="P161" s="94">
        <f t="shared" si="5"/>
        <v>64.777327935222672</v>
      </c>
      <c r="S161" s="33"/>
    </row>
    <row r="162" spans="1:19">
      <c r="A162" s="1" t="s">
        <v>71</v>
      </c>
      <c r="B162" s="1">
        <v>2022</v>
      </c>
      <c r="C162" s="2">
        <v>44750</v>
      </c>
      <c r="D162" s="1" t="s">
        <v>72</v>
      </c>
      <c r="E162" s="1" t="s">
        <v>209</v>
      </c>
      <c r="F162" s="4" t="s">
        <v>210</v>
      </c>
      <c r="G162" s="4" t="s">
        <v>16</v>
      </c>
      <c r="H162" s="4" t="s">
        <v>17</v>
      </c>
      <c r="I162" s="14">
        <f>(C162-VLOOKUP(G162,Riders!$A$2:$C$213,2,FALSE))/365</f>
        <v>23.213698630136985</v>
      </c>
      <c r="J162" s="1">
        <v>1</v>
      </c>
      <c r="K162" s="4">
        <v>2</v>
      </c>
      <c r="L162" s="4">
        <v>11.129000000000001</v>
      </c>
      <c r="M162" s="95">
        <f t="shared" si="6"/>
        <v>64.695839698086075</v>
      </c>
      <c r="N162" s="5">
        <v>1</v>
      </c>
      <c r="O162" s="4">
        <v>11.228999999999999</v>
      </c>
      <c r="P162" s="94">
        <f t="shared" si="5"/>
        <v>64.119690088164575</v>
      </c>
      <c r="Q162" s="84">
        <v>1</v>
      </c>
      <c r="R162">
        <v>11.428000000000001</v>
      </c>
      <c r="S162" s="33">
        <f>3.6*200/R162</f>
        <v>63.003150157507868</v>
      </c>
    </row>
    <row r="163" spans="1:19">
      <c r="A163" s="1" t="s">
        <v>71</v>
      </c>
      <c r="B163" s="1">
        <v>2022</v>
      </c>
      <c r="C163" s="2">
        <v>44750</v>
      </c>
      <c r="D163" s="1" t="s">
        <v>72</v>
      </c>
      <c r="E163" s="1" t="s">
        <v>209</v>
      </c>
      <c r="F163" s="4" t="s">
        <v>210</v>
      </c>
      <c r="G163" s="4" t="s">
        <v>20</v>
      </c>
      <c r="H163" s="4" t="s">
        <v>21</v>
      </c>
      <c r="I163" s="14">
        <f>(C163-VLOOKUP(G163,Riders!$A$2:$C$213,2,FALSE))/365</f>
        <v>26.923287671232877</v>
      </c>
      <c r="J163" s="1">
        <v>2</v>
      </c>
      <c r="K163" s="4">
        <v>1</v>
      </c>
      <c r="L163" s="4">
        <v>11.021000000000001</v>
      </c>
      <c r="M163" s="95">
        <f t="shared" si="6"/>
        <v>65.329824879774975</v>
      </c>
      <c r="N163" s="5">
        <v>2</v>
      </c>
      <c r="O163" s="4">
        <v>11.229999999999999</v>
      </c>
      <c r="P163" s="94">
        <f t="shared" si="5"/>
        <v>64.113980409617099</v>
      </c>
      <c r="Q163" s="84">
        <v>2</v>
      </c>
      <c r="R163">
        <v>11.619000000000002</v>
      </c>
      <c r="S163" s="33">
        <f>3.6*200/R163</f>
        <v>61.967467079783106</v>
      </c>
    </row>
    <row r="164" spans="1:19">
      <c r="A164" s="1" t="s">
        <v>71</v>
      </c>
      <c r="B164" s="1">
        <v>2022</v>
      </c>
      <c r="C164" s="2">
        <v>44750</v>
      </c>
      <c r="D164" s="1" t="s">
        <v>72</v>
      </c>
      <c r="E164" s="1" t="s">
        <v>209</v>
      </c>
      <c r="F164" s="4" t="s">
        <v>211</v>
      </c>
      <c r="G164" s="4" t="s">
        <v>28</v>
      </c>
      <c r="H164" s="4" t="s">
        <v>29</v>
      </c>
      <c r="I164" s="14">
        <f>(C164-VLOOKUP(G164,Riders!$A$2:$C$213,2,FALSE))/365</f>
        <v>22.534246575342465</v>
      </c>
      <c r="J164" s="1">
        <v>3</v>
      </c>
      <c r="K164" s="4">
        <v>1</v>
      </c>
      <c r="L164" s="4">
        <v>11.101000000000001</v>
      </c>
      <c r="M164" s="95">
        <f t="shared" si="6"/>
        <v>64.859021709755879</v>
      </c>
      <c r="N164" s="84">
        <v>1</v>
      </c>
      <c r="O164">
        <v>11.180999999999999</v>
      </c>
      <c r="P164" s="94">
        <f t="shared" si="5"/>
        <v>64.394955728467949</v>
      </c>
      <c r="S164" s="33"/>
    </row>
    <row r="165" spans="1:19">
      <c r="A165" s="1" t="s">
        <v>71</v>
      </c>
      <c r="B165" s="1">
        <v>2022</v>
      </c>
      <c r="C165" s="2">
        <v>44750</v>
      </c>
      <c r="D165" s="1" t="s">
        <v>72</v>
      </c>
      <c r="E165" s="1" t="s">
        <v>209</v>
      </c>
      <c r="F165" s="4" t="s">
        <v>211</v>
      </c>
      <c r="G165" s="4" t="s">
        <v>73</v>
      </c>
      <c r="H165" s="4" t="s">
        <v>74</v>
      </c>
      <c r="I165" s="14">
        <f>(C165-VLOOKUP(G165,Riders!$A$2:$C$2000,2,FALSE))/365</f>
        <v>122.60273972602739</v>
      </c>
      <c r="J165" s="1">
        <v>4</v>
      </c>
      <c r="K165" s="4">
        <v>2</v>
      </c>
      <c r="L165" s="4">
        <v>11.271000000000001</v>
      </c>
      <c r="M165" s="95">
        <f t="shared" si="6"/>
        <v>63.880755922278411</v>
      </c>
      <c r="N165" s="84">
        <v>2</v>
      </c>
      <c r="O165">
        <v>11.723999999999998</v>
      </c>
      <c r="P165" s="94">
        <f t="shared" si="5"/>
        <v>61.412487205731843</v>
      </c>
      <c r="S165" s="33"/>
    </row>
    <row r="166" spans="1:19">
      <c r="A166" s="1" t="s">
        <v>94</v>
      </c>
      <c r="B166" s="1">
        <v>2022</v>
      </c>
      <c r="C166" s="2">
        <v>44694</v>
      </c>
      <c r="D166" s="1" t="s">
        <v>72</v>
      </c>
      <c r="E166" s="1" t="s">
        <v>205</v>
      </c>
      <c r="F166" s="4">
        <v>1</v>
      </c>
      <c r="G166" s="4" t="s">
        <v>95</v>
      </c>
      <c r="H166" s="4" t="s">
        <v>38</v>
      </c>
      <c r="I166" s="14">
        <f>(C166-VLOOKUP(G166,Riders!$A$2:$C$2000,2,FALSE))/365</f>
        <v>122.44931506849315</v>
      </c>
      <c r="J166" s="4">
        <v>9</v>
      </c>
      <c r="K166" s="4">
        <v>1</v>
      </c>
      <c r="L166" s="4">
        <v>11.537000000000001</v>
      </c>
      <c r="M166" s="95">
        <f t="shared" si="6"/>
        <v>62.407905001300158</v>
      </c>
      <c r="S166" s="33"/>
    </row>
    <row r="167" spans="1:19">
      <c r="A167" s="1" t="s">
        <v>94</v>
      </c>
      <c r="B167" s="1">
        <v>2022</v>
      </c>
      <c r="C167" s="2">
        <v>44694</v>
      </c>
      <c r="D167" s="1" t="s">
        <v>72</v>
      </c>
      <c r="E167" s="1" t="s">
        <v>205</v>
      </c>
      <c r="F167" s="4">
        <v>1</v>
      </c>
      <c r="G167" s="4" t="s">
        <v>84</v>
      </c>
      <c r="H167" s="4" t="s">
        <v>85</v>
      </c>
      <c r="I167" s="14">
        <f>(C167-VLOOKUP(G167,Riders!$A$2:$C$2000,2,FALSE))/365</f>
        <v>122.44931506849315</v>
      </c>
      <c r="J167" s="4">
        <v>27</v>
      </c>
      <c r="K167" s="4">
        <v>2</v>
      </c>
      <c r="L167" s="4">
        <v>12.350000000000001</v>
      </c>
      <c r="M167" s="95">
        <f t="shared" si="6"/>
        <v>58.299595141700401</v>
      </c>
      <c r="S167" s="33"/>
    </row>
    <row r="168" spans="1:19">
      <c r="A168" s="1" t="s">
        <v>94</v>
      </c>
      <c r="B168" s="1">
        <v>2022</v>
      </c>
      <c r="C168" s="2">
        <v>44694</v>
      </c>
      <c r="D168" s="1" t="s">
        <v>72</v>
      </c>
      <c r="E168" s="1" t="s">
        <v>205</v>
      </c>
      <c r="F168" s="4">
        <v>2</v>
      </c>
      <c r="G168" s="4" t="s">
        <v>73</v>
      </c>
      <c r="H168" s="4" t="s">
        <v>74</v>
      </c>
      <c r="I168" s="14">
        <f>(C168-VLOOKUP(G168,Riders!$A$2:$C$2000,2,FALSE))/365</f>
        <v>122.44931506849315</v>
      </c>
      <c r="J168" s="4">
        <v>6</v>
      </c>
      <c r="K168" s="4">
        <v>1</v>
      </c>
      <c r="L168" s="4">
        <v>11.444000000000001</v>
      </c>
      <c r="M168" s="95">
        <f t="shared" si="6"/>
        <v>62.91506466270534</v>
      </c>
      <c r="S168" s="33"/>
    </row>
    <row r="169" spans="1:19">
      <c r="A169" s="1" t="s">
        <v>94</v>
      </c>
      <c r="B169" s="1">
        <v>2022</v>
      </c>
      <c r="C169" s="2">
        <v>44694</v>
      </c>
      <c r="D169" s="1" t="s">
        <v>72</v>
      </c>
      <c r="E169" s="1" t="s">
        <v>205</v>
      </c>
      <c r="F169" s="4">
        <v>2</v>
      </c>
      <c r="G169" s="4" t="s">
        <v>54</v>
      </c>
      <c r="H169" s="4" t="s">
        <v>44</v>
      </c>
      <c r="I169" s="14">
        <f>(C169-VLOOKUP(G169,Riders!$A$2:$C$2000,2,FALSE))/365</f>
        <v>24.887671232876713</v>
      </c>
      <c r="J169" s="4">
        <v>26</v>
      </c>
      <c r="K169" s="4">
        <v>2</v>
      </c>
      <c r="L169" s="4">
        <v>11.524000000000001</v>
      </c>
      <c r="M169" s="95">
        <f t="shared" si="6"/>
        <v>62.478306143700102</v>
      </c>
      <c r="S169" s="33"/>
    </row>
    <row r="170" spans="1:19">
      <c r="A170" s="1" t="s">
        <v>94</v>
      </c>
      <c r="B170" s="1">
        <v>2022</v>
      </c>
      <c r="C170" s="2">
        <v>44694</v>
      </c>
      <c r="D170" s="1" t="s">
        <v>72</v>
      </c>
      <c r="E170" s="1" t="s">
        <v>205</v>
      </c>
      <c r="F170" s="4">
        <v>3</v>
      </c>
      <c r="G170" s="4" t="s">
        <v>76</v>
      </c>
      <c r="H170" s="4" t="s">
        <v>38</v>
      </c>
      <c r="I170" s="14">
        <f>(C170-VLOOKUP(G170,Riders!$A$2:$C$2000,2,FALSE))/365</f>
        <v>122.44931506849315</v>
      </c>
      <c r="J170" s="4">
        <v>7</v>
      </c>
      <c r="K170" s="4">
        <v>1</v>
      </c>
      <c r="L170" s="4">
        <v>11.522</v>
      </c>
      <c r="M170" s="95">
        <f t="shared" si="6"/>
        <v>62.489151189029684</v>
      </c>
      <c r="S170" s="33"/>
    </row>
    <row r="171" spans="1:19">
      <c r="A171" s="1" t="s">
        <v>94</v>
      </c>
      <c r="B171" s="1">
        <v>2022</v>
      </c>
      <c r="C171" s="2">
        <v>44694</v>
      </c>
      <c r="D171" s="1" t="s">
        <v>72</v>
      </c>
      <c r="E171" s="1" t="s">
        <v>205</v>
      </c>
      <c r="F171" s="4">
        <v>3</v>
      </c>
      <c r="G171" s="4" t="s">
        <v>66</v>
      </c>
      <c r="H171" s="4" t="s">
        <v>67</v>
      </c>
      <c r="I171" s="14">
        <f>(C171-VLOOKUP(G171,Riders!$A$2:$C$2000,2,FALSE))/365</f>
        <v>19.536986301369861</v>
      </c>
      <c r="J171" s="4">
        <v>25</v>
      </c>
      <c r="K171" s="4">
        <v>2</v>
      </c>
      <c r="L171" s="4">
        <v>12.41</v>
      </c>
      <c r="M171" s="95">
        <f t="shared" si="6"/>
        <v>58.017727639000803</v>
      </c>
      <c r="S171" s="33"/>
    </row>
    <row r="172" spans="1:19">
      <c r="A172" s="1" t="s">
        <v>94</v>
      </c>
      <c r="B172" s="1">
        <v>2022</v>
      </c>
      <c r="C172" s="2">
        <v>44694</v>
      </c>
      <c r="D172" s="1" t="s">
        <v>72</v>
      </c>
      <c r="E172" s="1" t="s">
        <v>205</v>
      </c>
      <c r="F172" s="4">
        <v>4</v>
      </c>
      <c r="G172" s="4" t="s">
        <v>75</v>
      </c>
      <c r="H172" s="4" t="s">
        <v>19</v>
      </c>
      <c r="I172" s="14">
        <f>(C172-VLOOKUP(G172,Riders!$A$2:$C$2000,2,FALSE))/365</f>
        <v>23.972602739726028</v>
      </c>
      <c r="J172" s="4">
        <v>10</v>
      </c>
      <c r="K172" s="4">
        <v>1</v>
      </c>
      <c r="L172" s="4">
        <v>11.452999999999999</v>
      </c>
      <c r="M172" s="95">
        <f t="shared" si="6"/>
        <v>62.865624727145729</v>
      </c>
      <c r="S172" s="33"/>
    </row>
    <row r="173" spans="1:19">
      <c r="A173" s="1" t="s">
        <v>94</v>
      </c>
      <c r="B173" s="1">
        <v>2022</v>
      </c>
      <c r="C173" s="2">
        <v>44694</v>
      </c>
      <c r="D173" s="1" t="s">
        <v>72</v>
      </c>
      <c r="E173" s="1" t="s">
        <v>205</v>
      </c>
      <c r="F173" s="4">
        <v>4</v>
      </c>
      <c r="G173" s="4" t="s">
        <v>48</v>
      </c>
      <c r="H173" s="4" t="s">
        <v>49</v>
      </c>
      <c r="I173" s="14">
        <f>(C173-VLOOKUP(G173,Riders!$A$2:$C$2000,2,FALSE))/365</f>
        <v>122.44931506849315</v>
      </c>
      <c r="J173" s="4">
        <v>24</v>
      </c>
      <c r="K173" s="4">
        <v>2</v>
      </c>
      <c r="L173" s="4">
        <v>11.551</v>
      </c>
      <c r="M173" s="95">
        <f t="shared" si="6"/>
        <v>62.332265604709548</v>
      </c>
      <c r="S173" s="33"/>
    </row>
    <row r="174" spans="1:19">
      <c r="A174" s="1" t="s">
        <v>94</v>
      </c>
      <c r="B174" s="1">
        <v>2022</v>
      </c>
      <c r="C174" s="2">
        <v>44694</v>
      </c>
      <c r="D174" s="1" t="s">
        <v>72</v>
      </c>
      <c r="E174" s="1" t="s">
        <v>205</v>
      </c>
      <c r="F174" s="4">
        <v>5</v>
      </c>
      <c r="G174" s="4" t="s">
        <v>96</v>
      </c>
      <c r="H174" s="4" t="s">
        <v>19</v>
      </c>
      <c r="I174" s="14">
        <f>(C174-VLOOKUP(G174,Riders!$A$2:$C$2000,2,FALSE))/365</f>
        <v>22.687671232876713</v>
      </c>
      <c r="J174" s="4">
        <v>11</v>
      </c>
      <c r="K174" s="4">
        <v>1</v>
      </c>
      <c r="L174" s="4">
        <v>11.401</v>
      </c>
      <c r="M174" s="95">
        <f t="shared" si="6"/>
        <v>63.152355056573988</v>
      </c>
      <c r="S174" s="33"/>
    </row>
    <row r="175" spans="1:19">
      <c r="A175" s="1" t="s">
        <v>94</v>
      </c>
      <c r="B175" s="1">
        <v>2022</v>
      </c>
      <c r="C175" s="2">
        <v>44694</v>
      </c>
      <c r="D175" s="1" t="s">
        <v>72</v>
      </c>
      <c r="E175" s="1" t="s">
        <v>205</v>
      </c>
      <c r="F175" s="4">
        <v>5</v>
      </c>
      <c r="G175" s="4" t="s">
        <v>102</v>
      </c>
      <c r="H175" s="4" t="s">
        <v>25</v>
      </c>
      <c r="I175" s="14">
        <f>(C175-VLOOKUP(G175,Riders!$A$2:$C$2000,2,FALSE))/365</f>
        <v>22.616438356164384</v>
      </c>
      <c r="J175" s="4">
        <v>23</v>
      </c>
      <c r="K175" s="4">
        <v>2</v>
      </c>
      <c r="L175" s="4">
        <v>11.568</v>
      </c>
      <c r="M175" s="95">
        <f t="shared" si="6"/>
        <v>62.240663900414937</v>
      </c>
      <c r="S175" s="33"/>
    </row>
    <row r="176" spans="1:19">
      <c r="A176" s="1" t="s">
        <v>94</v>
      </c>
      <c r="B176" s="1">
        <v>2022</v>
      </c>
      <c r="C176" s="2">
        <v>44694</v>
      </c>
      <c r="D176" s="1" t="s">
        <v>72</v>
      </c>
      <c r="E176" s="1" t="s">
        <v>205</v>
      </c>
      <c r="F176" s="4">
        <v>6</v>
      </c>
      <c r="G176" s="4" t="s">
        <v>39</v>
      </c>
      <c r="H176" s="4" t="s">
        <v>40</v>
      </c>
      <c r="I176" s="14">
        <f>(C176-VLOOKUP(G176,Riders!$A$2:$C$2000,2,FALSE))/365</f>
        <v>27.756164383561643</v>
      </c>
      <c r="J176" s="4">
        <v>8</v>
      </c>
      <c r="K176" s="4">
        <v>1</v>
      </c>
      <c r="L176" s="4">
        <v>11.343</v>
      </c>
      <c r="M176" s="95">
        <f t="shared" si="6"/>
        <v>63.475271092303622</v>
      </c>
      <c r="S176" s="33"/>
    </row>
    <row r="177" spans="1:19">
      <c r="A177" s="1" t="s">
        <v>94</v>
      </c>
      <c r="B177" s="1">
        <v>2022</v>
      </c>
      <c r="C177" s="2">
        <v>44694</v>
      </c>
      <c r="D177" s="1" t="s">
        <v>72</v>
      </c>
      <c r="E177" s="1" t="s">
        <v>205</v>
      </c>
      <c r="F177" s="4">
        <v>6</v>
      </c>
      <c r="G177" s="4" t="s">
        <v>55</v>
      </c>
      <c r="H177" s="4" t="s">
        <v>56</v>
      </c>
      <c r="I177" s="14">
        <f>(C177-VLOOKUP(G177,Riders!$A$2:$C$2000,2,FALSE))/365</f>
        <v>33.032876712328765</v>
      </c>
      <c r="J177" s="4">
        <v>22</v>
      </c>
      <c r="K177" s="4">
        <v>2</v>
      </c>
      <c r="L177" s="4">
        <v>11.537000000000001</v>
      </c>
      <c r="M177" s="95">
        <f t="shared" si="6"/>
        <v>62.407905001300158</v>
      </c>
      <c r="S177" s="33"/>
    </row>
    <row r="178" spans="1:19">
      <c r="A178" s="1" t="s">
        <v>94</v>
      </c>
      <c r="B178" s="1">
        <v>2022</v>
      </c>
      <c r="C178" s="2">
        <v>44694</v>
      </c>
      <c r="D178" s="1" t="s">
        <v>72</v>
      </c>
      <c r="E178" s="1" t="s">
        <v>205</v>
      </c>
      <c r="F178" s="4">
        <v>7</v>
      </c>
      <c r="G178" s="4" t="s">
        <v>52</v>
      </c>
      <c r="H178" s="4" t="s">
        <v>53</v>
      </c>
      <c r="I178" s="14">
        <f>(C178-VLOOKUP(G178,Riders!$A$2:$C$2000,2,FALSE))/365</f>
        <v>25.175342465753424</v>
      </c>
      <c r="J178" s="4">
        <v>12</v>
      </c>
      <c r="K178" s="4">
        <v>1</v>
      </c>
      <c r="L178" s="4">
        <v>11.161</v>
      </c>
      <c r="M178" s="95">
        <f t="shared" si="6"/>
        <v>64.510348535077497</v>
      </c>
      <c r="S178" s="33"/>
    </row>
    <row r="179" spans="1:19">
      <c r="A179" s="1" t="s">
        <v>94</v>
      </c>
      <c r="B179" s="1">
        <v>2022</v>
      </c>
      <c r="C179" s="2">
        <v>44694</v>
      </c>
      <c r="D179" s="1" t="s">
        <v>72</v>
      </c>
      <c r="E179" s="1" t="s">
        <v>205</v>
      </c>
      <c r="F179" s="4">
        <v>7</v>
      </c>
      <c r="G179" s="4" t="s">
        <v>50</v>
      </c>
      <c r="H179" s="4" t="s">
        <v>51</v>
      </c>
      <c r="I179" s="14">
        <f>(C179-VLOOKUP(G179,Riders!$A$2:$C$2000,2,FALSE))/365</f>
        <v>25.602739726027398</v>
      </c>
      <c r="J179" s="4">
        <v>21</v>
      </c>
      <c r="K179" s="4">
        <v>2</v>
      </c>
      <c r="L179" s="4">
        <v>11.530999999999999</v>
      </c>
      <c r="M179" s="95">
        <f t="shared" si="6"/>
        <v>62.440378111178568</v>
      </c>
      <c r="S179" s="33"/>
    </row>
    <row r="180" spans="1:19">
      <c r="A180" s="1" t="s">
        <v>94</v>
      </c>
      <c r="B180" s="1">
        <v>2022</v>
      </c>
      <c r="C180" s="2">
        <v>44694</v>
      </c>
      <c r="D180" s="1" t="s">
        <v>72</v>
      </c>
      <c r="E180" s="1" t="s">
        <v>205</v>
      </c>
      <c r="F180" s="4">
        <v>8</v>
      </c>
      <c r="G180" s="4" t="s">
        <v>97</v>
      </c>
      <c r="H180" s="4" t="s">
        <v>40</v>
      </c>
      <c r="I180" s="14">
        <f>(C180-VLOOKUP(G180,Riders!$A$2:$C$2000,2,FALSE))/365</f>
        <v>28.334246575342465</v>
      </c>
      <c r="J180" s="4">
        <v>13</v>
      </c>
      <c r="K180" s="4">
        <v>1</v>
      </c>
      <c r="L180" s="4">
        <v>11.506</v>
      </c>
      <c r="M180" s="95">
        <f t="shared" si="6"/>
        <v>62.576047279680168</v>
      </c>
      <c r="S180" s="33"/>
    </row>
    <row r="181" spans="1:19">
      <c r="A181" s="1" t="s">
        <v>94</v>
      </c>
      <c r="B181" s="1">
        <v>2022</v>
      </c>
      <c r="C181" s="2">
        <v>44694</v>
      </c>
      <c r="D181" s="1" t="s">
        <v>72</v>
      </c>
      <c r="E181" s="1" t="s">
        <v>205</v>
      </c>
      <c r="F181" s="4">
        <v>8</v>
      </c>
      <c r="G181" s="4" t="s">
        <v>45</v>
      </c>
      <c r="H181" s="4" t="s">
        <v>98</v>
      </c>
      <c r="I181" s="14">
        <f>(C181-VLOOKUP(G181,Riders!$A$2:$C$2000,2,FALSE))/365</f>
        <v>31.221917808219178</v>
      </c>
      <c r="J181" s="4">
        <v>20</v>
      </c>
      <c r="K181" s="4">
        <v>2</v>
      </c>
      <c r="L181" s="4">
        <v>11.537000000000001</v>
      </c>
      <c r="M181" s="95">
        <f t="shared" si="6"/>
        <v>62.407905001300158</v>
      </c>
      <c r="S181" s="33"/>
    </row>
    <row r="182" spans="1:19">
      <c r="A182" s="1" t="s">
        <v>94</v>
      </c>
      <c r="B182" s="1">
        <v>2022</v>
      </c>
      <c r="C182" s="2">
        <v>44694</v>
      </c>
      <c r="D182" s="1" t="s">
        <v>72</v>
      </c>
      <c r="E182" s="1" t="s">
        <v>205</v>
      </c>
      <c r="F182" s="4">
        <v>9</v>
      </c>
      <c r="G182" s="4" t="s">
        <v>43</v>
      </c>
      <c r="H182" s="4" t="s">
        <v>44</v>
      </c>
      <c r="I182" s="14">
        <f>(C182-VLOOKUP(G182,Riders!$A$2:$C$2000,2,FALSE))/365</f>
        <v>29.482191780821918</v>
      </c>
      <c r="J182" s="4">
        <v>14</v>
      </c>
      <c r="K182" s="4">
        <v>1</v>
      </c>
      <c r="L182" s="4">
        <v>11.301</v>
      </c>
      <c r="M182" s="95">
        <f t="shared" si="6"/>
        <v>63.711176002123707</v>
      </c>
      <c r="S182" s="33"/>
    </row>
    <row r="183" spans="1:19">
      <c r="A183" s="1" t="s">
        <v>94</v>
      </c>
      <c r="B183" s="1">
        <v>2022</v>
      </c>
      <c r="C183" s="2">
        <v>44694</v>
      </c>
      <c r="D183" s="1" t="s">
        <v>72</v>
      </c>
      <c r="E183" s="1" t="s">
        <v>205</v>
      </c>
      <c r="F183" s="4">
        <v>9</v>
      </c>
      <c r="G183" s="4" t="s">
        <v>101</v>
      </c>
      <c r="H183" s="4" t="s">
        <v>47</v>
      </c>
      <c r="I183" s="14">
        <f>(C183-VLOOKUP(G183,Riders!$A$2:$C$2000,2,FALSE))/365</f>
        <v>28.24931506849315</v>
      </c>
      <c r="J183" s="4">
        <v>19</v>
      </c>
      <c r="K183" s="4">
        <v>2</v>
      </c>
      <c r="L183" s="4">
        <v>11.378</v>
      </c>
      <c r="M183" s="95">
        <f t="shared" si="6"/>
        <v>63.280014062225348</v>
      </c>
      <c r="S183" s="33"/>
    </row>
    <row r="184" spans="1:19">
      <c r="A184" s="1" t="s">
        <v>94</v>
      </c>
      <c r="B184" s="1">
        <v>2022</v>
      </c>
      <c r="C184" s="2">
        <v>44694</v>
      </c>
      <c r="D184" s="1" t="s">
        <v>72</v>
      </c>
      <c r="E184" s="1" t="s">
        <v>205</v>
      </c>
      <c r="F184" s="4">
        <v>10</v>
      </c>
      <c r="G184" s="4" t="s">
        <v>35</v>
      </c>
      <c r="H184" s="4" t="s">
        <v>36</v>
      </c>
      <c r="I184" s="14">
        <f>(C184-VLOOKUP(G184,Riders!$A$2:$C$2000,2,FALSE))/365</f>
        <v>122.44931506849315</v>
      </c>
      <c r="J184" s="4">
        <v>15</v>
      </c>
      <c r="K184" s="4">
        <v>1</v>
      </c>
      <c r="L184" s="4">
        <v>11.388</v>
      </c>
      <c r="M184" s="95">
        <f t="shared" si="6"/>
        <v>63.224446786090624</v>
      </c>
      <c r="S184" s="33"/>
    </row>
    <row r="185" spans="1:19">
      <c r="A185" s="1" t="s">
        <v>94</v>
      </c>
      <c r="B185" s="1">
        <v>2022</v>
      </c>
      <c r="C185" s="2">
        <v>44694</v>
      </c>
      <c r="D185" s="1" t="s">
        <v>72</v>
      </c>
      <c r="E185" s="1" t="s">
        <v>205</v>
      </c>
      <c r="F185" s="4">
        <v>10</v>
      </c>
      <c r="G185" s="4" t="s">
        <v>100</v>
      </c>
      <c r="H185" s="4" t="s">
        <v>47</v>
      </c>
      <c r="I185" s="14">
        <f>(C185-VLOOKUP(G185,Riders!$A$2:$C$2000,2,FALSE))/365</f>
        <v>25.241095890410961</v>
      </c>
      <c r="J185" s="4">
        <v>18</v>
      </c>
      <c r="K185" s="4">
        <v>2</v>
      </c>
      <c r="L185" s="4">
        <v>11.491</v>
      </c>
      <c r="M185" s="95">
        <f t="shared" si="6"/>
        <v>62.657732138195108</v>
      </c>
      <c r="S185" s="33"/>
    </row>
    <row r="186" spans="1:19">
      <c r="A186" s="1" t="s">
        <v>94</v>
      </c>
      <c r="B186" s="1">
        <v>2022</v>
      </c>
      <c r="C186" s="2">
        <v>44694</v>
      </c>
      <c r="D186" s="1" t="s">
        <v>72</v>
      </c>
      <c r="E186" s="1" t="s">
        <v>205</v>
      </c>
      <c r="F186" s="4">
        <v>11</v>
      </c>
      <c r="G186" s="4" t="s">
        <v>42</v>
      </c>
      <c r="H186" s="4" t="s">
        <v>98</v>
      </c>
      <c r="I186" s="14">
        <f>(C186-VLOOKUP(G186,Riders!$A$2:$C$2000,2,FALSE))/365</f>
        <v>23.446575342465753</v>
      </c>
      <c r="J186" s="4">
        <v>16</v>
      </c>
      <c r="K186" s="4">
        <v>1</v>
      </c>
      <c r="L186" s="4">
        <v>11.512</v>
      </c>
      <c r="M186" s="95">
        <f t="shared" si="6"/>
        <v>62.543432939541347</v>
      </c>
      <c r="S186" s="33"/>
    </row>
    <row r="187" spans="1:19">
      <c r="A187" s="1" t="s">
        <v>94</v>
      </c>
      <c r="B187" s="1">
        <v>2022</v>
      </c>
      <c r="C187" s="2">
        <v>44694</v>
      </c>
      <c r="D187" s="1" t="s">
        <v>72</v>
      </c>
      <c r="E187" s="1" t="s">
        <v>205</v>
      </c>
      <c r="F187" s="4">
        <v>11</v>
      </c>
      <c r="G187" s="4" t="s">
        <v>99</v>
      </c>
      <c r="H187" s="4" t="s">
        <v>67</v>
      </c>
      <c r="I187" s="14">
        <f>(C187-VLOOKUP(G187,Riders!$A$2:$C$2000,2,FALSE))/365</f>
        <v>30.786301369863015</v>
      </c>
      <c r="J187" s="4">
        <v>17</v>
      </c>
      <c r="K187" s="4">
        <v>2</v>
      </c>
      <c r="L187" s="4">
        <v>11.66</v>
      </c>
      <c r="M187" s="95">
        <f t="shared" si="6"/>
        <v>61.749571183533448</v>
      </c>
      <c r="S187" s="33"/>
    </row>
    <row r="188" spans="1:19">
      <c r="A188" s="12" t="s">
        <v>94</v>
      </c>
      <c r="B188" s="12">
        <v>2022</v>
      </c>
      <c r="C188" s="41">
        <v>44694</v>
      </c>
      <c r="D188" s="12" t="s">
        <v>72</v>
      </c>
      <c r="E188" s="12" t="s">
        <v>206</v>
      </c>
      <c r="F188" s="4">
        <v>1</v>
      </c>
      <c r="G188" s="4" t="s">
        <v>33</v>
      </c>
      <c r="H188" s="4" t="s">
        <v>27</v>
      </c>
      <c r="I188" s="14">
        <f>(C188-VLOOKUP(G188,Riders!$A$2:$C$2000,2,FALSE))/365</f>
        <v>28.479452054794521</v>
      </c>
      <c r="J188" s="4">
        <v>2</v>
      </c>
      <c r="K188" s="4">
        <v>1</v>
      </c>
      <c r="L188" s="4">
        <v>11.715</v>
      </c>
      <c r="M188" s="95">
        <f t="shared" si="6"/>
        <v>61.459667093469911</v>
      </c>
      <c r="S188" s="33"/>
    </row>
    <row r="189" spans="1:19">
      <c r="A189" s="12" t="s">
        <v>94</v>
      </c>
      <c r="B189" s="12">
        <v>2022</v>
      </c>
      <c r="C189" s="41">
        <v>44694</v>
      </c>
      <c r="D189" s="12" t="s">
        <v>72</v>
      </c>
      <c r="E189" s="12" t="s">
        <v>206</v>
      </c>
      <c r="F189" s="4">
        <v>1</v>
      </c>
      <c r="G189" s="4" t="s">
        <v>42</v>
      </c>
      <c r="H189" s="4" t="s">
        <v>98</v>
      </c>
      <c r="I189" s="14">
        <f>(C189-VLOOKUP(G189,Riders!$A$2:$C$2000,2,FALSE))/365</f>
        <v>23.446575342465753</v>
      </c>
      <c r="J189" s="4">
        <v>16</v>
      </c>
      <c r="K189" s="4">
        <v>2</v>
      </c>
      <c r="L189" s="4">
        <v>12.148</v>
      </c>
      <c r="M189" s="95">
        <f t="shared" si="6"/>
        <v>59.26901547579849</v>
      </c>
      <c r="S189" s="33"/>
    </row>
    <row r="190" spans="1:19">
      <c r="A190" s="12" t="s">
        <v>94</v>
      </c>
      <c r="B190" s="12">
        <v>2022</v>
      </c>
      <c r="C190" s="41">
        <v>44694</v>
      </c>
      <c r="D190" s="12" t="s">
        <v>72</v>
      </c>
      <c r="E190" s="12" t="s">
        <v>206</v>
      </c>
      <c r="F190" s="4">
        <v>2</v>
      </c>
      <c r="G190" s="4" t="s">
        <v>23</v>
      </c>
      <c r="H190" s="4" t="s">
        <v>15</v>
      </c>
      <c r="I190" s="14">
        <f>(C190-VLOOKUP(G190,Riders!$A$2:$C$2000,2,FALSE))/365</f>
        <v>24.668493150684931</v>
      </c>
      <c r="J190" s="4">
        <v>1</v>
      </c>
      <c r="K190" s="4">
        <v>1</v>
      </c>
      <c r="L190" s="4">
        <v>11.026</v>
      </c>
      <c r="M190" s="95">
        <f t="shared" si="6"/>
        <v>65.300199528387452</v>
      </c>
      <c r="S190" s="33"/>
    </row>
    <row r="191" spans="1:19">
      <c r="A191" s="12" t="s">
        <v>94</v>
      </c>
      <c r="B191" s="12">
        <v>2022</v>
      </c>
      <c r="C191" s="41">
        <v>44694</v>
      </c>
      <c r="D191" s="12" t="s">
        <v>72</v>
      </c>
      <c r="E191" s="12" t="s">
        <v>206</v>
      </c>
      <c r="F191" s="4">
        <v>2</v>
      </c>
      <c r="G191" s="4" t="s">
        <v>35</v>
      </c>
      <c r="H191" s="4" t="s">
        <v>36</v>
      </c>
      <c r="I191" s="14">
        <f>(C191-VLOOKUP(G191,Riders!$A$2:$C$2000,2,FALSE))/365</f>
        <v>122.44931506849315</v>
      </c>
      <c r="J191" s="4">
        <v>15</v>
      </c>
      <c r="K191" s="4">
        <v>2</v>
      </c>
      <c r="L191" s="4">
        <v>11.068</v>
      </c>
      <c r="M191" s="95">
        <f t="shared" si="6"/>
        <v>65.052403324900624</v>
      </c>
      <c r="S191" s="33"/>
    </row>
    <row r="192" spans="1:19">
      <c r="A192" s="12" t="s">
        <v>94</v>
      </c>
      <c r="B192" s="12">
        <v>2022</v>
      </c>
      <c r="C192" s="41">
        <v>44694</v>
      </c>
      <c r="D192" s="12" t="s">
        <v>72</v>
      </c>
      <c r="E192" s="12" t="s">
        <v>206</v>
      </c>
      <c r="F192" s="4">
        <v>3</v>
      </c>
      <c r="G192" s="4" t="s">
        <v>26</v>
      </c>
      <c r="H192" s="4" t="s">
        <v>27</v>
      </c>
      <c r="I192" s="14">
        <f>(C192-VLOOKUP(G192,Riders!$A$2:$C$2000,2,FALSE))/365</f>
        <v>23.975342465753425</v>
      </c>
      <c r="J192" s="4">
        <v>4</v>
      </c>
      <c r="K192" s="4">
        <v>1</v>
      </c>
      <c r="L192" s="4">
        <v>11.125</v>
      </c>
      <c r="M192" s="95">
        <f t="shared" ref="M192:M223" si="7">3.6*200/L192</f>
        <v>64.719101123595507</v>
      </c>
      <c r="S192" s="33"/>
    </row>
    <row r="193" spans="1:19">
      <c r="A193" s="12" t="s">
        <v>94</v>
      </c>
      <c r="B193" s="12">
        <v>2022</v>
      </c>
      <c r="C193" s="41">
        <v>44694</v>
      </c>
      <c r="D193" s="12" t="s">
        <v>72</v>
      </c>
      <c r="E193" s="12" t="s">
        <v>206</v>
      </c>
      <c r="F193" s="4">
        <v>3</v>
      </c>
      <c r="G193" s="4" t="s">
        <v>43</v>
      </c>
      <c r="H193" s="4" t="s">
        <v>44</v>
      </c>
      <c r="I193" s="14">
        <f>(C193-VLOOKUP(G193,Riders!$A$2:$C$2000,2,FALSE))/365</f>
        <v>29.482191780821918</v>
      </c>
      <c r="J193" s="4">
        <v>14</v>
      </c>
      <c r="K193" s="4">
        <v>2</v>
      </c>
      <c r="L193" s="4">
        <v>11.241</v>
      </c>
      <c r="M193" s="95">
        <f t="shared" si="7"/>
        <v>64.051240992794234</v>
      </c>
      <c r="S193" s="33"/>
    </row>
    <row r="194" spans="1:19">
      <c r="A194" s="12" t="s">
        <v>94</v>
      </c>
      <c r="B194" s="12">
        <v>2022</v>
      </c>
      <c r="C194" s="41">
        <v>44694</v>
      </c>
      <c r="D194" s="12" t="s">
        <v>72</v>
      </c>
      <c r="E194" s="12" t="s">
        <v>206</v>
      </c>
      <c r="F194" s="4">
        <v>4</v>
      </c>
      <c r="G194" s="4" t="s">
        <v>14</v>
      </c>
      <c r="H194" s="4" t="s">
        <v>15</v>
      </c>
      <c r="I194" s="14">
        <f>(C194-VLOOKUP(G194,Riders!$A$2:$C$2000,2,FALSE))/365</f>
        <v>122.44931506849315</v>
      </c>
      <c r="J194" s="4">
        <v>5</v>
      </c>
      <c r="K194" s="4">
        <v>1</v>
      </c>
      <c r="L194" s="4">
        <v>11.291</v>
      </c>
      <c r="M194" s="95">
        <f t="shared" si="7"/>
        <v>63.767602515277652</v>
      </c>
      <c r="S194" s="33"/>
    </row>
    <row r="195" spans="1:19">
      <c r="A195" s="12" t="s">
        <v>94</v>
      </c>
      <c r="B195" s="12">
        <v>2022</v>
      </c>
      <c r="C195" s="41">
        <v>44694</v>
      </c>
      <c r="D195" s="12" t="s">
        <v>72</v>
      </c>
      <c r="E195" s="12" t="s">
        <v>206</v>
      </c>
      <c r="F195" s="4">
        <v>4</v>
      </c>
      <c r="G195" s="4" t="s">
        <v>97</v>
      </c>
      <c r="H195" s="4" t="s">
        <v>40</v>
      </c>
      <c r="I195" s="14">
        <f>(C195-VLOOKUP(G195,Riders!$A$2:$C$2000,2,FALSE))/365</f>
        <v>28.334246575342465</v>
      </c>
      <c r="J195" s="4">
        <v>13</v>
      </c>
      <c r="K195" s="4">
        <v>2</v>
      </c>
      <c r="L195" s="4">
        <v>11.294</v>
      </c>
      <c r="M195" s="95">
        <f t="shared" si="7"/>
        <v>63.75066406941739</v>
      </c>
      <c r="S195" s="33"/>
    </row>
    <row r="196" spans="1:19">
      <c r="A196" s="12" t="s">
        <v>94</v>
      </c>
      <c r="B196" s="12">
        <v>2022</v>
      </c>
      <c r="C196" s="41">
        <v>44694</v>
      </c>
      <c r="D196" s="12" t="s">
        <v>72</v>
      </c>
      <c r="E196" s="12" t="s">
        <v>206</v>
      </c>
      <c r="F196" s="4">
        <v>5</v>
      </c>
      <c r="G196" s="4" t="s">
        <v>20</v>
      </c>
      <c r="H196" s="4" t="s">
        <v>21</v>
      </c>
      <c r="I196" s="14">
        <f>(C196-VLOOKUP(G196,Riders!$A$2:$C$2000,2,FALSE))/365</f>
        <v>26.769863013698629</v>
      </c>
      <c r="J196" s="4">
        <v>3</v>
      </c>
      <c r="K196" s="4">
        <v>1</v>
      </c>
      <c r="L196" s="4">
        <v>11.074</v>
      </c>
      <c r="M196" s="95">
        <f t="shared" si="7"/>
        <v>65.017157305400033</v>
      </c>
      <c r="S196" s="33"/>
    </row>
    <row r="197" spans="1:19">
      <c r="A197" s="12" t="s">
        <v>94</v>
      </c>
      <c r="B197" s="12">
        <v>2022</v>
      </c>
      <c r="C197" s="41">
        <v>44694</v>
      </c>
      <c r="D197" s="12" t="s">
        <v>72</v>
      </c>
      <c r="E197" s="12" t="s">
        <v>206</v>
      </c>
      <c r="F197" s="4">
        <v>5</v>
      </c>
      <c r="G197" s="4" t="s">
        <v>52</v>
      </c>
      <c r="H197" s="4" t="s">
        <v>53</v>
      </c>
      <c r="I197" s="14">
        <f>(C197-VLOOKUP(G197,Riders!$A$2:$C$2000,2,FALSE))/365</f>
        <v>25.175342465753424</v>
      </c>
      <c r="J197" s="4">
        <v>12</v>
      </c>
      <c r="K197" s="4">
        <v>2</v>
      </c>
      <c r="L197" s="4">
        <v>11.148999999999999</v>
      </c>
      <c r="M197" s="95">
        <f t="shared" si="7"/>
        <v>64.579782940174013</v>
      </c>
      <c r="S197" s="33"/>
    </row>
    <row r="198" spans="1:19">
      <c r="A198" s="12" t="s">
        <v>94</v>
      </c>
      <c r="B198" s="12">
        <v>2022</v>
      </c>
      <c r="C198" s="41">
        <v>44694</v>
      </c>
      <c r="D198" s="12" t="s">
        <v>72</v>
      </c>
      <c r="E198" s="12" t="s">
        <v>206</v>
      </c>
      <c r="F198" s="4">
        <v>6</v>
      </c>
      <c r="G198" s="4" t="s">
        <v>39</v>
      </c>
      <c r="H198" s="4" t="s">
        <v>40</v>
      </c>
      <c r="I198" s="14">
        <f>(C198-VLOOKUP(G198,Riders!$A$2:$C$2000,2,FALSE))/365</f>
        <v>27.756164383561643</v>
      </c>
      <c r="J198" s="4">
        <v>8</v>
      </c>
      <c r="K198" s="4">
        <v>1</v>
      </c>
      <c r="L198" s="4">
        <v>11.516999999999999</v>
      </c>
      <c r="M198" s="95">
        <f t="shared" si="7"/>
        <v>62.516280281323262</v>
      </c>
      <c r="S198" s="33"/>
    </row>
    <row r="199" spans="1:19">
      <c r="A199" s="12" t="s">
        <v>94</v>
      </c>
      <c r="B199" s="12">
        <v>2022</v>
      </c>
      <c r="C199" s="41">
        <v>44694</v>
      </c>
      <c r="D199" s="12" t="s">
        <v>72</v>
      </c>
      <c r="E199" s="12" t="s">
        <v>206</v>
      </c>
      <c r="F199" s="4">
        <v>6</v>
      </c>
      <c r="G199" s="4" t="s">
        <v>95</v>
      </c>
      <c r="H199" s="4" t="s">
        <v>38</v>
      </c>
      <c r="I199" s="14">
        <f>(C199-VLOOKUP(G199,Riders!$A$2:$C$2000,2,FALSE))/365</f>
        <v>122.44931506849315</v>
      </c>
      <c r="J199" s="4">
        <v>9</v>
      </c>
      <c r="K199" s="4">
        <v>2</v>
      </c>
      <c r="L199" s="4">
        <v>11.708</v>
      </c>
      <c r="M199" s="95">
        <f t="shared" si="7"/>
        <v>61.496412709258628</v>
      </c>
      <c r="S199" s="33"/>
    </row>
    <row r="200" spans="1:19">
      <c r="A200" s="12" t="s">
        <v>94</v>
      </c>
      <c r="B200" s="12">
        <v>2022</v>
      </c>
      <c r="C200" s="41">
        <v>44694</v>
      </c>
      <c r="D200" s="12" t="s">
        <v>72</v>
      </c>
      <c r="E200" s="12" t="s">
        <v>206</v>
      </c>
      <c r="F200" s="4">
        <v>7</v>
      </c>
      <c r="G200" s="4" t="s">
        <v>73</v>
      </c>
      <c r="H200" s="4" t="s">
        <v>74</v>
      </c>
      <c r="I200" s="14">
        <f>(C200-VLOOKUP(G200,Riders!$A$2:$C$2000,2,FALSE))/365</f>
        <v>122.44931506849315</v>
      </c>
      <c r="J200" s="4">
        <v>6</v>
      </c>
      <c r="K200" s="4">
        <v>1</v>
      </c>
      <c r="L200" s="4">
        <v>11.103</v>
      </c>
      <c r="M200" s="95">
        <f t="shared" si="7"/>
        <v>64.847338557146713</v>
      </c>
      <c r="S200" s="33"/>
    </row>
    <row r="201" spans="1:19">
      <c r="A201" s="12" t="s">
        <v>94</v>
      </c>
      <c r="B201" s="12">
        <v>2022</v>
      </c>
      <c r="C201" s="41">
        <v>44694</v>
      </c>
      <c r="D201" s="12" t="s">
        <v>72</v>
      </c>
      <c r="E201" s="12" t="s">
        <v>206</v>
      </c>
      <c r="F201" s="4">
        <v>7</v>
      </c>
      <c r="G201" s="4" t="s">
        <v>96</v>
      </c>
      <c r="H201" s="4" t="s">
        <v>19</v>
      </c>
      <c r="I201" s="14">
        <f>(C201-VLOOKUP(G201,Riders!$A$2:$C$2000,2,FALSE))/365</f>
        <v>22.687671232876713</v>
      </c>
      <c r="J201" s="4">
        <v>11</v>
      </c>
      <c r="K201" s="4">
        <v>2</v>
      </c>
      <c r="L201" s="4">
        <v>11.193</v>
      </c>
      <c r="M201" s="95">
        <f t="shared" si="7"/>
        <v>64.325917984454577</v>
      </c>
      <c r="S201" s="33"/>
    </row>
    <row r="202" spans="1:19">
      <c r="A202" s="12" t="s">
        <v>94</v>
      </c>
      <c r="B202" s="12">
        <v>2022</v>
      </c>
      <c r="C202" s="41">
        <v>44694</v>
      </c>
      <c r="D202" s="12" t="s">
        <v>72</v>
      </c>
      <c r="E202" s="12" t="s">
        <v>206</v>
      </c>
      <c r="F202" s="4">
        <v>8</v>
      </c>
      <c r="G202" s="4" t="s">
        <v>76</v>
      </c>
      <c r="H202" s="4" t="s">
        <v>38</v>
      </c>
      <c r="I202" s="14">
        <f>(C202-VLOOKUP(G202,Riders!$A$2:$C$2000,2,FALSE))/365</f>
        <v>122.44931506849315</v>
      </c>
      <c r="J202" s="4">
        <v>7</v>
      </c>
      <c r="K202" s="4">
        <v>1</v>
      </c>
      <c r="L202" s="4">
        <v>11.269</v>
      </c>
      <c r="M202" s="95">
        <f t="shared" si="7"/>
        <v>63.892093353447507</v>
      </c>
      <c r="S202" s="33"/>
    </row>
    <row r="203" spans="1:19">
      <c r="A203" s="12" t="s">
        <v>94</v>
      </c>
      <c r="B203" s="12">
        <v>2022</v>
      </c>
      <c r="C203" s="41">
        <v>44694</v>
      </c>
      <c r="D203" s="12" t="s">
        <v>72</v>
      </c>
      <c r="E203" s="12" t="s">
        <v>206</v>
      </c>
      <c r="F203" s="4">
        <v>8</v>
      </c>
      <c r="G203" s="4" t="s">
        <v>75</v>
      </c>
      <c r="H203" s="4" t="s">
        <v>19</v>
      </c>
      <c r="I203" s="14">
        <f>(C203-VLOOKUP(G203,Riders!$A$2:$C$2000,2,FALSE))/365</f>
        <v>23.972602739726028</v>
      </c>
      <c r="J203" s="4">
        <v>10</v>
      </c>
      <c r="K203" s="4">
        <v>2</v>
      </c>
      <c r="L203" s="4">
        <v>11.323</v>
      </c>
      <c r="M203" s="95">
        <f t="shared" si="7"/>
        <v>63.587388501280579</v>
      </c>
      <c r="S203" s="33"/>
    </row>
    <row r="204" spans="1:19">
      <c r="A204" s="33" t="s">
        <v>94</v>
      </c>
      <c r="B204" s="33">
        <v>2022</v>
      </c>
      <c r="C204" s="51">
        <v>44694</v>
      </c>
      <c r="D204" s="33" t="s">
        <v>72</v>
      </c>
      <c r="E204" s="1" t="s">
        <v>207</v>
      </c>
      <c r="F204" s="4">
        <v>1</v>
      </c>
      <c r="G204" s="4" t="s">
        <v>33</v>
      </c>
      <c r="H204" s="4" t="s">
        <v>27</v>
      </c>
      <c r="I204" s="14">
        <f>(C204-VLOOKUP(G204,Riders!$A$2:$C$2000,2,FALSE))/365</f>
        <v>28.479452054794521</v>
      </c>
      <c r="J204" s="4">
        <v>2</v>
      </c>
      <c r="K204" s="4">
        <v>2</v>
      </c>
      <c r="L204" s="4">
        <v>11.433</v>
      </c>
      <c r="M204" s="95">
        <f t="shared" si="7"/>
        <v>62.97559695617948</v>
      </c>
      <c r="N204">
        <v>1</v>
      </c>
      <c r="O204">
        <v>10.971</v>
      </c>
      <c r="Q204">
        <v>1</v>
      </c>
      <c r="R204">
        <v>11.052</v>
      </c>
      <c r="S204" s="33">
        <f>3.6*200/R204</f>
        <v>65.146579804560261</v>
      </c>
    </row>
    <row r="205" spans="1:19">
      <c r="A205" s="33" t="s">
        <v>94</v>
      </c>
      <c r="B205" s="33">
        <v>2022</v>
      </c>
      <c r="C205" s="51">
        <v>44694</v>
      </c>
      <c r="D205" s="33" t="s">
        <v>72</v>
      </c>
      <c r="E205" s="1" t="s">
        <v>207</v>
      </c>
      <c r="F205" s="4">
        <v>1</v>
      </c>
      <c r="G205" s="4" t="s">
        <v>76</v>
      </c>
      <c r="H205" s="4" t="s">
        <v>38</v>
      </c>
      <c r="I205" s="14">
        <f>(C205-VLOOKUP(G205,Riders!$A$2:$C$2000,2,FALSE))/365</f>
        <v>122.44931506849315</v>
      </c>
      <c r="J205" s="4">
        <v>7</v>
      </c>
      <c r="K205" s="4">
        <v>1</v>
      </c>
      <c r="L205" s="4">
        <v>11.42</v>
      </c>
      <c r="M205" s="95">
        <f t="shared" si="7"/>
        <v>63.047285464098074</v>
      </c>
      <c r="N205">
        <v>2</v>
      </c>
      <c r="O205">
        <v>11.696999999999999</v>
      </c>
      <c r="Q205">
        <v>2</v>
      </c>
      <c r="R205">
        <v>11.41</v>
      </c>
      <c r="S205" s="33">
        <f>3.6*200/R205</f>
        <v>63.102541630148991</v>
      </c>
    </row>
    <row r="206" spans="1:19">
      <c r="A206" s="33" t="s">
        <v>94</v>
      </c>
      <c r="B206" s="33">
        <v>2022</v>
      </c>
      <c r="C206" s="51">
        <v>44694</v>
      </c>
      <c r="D206" s="33" t="s">
        <v>72</v>
      </c>
      <c r="E206" s="1" t="s">
        <v>207</v>
      </c>
      <c r="F206" s="4">
        <v>2</v>
      </c>
      <c r="G206" s="4" t="s">
        <v>23</v>
      </c>
      <c r="H206" s="4" t="s">
        <v>15</v>
      </c>
      <c r="I206" s="14">
        <f>(C206-VLOOKUP(G206,Riders!$A$2:$C$2000,2,FALSE))/365</f>
        <v>24.668493150684931</v>
      </c>
      <c r="J206" s="4">
        <v>1</v>
      </c>
      <c r="K206" s="4">
        <v>1</v>
      </c>
      <c r="L206" s="4">
        <v>11.151</v>
      </c>
      <c r="M206" s="95">
        <f t="shared" si="7"/>
        <v>64.568200161420506</v>
      </c>
      <c r="N206">
        <v>1</v>
      </c>
      <c r="O206">
        <v>11.196</v>
      </c>
      <c r="S206" s="33"/>
    </row>
    <row r="207" spans="1:19">
      <c r="A207" s="33" t="s">
        <v>94</v>
      </c>
      <c r="B207" s="33">
        <v>2022</v>
      </c>
      <c r="C207" s="51">
        <v>44694</v>
      </c>
      <c r="D207" s="33" t="s">
        <v>72</v>
      </c>
      <c r="E207" s="1" t="s">
        <v>207</v>
      </c>
      <c r="F207" s="4">
        <v>2</v>
      </c>
      <c r="G207" s="4" t="s">
        <v>73</v>
      </c>
      <c r="H207" s="4" t="s">
        <v>74</v>
      </c>
      <c r="I207" s="14">
        <f>(C207-VLOOKUP(G207,Riders!$A$2:$C$2000,2,FALSE))/365</f>
        <v>122.44931506849315</v>
      </c>
      <c r="J207" s="4">
        <v>6</v>
      </c>
      <c r="K207" s="4">
        <v>2</v>
      </c>
      <c r="L207" s="4">
        <v>11.157999999999999</v>
      </c>
      <c r="M207" s="95">
        <f t="shared" si="7"/>
        <v>64.527693134970434</v>
      </c>
      <c r="N207">
        <v>2</v>
      </c>
      <c r="O207">
        <v>11.263999999999999</v>
      </c>
      <c r="S207" s="33"/>
    </row>
    <row r="208" spans="1:19">
      <c r="A208" s="33" t="s">
        <v>94</v>
      </c>
      <c r="B208" s="33">
        <v>2022</v>
      </c>
      <c r="C208" s="51">
        <v>44694</v>
      </c>
      <c r="D208" s="33" t="s">
        <v>72</v>
      </c>
      <c r="E208" s="1" t="s">
        <v>207</v>
      </c>
      <c r="F208" s="4">
        <v>3</v>
      </c>
      <c r="G208" s="4" t="s">
        <v>26</v>
      </c>
      <c r="H208" s="4" t="s">
        <v>27</v>
      </c>
      <c r="I208" s="14">
        <f>(C208-VLOOKUP(G208,Riders!$A$2:$C$2000,2,FALSE))/365</f>
        <v>23.975342465753425</v>
      </c>
      <c r="J208" s="4">
        <v>4</v>
      </c>
      <c r="K208" s="4">
        <v>2</v>
      </c>
      <c r="L208" s="4">
        <v>11.222000000000001</v>
      </c>
      <c r="M208" s="95">
        <f t="shared" si="7"/>
        <v>64.159686330422375</v>
      </c>
      <c r="N208">
        <v>1</v>
      </c>
      <c r="O208">
        <v>11.417</v>
      </c>
      <c r="Q208">
        <v>1</v>
      </c>
      <c r="R208">
        <v>11.31</v>
      </c>
      <c r="S208" s="33">
        <f>3.6*200/R208</f>
        <v>63.660477453580896</v>
      </c>
    </row>
    <row r="209" spans="1:19">
      <c r="A209" s="33" t="s">
        <v>94</v>
      </c>
      <c r="B209" s="33">
        <v>2022</v>
      </c>
      <c r="C209" s="51">
        <v>44694</v>
      </c>
      <c r="D209" s="33" t="s">
        <v>72</v>
      </c>
      <c r="E209" s="1" t="s">
        <v>207</v>
      </c>
      <c r="F209" s="4">
        <v>3</v>
      </c>
      <c r="G209" s="4" t="s">
        <v>39</v>
      </c>
      <c r="H209" s="4" t="s">
        <v>40</v>
      </c>
      <c r="I209" s="14">
        <f>(C209-VLOOKUP(G209,Riders!$A$2:$C$2000,2,FALSE))/365</f>
        <v>27.756164383561643</v>
      </c>
      <c r="J209" s="4">
        <v>8</v>
      </c>
      <c r="K209" s="4">
        <v>1</v>
      </c>
      <c r="L209" s="4">
        <v>11.204000000000001</v>
      </c>
      <c r="M209" s="95">
        <f t="shared" si="7"/>
        <v>64.262763298821852</v>
      </c>
      <c r="N209">
        <v>2</v>
      </c>
      <c r="O209">
        <v>12.882</v>
      </c>
      <c r="Q209">
        <v>2</v>
      </c>
      <c r="R209">
        <v>12.175000000000001</v>
      </c>
      <c r="S209" s="33">
        <f>3.6*200/R209</f>
        <v>59.137577002053384</v>
      </c>
    </row>
    <row r="210" spans="1:19">
      <c r="A210" s="33" t="s">
        <v>94</v>
      </c>
      <c r="B210" s="33">
        <v>2022</v>
      </c>
      <c r="C210" s="51">
        <v>44694</v>
      </c>
      <c r="D210" s="33" t="s">
        <v>72</v>
      </c>
      <c r="E210" s="1" t="s">
        <v>207</v>
      </c>
      <c r="F210" s="4">
        <v>4</v>
      </c>
      <c r="G210" s="4" t="s">
        <v>20</v>
      </c>
      <c r="H210" s="4" t="s">
        <v>21</v>
      </c>
      <c r="I210" s="14">
        <f>(C210-VLOOKUP(G210,Riders!$A$2:$C$2000,2,FALSE))/365</f>
        <v>26.769863013698629</v>
      </c>
      <c r="J210" s="4">
        <v>3</v>
      </c>
      <c r="K210" s="4">
        <v>1</v>
      </c>
      <c r="L210" s="4">
        <v>11.162000000000001</v>
      </c>
      <c r="M210" s="95">
        <f t="shared" si="7"/>
        <v>64.504569073642713</v>
      </c>
      <c r="N210">
        <v>1</v>
      </c>
      <c r="O210">
        <v>11.105</v>
      </c>
      <c r="S210" s="33"/>
    </row>
    <row r="211" spans="1:19">
      <c r="A211" s="33" t="s">
        <v>94</v>
      </c>
      <c r="B211" s="33">
        <v>2022</v>
      </c>
      <c r="C211" s="51">
        <v>44694</v>
      </c>
      <c r="D211" s="33" t="s">
        <v>72</v>
      </c>
      <c r="E211" s="1" t="s">
        <v>207</v>
      </c>
      <c r="F211" s="4">
        <v>4</v>
      </c>
      <c r="G211" s="4" t="s">
        <v>14</v>
      </c>
      <c r="H211" s="4" t="s">
        <v>15</v>
      </c>
      <c r="I211" s="14">
        <f>(C211-VLOOKUP(G211,Riders!$A$2:$C$2000,2,FALSE))/365</f>
        <v>122.44931506849315</v>
      </c>
      <c r="J211" s="4">
        <v>5</v>
      </c>
      <c r="K211" s="4">
        <v>2</v>
      </c>
      <c r="L211" s="4">
        <v>11.183000000000002</v>
      </c>
      <c r="M211" s="95">
        <f t="shared" si="7"/>
        <v>64.383439148707851</v>
      </c>
      <c r="N211">
        <v>2</v>
      </c>
      <c r="O211">
        <v>11.172000000000001</v>
      </c>
      <c r="S211" s="33"/>
    </row>
    <row r="212" spans="1:19">
      <c r="A212" s="37" t="s">
        <v>94</v>
      </c>
      <c r="B212" s="37">
        <v>2022</v>
      </c>
      <c r="C212" s="43">
        <v>44694</v>
      </c>
      <c r="D212" s="37" t="s">
        <v>72</v>
      </c>
      <c r="E212" s="1" t="s">
        <v>208</v>
      </c>
      <c r="F212" s="4">
        <v>1</v>
      </c>
      <c r="G212" s="4" t="s">
        <v>33</v>
      </c>
      <c r="H212" s="4" t="s">
        <v>27</v>
      </c>
      <c r="I212" s="14">
        <f>(C212-VLOOKUP(G212,Riders!$A$2:$C$2000,2,FALSE))/365</f>
        <v>28.479452054794521</v>
      </c>
      <c r="J212" s="4">
        <v>2</v>
      </c>
      <c r="K212" s="4">
        <v>1</v>
      </c>
      <c r="L212" s="4">
        <v>10.909000000000001</v>
      </c>
      <c r="M212" s="95">
        <f t="shared" si="7"/>
        <v>66.000550004583374</v>
      </c>
      <c r="N212">
        <v>1</v>
      </c>
      <c r="O212">
        <v>10.984</v>
      </c>
      <c r="S212" s="33"/>
    </row>
    <row r="213" spans="1:19">
      <c r="A213" s="37" t="s">
        <v>94</v>
      </c>
      <c r="B213" s="37">
        <v>2022</v>
      </c>
      <c r="C213" s="43">
        <v>44694</v>
      </c>
      <c r="D213" s="37" t="s">
        <v>72</v>
      </c>
      <c r="E213" s="1" t="s">
        <v>208</v>
      </c>
      <c r="F213" s="4">
        <v>1</v>
      </c>
      <c r="G213" s="4" t="s">
        <v>20</v>
      </c>
      <c r="H213" s="4" t="s">
        <v>21</v>
      </c>
      <c r="I213" s="14">
        <f>(C213-VLOOKUP(G213,Riders!$A$2:$C$2000,2,FALSE))/365</f>
        <v>26.769863013698629</v>
      </c>
      <c r="J213" s="4">
        <v>3</v>
      </c>
      <c r="K213" s="4">
        <v>2</v>
      </c>
      <c r="L213" s="4">
        <v>11.168000000000001</v>
      </c>
      <c r="M213" s="95">
        <f t="shared" si="7"/>
        <v>64.469914040114602</v>
      </c>
      <c r="N213">
        <v>2</v>
      </c>
      <c r="O213">
        <v>11.071999999999999</v>
      </c>
      <c r="S213" s="33"/>
    </row>
    <row r="214" spans="1:19">
      <c r="A214" s="37" t="s">
        <v>94</v>
      </c>
      <c r="B214" s="37">
        <v>2022</v>
      </c>
      <c r="C214" s="43">
        <v>44694</v>
      </c>
      <c r="D214" s="37" t="s">
        <v>72</v>
      </c>
      <c r="E214" s="1" t="s">
        <v>208</v>
      </c>
      <c r="F214" s="4">
        <v>2</v>
      </c>
      <c r="G214" s="4" t="s">
        <v>23</v>
      </c>
      <c r="H214" s="4" t="s">
        <v>15</v>
      </c>
      <c r="I214" s="14">
        <f>(C214-VLOOKUP(G214,Riders!$A$2:$C$2000,2,FALSE))/365</f>
        <v>24.668493150684931</v>
      </c>
      <c r="J214" s="4">
        <v>1</v>
      </c>
      <c r="K214" s="4">
        <v>1</v>
      </c>
      <c r="L214" s="4">
        <v>11.186999999999999</v>
      </c>
      <c r="M214" s="95">
        <f t="shared" si="7"/>
        <v>64.360418342719228</v>
      </c>
      <c r="N214">
        <v>1</v>
      </c>
      <c r="O214">
        <v>10.974</v>
      </c>
      <c r="S214" s="33"/>
    </row>
    <row r="215" spans="1:19">
      <c r="A215" s="37" t="s">
        <v>94</v>
      </c>
      <c r="B215" s="37">
        <v>2022</v>
      </c>
      <c r="C215" s="43">
        <v>44694</v>
      </c>
      <c r="D215" s="37" t="s">
        <v>72</v>
      </c>
      <c r="E215" s="1" t="s">
        <v>208</v>
      </c>
      <c r="F215" s="4">
        <v>2</v>
      </c>
      <c r="G215" s="4" t="s">
        <v>26</v>
      </c>
      <c r="H215" s="4" t="s">
        <v>27</v>
      </c>
      <c r="I215" s="14">
        <f>(C215-VLOOKUP(G215,Riders!$A$2:$C$2000,2,FALSE))/365</f>
        <v>23.975342465753425</v>
      </c>
      <c r="J215" s="4">
        <v>4</v>
      </c>
      <c r="K215" s="4">
        <v>2</v>
      </c>
      <c r="L215" s="4">
        <v>11.261999999999999</v>
      </c>
      <c r="M215" s="95">
        <f t="shared" si="7"/>
        <v>63.931806073521585</v>
      </c>
      <c r="N215">
        <v>2</v>
      </c>
      <c r="O215">
        <v>11.077</v>
      </c>
      <c r="S215" s="33"/>
    </row>
    <row r="216" spans="1:19">
      <c r="A216" s="5" t="s">
        <v>94</v>
      </c>
      <c r="B216" s="5">
        <v>2022</v>
      </c>
      <c r="C216" s="6">
        <v>44694</v>
      </c>
      <c r="D216" s="5" t="s">
        <v>72</v>
      </c>
      <c r="E216" s="1" t="s">
        <v>209</v>
      </c>
      <c r="F216" s="4" t="s">
        <v>210</v>
      </c>
      <c r="G216" s="4" t="s">
        <v>23</v>
      </c>
      <c r="H216" s="4" t="s">
        <v>15</v>
      </c>
      <c r="I216" s="14">
        <f>(C216-VLOOKUP(G216,Riders!$A$2:$C$2000,2,FALSE))/365</f>
        <v>24.668493150684931</v>
      </c>
      <c r="J216" s="4">
        <v>1</v>
      </c>
      <c r="K216" s="4">
        <v>1</v>
      </c>
      <c r="L216" s="4">
        <v>11.021000000000001</v>
      </c>
      <c r="M216" s="95">
        <f t="shared" si="7"/>
        <v>65.329824879774975</v>
      </c>
      <c r="N216">
        <v>1</v>
      </c>
      <c r="O216">
        <v>11.132</v>
      </c>
      <c r="S216" s="33"/>
    </row>
    <row r="217" spans="1:19">
      <c r="A217" s="5" t="s">
        <v>94</v>
      </c>
      <c r="B217" s="5">
        <v>2022</v>
      </c>
      <c r="C217" s="6">
        <v>44694</v>
      </c>
      <c r="D217" s="5" t="s">
        <v>72</v>
      </c>
      <c r="E217" s="1" t="s">
        <v>209</v>
      </c>
      <c r="F217" s="4" t="s">
        <v>210</v>
      </c>
      <c r="G217" s="4" t="s">
        <v>33</v>
      </c>
      <c r="H217" s="4" t="s">
        <v>27</v>
      </c>
      <c r="I217" s="14">
        <f>(C217-VLOOKUP(G217,Riders!$A$2:$C$2000,2,FALSE))/365</f>
        <v>28.479452054794521</v>
      </c>
      <c r="J217" s="4">
        <v>2</v>
      </c>
      <c r="K217" s="4">
        <v>2</v>
      </c>
      <c r="L217" s="4">
        <v>11.040000000000001</v>
      </c>
      <c r="M217" s="95">
        <f t="shared" si="7"/>
        <v>65.217391304347814</v>
      </c>
      <c r="N217">
        <v>2</v>
      </c>
      <c r="O217">
        <v>11.139999999999999</v>
      </c>
      <c r="S217" s="33"/>
    </row>
    <row r="218" spans="1:19">
      <c r="A218" s="5" t="s">
        <v>94</v>
      </c>
      <c r="B218" s="5">
        <v>2022</v>
      </c>
      <c r="C218" s="6">
        <v>44694</v>
      </c>
      <c r="D218" s="5" t="s">
        <v>72</v>
      </c>
      <c r="E218" s="1" t="s">
        <v>209</v>
      </c>
      <c r="F218" s="4" t="s">
        <v>211</v>
      </c>
      <c r="G218" s="4" t="s">
        <v>20</v>
      </c>
      <c r="H218" s="4" t="s">
        <v>21</v>
      </c>
      <c r="I218" s="14">
        <f>(C218-VLOOKUP(G218,Riders!$A$2:$C$2000,2,FALSE))/365</f>
        <v>26.769863013698629</v>
      </c>
      <c r="J218" s="4">
        <v>3</v>
      </c>
      <c r="K218" s="4">
        <v>1</v>
      </c>
      <c r="L218" s="4">
        <v>11.084</v>
      </c>
      <c r="M218" s="95">
        <f t="shared" si="7"/>
        <v>64.958498736918088</v>
      </c>
      <c r="N218">
        <v>1</v>
      </c>
      <c r="O218">
        <v>11.137</v>
      </c>
      <c r="S218" s="33"/>
    </row>
    <row r="219" spans="1:19">
      <c r="A219" s="5" t="s">
        <v>94</v>
      </c>
      <c r="B219" s="5">
        <v>2022</v>
      </c>
      <c r="C219" s="6">
        <v>44694</v>
      </c>
      <c r="D219" s="5" t="s">
        <v>72</v>
      </c>
      <c r="E219" s="1" t="s">
        <v>209</v>
      </c>
      <c r="F219" s="4" t="s">
        <v>211</v>
      </c>
      <c r="G219" s="4" t="s">
        <v>26</v>
      </c>
      <c r="H219" s="4" t="s">
        <v>27</v>
      </c>
      <c r="I219" s="14">
        <f>(C219-VLOOKUP(G219,Riders!$A$2:$C$2000,2,FALSE))/365</f>
        <v>23.975342465753425</v>
      </c>
      <c r="J219" s="4">
        <v>4</v>
      </c>
      <c r="K219" s="4">
        <v>2</v>
      </c>
      <c r="L219" s="4">
        <v>11.137</v>
      </c>
      <c r="M219" s="95">
        <f t="shared" si="7"/>
        <v>64.649366974948364</v>
      </c>
      <c r="N219">
        <v>2</v>
      </c>
      <c r="O219">
        <v>11.291</v>
      </c>
      <c r="S219" s="33"/>
    </row>
    <row r="220" spans="1:19">
      <c r="A220" s="1" t="s">
        <v>103</v>
      </c>
      <c r="B220" s="1">
        <v>2022</v>
      </c>
      <c r="C220" s="2">
        <v>44673</v>
      </c>
      <c r="D220" s="1" t="s">
        <v>72</v>
      </c>
      <c r="E220" s="1" t="s">
        <v>205</v>
      </c>
      <c r="F220" s="4">
        <v>1</v>
      </c>
      <c r="G220" s="4" t="s">
        <v>20</v>
      </c>
      <c r="H220" s="4" t="s">
        <v>21</v>
      </c>
      <c r="I220" s="4"/>
      <c r="J220" s="4">
        <v>3</v>
      </c>
      <c r="K220" s="4">
        <v>1</v>
      </c>
      <c r="L220" s="4">
        <v>11.884</v>
      </c>
      <c r="M220" s="95">
        <f t="shared" si="7"/>
        <v>60.585661393470211</v>
      </c>
      <c r="S220" s="33"/>
    </row>
    <row r="221" spans="1:19">
      <c r="A221" s="1" t="s">
        <v>103</v>
      </c>
      <c r="B221" s="1">
        <v>2022</v>
      </c>
      <c r="C221" s="2">
        <v>44673</v>
      </c>
      <c r="D221" s="1" t="s">
        <v>72</v>
      </c>
      <c r="E221" s="1" t="s">
        <v>205</v>
      </c>
      <c r="F221" s="4">
        <v>1</v>
      </c>
      <c r="G221" s="4" t="s">
        <v>87</v>
      </c>
      <c r="H221" s="4" t="s">
        <v>88</v>
      </c>
      <c r="I221" s="4"/>
      <c r="J221" s="4">
        <v>27</v>
      </c>
      <c r="K221" s="4">
        <v>2</v>
      </c>
      <c r="L221" s="4">
        <v>12.661</v>
      </c>
      <c r="M221" s="95">
        <f t="shared" si="7"/>
        <v>56.867546007424373</v>
      </c>
      <c r="S221" s="33"/>
    </row>
    <row r="222" spans="1:19">
      <c r="A222" s="1" t="s">
        <v>103</v>
      </c>
      <c r="B222" s="1">
        <v>2022</v>
      </c>
      <c r="C222" s="2">
        <v>44673</v>
      </c>
      <c r="D222" s="1" t="s">
        <v>72</v>
      </c>
      <c r="E222" s="1" t="s">
        <v>205</v>
      </c>
      <c r="F222" s="4">
        <v>2</v>
      </c>
      <c r="G222" s="4" t="s">
        <v>73</v>
      </c>
      <c r="H222" s="4" t="s">
        <v>74</v>
      </c>
      <c r="I222" s="4"/>
      <c r="J222" s="4">
        <v>2</v>
      </c>
      <c r="K222" s="4">
        <v>1</v>
      </c>
      <c r="L222" s="4">
        <v>12.041</v>
      </c>
      <c r="M222" s="95">
        <f t="shared" si="7"/>
        <v>59.795698031724939</v>
      </c>
      <c r="S222" s="33"/>
    </row>
    <row r="223" spans="1:19">
      <c r="A223" s="1" t="s">
        <v>103</v>
      </c>
      <c r="B223" s="1">
        <v>2022</v>
      </c>
      <c r="C223" s="2">
        <v>44673</v>
      </c>
      <c r="D223" s="1" t="s">
        <v>72</v>
      </c>
      <c r="E223" s="1" t="s">
        <v>205</v>
      </c>
      <c r="F223" s="4">
        <v>2</v>
      </c>
      <c r="G223" s="4" t="s">
        <v>84</v>
      </c>
      <c r="H223" s="4" t="s">
        <v>85</v>
      </c>
      <c r="I223" s="4"/>
      <c r="J223" s="4">
        <v>26</v>
      </c>
      <c r="K223" s="4">
        <v>2</v>
      </c>
      <c r="L223" s="4">
        <v>12.264000000000001</v>
      </c>
      <c r="M223" s="95">
        <f t="shared" si="7"/>
        <v>58.708414872798429</v>
      </c>
      <c r="S223" s="33"/>
    </row>
    <row r="224" spans="1:19">
      <c r="A224" s="1" t="s">
        <v>103</v>
      </c>
      <c r="B224" s="1">
        <v>2022</v>
      </c>
      <c r="C224" s="2">
        <v>44673</v>
      </c>
      <c r="D224" s="1" t="s">
        <v>72</v>
      </c>
      <c r="E224" s="1" t="s">
        <v>205</v>
      </c>
      <c r="F224" s="4">
        <v>3</v>
      </c>
      <c r="G224" s="4" t="s">
        <v>24</v>
      </c>
      <c r="H224" s="4" t="s">
        <v>25</v>
      </c>
      <c r="I224" s="4"/>
      <c r="J224" s="4">
        <v>7</v>
      </c>
      <c r="K224" s="4">
        <v>1</v>
      </c>
      <c r="L224" s="4">
        <v>11.411</v>
      </c>
      <c r="M224" s="95">
        <f t="shared" ref="M224:M255" si="8">3.6*200/L224</f>
        <v>63.097011655420211</v>
      </c>
      <c r="S224" s="33"/>
    </row>
    <row r="225" spans="1:19">
      <c r="A225" s="1" t="s">
        <v>103</v>
      </c>
      <c r="B225" s="1">
        <v>2022</v>
      </c>
      <c r="C225" s="2">
        <v>44673</v>
      </c>
      <c r="D225" s="1" t="s">
        <v>72</v>
      </c>
      <c r="E225" s="1" t="s">
        <v>205</v>
      </c>
      <c r="F225" s="4">
        <v>3</v>
      </c>
      <c r="G225" s="4" t="s">
        <v>109</v>
      </c>
      <c r="H225" s="4" t="s">
        <v>59</v>
      </c>
      <c r="I225" s="4"/>
      <c r="J225" s="4">
        <v>25</v>
      </c>
      <c r="K225" s="4">
        <v>2</v>
      </c>
      <c r="L225" s="4">
        <v>11.545999999999999</v>
      </c>
      <c r="M225" s="95">
        <f t="shared" si="8"/>
        <v>62.359258617703105</v>
      </c>
      <c r="S225" s="33"/>
    </row>
    <row r="226" spans="1:19">
      <c r="A226" s="1" t="s">
        <v>103</v>
      </c>
      <c r="B226" s="1">
        <v>2022</v>
      </c>
      <c r="C226" s="2">
        <v>44673</v>
      </c>
      <c r="D226" s="1" t="s">
        <v>72</v>
      </c>
      <c r="E226" s="1" t="s">
        <v>205</v>
      </c>
      <c r="F226" s="4">
        <v>4</v>
      </c>
      <c r="G226" s="4" t="s">
        <v>104</v>
      </c>
      <c r="H226" s="4" t="s">
        <v>36</v>
      </c>
      <c r="I226" s="4"/>
      <c r="J226" s="4">
        <v>10</v>
      </c>
      <c r="K226" s="4">
        <v>1</v>
      </c>
      <c r="L226" s="4">
        <v>11.523</v>
      </c>
      <c r="M226" s="95">
        <f t="shared" si="8"/>
        <v>62.483728195782348</v>
      </c>
      <c r="S226" s="33"/>
    </row>
    <row r="227" spans="1:19">
      <c r="A227" s="1" t="s">
        <v>103</v>
      </c>
      <c r="B227" s="1">
        <v>2022</v>
      </c>
      <c r="C227" s="2">
        <v>44673</v>
      </c>
      <c r="D227" s="1" t="s">
        <v>72</v>
      </c>
      <c r="E227" s="1" t="s">
        <v>205</v>
      </c>
      <c r="F227" s="4">
        <v>4</v>
      </c>
      <c r="G227" s="4" t="s">
        <v>60</v>
      </c>
      <c r="H227" s="4" t="s">
        <v>61</v>
      </c>
      <c r="I227" s="4"/>
      <c r="J227" s="4">
        <v>24</v>
      </c>
      <c r="K227" s="4">
        <v>2</v>
      </c>
      <c r="L227" s="4">
        <v>11.888999999999999</v>
      </c>
      <c r="M227" s="95">
        <f t="shared" si="8"/>
        <v>60.560181680545043</v>
      </c>
      <c r="S227" s="33"/>
    </row>
    <row r="228" spans="1:19">
      <c r="A228" s="1" t="s">
        <v>103</v>
      </c>
      <c r="B228" s="1">
        <v>2022</v>
      </c>
      <c r="C228" s="2">
        <v>44673</v>
      </c>
      <c r="D228" s="1" t="s">
        <v>72</v>
      </c>
      <c r="E228" s="1" t="s">
        <v>205</v>
      </c>
      <c r="F228" s="4">
        <v>5</v>
      </c>
      <c r="G228" s="4" t="s">
        <v>35</v>
      </c>
      <c r="H228" s="4" t="s">
        <v>36</v>
      </c>
      <c r="I228" s="4"/>
      <c r="J228" s="4">
        <v>11</v>
      </c>
      <c r="K228" s="4">
        <v>1</v>
      </c>
      <c r="L228" s="4">
        <v>11.518000000000001</v>
      </c>
      <c r="M228" s="95">
        <f t="shared" si="8"/>
        <v>62.510852578572667</v>
      </c>
      <c r="S228" s="33"/>
    </row>
    <row r="229" spans="1:19">
      <c r="A229" s="1" t="s">
        <v>103</v>
      </c>
      <c r="B229" s="1">
        <v>2022</v>
      </c>
      <c r="C229" s="2">
        <v>44673</v>
      </c>
      <c r="D229" s="1" t="s">
        <v>72</v>
      </c>
      <c r="E229" s="1" t="s">
        <v>205</v>
      </c>
      <c r="F229" s="4">
        <v>5</v>
      </c>
      <c r="G229" s="4" t="s">
        <v>46</v>
      </c>
      <c r="H229" s="4" t="s">
        <v>47</v>
      </c>
      <c r="I229" s="4"/>
      <c r="J229" s="4">
        <v>23</v>
      </c>
      <c r="K229" s="4">
        <v>2</v>
      </c>
      <c r="L229" s="4">
        <v>11.586</v>
      </c>
      <c r="M229" s="95">
        <f t="shared" si="8"/>
        <v>62.14396685655101</v>
      </c>
      <c r="S229" s="33"/>
    </row>
    <row r="230" spans="1:19">
      <c r="A230" s="1" t="s">
        <v>103</v>
      </c>
      <c r="B230" s="1">
        <v>2022</v>
      </c>
      <c r="C230" s="2">
        <v>44673</v>
      </c>
      <c r="D230" s="1" t="s">
        <v>72</v>
      </c>
      <c r="E230" s="1" t="s">
        <v>205</v>
      </c>
      <c r="F230" s="4">
        <v>6</v>
      </c>
      <c r="G230" s="4" t="s">
        <v>105</v>
      </c>
      <c r="H230" s="4" t="s">
        <v>106</v>
      </c>
      <c r="I230" s="4"/>
      <c r="J230" s="4">
        <v>12</v>
      </c>
      <c r="K230" s="4">
        <v>1</v>
      </c>
      <c r="L230" s="4">
        <v>11.733000000000001</v>
      </c>
      <c r="M230" s="95">
        <f t="shared" si="8"/>
        <v>61.36537969828688</v>
      </c>
      <c r="S230" s="33"/>
    </row>
    <row r="231" spans="1:19">
      <c r="A231" s="1" t="s">
        <v>103</v>
      </c>
      <c r="B231" s="1">
        <v>2022</v>
      </c>
      <c r="C231" s="2">
        <v>44673</v>
      </c>
      <c r="D231" s="1" t="s">
        <v>72</v>
      </c>
      <c r="E231" s="1" t="s">
        <v>205</v>
      </c>
      <c r="F231" s="4">
        <v>6</v>
      </c>
      <c r="G231" s="4" t="s">
        <v>58</v>
      </c>
      <c r="H231" s="4" t="s">
        <v>59</v>
      </c>
      <c r="I231" s="4"/>
      <c r="J231" s="4">
        <v>22</v>
      </c>
      <c r="K231" s="4">
        <v>2</v>
      </c>
      <c r="L231" s="4">
        <v>11.945</v>
      </c>
      <c r="M231" s="95">
        <f t="shared" si="8"/>
        <v>60.276266220175806</v>
      </c>
      <c r="S231" s="33"/>
    </row>
    <row r="232" spans="1:19">
      <c r="A232" s="1" t="s">
        <v>103</v>
      </c>
      <c r="B232" s="1">
        <v>2022</v>
      </c>
      <c r="C232" s="2">
        <v>44673</v>
      </c>
      <c r="D232" s="1" t="s">
        <v>72</v>
      </c>
      <c r="E232" s="1" t="s">
        <v>205</v>
      </c>
      <c r="F232" s="4">
        <v>7</v>
      </c>
      <c r="G232" s="4" t="s">
        <v>52</v>
      </c>
      <c r="H232" s="4" t="s">
        <v>53</v>
      </c>
      <c r="I232" s="4"/>
      <c r="J232" s="4">
        <v>13</v>
      </c>
      <c r="K232" s="4">
        <v>1</v>
      </c>
      <c r="L232" s="4">
        <v>11.388</v>
      </c>
      <c r="M232" s="95">
        <f t="shared" si="8"/>
        <v>63.224446786090624</v>
      </c>
      <c r="S232" s="33"/>
    </row>
    <row r="233" spans="1:19">
      <c r="A233" s="1" t="s">
        <v>103</v>
      </c>
      <c r="B233" s="1">
        <v>2022</v>
      </c>
      <c r="C233" s="2">
        <v>44673</v>
      </c>
      <c r="D233" s="1" t="s">
        <v>72</v>
      </c>
      <c r="E233" s="1" t="s">
        <v>205</v>
      </c>
      <c r="F233" s="4">
        <v>7</v>
      </c>
      <c r="G233" s="4" t="s">
        <v>86</v>
      </c>
      <c r="H233" s="4" t="s">
        <v>21</v>
      </c>
      <c r="I233" s="4"/>
      <c r="J233" s="4">
        <v>21</v>
      </c>
      <c r="K233" s="4">
        <v>2</v>
      </c>
      <c r="L233" s="4">
        <v>11.532</v>
      </c>
      <c r="M233" s="95">
        <f t="shared" si="8"/>
        <v>62.434963579604577</v>
      </c>
      <c r="S233" s="33"/>
    </row>
    <row r="234" spans="1:19">
      <c r="A234" s="1" t="s">
        <v>103</v>
      </c>
      <c r="B234" s="1">
        <v>2022</v>
      </c>
      <c r="C234" s="2">
        <v>44673</v>
      </c>
      <c r="D234" s="1" t="s">
        <v>72</v>
      </c>
      <c r="E234" s="1" t="s">
        <v>205</v>
      </c>
      <c r="F234" s="4">
        <v>8</v>
      </c>
      <c r="G234" s="4" t="s">
        <v>57</v>
      </c>
      <c r="H234" s="4" t="s">
        <v>47</v>
      </c>
      <c r="I234" s="4"/>
      <c r="J234" s="4">
        <v>8</v>
      </c>
      <c r="K234" s="4">
        <v>1</v>
      </c>
      <c r="L234" s="4">
        <v>11.484999999999999</v>
      </c>
      <c r="M234" s="95">
        <f t="shared" si="8"/>
        <v>62.690465824989118</v>
      </c>
      <c r="S234" s="33"/>
    </row>
    <row r="235" spans="1:19">
      <c r="A235" s="1" t="s">
        <v>103</v>
      </c>
      <c r="B235" s="1">
        <v>2022</v>
      </c>
      <c r="C235" s="2">
        <v>44673</v>
      </c>
      <c r="D235" s="1" t="s">
        <v>72</v>
      </c>
      <c r="E235" s="1" t="s">
        <v>205</v>
      </c>
      <c r="F235" s="4">
        <v>8</v>
      </c>
      <c r="G235" s="4" t="s">
        <v>96</v>
      </c>
      <c r="H235" s="4" t="s">
        <v>19</v>
      </c>
      <c r="I235" s="4"/>
      <c r="J235" s="4">
        <v>17</v>
      </c>
      <c r="K235" s="4">
        <v>2</v>
      </c>
      <c r="L235" s="4">
        <v>11.513999999999999</v>
      </c>
      <c r="M235" s="95">
        <f t="shared" si="8"/>
        <v>62.532569046378327</v>
      </c>
      <c r="S235" s="33"/>
    </row>
    <row r="236" spans="1:19">
      <c r="A236" s="1" t="s">
        <v>103</v>
      </c>
      <c r="B236" s="1">
        <v>2022</v>
      </c>
      <c r="C236" s="2">
        <v>44673</v>
      </c>
      <c r="D236" s="1" t="s">
        <v>72</v>
      </c>
      <c r="E236" s="1" t="s">
        <v>205</v>
      </c>
      <c r="F236" s="4">
        <v>9</v>
      </c>
      <c r="G236" s="4" t="s">
        <v>50</v>
      </c>
      <c r="H236" s="4" t="s">
        <v>51</v>
      </c>
      <c r="I236" s="4"/>
      <c r="J236" s="4">
        <v>16</v>
      </c>
      <c r="K236" s="4">
        <v>1</v>
      </c>
      <c r="L236" s="4">
        <v>11.441000000000001</v>
      </c>
      <c r="M236" s="95">
        <f t="shared" si="8"/>
        <v>62.931561926405031</v>
      </c>
      <c r="S236" s="33"/>
    </row>
    <row r="237" spans="1:19">
      <c r="A237" s="1" t="s">
        <v>103</v>
      </c>
      <c r="B237" s="1">
        <v>2022</v>
      </c>
      <c r="C237" s="2">
        <v>44673</v>
      </c>
      <c r="D237" s="1" t="s">
        <v>72</v>
      </c>
      <c r="E237" s="1" t="s">
        <v>205</v>
      </c>
      <c r="F237" s="4">
        <v>9</v>
      </c>
      <c r="G237" s="4" t="s">
        <v>75</v>
      </c>
      <c r="H237" s="4" t="s">
        <v>19</v>
      </c>
      <c r="I237" s="4"/>
      <c r="J237" s="4">
        <v>18</v>
      </c>
      <c r="K237" s="4">
        <v>2</v>
      </c>
      <c r="L237" s="4">
        <v>11.514000000000001</v>
      </c>
      <c r="M237" s="95">
        <f t="shared" si="8"/>
        <v>62.532569046378313</v>
      </c>
      <c r="S237" s="33"/>
    </row>
    <row r="238" spans="1:19">
      <c r="A238" s="1" t="s">
        <v>103</v>
      </c>
      <c r="B238" s="1">
        <v>2022</v>
      </c>
      <c r="C238" s="2">
        <v>44673</v>
      </c>
      <c r="D238" s="1" t="s">
        <v>72</v>
      </c>
      <c r="E238" s="1" t="s">
        <v>205</v>
      </c>
      <c r="F238" s="4">
        <v>10</v>
      </c>
      <c r="G238" s="4" t="s">
        <v>107</v>
      </c>
      <c r="H238" s="4" t="s">
        <v>15</v>
      </c>
      <c r="I238" s="4"/>
      <c r="J238" s="4">
        <v>14</v>
      </c>
      <c r="K238" s="4">
        <v>1</v>
      </c>
      <c r="L238" s="4">
        <v>11.5</v>
      </c>
      <c r="M238" s="95">
        <f t="shared" si="8"/>
        <v>62.608695652173914</v>
      </c>
      <c r="S238" s="33"/>
    </row>
    <row r="239" spans="1:19">
      <c r="A239" s="1" t="s">
        <v>103</v>
      </c>
      <c r="B239" s="1">
        <v>2022</v>
      </c>
      <c r="C239" s="2">
        <v>44673</v>
      </c>
      <c r="D239" s="1" t="s">
        <v>72</v>
      </c>
      <c r="E239" s="1" t="s">
        <v>205</v>
      </c>
      <c r="F239" s="4">
        <v>10</v>
      </c>
      <c r="G239" s="4" t="s">
        <v>81</v>
      </c>
      <c r="H239" s="4" t="s">
        <v>17</v>
      </c>
      <c r="I239" s="4"/>
      <c r="J239" s="4">
        <v>20</v>
      </c>
      <c r="K239" s="4">
        <v>2</v>
      </c>
      <c r="L239" s="4">
        <v>11.771000000000001</v>
      </c>
      <c r="M239" s="95">
        <f t="shared" si="8"/>
        <v>61.167275507603428</v>
      </c>
      <c r="S239" s="33"/>
    </row>
    <row r="240" spans="1:19">
      <c r="A240" s="1" t="s">
        <v>103</v>
      </c>
      <c r="B240" s="1">
        <v>2022</v>
      </c>
      <c r="C240" s="2">
        <v>44673</v>
      </c>
      <c r="D240" s="1" t="s">
        <v>72</v>
      </c>
      <c r="E240" s="1" t="s">
        <v>205</v>
      </c>
      <c r="F240" s="4">
        <v>11</v>
      </c>
      <c r="G240" s="4" t="s">
        <v>32</v>
      </c>
      <c r="H240" s="4" t="s">
        <v>79</v>
      </c>
      <c r="I240" s="4"/>
      <c r="J240" s="4">
        <v>15</v>
      </c>
      <c r="K240" s="4">
        <v>1</v>
      </c>
      <c r="L240" s="4">
        <v>11.675000000000001</v>
      </c>
      <c r="M240" s="95">
        <f t="shared" si="8"/>
        <v>61.670235546038541</v>
      </c>
      <c r="S240" s="33"/>
    </row>
    <row r="241" spans="1:19">
      <c r="A241" s="1" t="s">
        <v>103</v>
      </c>
      <c r="B241" s="1">
        <v>2022</v>
      </c>
      <c r="C241" s="2">
        <v>44673</v>
      </c>
      <c r="D241" s="1" t="s">
        <v>72</v>
      </c>
      <c r="E241" s="1" t="s">
        <v>205</v>
      </c>
      <c r="F241" s="4">
        <v>11</v>
      </c>
      <c r="G241" s="4" t="s">
        <v>108</v>
      </c>
      <c r="H241" s="4" t="s">
        <v>63</v>
      </c>
      <c r="I241" s="4"/>
      <c r="J241" s="4">
        <v>19</v>
      </c>
      <c r="K241" s="4">
        <v>2</v>
      </c>
      <c r="L241" s="4">
        <v>11.689</v>
      </c>
      <c r="M241" s="95">
        <f t="shared" si="8"/>
        <v>61.596372658054584</v>
      </c>
      <c r="S241" s="33"/>
    </row>
    <row r="242" spans="1:19">
      <c r="A242" s="1" t="s">
        <v>103</v>
      </c>
      <c r="B242" s="1">
        <v>2022</v>
      </c>
      <c r="C242" s="2">
        <v>44673</v>
      </c>
      <c r="D242" s="1" t="s">
        <v>72</v>
      </c>
      <c r="E242" s="1" t="s">
        <v>206</v>
      </c>
      <c r="F242" s="4">
        <v>1</v>
      </c>
      <c r="G242" s="4" t="s">
        <v>33</v>
      </c>
      <c r="H242" s="4" t="s">
        <v>27</v>
      </c>
      <c r="I242" s="4"/>
      <c r="J242" s="4">
        <v>1</v>
      </c>
      <c r="K242" s="4">
        <v>1</v>
      </c>
      <c r="L242" s="4">
        <v>11.118</v>
      </c>
      <c r="M242" s="95">
        <f t="shared" si="8"/>
        <v>64.759848893685913</v>
      </c>
      <c r="S242" s="33"/>
    </row>
    <row r="243" spans="1:19">
      <c r="A243" s="1" t="s">
        <v>103</v>
      </c>
      <c r="B243" s="1">
        <v>2022</v>
      </c>
      <c r="C243" s="2">
        <v>44673</v>
      </c>
      <c r="D243" s="1" t="s">
        <v>72</v>
      </c>
      <c r="E243" s="1" t="s">
        <v>206</v>
      </c>
      <c r="F243" s="4">
        <v>1</v>
      </c>
      <c r="G243" s="4" t="s">
        <v>32</v>
      </c>
      <c r="H243" s="4" t="s">
        <v>79</v>
      </c>
      <c r="I243" s="4"/>
      <c r="J243" s="4">
        <v>15</v>
      </c>
      <c r="K243" s="4">
        <v>2</v>
      </c>
      <c r="L243" s="4">
        <v>12.604000000000001</v>
      </c>
      <c r="M243" s="95">
        <f t="shared" si="8"/>
        <v>57.124722310377656</v>
      </c>
      <c r="S243" s="33"/>
    </row>
    <row r="244" spans="1:19">
      <c r="A244" s="1" t="s">
        <v>103</v>
      </c>
      <c r="B244" s="1">
        <v>2022</v>
      </c>
      <c r="C244" s="2">
        <v>44673</v>
      </c>
      <c r="D244" s="1" t="s">
        <v>72</v>
      </c>
      <c r="E244" s="1" t="s">
        <v>206</v>
      </c>
      <c r="F244" s="4">
        <v>2</v>
      </c>
      <c r="G244" s="4" t="s">
        <v>16</v>
      </c>
      <c r="H244" s="4" t="s">
        <v>17</v>
      </c>
      <c r="I244" s="4"/>
      <c r="J244" s="4">
        <v>5</v>
      </c>
      <c r="K244" s="4">
        <v>1</v>
      </c>
      <c r="L244" s="4">
        <v>11.445</v>
      </c>
      <c r="M244" s="95">
        <f t="shared" si="8"/>
        <v>62.909567496723461</v>
      </c>
      <c r="S244" s="33"/>
    </row>
    <row r="245" spans="1:19">
      <c r="A245" s="1" t="s">
        <v>103</v>
      </c>
      <c r="B245" s="1">
        <v>2022</v>
      </c>
      <c r="C245" s="2">
        <v>44673</v>
      </c>
      <c r="D245" s="1" t="s">
        <v>72</v>
      </c>
      <c r="E245" s="1" t="s">
        <v>206</v>
      </c>
      <c r="F245" s="4">
        <v>2</v>
      </c>
      <c r="G245" s="4" t="s">
        <v>107</v>
      </c>
      <c r="H245" s="4" t="s">
        <v>15</v>
      </c>
      <c r="I245" s="4"/>
      <c r="J245" s="4">
        <v>14</v>
      </c>
      <c r="K245" s="4">
        <v>2</v>
      </c>
      <c r="L245" s="4">
        <v>11.615</v>
      </c>
      <c r="M245" s="95">
        <f t="shared" si="8"/>
        <v>61.988807576409812</v>
      </c>
      <c r="S245" s="33"/>
    </row>
    <row r="246" spans="1:19">
      <c r="A246" s="1" t="s">
        <v>103</v>
      </c>
      <c r="B246" s="1">
        <v>2022</v>
      </c>
      <c r="C246" s="2">
        <v>44673</v>
      </c>
      <c r="D246" s="1" t="s">
        <v>72</v>
      </c>
      <c r="E246" s="1" t="s">
        <v>206</v>
      </c>
      <c r="F246" s="4">
        <v>3</v>
      </c>
      <c r="G246" s="4" t="s">
        <v>26</v>
      </c>
      <c r="H246" s="4" t="s">
        <v>27</v>
      </c>
      <c r="I246" s="4"/>
      <c r="J246" s="4">
        <v>6</v>
      </c>
      <c r="K246" s="4">
        <v>1</v>
      </c>
      <c r="L246" s="4">
        <v>11.292</v>
      </c>
      <c r="M246" s="95">
        <f t="shared" si="8"/>
        <v>63.761955366631241</v>
      </c>
      <c r="S246" s="33"/>
    </row>
    <row r="247" spans="1:19">
      <c r="A247" s="1" t="s">
        <v>103</v>
      </c>
      <c r="B247" s="1">
        <v>2022</v>
      </c>
      <c r="C247" s="2">
        <v>44673</v>
      </c>
      <c r="D247" s="1" t="s">
        <v>72</v>
      </c>
      <c r="E247" s="1" t="s">
        <v>206</v>
      </c>
      <c r="F247" s="4">
        <v>3</v>
      </c>
      <c r="G247" s="4" t="s">
        <v>50</v>
      </c>
      <c r="H247" s="4" t="s">
        <v>51</v>
      </c>
      <c r="I247" s="4"/>
      <c r="J247" s="4">
        <v>16</v>
      </c>
      <c r="K247" s="4">
        <v>2</v>
      </c>
      <c r="L247" s="4">
        <v>11.462</v>
      </c>
      <c r="M247" s="95">
        <f t="shared" si="8"/>
        <v>62.816262432385273</v>
      </c>
      <c r="S247" s="33"/>
    </row>
    <row r="248" spans="1:19">
      <c r="A248" s="1" t="s">
        <v>103</v>
      </c>
      <c r="B248" s="1">
        <v>2022</v>
      </c>
      <c r="C248" s="2">
        <v>44673</v>
      </c>
      <c r="D248" s="1" t="s">
        <v>72</v>
      </c>
      <c r="E248" s="1" t="s">
        <v>206</v>
      </c>
      <c r="F248" s="4">
        <v>4</v>
      </c>
      <c r="G248" s="4" t="s">
        <v>57</v>
      </c>
      <c r="H248" s="4" t="s">
        <v>47</v>
      </c>
      <c r="I248" s="4"/>
      <c r="J248" s="4">
        <v>8</v>
      </c>
      <c r="K248" s="4">
        <v>1</v>
      </c>
      <c r="L248" s="4">
        <v>11.500999999999999</v>
      </c>
      <c r="M248" s="95">
        <f t="shared" si="8"/>
        <v>62.603251891139905</v>
      </c>
      <c r="S248" s="33"/>
    </row>
    <row r="249" spans="1:19">
      <c r="A249" s="1" t="s">
        <v>103</v>
      </c>
      <c r="B249" s="1">
        <v>2022</v>
      </c>
      <c r="C249" s="2">
        <v>44673</v>
      </c>
      <c r="D249" s="1" t="s">
        <v>72</v>
      </c>
      <c r="E249" s="1" t="s">
        <v>206</v>
      </c>
      <c r="F249" s="4">
        <v>4</v>
      </c>
      <c r="G249" s="4" t="s">
        <v>22</v>
      </c>
      <c r="H249" s="4" t="s">
        <v>15</v>
      </c>
      <c r="I249" s="4"/>
      <c r="J249" s="4">
        <v>9</v>
      </c>
      <c r="K249" s="4">
        <v>2</v>
      </c>
      <c r="L249" s="4">
        <v>11.574</v>
      </c>
      <c r="M249" s="95">
        <f t="shared" si="8"/>
        <v>62.208398133748055</v>
      </c>
      <c r="S249" s="33"/>
    </row>
    <row r="250" spans="1:19">
      <c r="A250" s="1" t="s">
        <v>103</v>
      </c>
      <c r="B250" s="1">
        <v>2022</v>
      </c>
      <c r="C250" s="2">
        <v>44673</v>
      </c>
      <c r="D250" s="1" t="s">
        <v>72</v>
      </c>
      <c r="E250" s="1" t="s">
        <v>206</v>
      </c>
      <c r="F250" s="4">
        <v>5</v>
      </c>
      <c r="G250" s="4" t="s">
        <v>30</v>
      </c>
      <c r="H250" s="4" t="s">
        <v>31</v>
      </c>
      <c r="I250" s="4"/>
      <c r="J250" s="4">
        <v>4</v>
      </c>
      <c r="K250" s="4">
        <v>1</v>
      </c>
      <c r="L250" s="4">
        <v>11.167999999999999</v>
      </c>
      <c r="M250" s="95">
        <f t="shared" si="8"/>
        <v>64.469914040114617</v>
      </c>
      <c r="N250" s="4"/>
      <c r="O250" s="4"/>
      <c r="S250" s="33"/>
    </row>
    <row r="251" spans="1:19">
      <c r="A251" s="1" t="s">
        <v>103</v>
      </c>
      <c r="B251" s="1">
        <v>2022</v>
      </c>
      <c r="C251" s="2">
        <v>44673</v>
      </c>
      <c r="D251" s="1" t="s">
        <v>72</v>
      </c>
      <c r="E251" s="1" t="s">
        <v>206</v>
      </c>
      <c r="F251" s="4">
        <v>5</v>
      </c>
      <c r="G251" s="4" t="s">
        <v>52</v>
      </c>
      <c r="H251" s="4" t="s">
        <v>53</v>
      </c>
      <c r="I251" s="4"/>
      <c r="J251" s="4">
        <v>13</v>
      </c>
      <c r="K251" s="4">
        <v>2</v>
      </c>
      <c r="L251" s="4">
        <v>11.308</v>
      </c>
      <c r="M251" s="95">
        <f t="shared" si="8"/>
        <v>63.671736823487798</v>
      </c>
      <c r="N251" s="4"/>
      <c r="O251" s="4"/>
      <c r="S251" s="33"/>
    </row>
    <row r="252" spans="1:19">
      <c r="A252" s="1" t="s">
        <v>103</v>
      </c>
      <c r="B252" s="1">
        <v>2022</v>
      </c>
      <c r="C252" s="2">
        <v>44673</v>
      </c>
      <c r="D252" s="1" t="s">
        <v>72</v>
      </c>
      <c r="E252" s="1" t="s">
        <v>206</v>
      </c>
      <c r="F252" s="4">
        <v>6</v>
      </c>
      <c r="G252" s="4" t="s">
        <v>20</v>
      </c>
      <c r="H252" s="4" t="s">
        <v>21</v>
      </c>
      <c r="I252" s="4"/>
      <c r="J252" s="4">
        <v>3</v>
      </c>
      <c r="K252" s="4">
        <v>1</v>
      </c>
      <c r="L252" s="4">
        <v>11.228999999999999</v>
      </c>
      <c r="M252" s="95">
        <f t="shared" si="8"/>
        <v>64.119690088164575</v>
      </c>
      <c r="N252" s="4"/>
      <c r="O252" s="4"/>
      <c r="S252" s="33"/>
    </row>
    <row r="253" spans="1:19">
      <c r="A253" s="1" t="s">
        <v>103</v>
      </c>
      <c r="B253" s="1">
        <v>2022</v>
      </c>
      <c r="C253" s="2">
        <v>44673</v>
      </c>
      <c r="D253" s="1" t="s">
        <v>72</v>
      </c>
      <c r="E253" s="1" t="s">
        <v>206</v>
      </c>
      <c r="F253" s="4">
        <v>6</v>
      </c>
      <c r="G253" s="4" t="s">
        <v>105</v>
      </c>
      <c r="H253" s="4" t="s">
        <v>106</v>
      </c>
      <c r="I253" s="4"/>
      <c r="J253" s="4">
        <v>12</v>
      </c>
      <c r="K253" s="4">
        <v>2</v>
      </c>
      <c r="L253" s="4">
        <v>11.266999999999999</v>
      </c>
      <c r="M253" s="95">
        <f t="shared" si="8"/>
        <v>63.903434809621018</v>
      </c>
      <c r="N253" s="4"/>
      <c r="O253" s="4"/>
      <c r="S253" s="33"/>
    </row>
    <row r="254" spans="1:19">
      <c r="A254" s="1" t="s">
        <v>103</v>
      </c>
      <c r="B254" s="1">
        <v>2022</v>
      </c>
      <c r="C254" s="2">
        <v>44673</v>
      </c>
      <c r="D254" s="1" t="s">
        <v>72</v>
      </c>
      <c r="E254" s="1" t="s">
        <v>206</v>
      </c>
      <c r="F254" s="4">
        <v>7</v>
      </c>
      <c r="G254" s="4" t="s">
        <v>73</v>
      </c>
      <c r="H254" s="4" t="s">
        <v>74</v>
      </c>
      <c r="I254" s="4"/>
      <c r="J254" s="4">
        <v>2</v>
      </c>
      <c r="K254" s="4">
        <v>1</v>
      </c>
      <c r="L254" s="4">
        <v>11.172000000000001</v>
      </c>
      <c r="M254" s="95">
        <f t="shared" si="8"/>
        <v>64.446831364124591</v>
      </c>
      <c r="N254" s="4"/>
      <c r="O254" s="4"/>
      <c r="S254" s="33"/>
    </row>
    <row r="255" spans="1:19">
      <c r="A255" s="1" t="s">
        <v>103</v>
      </c>
      <c r="B255" s="1">
        <v>2022</v>
      </c>
      <c r="C255" s="2">
        <v>44673</v>
      </c>
      <c r="D255" s="1" t="s">
        <v>72</v>
      </c>
      <c r="E255" s="1" t="s">
        <v>206</v>
      </c>
      <c r="F255" s="4">
        <v>7</v>
      </c>
      <c r="G255" s="4" t="s">
        <v>35</v>
      </c>
      <c r="H255" s="4" t="s">
        <v>36</v>
      </c>
      <c r="I255" s="4"/>
      <c r="J255" s="4">
        <v>11</v>
      </c>
      <c r="K255" s="4">
        <v>2</v>
      </c>
      <c r="L255" s="4">
        <v>11.339</v>
      </c>
      <c r="M255" s="95">
        <f t="shared" si="8"/>
        <v>63.497662933239262</v>
      </c>
      <c r="N255" s="4"/>
      <c r="O255" s="4"/>
      <c r="S255" s="33"/>
    </row>
    <row r="256" spans="1:19">
      <c r="A256" s="1" t="s">
        <v>103</v>
      </c>
      <c r="B256" s="1">
        <v>2022</v>
      </c>
      <c r="C256" s="2">
        <v>44673</v>
      </c>
      <c r="D256" s="1" t="s">
        <v>72</v>
      </c>
      <c r="E256" s="1" t="s">
        <v>206</v>
      </c>
      <c r="F256" s="4">
        <v>8</v>
      </c>
      <c r="G256" s="4" t="s">
        <v>24</v>
      </c>
      <c r="H256" s="4" t="s">
        <v>25</v>
      </c>
      <c r="I256" s="4"/>
      <c r="J256" s="4">
        <v>7</v>
      </c>
      <c r="K256" s="4">
        <v>1</v>
      </c>
      <c r="L256" s="4">
        <v>11.465999999999999</v>
      </c>
      <c r="M256" s="95">
        <f t="shared" ref="M256:M280" si="9">3.6*200/L256</f>
        <v>62.794348508634229</v>
      </c>
      <c r="N256" s="4"/>
      <c r="O256" s="4"/>
      <c r="S256" s="33"/>
    </row>
    <row r="257" spans="1:19">
      <c r="A257" s="1" t="s">
        <v>103</v>
      </c>
      <c r="B257" s="1">
        <v>2022</v>
      </c>
      <c r="C257" s="2">
        <v>44673</v>
      </c>
      <c r="D257" s="1" t="s">
        <v>72</v>
      </c>
      <c r="E257" s="1" t="s">
        <v>206</v>
      </c>
      <c r="F257" s="4">
        <v>8</v>
      </c>
      <c r="G257" s="4" t="s">
        <v>104</v>
      </c>
      <c r="H257" s="4" t="s">
        <v>36</v>
      </c>
      <c r="I257" s="4"/>
      <c r="J257" s="4">
        <v>10</v>
      </c>
      <c r="K257" s="4">
        <v>2</v>
      </c>
      <c r="L257" s="4">
        <v>11.524999999999999</v>
      </c>
      <c r="M257" s="95">
        <f t="shared" si="9"/>
        <v>62.472885032537967</v>
      </c>
      <c r="N257" s="4"/>
      <c r="O257" s="4"/>
      <c r="S257" s="33"/>
    </row>
    <row r="258" spans="1:19">
      <c r="A258" s="1" t="s">
        <v>103</v>
      </c>
      <c r="B258" s="1">
        <v>2022</v>
      </c>
      <c r="C258" s="2">
        <v>44673</v>
      </c>
      <c r="D258" s="1" t="s">
        <v>72</v>
      </c>
      <c r="E258" s="1" t="s">
        <v>207</v>
      </c>
      <c r="F258" s="4">
        <v>1</v>
      </c>
      <c r="G258" s="4" t="s">
        <v>33</v>
      </c>
      <c r="H258" s="4" t="s">
        <v>27</v>
      </c>
      <c r="I258" s="4"/>
      <c r="J258" s="4">
        <v>1</v>
      </c>
      <c r="K258" s="4">
        <v>1</v>
      </c>
      <c r="L258" s="4">
        <v>10.866</v>
      </c>
      <c r="M258" s="95">
        <f t="shared" si="9"/>
        <v>66.261733848702377</v>
      </c>
      <c r="N258" s="4">
        <v>1</v>
      </c>
      <c r="O258" s="4">
        <v>11.157</v>
      </c>
      <c r="S258" s="33"/>
    </row>
    <row r="259" spans="1:19">
      <c r="A259" s="1" t="s">
        <v>103</v>
      </c>
      <c r="B259" s="1">
        <v>2022</v>
      </c>
      <c r="C259" s="2">
        <v>44673</v>
      </c>
      <c r="D259" s="1" t="s">
        <v>72</v>
      </c>
      <c r="E259" s="1" t="s">
        <v>207</v>
      </c>
      <c r="F259" s="4">
        <v>1</v>
      </c>
      <c r="G259" s="4" t="s">
        <v>24</v>
      </c>
      <c r="H259" s="4" t="s">
        <v>25</v>
      </c>
      <c r="I259" s="4"/>
      <c r="J259" s="4">
        <v>7</v>
      </c>
      <c r="K259" s="4">
        <v>2</v>
      </c>
      <c r="L259" s="4">
        <v>11.266999999999999</v>
      </c>
      <c r="M259" s="95">
        <f t="shared" si="9"/>
        <v>63.903434809621018</v>
      </c>
      <c r="N259" s="4">
        <v>2</v>
      </c>
      <c r="O259" s="4">
        <v>11.535</v>
      </c>
      <c r="S259" s="33"/>
    </row>
    <row r="260" spans="1:19">
      <c r="A260" s="1" t="s">
        <v>103</v>
      </c>
      <c r="B260" s="1">
        <v>2022</v>
      </c>
      <c r="C260" s="2">
        <v>44673</v>
      </c>
      <c r="D260" s="1" t="s">
        <v>72</v>
      </c>
      <c r="E260" s="1" t="s">
        <v>207</v>
      </c>
      <c r="F260" s="4">
        <v>2</v>
      </c>
      <c r="G260" s="4" t="s">
        <v>73</v>
      </c>
      <c r="H260" s="4" t="s">
        <v>74</v>
      </c>
      <c r="I260" s="4"/>
      <c r="J260" s="4">
        <v>2</v>
      </c>
      <c r="K260" s="4">
        <v>1</v>
      </c>
      <c r="L260" s="4">
        <v>11.015000000000001</v>
      </c>
      <c r="M260" s="95">
        <f t="shared" si="9"/>
        <v>65.365410803449834</v>
      </c>
      <c r="N260" s="4">
        <v>1</v>
      </c>
      <c r="O260" s="4">
        <v>11.225</v>
      </c>
      <c r="S260" s="33"/>
    </row>
    <row r="261" spans="1:19">
      <c r="A261" s="1" t="s">
        <v>103</v>
      </c>
      <c r="B261" s="1">
        <v>2022</v>
      </c>
      <c r="C261" s="2">
        <v>44673</v>
      </c>
      <c r="D261" s="1" t="s">
        <v>72</v>
      </c>
      <c r="E261" s="1" t="s">
        <v>207</v>
      </c>
      <c r="F261" s="4">
        <v>2</v>
      </c>
      <c r="G261" s="4" t="s">
        <v>16</v>
      </c>
      <c r="H261" s="4" t="s">
        <v>17</v>
      </c>
      <c r="I261" s="4"/>
      <c r="J261" s="4">
        <v>5</v>
      </c>
      <c r="K261" s="4">
        <v>2</v>
      </c>
      <c r="L261" s="4">
        <v>11.074</v>
      </c>
      <c r="M261" s="95">
        <f t="shared" si="9"/>
        <v>65.017157305400033</v>
      </c>
      <c r="N261" s="4">
        <v>2</v>
      </c>
      <c r="O261" s="4">
        <v>11.266</v>
      </c>
      <c r="S261" s="33"/>
    </row>
    <row r="262" spans="1:19">
      <c r="A262" s="1" t="s">
        <v>103</v>
      </c>
      <c r="B262" s="1">
        <v>2022</v>
      </c>
      <c r="C262" s="2">
        <v>44673</v>
      </c>
      <c r="D262" s="1" t="s">
        <v>72</v>
      </c>
      <c r="E262" s="1" t="s">
        <v>207</v>
      </c>
      <c r="F262" s="4">
        <v>3</v>
      </c>
      <c r="G262" s="4" t="s">
        <v>20</v>
      </c>
      <c r="H262" s="4" t="s">
        <v>21</v>
      </c>
      <c r="I262" s="4"/>
      <c r="J262" s="4">
        <v>3</v>
      </c>
      <c r="K262" s="4">
        <v>1</v>
      </c>
      <c r="L262" s="4">
        <v>11.183</v>
      </c>
      <c r="M262" s="95">
        <f t="shared" si="9"/>
        <v>64.383439148707865</v>
      </c>
      <c r="N262" s="4">
        <v>1</v>
      </c>
      <c r="O262" s="4">
        <v>11.115</v>
      </c>
      <c r="S262" s="33"/>
    </row>
    <row r="263" spans="1:19">
      <c r="A263" s="1" t="s">
        <v>103</v>
      </c>
      <c r="B263" s="1">
        <v>2022</v>
      </c>
      <c r="C263" s="2">
        <v>44673</v>
      </c>
      <c r="D263" s="1" t="s">
        <v>72</v>
      </c>
      <c r="E263" s="1" t="s">
        <v>207</v>
      </c>
      <c r="F263" s="4">
        <v>3</v>
      </c>
      <c r="G263" s="4" t="s">
        <v>26</v>
      </c>
      <c r="H263" s="4" t="s">
        <v>27</v>
      </c>
      <c r="I263" s="4"/>
      <c r="J263" s="4">
        <v>6</v>
      </c>
      <c r="K263" s="4">
        <v>2</v>
      </c>
      <c r="L263" s="4">
        <v>11.233000000000001</v>
      </c>
      <c r="M263" s="95">
        <f t="shared" si="9"/>
        <v>64.096857473515527</v>
      </c>
      <c r="N263" s="4">
        <v>2</v>
      </c>
      <c r="O263" s="4">
        <v>11.185</v>
      </c>
      <c r="S263" s="33"/>
    </row>
    <row r="264" spans="1:19">
      <c r="A264" s="1" t="s">
        <v>103</v>
      </c>
      <c r="B264" s="1">
        <v>2022</v>
      </c>
      <c r="C264" s="2">
        <v>44673</v>
      </c>
      <c r="D264" s="1" t="s">
        <v>72</v>
      </c>
      <c r="E264" s="1" t="s">
        <v>207</v>
      </c>
      <c r="F264" s="4">
        <v>4</v>
      </c>
      <c r="G264" s="4" t="s">
        <v>30</v>
      </c>
      <c r="H264" s="4" t="s">
        <v>31</v>
      </c>
      <c r="I264" s="4"/>
      <c r="J264" s="4">
        <v>4</v>
      </c>
      <c r="K264" s="4">
        <v>1</v>
      </c>
      <c r="L264" s="4">
        <v>11.602</v>
      </c>
      <c r="M264" s="95">
        <f t="shared" si="9"/>
        <v>62.058265816238581</v>
      </c>
      <c r="N264" s="4">
        <v>1</v>
      </c>
      <c r="O264" s="4">
        <v>11.404999999999999</v>
      </c>
      <c r="S264" s="33"/>
    </row>
    <row r="265" spans="1:19">
      <c r="A265" s="1" t="s">
        <v>103</v>
      </c>
      <c r="B265" s="1">
        <v>2022</v>
      </c>
      <c r="C265" s="2">
        <v>44673</v>
      </c>
      <c r="D265" s="1" t="s">
        <v>72</v>
      </c>
      <c r="E265" s="1" t="s">
        <v>207</v>
      </c>
      <c r="F265" s="4">
        <v>4</v>
      </c>
      <c r="G265" s="4" t="s">
        <v>57</v>
      </c>
      <c r="H265" s="4" t="s">
        <v>47</v>
      </c>
      <c r="I265" s="4"/>
      <c r="J265" s="4">
        <v>8</v>
      </c>
      <c r="K265" s="4">
        <v>2</v>
      </c>
      <c r="L265" s="4">
        <v>11.656000000000001</v>
      </c>
      <c r="M265" s="95">
        <f t="shared" si="9"/>
        <v>61.770761839396016</v>
      </c>
      <c r="N265" s="4">
        <v>2</v>
      </c>
      <c r="O265" s="4">
        <v>11.463999999999999</v>
      </c>
      <c r="S265" s="33"/>
    </row>
    <row r="266" spans="1:19">
      <c r="A266" s="1" t="s">
        <v>103</v>
      </c>
      <c r="B266" s="1">
        <v>2022</v>
      </c>
      <c r="C266" s="2">
        <v>44673</v>
      </c>
      <c r="D266" s="1" t="s">
        <v>72</v>
      </c>
      <c r="E266" s="47" t="s">
        <v>208</v>
      </c>
      <c r="F266">
        <v>1</v>
      </c>
      <c r="G266" t="s">
        <v>33</v>
      </c>
      <c r="H266" t="s">
        <v>27</v>
      </c>
      <c r="J266">
        <v>1</v>
      </c>
      <c r="K266" s="52">
        <v>1</v>
      </c>
      <c r="L266">
        <v>11.329000000000001</v>
      </c>
      <c r="M266" s="95">
        <f t="shared" si="9"/>
        <v>63.553711713302143</v>
      </c>
      <c r="N266">
        <v>1</v>
      </c>
      <c r="O266">
        <v>11.009</v>
      </c>
      <c r="S266" s="33"/>
    </row>
    <row r="267" spans="1:19">
      <c r="A267" s="1" t="s">
        <v>103</v>
      </c>
      <c r="B267" s="1">
        <v>2022</v>
      </c>
      <c r="C267" s="2">
        <v>44673</v>
      </c>
      <c r="D267" s="1" t="s">
        <v>72</v>
      </c>
      <c r="E267" s="47" t="s">
        <v>208</v>
      </c>
      <c r="F267">
        <v>1</v>
      </c>
      <c r="G267" t="s">
        <v>30</v>
      </c>
      <c r="H267" t="s">
        <v>31</v>
      </c>
      <c r="J267">
        <v>4</v>
      </c>
      <c r="K267" s="52">
        <v>2</v>
      </c>
      <c r="L267">
        <v>11.496</v>
      </c>
      <c r="M267" s="95">
        <f t="shared" si="9"/>
        <v>62.630480167014611</v>
      </c>
      <c r="N267">
        <v>2</v>
      </c>
      <c r="O267">
        <v>13.338000000000001</v>
      </c>
      <c r="S267" s="33"/>
    </row>
    <row r="268" spans="1:19">
      <c r="A268" s="1" t="s">
        <v>103</v>
      </c>
      <c r="B268" s="1">
        <v>2022</v>
      </c>
      <c r="C268" s="2">
        <v>44673</v>
      </c>
      <c r="D268" s="1" t="s">
        <v>72</v>
      </c>
      <c r="E268" s="47" t="s">
        <v>208</v>
      </c>
      <c r="F268">
        <v>2</v>
      </c>
      <c r="G268" t="s">
        <v>73</v>
      </c>
      <c r="H268" t="s">
        <v>74</v>
      </c>
      <c r="J268">
        <v>2</v>
      </c>
      <c r="K268" s="52">
        <v>1</v>
      </c>
      <c r="L268">
        <v>11.175000000000001</v>
      </c>
      <c r="M268" s="95">
        <f t="shared" si="9"/>
        <v>64.429530201342274</v>
      </c>
      <c r="N268">
        <v>1</v>
      </c>
      <c r="O268">
        <v>11.302</v>
      </c>
      <c r="S268" s="33"/>
    </row>
    <row r="269" spans="1:19">
      <c r="A269" s="1" t="s">
        <v>103</v>
      </c>
      <c r="B269" s="1">
        <v>2022</v>
      </c>
      <c r="C269" s="2">
        <v>44673</v>
      </c>
      <c r="D269" s="1" t="s">
        <v>72</v>
      </c>
      <c r="E269" s="47" t="s">
        <v>208</v>
      </c>
      <c r="F269">
        <v>2</v>
      </c>
      <c r="G269" t="s">
        <v>20</v>
      </c>
      <c r="H269" t="s">
        <v>21</v>
      </c>
      <c r="J269">
        <v>3</v>
      </c>
      <c r="K269" s="52">
        <v>2</v>
      </c>
      <c r="L269">
        <v>11.195</v>
      </c>
      <c r="M269" s="95">
        <f t="shared" si="9"/>
        <v>64.314426083072803</v>
      </c>
      <c r="N269">
        <v>2</v>
      </c>
      <c r="O269">
        <v>11.365</v>
      </c>
      <c r="S269" s="33"/>
    </row>
    <row r="270" spans="1:19">
      <c r="A270" s="1" t="s">
        <v>103</v>
      </c>
      <c r="B270" s="1">
        <v>2022</v>
      </c>
      <c r="C270" s="2">
        <v>44673</v>
      </c>
      <c r="D270" s="1" t="s">
        <v>72</v>
      </c>
      <c r="E270" s="47" t="s">
        <v>209</v>
      </c>
      <c r="F270" t="s">
        <v>210</v>
      </c>
      <c r="G270" t="s">
        <v>33</v>
      </c>
      <c r="H270" t="s">
        <v>27</v>
      </c>
      <c r="J270">
        <v>1</v>
      </c>
      <c r="K270" s="52">
        <v>1</v>
      </c>
      <c r="L270">
        <v>10.872999999999999</v>
      </c>
      <c r="M270" s="95">
        <f t="shared" si="9"/>
        <v>66.21907477237194</v>
      </c>
      <c r="N270">
        <v>1</v>
      </c>
      <c r="O270">
        <v>10.955</v>
      </c>
      <c r="S270" s="33"/>
    </row>
    <row r="271" spans="1:19">
      <c r="A271" s="1" t="s">
        <v>103</v>
      </c>
      <c r="B271" s="1">
        <v>2022</v>
      </c>
      <c r="C271" s="2">
        <v>44673</v>
      </c>
      <c r="D271" s="1" t="s">
        <v>72</v>
      </c>
      <c r="E271" s="47" t="s">
        <v>209</v>
      </c>
      <c r="F271" t="s">
        <v>210</v>
      </c>
      <c r="G271" t="s">
        <v>73</v>
      </c>
      <c r="H271" t="s">
        <v>74</v>
      </c>
      <c r="J271">
        <v>2</v>
      </c>
      <c r="K271" s="52">
        <v>2</v>
      </c>
      <c r="L271">
        <v>11.107999999999999</v>
      </c>
      <c r="M271" s="95">
        <f t="shared" si="9"/>
        <v>64.818149081742902</v>
      </c>
      <c r="N271">
        <v>2</v>
      </c>
      <c r="O271">
        <v>11.089</v>
      </c>
      <c r="S271" s="33"/>
    </row>
    <row r="272" spans="1:19">
      <c r="A272" s="1" t="s">
        <v>103</v>
      </c>
      <c r="B272" s="1">
        <v>2022</v>
      </c>
      <c r="C272" s="2">
        <v>44673</v>
      </c>
      <c r="D272" s="1" t="s">
        <v>72</v>
      </c>
      <c r="E272" s="47" t="s">
        <v>209</v>
      </c>
      <c r="F272" t="s">
        <v>211</v>
      </c>
      <c r="G272" t="s">
        <v>20</v>
      </c>
      <c r="H272" t="s">
        <v>21</v>
      </c>
      <c r="J272">
        <v>3</v>
      </c>
      <c r="K272" s="52">
        <v>1</v>
      </c>
      <c r="L272">
        <v>11.382999999999999</v>
      </c>
      <c r="M272" s="95">
        <f t="shared" si="9"/>
        <v>63.252218220152862</v>
      </c>
      <c r="N272">
        <v>1</v>
      </c>
      <c r="O272">
        <v>11.228999999999999</v>
      </c>
      <c r="S272" s="33"/>
    </row>
    <row r="273" spans="1:19">
      <c r="A273" s="1" t="s">
        <v>103</v>
      </c>
      <c r="B273" s="1">
        <v>2022</v>
      </c>
      <c r="C273" s="2">
        <v>44673</v>
      </c>
      <c r="D273" s="1" t="s">
        <v>72</v>
      </c>
      <c r="E273" s="47" t="s">
        <v>209</v>
      </c>
      <c r="F273" t="s">
        <v>211</v>
      </c>
      <c r="G273" t="s">
        <v>30</v>
      </c>
      <c r="H273" t="s">
        <v>31</v>
      </c>
      <c r="J273">
        <v>4</v>
      </c>
      <c r="K273" s="52">
        <v>2</v>
      </c>
      <c r="L273">
        <v>11.421999999999999</v>
      </c>
      <c r="M273" s="95">
        <f t="shared" si="9"/>
        <v>63.036245841358785</v>
      </c>
      <c r="N273">
        <v>2</v>
      </c>
      <c r="O273">
        <v>11.542</v>
      </c>
      <c r="S273" s="33"/>
    </row>
    <row r="274" spans="1:19">
      <c r="A274" s="5" t="s">
        <v>110</v>
      </c>
      <c r="B274" s="5">
        <v>2021</v>
      </c>
      <c r="C274" s="6">
        <v>44490</v>
      </c>
      <c r="D274" s="5" t="s">
        <v>13</v>
      </c>
      <c r="E274" s="47" t="s">
        <v>205</v>
      </c>
      <c r="F274">
        <v>1</v>
      </c>
      <c r="G274" t="s">
        <v>52</v>
      </c>
      <c r="H274" t="s">
        <v>53</v>
      </c>
      <c r="J274">
        <v>8</v>
      </c>
      <c r="K274" s="52">
        <v>1</v>
      </c>
      <c r="L274">
        <v>11.253</v>
      </c>
      <c r="M274" s="95">
        <f t="shared" si="9"/>
        <v>63.982937883231138</v>
      </c>
      <c r="S274" s="33"/>
    </row>
    <row r="275" spans="1:19">
      <c r="A275" s="5" t="s">
        <v>110</v>
      </c>
      <c r="B275" s="5">
        <v>2021</v>
      </c>
      <c r="C275" s="6">
        <v>44490</v>
      </c>
      <c r="D275" s="5" t="s">
        <v>13</v>
      </c>
      <c r="E275" s="47" t="s">
        <v>205</v>
      </c>
      <c r="F275">
        <v>1</v>
      </c>
      <c r="G275" t="s">
        <v>117</v>
      </c>
      <c r="H275" t="s">
        <v>21</v>
      </c>
      <c r="J275">
        <v>24</v>
      </c>
      <c r="K275" s="52">
        <v>2</v>
      </c>
      <c r="L275">
        <v>11.377000000000001</v>
      </c>
      <c r="M275" s="95">
        <f t="shared" si="9"/>
        <v>63.285576162432974</v>
      </c>
      <c r="S275" s="33"/>
    </row>
    <row r="276" spans="1:19">
      <c r="A276" s="5" t="s">
        <v>110</v>
      </c>
      <c r="B276" s="5">
        <v>2021</v>
      </c>
      <c r="C276" s="6">
        <v>44490</v>
      </c>
      <c r="D276" s="1" t="s">
        <v>13</v>
      </c>
      <c r="E276" s="47" t="s">
        <v>205</v>
      </c>
      <c r="F276">
        <v>2</v>
      </c>
      <c r="G276" t="s">
        <v>39</v>
      </c>
      <c r="H276" t="s">
        <v>40</v>
      </c>
      <c r="J276">
        <v>10</v>
      </c>
      <c r="K276" s="52">
        <v>1</v>
      </c>
      <c r="L276">
        <v>11.792</v>
      </c>
      <c r="M276" s="95">
        <f t="shared" si="9"/>
        <v>61.058344640434193</v>
      </c>
      <c r="S276" s="33"/>
    </row>
    <row r="277" spans="1:19">
      <c r="A277" s="5" t="s">
        <v>110</v>
      </c>
      <c r="B277" s="5">
        <v>2021</v>
      </c>
      <c r="C277" s="6">
        <v>44490</v>
      </c>
      <c r="D277" s="1" t="s">
        <v>13</v>
      </c>
      <c r="E277" s="47" t="s">
        <v>205</v>
      </c>
      <c r="F277">
        <v>2</v>
      </c>
      <c r="G277" t="s">
        <v>60</v>
      </c>
      <c r="H277" t="s">
        <v>61</v>
      </c>
      <c r="J277">
        <v>23</v>
      </c>
      <c r="K277" s="52">
        <v>2</v>
      </c>
      <c r="L277">
        <v>12</v>
      </c>
      <c r="M277" s="95">
        <f t="shared" si="9"/>
        <v>60</v>
      </c>
      <c r="S277" s="33"/>
    </row>
    <row r="278" spans="1:19">
      <c r="A278" s="5" t="s">
        <v>110</v>
      </c>
      <c r="B278" s="5">
        <v>2021</v>
      </c>
      <c r="C278" s="6">
        <v>44490</v>
      </c>
      <c r="D278" s="1" t="s">
        <v>13</v>
      </c>
      <c r="E278" s="47" t="s">
        <v>205</v>
      </c>
      <c r="F278">
        <v>3</v>
      </c>
      <c r="G278" t="s">
        <v>24</v>
      </c>
      <c r="H278" t="s">
        <v>25</v>
      </c>
      <c r="J278">
        <v>11</v>
      </c>
      <c r="K278" s="52">
        <v>1</v>
      </c>
      <c r="L278">
        <v>12.124000000000001</v>
      </c>
      <c r="M278" s="95">
        <f t="shared" si="9"/>
        <v>59.386341141537443</v>
      </c>
      <c r="S278" s="33"/>
    </row>
    <row r="279" spans="1:19">
      <c r="A279" s="5" t="s">
        <v>110</v>
      </c>
      <c r="B279" s="5">
        <v>2021</v>
      </c>
      <c r="C279" s="6">
        <v>44490</v>
      </c>
      <c r="D279" s="1" t="s">
        <v>13</v>
      </c>
      <c r="E279" s="47" t="s">
        <v>205</v>
      </c>
      <c r="F279">
        <v>3</v>
      </c>
      <c r="G279" t="s">
        <v>116</v>
      </c>
      <c r="H279" t="s">
        <v>49</v>
      </c>
      <c r="J279">
        <v>22</v>
      </c>
      <c r="K279" s="52">
        <v>2</v>
      </c>
      <c r="L279">
        <v>12.727</v>
      </c>
      <c r="M279" s="95">
        <f t="shared" si="9"/>
        <v>56.572640842303763</v>
      </c>
      <c r="S279" s="33"/>
    </row>
    <row r="280" spans="1:19">
      <c r="A280" s="5" t="s">
        <v>110</v>
      </c>
      <c r="B280" s="5">
        <v>2021</v>
      </c>
      <c r="C280" s="6">
        <v>44490</v>
      </c>
      <c r="D280" s="1" t="s">
        <v>13</v>
      </c>
      <c r="E280" s="47" t="s">
        <v>205</v>
      </c>
      <c r="F280">
        <v>4</v>
      </c>
      <c r="G280" t="s">
        <v>115</v>
      </c>
      <c r="H280" t="s">
        <v>31</v>
      </c>
      <c r="J280">
        <v>16</v>
      </c>
      <c r="K280" s="52">
        <v>1</v>
      </c>
      <c r="L280">
        <v>11.481</v>
      </c>
      <c r="M280" s="95">
        <f t="shared" si="9"/>
        <v>62.712307290305723</v>
      </c>
      <c r="S280" s="33"/>
    </row>
    <row r="281" spans="1:19">
      <c r="A281" s="5" t="s">
        <v>110</v>
      </c>
      <c r="B281" s="5">
        <v>2021</v>
      </c>
      <c r="C281" s="6">
        <v>44490</v>
      </c>
      <c r="D281" s="1" t="s">
        <v>13</v>
      </c>
      <c r="E281" s="47" t="s">
        <v>205</v>
      </c>
      <c r="F281">
        <v>4</v>
      </c>
      <c r="G281" t="s">
        <v>41</v>
      </c>
      <c r="H281" t="s">
        <v>27</v>
      </c>
      <c r="J281">
        <v>17</v>
      </c>
      <c r="K281" s="52">
        <v>2</v>
      </c>
      <c r="L281" t="s">
        <v>212</v>
      </c>
      <c r="M281" s="95" t="s">
        <v>212</v>
      </c>
      <c r="S281" s="33"/>
    </row>
    <row r="282" spans="1:19">
      <c r="A282" s="5" t="s">
        <v>110</v>
      </c>
      <c r="B282" s="5">
        <v>2021</v>
      </c>
      <c r="C282" s="6">
        <v>44490</v>
      </c>
      <c r="D282" s="1" t="s">
        <v>13</v>
      </c>
      <c r="E282" s="47" t="s">
        <v>205</v>
      </c>
      <c r="F282">
        <v>5</v>
      </c>
      <c r="G282" t="s">
        <v>111</v>
      </c>
      <c r="H282" t="s">
        <v>112</v>
      </c>
      <c r="J282">
        <v>12</v>
      </c>
      <c r="K282" s="52">
        <v>1</v>
      </c>
      <c r="L282">
        <v>11.648999999999999</v>
      </c>
      <c r="M282" s="95">
        <f t="shared" ref="M282:M345" si="10">3.6*200/L282</f>
        <v>61.807880504764363</v>
      </c>
      <c r="S282" s="33"/>
    </row>
    <row r="283" spans="1:19">
      <c r="A283" s="5" t="s">
        <v>110</v>
      </c>
      <c r="B283" s="5">
        <v>2021</v>
      </c>
      <c r="C283" s="6">
        <v>44490</v>
      </c>
      <c r="D283" s="1" t="s">
        <v>13</v>
      </c>
      <c r="E283" s="47" t="s">
        <v>205</v>
      </c>
      <c r="F283">
        <v>5</v>
      </c>
      <c r="G283" t="s">
        <v>108</v>
      </c>
      <c r="H283" t="s">
        <v>63</v>
      </c>
      <c r="J283">
        <v>21</v>
      </c>
      <c r="K283" s="52">
        <v>2</v>
      </c>
      <c r="L283">
        <v>11.921999999999999</v>
      </c>
      <c r="M283" s="95">
        <f t="shared" si="10"/>
        <v>60.392551585304489</v>
      </c>
      <c r="S283" s="33"/>
    </row>
    <row r="284" spans="1:19">
      <c r="A284" s="5" t="s">
        <v>110</v>
      </c>
      <c r="B284" s="5">
        <v>2021</v>
      </c>
      <c r="C284" s="6">
        <v>44490</v>
      </c>
      <c r="D284" s="1" t="s">
        <v>13</v>
      </c>
      <c r="E284" s="47" t="s">
        <v>205</v>
      </c>
      <c r="F284">
        <v>6</v>
      </c>
      <c r="G284" t="s">
        <v>113</v>
      </c>
      <c r="H284" t="s">
        <v>112</v>
      </c>
      <c r="J284">
        <v>13</v>
      </c>
      <c r="K284" s="52">
        <v>1</v>
      </c>
      <c r="L284">
        <v>11.738</v>
      </c>
      <c r="M284" s="95">
        <f t="shared" si="10"/>
        <v>61.339240074970185</v>
      </c>
      <c r="S284" s="33"/>
    </row>
    <row r="285" spans="1:19">
      <c r="A285" s="5" t="s">
        <v>110</v>
      </c>
      <c r="B285" s="5">
        <v>2021</v>
      </c>
      <c r="C285" s="6">
        <v>44490</v>
      </c>
      <c r="D285" s="1" t="s">
        <v>13</v>
      </c>
      <c r="E285" s="47" t="s">
        <v>205</v>
      </c>
      <c r="F285">
        <v>6</v>
      </c>
      <c r="G285" t="s">
        <v>114</v>
      </c>
      <c r="H285" t="s">
        <v>25</v>
      </c>
      <c r="J285">
        <v>20</v>
      </c>
      <c r="K285" s="52">
        <v>2</v>
      </c>
      <c r="L285">
        <v>11.808999999999999</v>
      </c>
      <c r="M285" s="95">
        <f t="shared" si="10"/>
        <v>60.97044626979423</v>
      </c>
      <c r="S285" s="33"/>
    </row>
    <row r="286" spans="1:19">
      <c r="A286" s="5" t="s">
        <v>110</v>
      </c>
      <c r="B286" s="5">
        <v>2021</v>
      </c>
      <c r="C286" s="6">
        <v>44490</v>
      </c>
      <c r="D286" s="1" t="s">
        <v>13</v>
      </c>
      <c r="E286" s="47" t="s">
        <v>205</v>
      </c>
      <c r="F286" s="52">
        <v>7</v>
      </c>
      <c r="G286" t="s">
        <v>83</v>
      </c>
      <c r="H286" t="s">
        <v>67</v>
      </c>
      <c r="J286">
        <v>15</v>
      </c>
      <c r="K286" s="52">
        <v>1</v>
      </c>
      <c r="L286">
        <v>11.694000000000001</v>
      </c>
      <c r="M286" s="95">
        <f t="shared" si="10"/>
        <v>61.570035915854277</v>
      </c>
      <c r="S286" s="33"/>
    </row>
    <row r="287" spans="1:19">
      <c r="A287" s="5" t="s">
        <v>110</v>
      </c>
      <c r="B287" s="5">
        <v>2021</v>
      </c>
      <c r="C287" s="6">
        <v>44490</v>
      </c>
      <c r="D287" s="1" t="s">
        <v>13</v>
      </c>
      <c r="E287" s="47" t="s">
        <v>205</v>
      </c>
      <c r="F287" s="52">
        <v>7</v>
      </c>
      <c r="G287" t="s">
        <v>99</v>
      </c>
      <c r="H287" t="s">
        <v>67</v>
      </c>
      <c r="J287">
        <v>18</v>
      </c>
      <c r="K287" s="52">
        <v>2</v>
      </c>
      <c r="L287">
        <v>11.707000000000001</v>
      </c>
      <c r="M287" s="95">
        <f t="shared" si="10"/>
        <v>61.501665670111898</v>
      </c>
      <c r="S287" s="33"/>
    </row>
    <row r="288" spans="1:19">
      <c r="A288" s="5" t="s">
        <v>110</v>
      </c>
      <c r="B288" s="5">
        <v>2021</v>
      </c>
      <c r="C288" s="6">
        <v>44490</v>
      </c>
      <c r="D288" s="1" t="s">
        <v>13</v>
      </c>
      <c r="E288" s="47" t="s">
        <v>205</v>
      </c>
      <c r="F288" s="52">
        <v>8</v>
      </c>
      <c r="G288" t="s">
        <v>54</v>
      </c>
      <c r="H288" t="s">
        <v>44</v>
      </c>
      <c r="J288">
        <v>14</v>
      </c>
      <c r="K288" s="52">
        <v>1</v>
      </c>
      <c r="L288">
        <v>11.209</v>
      </c>
      <c r="M288" s="95">
        <f t="shared" si="10"/>
        <v>64.234097600142746</v>
      </c>
      <c r="S288" s="33"/>
    </row>
    <row r="289" spans="1:19">
      <c r="A289" s="5" t="s">
        <v>110</v>
      </c>
      <c r="B289" s="5">
        <v>2021</v>
      </c>
      <c r="C289" s="6">
        <v>44490</v>
      </c>
      <c r="D289" s="1" t="s">
        <v>13</v>
      </c>
      <c r="E289" s="47" t="s">
        <v>205</v>
      </c>
      <c r="F289" s="20">
        <v>8</v>
      </c>
      <c r="G289" t="s">
        <v>45</v>
      </c>
      <c r="H289" t="s">
        <v>40</v>
      </c>
      <c r="J289">
        <v>19</v>
      </c>
      <c r="K289" s="52">
        <v>2</v>
      </c>
      <c r="L289">
        <v>11.318999999999999</v>
      </c>
      <c r="M289" s="95">
        <f t="shared" si="10"/>
        <v>63.609859528226878</v>
      </c>
      <c r="S289" s="33"/>
    </row>
    <row r="290" spans="1:19">
      <c r="A290" s="46" t="s">
        <v>110</v>
      </c>
      <c r="B290" s="46">
        <v>2021</v>
      </c>
      <c r="C290" s="85">
        <v>44490</v>
      </c>
      <c r="D290" s="47" t="s">
        <v>13</v>
      </c>
      <c r="E290" s="47" t="s">
        <v>206</v>
      </c>
      <c r="F290">
        <v>1</v>
      </c>
      <c r="G290" t="s">
        <v>14</v>
      </c>
      <c r="H290" t="s">
        <v>15</v>
      </c>
      <c r="J290">
        <v>2</v>
      </c>
      <c r="K290" s="52">
        <v>1</v>
      </c>
      <c r="L290">
        <v>11.289</v>
      </c>
      <c r="M290" s="95">
        <f t="shared" si="10"/>
        <v>63.778899813978214</v>
      </c>
      <c r="S290" s="33"/>
    </row>
    <row r="291" spans="1:19">
      <c r="A291" s="46" t="s">
        <v>110</v>
      </c>
      <c r="B291" s="5">
        <v>2021</v>
      </c>
      <c r="C291" s="85">
        <v>44490</v>
      </c>
      <c r="D291" s="47" t="s">
        <v>13</v>
      </c>
      <c r="E291" s="47" t="s">
        <v>206</v>
      </c>
      <c r="F291">
        <v>1</v>
      </c>
      <c r="G291" t="s">
        <v>54</v>
      </c>
      <c r="H291" t="s">
        <v>44</v>
      </c>
      <c r="J291">
        <v>14</v>
      </c>
      <c r="K291" s="52">
        <v>2</v>
      </c>
      <c r="L291">
        <v>11.327</v>
      </c>
      <c r="M291" s="95">
        <f t="shared" si="10"/>
        <v>63.56493334510462</v>
      </c>
      <c r="S291" s="33"/>
    </row>
    <row r="292" spans="1:19">
      <c r="A292" s="46" t="s">
        <v>110</v>
      </c>
      <c r="B292" s="46">
        <v>2021</v>
      </c>
      <c r="C292" s="85">
        <v>44490</v>
      </c>
      <c r="D292" s="47" t="s">
        <v>13</v>
      </c>
      <c r="E292" s="47" t="s">
        <v>206</v>
      </c>
      <c r="F292">
        <v>2</v>
      </c>
      <c r="G292" t="s">
        <v>23</v>
      </c>
      <c r="H292" t="s">
        <v>15</v>
      </c>
      <c r="J292">
        <v>1</v>
      </c>
      <c r="K292" s="52">
        <v>1</v>
      </c>
      <c r="L292">
        <v>11.114000000000001</v>
      </c>
      <c r="M292" s="95">
        <f t="shared" si="10"/>
        <v>64.783156379341364</v>
      </c>
      <c r="S292" s="33"/>
    </row>
    <row r="293" spans="1:19">
      <c r="A293" s="46" t="s">
        <v>110</v>
      </c>
      <c r="B293" s="5">
        <v>2021</v>
      </c>
      <c r="C293" s="85">
        <v>44490</v>
      </c>
      <c r="D293" s="47" t="s">
        <v>13</v>
      </c>
      <c r="E293" s="47" t="s">
        <v>206</v>
      </c>
      <c r="F293">
        <v>2</v>
      </c>
      <c r="G293" t="s">
        <v>83</v>
      </c>
      <c r="H293" t="s">
        <v>67</v>
      </c>
      <c r="J293">
        <v>15</v>
      </c>
      <c r="K293" s="52">
        <v>2</v>
      </c>
      <c r="L293">
        <v>11.518000000000001</v>
      </c>
      <c r="M293" s="95">
        <f t="shared" si="10"/>
        <v>62.510852578572667</v>
      </c>
      <c r="S293" s="33"/>
    </row>
    <row r="294" spans="1:19">
      <c r="A294" s="46" t="s">
        <v>110</v>
      </c>
      <c r="B294" s="46">
        <v>2021</v>
      </c>
      <c r="C294" s="85">
        <v>44490</v>
      </c>
      <c r="D294" s="47" t="s">
        <v>13</v>
      </c>
      <c r="E294" s="47" t="s">
        <v>206</v>
      </c>
      <c r="F294">
        <v>3</v>
      </c>
      <c r="G294" t="s">
        <v>33</v>
      </c>
      <c r="H294" t="s">
        <v>27</v>
      </c>
      <c r="J294">
        <v>3</v>
      </c>
      <c r="K294" s="52">
        <v>1</v>
      </c>
      <c r="L294">
        <v>11.648</v>
      </c>
      <c r="M294" s="95">
        <f t="shared" si="10"/>
        <v>61.813186813186817</v>
      </c>
      <c r="S294" s="33"/>
    </row>
    <row r="295" spans="1:19">
      <c r="A295" s="46" t="s">
        <v>110</v>
      </c>
      <c r="B295" s="5">
        <v>2021</v>
      </c>
      <c r="C295" s="85">
        <v>44490</v>
      </c>
      <c r="D295" s="47" t="s">
        <v>13</v>
      </c>
      <c r="E295" s="47" t="s">
        <v>206</v>
      </c>
      <c r="F295">
        <v>3</v>
      </c>
      <c r="G295" t="s">
        <v>113</v>
      </c>
      <c r="H295" t="s">
        <v>112</v>
      </c>
      <c r="J295">
        <v>13</v>
      </c>
      <c r="K295" s="52">
        <v>2</v>
      </c>
      <c r="L295">
        <v>14.696</v>
      </c>
      <c r="M295" s="95">
        <f t="shared" si="10"/>
        <v>48.992923244420254</v>
      </c>
      <c r="S295" s="33"/>
    </row>
    <row r="296" spans="1:19">
      <c r="A296" s="46" t="s">
        <v>110</v>
      </c>
      <c r="B296" s="46">
        <v>2021</v>
      </c>
      <c r="C296" s="85">
        <v>44490</v>
      </c>
      <c r="D296" s="47" t="s">
        <v>13</v>
      </c>
      <c r="E296" s="47" t="s">
        <v>206</v>
      </c>
      <c r="F296">
        <v>4</v>
      </c>
      <c r="G296" t="s">
        <v>16</v>
      </c>
      <c r="H296" t="s">
        <v>17</v>
      </c>
      <c r="J296">
        <v>5</v>
      </c>
      <c r="K296" s="52">
        <v>1</v>
      </c>
      <c r="L296">
        <v>11.122999999999999</v>
      </c>
      <c r="M296" s="95">
        <f t="shared" si="10"/>
        <v>64.730738110222063</v>
      </c>
      <c r="P296" s="4"/>
      <c r="S296" s="33"/>
    </row>
    <row r="297" spans="1:19">
      <c r="A297" s="46" t="s">
        <v>110</v>
      </c>
      <c r="B297" s="5">
        <v>2021</v>
      </c>
      <c r="C297" s="85">
        <v>44490</v>
      </c>
      <c r="D297" s="47" t="s">
        <v>13</v>
      </c>
      <c r="E297" s="47" t="s">
        <v>206</v>
      </c>
      <c r="F297">
        <v>4</v>
      </c>
      <c r="G297" t="s">
        <v>111</v>
      </c>
      <c r="H297" t="s">
        <v>112</v>
      </c>
      <c r="J297">
        <v>12</v>
      </c>
      <c r="K297" s="52">
        <v>2</v>
      </c>
      <c r="L297">
        <v>11.228999999999999</v>
      </c>
      <c r="M297" s="95">
        <f t="shared" si="10"/>
        <v>64.119690088164575</v>
      </c>
      <c r="P297" s="4"/>
      <c r="S297" s="33"/>
    </row>
    <row r="298" spans="1:19">
      <c r="A298" s="46" t="s">
        <v>110</v>
      </c>
      <c r="B298" s="46">
        <v>2021</v>
      </c>
      <c r="C298" s="85">
        <v>44490</v>
      </c>
      <c r="D298" s="47" t="s">
        <v>13</v>
      </c>
      <c r="E298" s="47" t="s">
        <v>206</v>
      </c>
      <c r="F298">
        <v>5</v>
      </c>
      <c r="G298" t="s">
        <v>26</v>
      </c>
      <c r="H298" t="s">
        <v>27</v>
      </c>
      <c r="J298">
        <v>4</v>
      </c>
      <c r="K298" s="52">
        <v>1</v>
      </c>
      <c r="L298">
        <v>11.289</v>
      </c>
      <c r="M298" s="95">
        <f t="shared" si="10"/>
        <v>63.778899813978214</v>
      </c>
      <c r="P298" s="4"/>
      <c r="S298" s="33"/>
    </row>
    <row r="299" spans="1:19">
      <c r="A299" s="46" t="s">
        <v>110</v>
      </c>
      <c r="B299" s="5">
        <v>2021</v>
      </c>
      <c r="C299" s="85">
        <v>44490</v>
      </c>
      <c r="D299" s="47" t="s">
        <v>13</v>
      </c>
      <c r="E299" s="47" t="s">
        <v>206</v>
      </c>
      <c r="F299">
        <v>5</v>
      </c>
      <c r="G299" t="s">
        <v>115</v>
      </c>
      <c r="H299" t="s">
        <v>31</v>
      </c>
      <c r="J299">
        <v>16</v>
      </c>
      <c r="K299" s="52">
        <v>2</v>
      </c>
      <c r="L299">
        <v>11.397</v>
      </c>
      <c r="M299" s="95">
        <f t="shared" si="10"/>
        <v>63.174519610423793</v>
      </c>
      <c r="P299" s="4"/>
      <c r="S299" s="33"/>
    </row>
    <row r="300" spans="1:19">
      <c r="A300" s="46" t="s">
        <v>110</v>
      </c>
      <c r="B300" s="46">
        <v>2021</v>
      </c>
      <c r="C300" s="85">
        <v>44490</v>
      </c>
      <c r="D300" s="47" t="s">
        <v>13</v>
      </c>
      <c r="E300" s="47" t="s">
        <v>206</v>
      </c>
      <c r="F300">
        <v>6</v>
      </c>
      <c r="G300" t="s">
        <v>22</v>
      </c>
      <c r="H300" t="s">
        <v>15</v>
      </c>
      <c r="J300">
        <v>6</v>
      </c>
      <c r="K300" s="52">
        <v>1</v>
      </c>
      <c r="L300">
        <v>11.212</v>
      </c>
      <c r="M300" s="95">
        <f t="shared" si="10"/>
        <v>64.216910453085987</v>
      </c>
      <c r="P300" s="4"/>
      <c r="S300" s="33"/>
    </row>
    <row r="301" spans="1:19">
      <c r="A301" s="46" t="s">
        <v>110</v>
      </c>
      <c r="B301" s="5">
        <v>2021</v>
      </c>
      <c r="C301" s="85">
        <v>44490</v>
      </c>
      <c r="D301" s="47" t="s">
        <v>13</v>
      </c>
      <c r="E301" s="47" t="s">
        <v>206</v>
      </c>
      <c r="F301">
        <v>6</v>
      </c>
      <c r="G301" t="s">
        <v>24</v>
      </c>
      <c r="H301" t="s">
        <v>25</v>
      </c>
      <c r="J301">
        <v>11</v>
      </c>
      <c r="K301" s="52">
        <v>2</v>
      </c>
      <c r="L301">
        <v>11.282999999999999</v>
      </c>
      <c r="M301" s="95">
        <f t="shared" si="10"/>
        <v>63.81281574049455</v>
      </c>
      <c r="P301" s="4"/>
      <c r="S301" s="33"/>
    </row>
    <row r="302" spans="1:19">
      <c r="A302" s="46" t="s">
        <v>110</v>
      </c>
      <c r="B302" s="46">
        <v>2021</v>
      </c>
      <c r="C302" s="85">
        <v>44490</v>
      </c>
      <c r="D302" s="47" t="s">
        <v>13</v>
      </c>
      <c r="E302" s="47" t="s">
        <v>206</v>
      </c>
      <c r="F302">
        <v>7</v>
      </c>
      <c r="G302" t="s">
        <v>78</v>
      </c>
      <c r="H302" t="s">
        <v>19</v>
      </c>
      <c r="J302">
        <v>7</v>
      </c>
      <c r="K302" s="52">
        <v>1</v>
      </c>
      <c r="L302">
        <v>11.085000000000001</v>
      </c>
      <c r="M302" s="95">
        <f t="shared" si="10"/>
        <v>64.952638700947219</v>
      </c>
      <c r="P302" s="4"/>
      <c r="S302" s="94"/>
    </row>
    <row r="303" spans="1:19">
      <c r="A303" s="46" t="s">
        <v>110</v>
      </c>
      <c r="B303" s="5">
        <v>2021</v>
      </c>
      <c r="C303" s="85">
        <v>44490</v>
      </c>
      <c r="D303" s="47" t="s">
        <v>13</v>
      </c>
      <c r="E303" s="47" t="s">
        <v>206</v>
      </c>
      <c r="F303">
        <v>7</v>
      </c>
      <c r="G303" t="s">
        <v>39</v>
      </c>
      <c r="H303" t="s">
        <v>40</v>
      </c>
      <c r="J303">
        <v>10</v>
      </c>
      <c r="K303" s="52">
        <v>2</v>
      </c>
      <c r="L303">
        <v>11.173</v>
      </c>
      <c r="M303" s="95">
        <f t="shared" si="10"/>
        <v>64.441063277544075</v>
      </c>
      <c r="P303" s="4"/>
      <c r="S303" s="94"/>
    </row>
    <row r="304" spans="1:19">
      <c r="A304" s="46" t="s">
        <v>110</v>
      </c>
      <c r="B304" s="46">
        <v>2021</v>
      </c>
      <c r="C304" s="85">
        <v>44490</v>
      </c>
      <c r="D304" s="47" t="s">
        <v>13</v>
      </c>
      <c r="E304" s="47" t="s">
        <v>206</v>
      </c>
      <c r="F304">
        <v>8</v>
      </c>
      <c r="G304" t="s">
        <v>52</v>
      </c>
      <c r="H304" t="s">
        <v>53</v>
      </c>
      <c r="J304">
        <v>8</v>
      </c>
      <c r="K304" s="52">
        <v>1</v>
      </c>
      <c r="L304">
        <v>11.052</v>
      </c>
      <c r="M304" s="95">
        <f t="shared" si="10"/>
        <v>65.146579804560261</v>
      </c>
      <c r="P304" s="4"/>
      <c r="S304" s="94"/>
    </row>
    <row r="305" spans="1:19">
      <c r="A305" s="46" t="s">
        <v>110</v>
      </c>
      <c r="B305" s="5">
        <v>2021</v>
      </c>
      <c r="C305" s="85">
        <v>44490</v>
      </c>
      <c r="D305" s="47" t="s">
        <v>13</v>
      </c>
      <c r="E305" s="47" t="s">
        <v>206</v>
      </c>
      <c r="F305">
        <v>8</v>
      </c>
      <c r="G305" t="s">
        <v>20</v>
      </c>
      <c r="H305" t="s">
        <v>21</v>
      </c>
      <c r="J305">
        <v>9</v>
      </c>
      <c r="K305" s="52">
        <v>2</v>
      </c>
      <c r="L305">
        <v>11.074</v>
      </c>
      <c r="M305" s="95">
        <f t="shared" si="10"/>
        <v>65.017157305400033</v>
      </c>
      <c r="P305" s="4"/>
      <c r="S305" s="94"/>
    </row>
    <row r="306" spans="1:19">
      <c r="A306" s="46" t="s">
        <v>110</v>
      </c>
      <c r="B306" s="46">
        <v>2021</v>
      </c>
      <c r="C306" s="85">
        <v>44490</v>
      </c>
      <c r="D306" s="47" t="s">
        <v>13</v>
      </c>
      <c r="E306" s="47" t="s">
        <v>207</v>
      </c>
      <c r="F306">
        <v>1</v>
      </c>
      <c r="G306" t="s">
        <v>14</v>
      </c>
      <c r="H306" t="s">
        <v>15</v>
      </c>
      <c r="J306">
        <v>2</v>
      </c>
      <c r="K306" s="52">
        <v>1</v>
      </c>
      <c r="L306">
        <v>11.236000000000001</v>
      </c>
      <c r="M306" s="95">
        <f t="shared" si="10"/>
        <v>64.079743681025278</v>
      </c>
      <c r="N306">
        <v>1</v>
      </c>
      <c r="O306">
        <v>11.398999999999999</v>
      </c>
      <c r="P306" s="4"/>
      <c r="S306" s="94"/>
    </row>
    <row r="307" spans="1:19">
      <c r="A307" s="46" t="s">
        <v>110</v>
      </c>
      <c r="B307" s="5">
        <v>2021</v>
      </c>
      <c r="C307" s="85">
        <v>44490</v>
      </c>
      <c r="D307" s="47" t="s">
        <v>13</v>
      </c>
      <c r="E307" s="47" t="s">
        <v>207</v>
      </c>
      <c r="F307">
        <v>1</v>
      </c>
      <c r="G307" t="s">
        <v>52</v>
      </c>
      <c r="H307" t="s">
        <v>53</v>
      </c>
      <c r="J307">
        <v>8</v>
      </c>
      <c r="K307" s="52">
        <v>2</v>
      </c>
      <c r="L307">
        <v>11.362</v>
      </c>
      <c r="M307" s="95">
        <f t="shared" si="10"/>
        <v>63.369125154022178</v>
      </c>
      <c r="N307">
        <v>2</v>
      </c>
      <c r="O307">
        <v>11.497</v>
      </c>
      <c r="P307" s="4"/>
      <c r="S307" s="94"/>
    </row>
    <row r="308" spans="1:19">
      <c r="A308" s="46" t="s">
        <v>110</v>
      </c>
      <c r="B308" s="46">
        <v>2021</v>
      </c>
      <c r="C308" s="85">
        <v>44490</v>
      </c>
      <c r="D308" s="47" t="s">
        <v>13</v>
      </c>
      <c r="E308" s="47" t="s">
        <v>207</v>
      </c>
      <c r="F308">
        <v>2</v>
      </c>
      <c r="G308" t="s">
        <v>23</v>
      </c>
      <c r="H308" t="s">
        <v>15</v>
      </c>
      <c r="J308">
        <v>1</v>
      </c>
      <c r="K308" s="52">
        <v>1</v>
      </c>
      <c r="L308">
        <v>11.108000000000001</v>
      </c>
      <c r="M308" s="95">
        <f t="shared" si="10"/>
        <v>64.818149081742888</v>
      </c>
      <c r="N308">
        <v>1</v>
      </c>
      <c r="O308">
        <v>10.935</v>
      </c>
      <c r="P308" s="4"/>
      <c r="S308" s="94"/>
    </row>
    <row r="309" spans="1:19">
      <c r="A309" s="46" t="s">
        <v>110</v>
      </c>
      <c r="B309" s="5">
        <v>2021</v>
      </c>
      <c r="C309" s="85">
        <v>44490</v>
      </c>
      <c r="D309" s="47" t="s">
        <v>13</v>
      </c>
      <c r="E309" s="47" t="s">
        <v>207</v>
      </c>
      <c r="F309">
        <v>2</v>
      </c>
      <c r="G309" t="s">
        <v>78</v>
      </c>
      <c r="H309" t="s">
        <v>19</v>
      </c>
      <c r="J309">
        <v>7</v>
      </c>
      <c r="K309" s="52">
        <v>2</v>
      </c>
      <c r="L309">
        <v>11.205</v>
      </c>
      <c r="M309" s="95">
        <f t="shared" si="10"/>
        <v>64.257028112449802</v>
      </c>
      <c r="N309">
        <v>2</v>
      </c>
      <c r="O309">
        <v>11.112</v>
      </c>
      <c r="P309" s="4"/>
      <c r="S309" s="94"/>
    </row>
    <row r="310" spans="1:19">
      <c r="A310" s="46" t="s">
        <v>110</v>
      </c>
      <c r="B310" s="46">
        <v>2021</v>
      </c>
      <c r="C310" s="85">
        <v>44490</v>
      </c>
      <c r="D310" s="47" t="s">
        <v>13</v>
      </c>
      <c r="E310" s="47" t="s">
        <v>207</v>
      </c>
      <c r="F310">
        <v>3</v>
      </c>
      <c r="G310" t="s">
        <v>33</v>
      </c>
      <c r="H310" t="s">
        <v>27</v>
      </c>
      <c r="J310">
        <v>3</v>
      </c>
      <c r="K310" s="52">
        <v>1</v>
      </c>
      <c r="L310">
        <v>11.157</v>
      </c>
      <c r="M310" s="95">
        <f t="shared" si="10"/>
        <v>64.533476741059431</v>
      </c>
      <c r="N310">
        <v>1</v>
      </c>
      <c r="O310">
        <v>11.09</v>
      </c>
      <c r="P310" s="4"/>
      <c r="S310" s="33"/>
    </row>
    <row r="311" spans="1:19">
      <c r="A311" s="46" t="s">
        <v>110</v>
      </c>
      <c r="B311" s="5">
        <v>2021</v>
      </c>
      <c r="C311" s="85">
        <v>44490</v>
      </c>
      <c r="D311" s="47" t="s">
        <v>13</v>
      </c>
      <c r="E311" s="47" t="s">
        <v>207</v>
      </c>
      <c r="F311">
        <v>3</v>
      </c>
      <c r="G311" t="s">
        <v>22</v>
      </c>
      <c r="H311" t="s">
        <v>15</v>
      </c>
      <c r="J311">
        <v>6</v>
      </c>
      <c r="K311" s="52">
        <v>2</v>
      </c>
      <c r="L311">
        <v>11.208</v>
      </c>
      <c r="M311" s="95">
        <f t="shared" si="10"/>
        <v>64.239828693790145</v>
      </c>
      <c r="N311">
        <v>2</v>
      </c>
      <c r="O311">
        <v>11.173999999999999</v>
      </c>
      <c r="P311" s="4"/>
      <c r="S311" s="33"/>
    </row>
    <row r="312" spans="1:19">
      <c r="A312" s="5" t="s">
        <v>110</v>
      </c>
      <c r="B312" s="5">
        <v>2021</v>
      </c>
      <c r="C312" s="6">
        <v>44490</v>
      </c>
      <c r="D312" s="1" t="s">
        <v>13</v>
      </c>
      <c r="E312" s="47" t="s">
        <v>207</v>
      </c>
      <c r="F312">
        <v>4</v>
      </c>
      <c r="G312" t="s">
        <v>26</v>
      </c>
      <c r="H312" t="s">
        <v>27</v>
      </c>
      <c r="J312">
        <v>4</v>
      </c>
      <c r="K312" s="52">
        <v>2</v>
      </c>
      <c r="L312">
        <v>11.186</v>
      </c>
      <c r="M312" s="95">
        <f t="shared" si="10"/>
        <v>64.366172000715181</v>
      </c>
      <c r="N312">
        <v>1</v>
      </c>
      <c r="O312">
        <v>11.006</v>
      </c>
      <c r="Q312">
        <v>1</v>
      </c>
      <c r="R312">
        <v>11.08</v>
      </c>
      <c r="S312" s="33">
        <f>3.6*200/R312</f>
        <v>64.981949458483754</v>
      </c>
    </row>
    <row r="313" spans="1:19">
      <c r="A313" s="5" t="s">
        <v>110</v>
      </c>
      <c r="B313" s="5">
        <v>2021</v>
      </c>
      <c r="C313" s="6">
        <v>44490</v>
      </c>
      <c r="D313" s="1" t="s">
        <v>13</v>
      </c>
      <c r="E313" s="47" t="s">
        <v>207</v>
      </c>
      <c r="F313">
        <v>4</v>
      </c>
      <c r="G313" t="s">
        <v>16</v>
      </c>
      <c r="H313" t="s">
        <v>17</v>
      </c>
      <c r="J313">
        <v>5</v>
      </c>
      <c r="K313" s="52">
        <v>1</v>
      </c>
      <c r="L313">
        <v>11.019</v>
      </c>
      <c r="M313" s="95">
        <f t="shared" si="10"/>
        <v>65.341682548325622</v>
      </c>
      <c r="N313">
        <v>2</v>
      </c>
      <c r="O313">
        <v>11.269</v>
      </c>
      <c r="Q313">
        <v>2</v>
      </c>
      <c r="R313">
        <v>11.115</v>
      </c>
      <c r="S313" s="33">
        <f>3.6*200/R313</f>
        <v>64.777327935222672</v>
      </c>
    </row>
    <row r="314" spans="1:19">
      <c r="A314" s="5" t="s">
        <v>110</v>
      </c>
      <c r="B314" s="5">
        <v>2021</v>
      </c>
      <c r="C314" s="6">
        <v>44491</v>
      </c>
      <c r="D314" s="1" t="s">
        <v>13</v>
      </c>
      <c r="E314" s="47" t="s">
        <v>208</v>
      </c>
      <c r="F314">
        <v>1</v>
      </c>
      <c r="G314" t="s">
        <v>14</v>
      </c>
      <c r="H314" t="s">
        <v>15</v>
      </c>
      <c r="J314">
        <v>2</v>
      </c>
      <c r="K314" s="52">
        <v>1</v>
      </c>
      <c r="L314">
        <v>11.176</v>
      </c>
      <c r="M314" s="95">
        <f t="shared" si="10"/>
        <v>64.423765211166781</v>
      </c>
      <c r="N314">
        <v>1</v>
      </c>
      <c r="O314">
        <v>10.992000000000001</v>
      </c>
      <c r="S314" s="33"/>
    </row>
    <row r="315" spans="1:19">
      <c r="A315" s="5" t="s">
        <v>110</v>
      </c>
      <c r="B315" s="5">
        <v>2021</v>
      </c>
      <c r="C315" s="6">
        <v>44491</v>
      </c>
      <c r="D315" s="1" t="s">
        <v>13</v>
      </c>
      <c r="E315" s="47" t="s">
        <v>208</v>
      </c>
      <c r="F315">
        <v>1</v>
      </c>
      <c r="G315" t="s">
        <v>26</v>
      </c>
      <c r="H315" t="s">
        <v>27</v>
      </c>
      <c r="J315">
        <v>4</v>
      </c>
      <c r="K315" s="52">
        <v>2</v>
      </c>
      <c r="L315">
        <v>11.278</v>
      </c>
      <c r="M315" s="95">
        <f t="shared" si="10"/>
        <v>63.841106579180703</v>
      </c>
      <c r="N315">
        <v>2</v>
      </c>
      <c r="O315">
        <v>11.098000000000001</v>
      </c>
      <c r="S315" s="33"/>
    </row>
    <row r="316" spans="1:19">
      <c r="A316" s="5" t="s">
        <v>110</v>
      </c>
      <c r="B316" s="5">
        <v>2021</v>
      </c>
      <c r="C316" s="6">
        <v>44491</v>
      </c>
      <c r="D316" s="1" t="s">
        <v>13</v>
      </c>
      <c r="E316" s="47" t="s">
        <v>208</v>
      </c>
      <c r="F316">
        <v>2</v>
      </c>
      <c r="G316" t="s">
        <v>23</v>
      </c>
      <c r="H316" t="s">
        <v>15</v>
      </c>
      <c r="J316">
        <v>1</v>
      </c>
      <c r="K316" s="52">
        <v>1</v>
      </c>
      <c r="L316">
        <v>10.965999999999999</v>
      </c>
      <c r="M316" s="95">
        <f t="shared" si="10"/>
        <v>65.657486777311689</v>
      </c>
      <c r="N316">
        <v>1</v>
      </c>
      <c r="O316">
        <v>10.936999999999999</v>
      </c>
      <c r="S316" s="33"/>
    </row>
    <row r="317" spans="1:19">
      <c r="A317" s="5" t="s">
        <v>110</v>
      </c>
      <c r="B317" s="5">
        <v>2021</v>
      </c>
      <c r="C317" s="6">
        <v>44491</v>
      </c>
      <c r="D317" s="1" t="s">
        <v>13</v>
      </c>
      <c r="E317" s="47" t="s">
        <v>208</v>
      </c>
      <c r="F317">
        <v>2</v>
      </c>
      <c r="G317" t="s">
        <v>33</v>
      </c>
      <c r="H317" t="s">
        <v>27</v>
      </c>
      <c r="J317">
        <v>3</v>
      </c>
      <c r="K317" s="52">
        <v>2</v>
      </c>
      <c r="L317">
        <v>11.036999999999999</v>
      </c>
      <c r="M317" s="95">
        <f t="shared" si="10"/>
        <v>65.235118238651808</v>
      </c>
      <c r="N317">
        <v>2</v>
      </c>
      <c r="O317">
        <v>10.997</v>
      </c>
      <c r="S317" s="33"/>
    </row>
    <row r="318" spans="1:19">
      <c r="A318" s="5" t="s">
        <v>110</v>
      </c>
      <c r="B318" s="5">
        <v>2021</v>
      </c>
      <c r="C318" s="6">
        <v>44491</v>
      </c>
      <c r="D318" s="1" t="s">
        <v>13</v>
      </c>
      <c r="E318" s="47" t="s">
        <v>209</v>
      </c>
      <c r="F318" t="s">
        <v>210</v>
      </c>
      <c r="G318" t="s">
        <v>23</v>
      </c>
      <c r="H318" t="s">
        <v>15</v>
      </c>
      <c r="J318">
        <v>1</v>
      </c>
      <c r="K318" s="52">
        <v>1</v>
      </c>
      <c r="L318">
        <v>10.882</v>
      </c>
      <c r="M318" s="95">
        <f t="shared" si="10"/>
        <v>66.164308031611839</v>
      </c>
      <c r="N318">
        <v>1</v>
      </c>
      <c r="O318">
        <v>10.804</v>
      </c>
      <c r="S318" s="33"/>
    </row>
    <row r="319" spans="1:19">
      <c r="A319" s="5" t="s">
        <v>110</v>
      </c>
      <c r="B319" s="5">
        <v>2021</v>
      </c>
      <c r="C319" s="6">
        <v>44491</v>
      </c>
      <c r="D319" s="1" t="s">
        <v>13</v>
      </c>
      <c r="E319" s="47" t="s">
        <v>209</v>
      </c>
      <c r="F319" t="s">
        <v>210</v>
      </c>
      <c r="G319" t="s">
        <v>14</v>
      </c>
      <c r="H319" t="s">
        <v>15</v>
      </c>
      <c r="J319">
        <v>2</v>
      </c>
      <c r="K319" s="52">
        <v>2</v>
      </c>
      <c r="L319">
        <v>10.999000000000001</v>
      </c>
      <c r="M319" s="95">
        <f t="shared" si="10"/>
        <v>65.460496408764428</v>
      </c>
      <c r="N319">
        <v>2</v>
      </c>
      <c r="O319">
        <v>10.933</v>
      </c>
      <c r="S319" s="33"/>
    </row>
    <row r="320" spans="1:19">
      <c r="A320" s="5" t="s">
        <v>110</v>
      </c>
      <c r="B320" s="5">
        <v>2021</v>
      </c>
      <c r="C320" s="6">
        <v>44491</v>
      </c>
      <c r="D320" s="1" t="s">
        <v>13</v>
      </c>
      <c r="E320" s="47" t="s">
        <v>209</v>
      </c>
      <c r="F320" t="s">
        <v>211</v>
      </c>
      <c r="G320" t="s">
        <v>33</v>
      </c>
      <c r="H320" t="s">
        <v>27</v>
      </c>
      <c r="J320">
        <v>3</v>
      </c>
      <c r="K320" s="52">
        <v>1</v>
      </c>
      <c r="L320">
        <v>11.077</v>
      </c>
      <c r="M320" s="95">
        <f t="shared" si="10"/>
        <v>64.999548614245739</v>
      </c>
      <c r="N320">
        <v>1</v>
      </c>
      <c r="O320">
        <v>11.147</v>
      </c>
      <c r="S320" s="33"/>
    </row>
    <row r="321" spans="1:19">
      <c r="A321" s="5" t="s">
        <v>110</v>
      </c>
      <c r="B321" s="5">
        <v>2021</v>
      </c>
      <c r="C321" s="6">
        <v>44491</v>
      </c>
      <c r="D321" s="1" t="s">
        <v>13</v>
      </c>
      <c r="E321" s="47" t="s">
        <v>209</v>
      </c>
      <c r="F321" t="s">
        <v>211</v>
      </c>
      <c r="G321" t="s">
        <v>26</v>
      </c>
      <c r="H321" t="s">
        <v>27</v>
      </c>
      <c r="J321">
        <v>4</v>
      </c>
      <c r="K321" s="52">
        <v>2</v>
      </c>
      <c r="L321">
        <v>11.164</v>
      </c>
      <c r="M321" s="95">
        <f t="shared" si="10"/>
        <v>64.493013256897171</v>
      </c>
      <c r="N321">
        <v>2</v>
      </c>
      <c r="O321">
        <v>11.197000000000001</v>
      </c>
      <c r="S321" s="33"/>
    </row>
    <row r="322" spans="1:19">
      <c r="A322" s="5" t="s">
        <v>71</v>
      </c>
      <c r="B322" s="5">
        <v>2021</v>
      </c>
      <c r="C322" s="6">
        <v>44449</v>
      </c>
      <c r="D322" s="5" t="s">
        <v>72</v>
      </c>
      <c r="E322" s="47" t="s">
        <v>206</v>
      </c>
      <c r="F322">
        <v>1</v>
      </c>
      <c r="G322" t="s">
        <v>54</v>
      </c>
      <c r="H322" t="s">
        <v>44</v>
      </c>
      <c r="J322">
        <v>4</v>
      </c>
      <c r="K322" s="52">
        <v>1</v>
      </c>
      <c r="L322">
        <v>11.816000000000001</v>
      </c>
      <c r="M322" s="95">
        <f t="shared" si="10"/>
        <v>60.934326337169935</v>
      </c>
      <c r="S322" s="33"/>
    </row>
    <row r="323" spans="1:19">
      <c r="A323" s="5" t="s">
        <v>71</v>
      </c>
      <c r="B323" s="5">
        <v>2021</v>
      </c>
      <c r="C323" s="6">
        <v>44449</v>
      </c>
      <c r="D323" s="5" t="s">
        <v>72</v>
      </c>
      <c r="E323" s="47" t="s">
        <v>206</v>
      </c>
      <c r="F323">
        <v>1</v>
      </c>
      <c r="G323" t="s">
        <v>87</v>
      </c>
      <c r="H323" t="s">
        <v>88</v>
      </c>
      <c r="J323">
        <v>12</v>
      </c>
      <c r="K323" s="52">
        <v>2</v>
      </c>
      <c r="L323">
        <v>12.783000000000001</v>
      </c>
      <c r="M323" s="95">
        <f t="shared" si="10"/>
        <v>56.324806383478048</v>
      </c>
      <c r="S323" s="33"/>
    </row>
    <row r="324" spans="1:19">
      <c r="A324" s="5" t="s">
        <v>71</v>
      </c>
      <c r="B324" s="5">
        <v>2021</v>
      </c>
      <c r="C324" s="6">
        <v>44449</v>
      </c>
      <c r="D324" s="5" t="s">
        <v>72</v>
      </c>
      <c r="E324" s="47" t="s">
        <v>206</v>
      </c>
      <c r="F324">
        <v>2</v>
      </c>
      <c r="G324" t="s">
        <v>58</v>
      </c>
      <c r="H324" t="s">
        <v>59</v>
      </c>
      <c r="J324">
        <v>6</v>
      </c>
      <c r="K324" s="52">
        <v>1</v>
      </c>
      <c r="L324">
        <v>11.804</v>
      </c>
      <c r="M324" s="95">
        <f t="shared" si="10"/>
        <v>60.996272450016939</v>
      </c>
      <c r="S324" s="33"/>
    </row>
    <row r="325" spans="1:19">
      <c r="A325" s="5" t="s">
        <v>71</v>
      </c>
      <c r="B325" s="5">
        <v>2021</v>
      </c>
      <c r="C325" s="6">
        <v>44449</v>
      </c>
      <c r="D325" s="5" t="s">
        <v>72</v>
      </c>
      <c r="E325" s="47" t="s">
        <v>206</v>
      </c>
      <c r="F325">
        <v>2</v>
      </c>
      <c r="G325" t="s">
        <v>100</v>
      </c>
      <c r="H325" t="s">
        <v>47</v>
      </c>
      <c r="J325">
        <v>11</v>
      </c>
      <c r="K325" s="52">
        <v>2</v>
      </c>
      <c r="L325">
        <v>11.987</v>
      </c>
      <c r="M325" s="95">
        <f t="shared" si="10"/>
        <v>60.065070493034121</v>
      </c>
      <c r="S325" s="33"/>
    </row>
    <row r="326" spans="1:19">
      <c r="A326" s="5" t="s">
        <v>71</v>
      </c>
      <c r="B326" s="5">
        <v>2021</v>
      </c>
      <c r="C326" s="6">
        <v>44449</v>
      </c>
      <c r="D326" s="5" t="s">
        <v>72</v>
      </c>
      <c r="E326" s="47" t="s">
        <v>206</v>
      </c>
      <c r="F326">
        <v>3</v>
      </c>
      <c r="G326" t="s">
        <v>119</v>
      </c>
      <c r="H326" t="s">
        <v>21</v>
      </c>
      <c r="J326">
        <v>7</v>
      </c>
      <c r="K326" s="52">
        <v>1</v>
      </c>
      <c r="L326">
        <v>11.625999999999999</v>
      </c>
      <c r="M326" s="95">
        <f t="shared" si="10"/>
        <v>61.930156545673491</v>
      </c>
      <c r="S326" s="33"/>
    </row>
    <row r="327" spans="1:19">
      <c r="A327" s="5" t="s">
        <v>71</v>
      </c>
      <c r="B327" s="5">
        <v>2021</v>
      </c>
      <c r="C327" s="6">
        <v>44449</v>
      </c>
      <c r="D327" s="5" t="s">
        <v>72</v>
      </c>
      <c r="E327" s="47" t="s">
        <v>206</v>
      </c>
      <c r="F327">
        <v>3</v>
      </c>
      <c r="G327" t="s">
        <v>50</v>
      </c>
      <c r="H327" t="s">
        <v>51</v>
      </c>
      <c r="J327">
        <v>10</v>
      </c>
      <c r="K327" s="52">
        <v>2</v>
      </c>
      <c r="L327">
        <v>11.677999999999999</v>
      </c>
      <c r="M327" s="95">
        <f t="shared" si="10"/>
        <v>61.654392875492384</v>
      </c>
      <c r="S327" s="33"/>
    </row>
    <row r="328" spans="1:19">
      <c r="A328" s="5" t="s">
        <v>71</v>
      </c>
      <c r="B328" s="5">
        <v>2021</v>
      </c>
      <c r="C328" s="6">
        <v>44449</v>
      </c>
      <c r="D328" s="5" t="s">
        <v>72</v>
      </c>
      <c r="E328" s="47" t="s">
        <v>206</v>
      </c>
      <c r="F328">
        <v>4</v>
      </c>
      <c r="G328" t="s">
        <v>116</v>
      </c>
      <c r="H328" t="s">
        <v>49</v>
      </c>
      <c r="J328">
        <v>8</v>
      </c>
      <c r="K328" s="52">
        <v>1</v>
      </c>
      <c r="L328">
        <v>11.615</v>
      </c>
      <c r="M328" s="95">
        <f t="shared" si="10"/>
        <v>61.988807576409812</v>
      </c>
      <c r="S328" s="33"/>
    </row>
    <row r="329" spans="1:19">
      <c r="A329" s="5" t="s">
        <v>71</v>
      </c>
      <c r="B329" s="5">
        <v>2021</v>
      </c>
      <c r="C329" s="6">
        <v>44449</v>
      </c>
      <c r="D329" s="5" t="s">
        <v>72</v>
      </c>
      <c r="E329" s="47" t="s">
        <v>206</v>
      </c>
      <c r="F329">
        <v>4</v>
      </c>
      <c r="G329" t="s">
        <v>101</v>
      </c>
      <c r="H329" t="s">
        <v>47</v>
      </c>
      <c r="J329">
        <v>9</v>
      </c>
      <c r="K329" s="52">
        <v>2</v>
      </c>
      <c r="L329">
        <v>11.677</v>
      </c>
      <c r="M329" s="95">
        <f t="shared" si="10"/>
        <v>61.659672861180098</v>
      </c>
      <c r="S329" s="33"/>
    </row>
    <row r="330" spans="1:19">
      <c r="A330" s="5" t="s">
        <v>71</v>
      </c>
      <c r="B330" s="5">
        <v>2021</v>
      </c>
      <c r="C330" s="6">
        <v>44449</v>
      </c>
      <c r="D330" s="5" t="s">
        <v>72</v>
      </c>
      <c r="E330" s="47" t="s">
        <v>207</v>
      </c>
      <c r="F330">
        <v>1</v>
      </c>
      <c r="G330" t="s">
        <v>16</v>
      </c>
      <c r="H330" t="s">
        <v>17</v>
      </c>
      <c r="J330">
        <v>2</v>
      </c>
      <c r="K330" s="52">
        <v>1</v>
      </c>
      <c r="L330">
        <v>11.468999999999999</v>
      </c>
      <c r="M330" s="95">
        <f t="shared" si="10"/>
        <v>62.777923097044209</v>
      </c>
      <c r="N330">
        <v>1</v>
      </c>
      <c r="O330">
        <v>11.409000000000001</v>
      </c>
      <c r="S330" s="33"/>
    </row>
    <row r="331" spans="1:19">
      <c r="A331" s="5" t="s">
        <v>71</v>
      </c>
      <c r="B331" s="5">
        <v>2021</v>
      </c>
      <c r="C331" s="6">
        <v>44449</v>
      </c>
      <c r="D331" s="5" t="s">
        <v>72</v>
      </c>
      <c r="E331" s="47" t="s">
        <v>207</v>
      </c>
      <c r="F331">
        <v>1</v>
      </c>
      <c r="G331" t="s">
        <v>116</v>
      </c>
      <c r="H331" t="s">
        <v>49</v>
      </c>
      <c r="J331">
        <v>8</v>
      </c>
      <c r="K331" s="52">
        <v>2</v>
      </c>
      <c r="L331">
        <v>11.597</v>
      </c>
      <c r="M331" s="95">
        <f t="shared" si="10"/>
        <v>62.085021988445291</v>
      </c>
      <c r="N331">
        <v>2</v>
      </c>
      <c r="O331">
        <v>13.267000000000001</v>
      </c>
      <c r="S331" s="33"/>
    </row>
    <row r="332" spans="1:19">
      <c r="A332" s="5" t="s">
        <v>71</v>
      </c>
      <c r="B332" s="5">
        <v>2021</v>
      </c>
      <c r="C332" s="6">
        <v>44449</v>
      </c>
      <c r="D332" s="5" t="s">
        <v>72</v>
      </c>
      <c r="E332" s="47" t="s">
        <v>207</v>
      </c>
      <c r="F332">
        <v>2</v>
      </c>
      <c r="G332" t="s">
        <v>20</v>
      </c>
      <c r="H332" t="s">
        <v>21</v>
      </c>
      <c r="J332">
        <v>1</v>
      </c>
      <c r="K332">
        <v>1</v>
      </c>
      <c r="L332">
        <v>11.351000000000001</v>
      </c>
      <c r="M332" s="95">
        <f t="shared" si="10"/>
        <v>63.430534754647162</v>
      </c>
      <c r="N332">
        <v>1</v>
      </c>
      <c r="O332">
        <v>11.731</v>
      </c>
      <c r="S332" s="33"/>
    </row>
    <row r="333" spans="1:19">
      <c r="A333" s="5" t="s">
        <v>71</v>
      </c>
      <c r="B333" s="5">
        <v>2021</v>
      </c>
      <c r="C333" s="6">
        <v>44449</v>
      </c>
      <c r="D333" s="5" t="s">
        <v>72</v>
      </c>
      <c r="E333" s="47" t="s">
        <v>207</v>
      </c>
      <c r="F333">
        <v>2</v>
      </c>
      <c r="G333" t="s">
        <v>119</v>
      </c>
      <c r="H333" t="s">
        <v>21</v>
      </c>
      <c r="J333">
        <v>7</v>
      </c>
      <c r="K333">
        <v>2</v>
      </c>
      <c r="L333">
        <v>11.433000000000002</v>
      </c>
      <c r="M333" s="95">
        <f t="shared" si="10"/>
        <v>62.975596956179473</v>
      </c>
      <c r="N333">
        <v>2</v>
      </c>
      <c r="O333">
        <v>11.881</v>
      </c>
      <c r="S333" s="33"/>
    </row>
    <row r="334" spans="1:19">
      <c r="A334" s="5" t="s">
        <v>71</v>
      </c>
      <c r="B334" s="5">
        <v>2021</v>
      </c>
      <c r="C334" s="6">
        <v>44449</v>
      </c>
      <c r="D334" s="5" t="s">
        <v>72</v>
      </c>
      <c r="E334" s="47" t="s">
        <v>207</v>
      </c>
      <c r="F334">
        <v>3</v>
      </c>
      <c r="G334" t="s">
        <v>41</v>
      </c>
      <c r="H334" t="s">
        <v>27</v>
      </c>
      <c r="J334">
        <v>3</v>
      </c>
      <c r="K334">
        <v>1</v>
      </c>
      <c r="L334">
        <v>11.233000000000001</v>
      </c>
      <c r="M334" s="95">
        <f t="shared" si="10"/>
        <v>64.096857473515527</v>
      </c>
      <c r="N334">
        <v>1</v>
      </c>
      <c r="O334">
        <v>11.154</v>
      </c>
      <c r="S334" s="33"/>
    </row>
    <row r="335" spans="1:19">
      <c r="A335" s="5" t="s">
        <v>71</v>
      </c>
      <c r="B335" s="5">
        <v>2021</v>
      </c>
      <c r="C335" s="6">
        <v>44449</v>
      </c>
      <c r="D335" s="5" t="s">
        <v>72</v>
      </c>
      <c r="E335" s="47" t="s">
        <v>207</v>
      </c>
      <c r="F335">
        <v>3</v>
      </c>
      <c r="G335" t="s">
        <v>58</v>
      </c>
      <c r="H335" t="s">
        <v>59</v>
      </c>
      <c r="J335">
        <v>6</v>
      </c>
      <c r="K335">
        <v>2</v>
      </c>
      <c r="L335">
        <v>11.5</v>
      </c>
      <c r="M335" s="95">
        <f t="shared" si="10"/>
        <v>62.608695652173914</v>
      </c>
      <c r="N335">
        <v>2</v>
      </c>
      <c r="O335">
        <v>11.374000000000001</v>
      </c>
      <c r="S335" s="33"/>
    </row>
    <row r="336" spans="1:19">
      <c r="A336" s="84" t="s">
        <v>71</v>
      </c>
      <c r="B336" s="84">
        <v>2021</v>
      </c>
      <c r="C336" s="85">
        <v>44449</v>
      </c>
      <c r="D336" s="84" t="s">
        <v>72</v>
      </c>
      <c r="E336" s="47" t="s">
        <v>207</v>
      </c>
      <c r="F336">
        <v>4</v>
      </c>
      <c r="G336" t="s">
        <v>54</v>
      </c>
      <c r="H336" t="s">
        <v>44</v>
      </c>
      <c r="J336">
        <v>4</v>
      </c>
      <c r="K336">
        <v>1</v>
      </c>
      <c r="L336">
        <v>11.032999999999999</v>
      </c>
      <c r="M336" s="95">
        <f t="shared" si="10"/>
        <v>65.258769147104147</v>
      </c>
      <c r="N336">
        <v>1</v>
      </c>
      <c r="O336">
        <v>11.159000000000001</v>
      </c>
      <c r="S336" s="33"/>
    </row>
    <row r="337" spans="1:19">
      <c r="A337" s="84" t="s">
        <v>71</v>
      </c>
      <c r="B337" s="84">
        <v>2021</v>
      </c>
      <c r="C337" s="85">
        <v>44449</v>
      </c>
      <c r="D337" s="84" t="s">
        <v>72</v>
      </c>
      <c r="E337" s="47" t="s">
        <v>207</v>
      </c>
      <c r="F337">
        <v>4</v>
      </c>
      <c r="G337" t="s">
        <v>118</v>
      </c>
      <c r="H337" t="s">
        <v>27</v>
      </c>
      <c r="J337">
        <v>5</v>
      </c>
      <c r="K337">
        <v>2</v>
      </c>
      <c r="L337">
        <v>11.296999999999999</v>
      </c>
      <c r="M337" s="95">
        <f t="shared" si="10"/>
        <v>63.733734619810576</v>
      </c>
      <c r="N337">
        <v>2</v>
      </c>
      <c r="O337">
        <v>11.282</v>
      </c>
      <c r="S337" s="33"/>
    </row>
    <row r="338" spans="1:19">
      <c r="A338" s="84" t="s">
        <v>71</v>
      </c>
      <c r="B338" s="84">
        <v>2021</v>
      </c>
      <c r="C338" s="85">
        <v>44449</v>
      </c>
      <c r="D338" s="84" t="s">
        <v>72</v>
      </c>
      <c r="E338" s="47" t="s">
        <v>208</v>
      </c>
      <c r="F338">
        <v>1</v>
      </c>
      <c r="G338" t="s">
        <v>16</v>
      </c>
      <c r="H338" t="s">
        <v>17</v>
      </c>
      <c r="J338">
        <v>2</v>
      </c>
      <c r="K338">
        <v>2</v>
      </c>
      <c r="L338">
        <v>11.316999999999998</v>
      </c>
      <c r="M338" s="95">
        <f t="shared" si="10"/>
        <v>63.621100998497845</v>
      </c>
      <c r="N338">
        <v>1</v>
      </c>
      <c r="O338">
        <v>11.489000000000001</v>
      </c>
      <c r="Q338">
        <v>1</v>
      </c>
      <c r="R338">
        <v>11.622</v>
      </c>
      <c r="S338" s="33">
        <f>3.6*200/R338</f>
        <v>61.951471347444503</v>
      </c>
    </row>
    <row r="339" spans="1:19">
      <c r="A339" s="84" t="s">
        <v>71</v>
      </c>
      <c r="B339" s="84">
        <v>2021</v>
      </c>
      <c r="C339" s="85">
        <v>44449</v>
      </c>
      <c r="D339" s="84" t="s">
        <v>72</v>
      </c>
      <c r="E339" s="47" t="s">
        <v>208</v>
      </c>
      <c r="F339">
        <v>1</v>
      </c>
      <c r="G339" t="s">
        <v>54</v>
      </c>
      <c r="H339" t="s">
        <v>44</v>
      </c>
      <c r="J339">
        <v>4</v>
      </c>
      <c r="K339">
        <v>1</v>
      </c>
      <c r="L339">
        <v>11.305999999999999</v>
      </c>
      <c r="M339" s="95">
        <f t="shared" si="10"/>
        <v>63.683000176897231</v>
      </c>
      <c r="N339">
        <v>2</v>
      </c>
      <c r="O339">
        <v>11.5</v>
      </c>
      <c r="Q339">
        <v>2</v>
      </c>
      <c r="R339" t="s">
        <v>212</v>
      </c>
      <c r="S339" s="33"/>
    </row>
    <row r="340" spans="1:19">
      <c r="A340" s="84" t="s">
        <v>71</v>
      </c>
      <c r="B340" s="84">
        <v>2021</v>
      </c>
      <c r="C340" s="85">
        <v>44449</v>
      </c>
      <c r="D340" s="84" t="s">
        <v>72</v>
      </c>
      <c r="E340" s="47" t="s">
        <v>208</v>
      </c>
      <c r="F340">
        <v>2</v>
      </c>
      <c r="G340" t="s">
        <v>20</v>
      </c>
      <c r="H340" t="s">
        <v>21</v>
      </c>
      <c r="J340">
        <v>1</v>
      </c>
      <c r="K340">
        <v>1</v>
      </c>
      <c r="L340">
        <v>11.125</v>
      </c>
      <c r="M340" s="95">
        <f t="shared" si="10"/>
        <v>64.719101123595507</v>
      </c>
      <c r="N340">
        <v>1</v>
      </c>
      <c r="O340">
        <v>11.536</v>
      </c>
      <c r="S340" s="33"/>
    </row>
    <row r="341" spans="1:19">
      <c r="A341" s="84" t="s">
        <v>71</v>
      </c>
      <c r="B341" s="84">
        <v>2021</v>
      </c>
      <c r="C341" s="85">
        <v>44449</v>
      </c>
      <c r="D341" s="84" t="s">
        <v>72</v>
      </c>
      <c r="E341" s="47" t="s">
        <v>208</v>
      </c>
      <c r="F341">
        <v>2</v>
      </c>
      <c r="G341" t="s">
        <v>41</v>
      </c>
      <c r="H341" t="s">
        <v>27</v>
      </c>
      <c r="J341">
        <v>3</v>
      </c>
      <c r="K341">
        <v>2</v>
      </c>
      <c r="L341">
        <v>11.28</v>
      </c>
      <c r="M341" s="95">
        <f t="shared" si="10"/>
        <v>63.829787234042556</v>
      </c>
      <c r="N341">
        <v>2</v>
      </c>
      <c r="O341">
        <v>12.282</v>
      </c>
      <c r="S341" s="33"/>
    </row>
    <row r="342" spans="1:19">
      <c r="A342" s="84" t="s">
        <v>71</v>
      </c>
      <c r="B342" s="84">
        <v>2021</v>
      </c>
      <c r="C342" s="85">
        <v>44449</v>
      </c>
      <c r="D342" s="84" t="s">
        <v>72</v>
      </c>
      <c r="E342" s="47" t="s">
        <v>209</v>
      </c>
      <c r="F342" s="84" t="s">
        <v>210</v>
      </c>
      <c r="G342" t="s">
        <v>20</v>
      </c>
      <c r="H342" t="s">
        <v>21</v>
      </c>
      <c r="J342">
        <v>1</v>
      </c>
      <c r="K342">
        <v>1</v>
      </c>
      <c r="L342">
        <v>11.145</v>
      </c>
      <c r="M342" s="95">
        <f t="shared" si="10"/>
        <v>64.602960969044418</v>
      </c>
      <c r="N342">
        <v>1</v>
      </c>
      <c r="O342">
        <v>11.436999999999999</v>
      </c>
      <c r="S342" s="33"/>
    </row>
    <row r="343" spans="1:19">
      <c r="A343" s="84" t="s">
        <v>71</v>
      </c>
      <c r="B343" s="84">
        <v>2021</v>
      </c>
      <c r="C343" s="85">
        <v>44449</v>
      </c>
      <c r="D343" s="84" t="s">
        <v>72</v>
      </c>
      <c r="E343" s="47" t="s">
        <v>209</v>
      </c>
      <c r="F343" s="84" t="s">
        <v>210</v>
      </c>
      <c r="G343" t="s">
        <v>16</v>
      </c>
      <c r="H343" t="s">
        <v>17</v>
      </c>
      <c r="J343">
        <v>2</v>
      </c>
      <c r="K343">
        <v>2</v>
      </c>
      <c r="L343">
        <v>11.272</v>
      </c>
      <c r="M343" s="95">
        <f t="shared" si="10"/>
        <v>63.875088715400992</v>
      </c>
      <c r="N343">
        <v>2</v>
      </c>
      <c r="O343">
        <v>16.954999999999998</v>
      </c>
      <c r="S343" s="33"/>
    </row>
    <row r="344" spans="1:19">
      <c r="A344" s="84" t="s">
        <v>71</v>
      </c>
      <c r="B344" s="84">
        <v>2021</v>
      </c>
      <c r="C344" s="85">
        <v>44449</v>
      </c>
      <c r="D344" s="84" t="s">
        <v>72</v>
      </c>
      <c r="E344" s="47" t="s">
        <v>209</v>
      </c>
      <c r="F344" s="84" t="s">
        <v>211</v>
      </c>
      <c r="G344" t="s">
        <v>41</v>
      </c>
      <c r="H344" t="s">
        <v>27</v>
      </c>
      <c r="J344">
        <v>3</v>
      </c>
      <c r="K344">
        <v>1</v>
      </c>
      <c r="L344">
        <v>11.430999999999999</v>
      </c>
      <c r="M344" s="95">
        <f t="shared" si="10"/>
        <v>62.986615344239354</v>
      </c>
      <c r="N344">
        <v>1</v>
      </c>
      <c r="O344">
        <v>11.209</v>
      </c>
      <c r="S344" s="33"/>
    </row>
    <row r="345" spans="1:19">
      <c r="A345" s="84" t="s">
        <v>71</v>
      </c>
      <c r="B345" s="84">
        <v>2021</v>
      </c>
      <c r="C345" s="85">
        <v>44449</v>
      </c>
      <c r="D345" s="84" t="s">
        <v>72</v>
      </c>
      <c r="E345" s="47" t="s">
        <v>209</v>
      </c>
      <c r="F345" s="84" t="s">
        <v>211</v>
      </c>
      <c r="G345" t="s">
        <v>54</v>
      </c>
      <c r="H345" t="s">
        <v>44</v>
      </c>
      <c r="J345">
        <v>4</v>
      </c>
      <c r="K345">
        <v>2</v>
      </c>
      <c r="L345">
        <v>11.597999999999999</v>
      </c>
      <c r="M345" s="95">
        <f t="shared" si="10"/>
        <v>62.079668908432495</v>
      </c>
      <c r="N345">
        <v>2</v>
      </c>
      <c r="O345">
        <v>11.314</v>
      </c>
      <c r="S345" s="33"/>
    </row>
    <row r="346" spans="1:19">
      <c r="A346" s="84" t="s">
        <v>120</v>
      </c>
      <c r="B346" s="84">
        <v>2021</v>
      </c>
      <c r="C346" s="10">
        <v>44386</v>
      </c>
      <c r="D346" s="84" t="s">
        <v>72</v>
      </c>
      <c r="E346" s="47" t="s">
        <v>206</v>
      </c>
      <c r="F346">
        <v>1</v>
      </c>
      <c r="G346" t="s">
        <v>125</v>
      </c>
      <c r="H346" t="s">
        <v>121</v>
      </c>
      <c r="J346">
        <v>2</v>
      </c>
      <c r="K346">
        <v>1</v>
      </c>
      <c r="L346">
        <v>12.573</v>
      </c>
      <c r="M346" s="95">
        <f t="shared" ref="M346:M409" si="11">3.6*200/L346</f>
        <v>57.265569076592698</v>
      </c>
      <c r="S346" s="33"/>
    </row>
    <row r="347" spans="1:19">
      <c r="A347" s="84" t="s">
        <v>120</v>
      </c>
      <c r="B347" s="84">
        <v>2021</v>
      </c>
      <c r="C347" s="10">
        <v>44386</v>
      </c>
      <c r="D347" s="84" t="s">
        <v>72</v>
      </c>
      <c r="E347" s="47" t="s">
        <v>206</v>
      </c>
      <c r="F347">
        <v>1</v>
      </c>
      <c r="G347" t="s">
        <v>115</v>
      </c>
      <c r="H347" t="s">
        <v>31</v>
      </c>
      <c r="J347">
        <v>11</v>
      </c>
      <c r="K347">
        <v>2</v>
      </c>
      <c r="L347">
        <v>12.620000000000001</v>
      </c>
      <c r="M347" s="95">
        <f t="shared" si="11"/>
        <v>57.052297939778128</v>
      </c>
      <c r="S347" s="33"/>
    </row>
    <row r="348" spans="1:19">
      <c r="A348" s="84" t="s">
        <v>120</v>
      </c>
      <c r="B348" s="84">
        <v>2021</v>
      </c>
      <c r="C348" s="10">
        <v>44386</v>
      </c>
      <c r="D348" s="84" t="s">
        <v>72</v>
      </c>
      <c r="E348" s="47" t="s">
        <v>206</v>
      </c>
      <c r="F348">
        <v>2</v>
      </c>
      <c r="G348" t="s">
        <v>126</v>
      </c>
      <c r="H348" t="s">
        <v>127</v>
      </c>
      <c r="J348">
        <v>7</v>
      </c>
      <c r="K348">
        <v>1</v>
      </c>
      <c r="L348">
        <v>11.814</v>
      </c>
      <c r="M348" s="95">
        <f t="shared" si="11"/>
        <v>60.944641950228544</v>
      </c>
      <c r="S348" s="33"/>
    </row>
    <row r="349" spans="1:19">
      <c r="A349" s="84" t="s">
        <v>120</v>
      </c>
      <c r="B349" s="84">
        <v>2021</v>
      </c>
      <c r="C349" s="10">
        <v>44386</v>
      </c>
      <c r="D349" s="84" t="s">
        <v>72</v>
      </c>
      <c r="E349" s="47" t="s">
        <v>206</v>
      </c>
      <c r="F349">
        <v>2</v>
      </c>
      <c r="G349" t="s">
        <v>129</v>
      </c>
      <c r="H349" t="s">
        <v>31</v>
      </c>
      <c r="J349">
        <v>10</v>
      </c>
      <c r="K349">
        <v>2</v>
      </c>
      <c r="L349">
        <v>11.92</v>
      </c>
      <c r="M349" s="95">
        <f t="shared" si="11"/>
        <v>60.402684563758392</v>
      </c>
      <c r="S349" s="33"/>
    </row>
    <row r="350" spans="1:19">
      <c r="A350" s="84" t="s">
        <v>120</v>
      </c>
      <c r="B350" s="84">
        <v>2021</v>
      </c>
      <c r="C350" s="10">
        <v>44386</v>
      </c>
      <c r="D350" s="84" t="s">
        <v>72</v>
      </c>
      <c r="E350" s="47" t="s">
        <v>206</v>
      </c>
      <c r="F350">
        <v>3</v>
      </c>
      <c r="G350" t="s">
        <v>55</v>
      </c>
      <c r="H350" t="s">
        <v>56</v>
      </c>
      <c r="J350">
        <v>8</v>
      </c>
      <c r="K350">
        <v>1</v>
      </c>
      <c r="L350">
        <v>11.903</v>
      </c>
      <c r="M350" s="95">
        <f t="shared" si="11"/>
        <v>60.488952364950009</v>
      </c>
      <c r="S350" s="33"/>
    </row>
    <row r="351" spans="1:19">
      <c r="A351" s="84" t="s">
        <v>120</v>
      </c>
      <c r="B351" s="84">
        <v>2021</v>
      </c>
      <c r="C351" s="10">
        <v>44386</v>
      </c>
      <c r="D351" s="84" t="s">
        <v>72</v>
      </c>
      <c r="E351" s="47" t="s">
        <v>206</v>
      </c>
      <c r="F351">
        <v>3</v>
      </c>
      <c r="G351" t="s">
        <v>128</v>
      </c>
      <c r="H351" t="s">
        <v>15</v>
      </c>
      <c r="J351">
        <v>9</v>
      </c>
      <c r="K351">
        <v>2</v>
      </c>
      <c r="L351">
        <v>12.043000000000001</v>
      </c>
      <c r="M351" s="95">
        <f t="shared" si="11"/>
        <v>59.785767665863979</v>
      </c>
      <c r="S351" s="33"/>
    </row>
    <row r="352" spans="1:19">
      <c r="A352" s="84" t="s">
        <v>120</v>
      </c>
      <c r="B352" s="84">
        <v>2021</v>
      </c>
      <c r="C352" s="10">
        <v>44386</v>
      </c>
      <c r="D352" s="84" t="s">
        <v>72</v>
      </c>
      <c r="E352" s="47" t="s">
        <v>207</v>
      </c>
      <c r="F352">
        <v>1</v>
      </c>
      <c r="G352" t="s">
        <v>111</v>
      </c>
      <c r="H352" t="s">
        <v>121</v>
      </c>
      <c r="J352">
        <v>1</v>
      </c>
      <c r="K352">
        <v>1</v>
      </c>
      <c r="L352">
        <v>11.5</v>
      </c>
      <c r="M352" s="95">
        <f t="shared" si="11"/>
        <v>62.608695652173914</v>
      </c>
      <c r="N352">
        <v>1</v>
      </c>
      <c r="O352">
        <v>11.483000000000001</v>
      </c>
      <c r="P352" s="94">
        <f t="shared" ref="P352:P367" si="12">3.6*200/O352</f>
        <v>62.701384655577804</v>
      </c>
      <c r="S352" s="33"/>
    </row>
    <row r="353" spans="1:19">
      <c r="A353" s="84" t="s">
        <v>120</v>
      </c>
      <c r="B353" s="84">
        <v>2021</v>
      </c>
      <c r="C353" s="10">
        <v>44386</v>
      </c>
      <c r="D353" s="84" t="s">
        <v>72</v>
      </c>
      <c r="E353" s="47" t="s">
        <v>207</v>
      </c>
      <c r="F353">
        <v>1</v>
      </c>
      <c r="G353" t="s">
        <v>55</v>
      </c>
      <c r="H353" t="s">
        <v>56</v>
      </c>
      <c r="J353">
        <v>8</v>
      </c>
      <c r="K353">
        <v>2</v>
      </c>
      <c r="L353">
        <v>12.057</v>
      </c>
      <c r="M353" s="95">
        <f t="shared" si="11"/>
        <v>59.716347350087084</v>
      </c>
      <c r="N353">
        <v>2</v>
      </c>
      <c r="O353">
        <v>12.081000000000001</v>
      </c>
      <c r="P353" s="94">
        <f t="shared" si="12"/>
        <v>59.597715420908855</v>
      </c>
      <c r="S353" s="33"/>
    </row>
    <row r="354" spans="1:19">
      <c r="A354" s="84" t="s">
        <v>120</v>
      </c>
      <c r="B354" s="84">
        <v>2021</v>
      </c>
      <c r="C354" s="10">
        <v>44386</v>
      </c>
      <c r="D354" s="84" t="s">
        <v>72</v>
      </c>
      <c r="E354" s="47" t="s">
        <v>207</v>
      </c>
      <c r="F354">
        <v>2</v>
      </c>
      <c r="G354" t="s">
        <v>122</v>
      </c>
      <c r="H354" t="s">
        <v>123</v>
      </c>
      <c r="J354">
        <v>3</v>
      </c>
      <c r="K354">
        <v>1</v>
      </c>
      <c r="L354">
        <v>11.859</v>
      </c>
      <c r="M354" s="95">
        <f t="shared" si="11"/>
        <v>60.713382241335694</v>
      </c>
      <c r="N354">
        <v>1</v>
      </c>
      <c r="O354">
        <v>12.084</v>
      </c>
      <c r="P354" s="94">
        <f t="shared" si="12"/>
        <v>59.582919563058589</v>
      </c>
      <c r="S354" s="33"/>
    </row>
    <row r="355" spans="1:19">
      <c r="A355" s="84" t="s">
        <v>120</v>
      </c>
      <c r="B355" s="84">
        <v>2021</v>
      </c>
      <c r="C355" s="10">
        <v>44386</v>
      </c>
      <c r="D355" s="84" t="s">
        <v>72</v>
      </c>
      <c r="E355" s="47" t="s">
        <v>207</v>
      </c>
      <c r="F355">
        <v>2</v>
      </c>
      <c r="G355" t="s">
        <v>126</v>
      </c>
      <c r="H355" t="s">
        <v>127</v>
      </c>
      <c r="J355">
        <v>7</v>
      </c>
      <c r="K355">
        <v>2</v>
      </c>
      <c r="L355">
        <v>11.91</v>
      </c>
      <c r="M355" s="95">
        <f t="shared" si="11"/>
        <v>60.45340050377834</v>
      </c>
      <c r="N355">
        <v>2</v>
      </c>
      <c r="O355">
        <v>12.102</v>
      </c>
      <c r="P355" s="94">
        <f t="shared" si="12"/>
        <v>59.494298463063956</v>
      </c>
      <c r="S355" s="33"/>
    </row>
    <row r="356" spans="1:19">
      <c r="A356" s="84" t="s">
        <v>120</v>
      </c>
      <c r="B356" s="84">
        <v>2021</v>
      </c>
      <c r="C356" s="10">
        <v>44386</v>
      </c>
      <c r="D356" s="84" t="s">
        <v>72</v>
      </c>
      <c r="E356" s="47" t="s">
        <v>207</v>
      </c>
      <c r="F356">
        <v>3</v>
      </c>
      <c r="G356" t="s">
        <v>125</v>
      </c>
      <c r="H356" t="s">
        <v>121</v>
      </c>
      <c r="J356">
        <v>2</v>
      </c>
      <c r="K356">
        <v>2</v>
      </c>
      <c r="L356">
        <v>11.302000000000001</v>
      </c>
      <c r="M356" s="95">
        <f t="shared" si="11"/>
        <v>63.705538842682707</v>
      </c>
      <c r="N356">
        <v>1</v>
      </c>
      <c r="O356">
        <v>11.448</v>
      </c>
      <c r="P356" s="94">
        <f t="shared" si="12"/>
        <v>62.893081761006286</v>
      </c>
      <c r="Q356">
        <v>1</v>
      </c>
      <c r="R356">
        <v>11.377000000000001</v>
      </c>
      <c r="S356" s="33">
        <f>3.6*200/R356</f>
        <v>63.285576162432974</v>
      </c>
    </row>
    <row r="357" spans="1:19">
      <c r="A357" s="84" t="s">
        <v>120</v>
      </c>
      <c r="B357" s="84">
        <v>2021</v>
      </c>
      <c r="C357" s="10">
        <v>44386</v>
      </c>
      <c r="D357" s="84" t="s">
        <v>72</v>
      </c>
      <c r="E357" s="47" t="s">
        <v>207</v>
      </c>
      <c r="F357">
        <v>3</v>
      </c>
      <c r="G357" t="s">
        <v>20</v>
      </c>
      <c r="H357" t="s">
        <v>21</v>
      </c>
      <c r="J357">
        <v>5</v>
      </c>
      <c r="K357">
        <v>1</v>
      </c>
      <c r="L357">
        <v>11.284000000000001</v>
      </c>
      <c r="M357" s="95">
        <f t="shared" si="11"/>
        <v>63.807160581354125</v>
      </c>
      <c r="N357">
        <v>2</v>
      </c>
      <c r="O357">
        <v>11.513</v>
      </c>
      <c r="P357" s="94">
        <f t="shared" si="12"/>
        <v>62.538000521150003</v>
      </c>
      <c r="Q357">
        <v>2</v>
      </c>
      <c r="R357">
        <v>11.453000000000001</v>
      </c>
      <c r="S357" s="33">
        <f>3.6*200/R357</f>
        <v>62.865624727145722</v>
      </c>
    </row>
    <row r="358" spans="1:19">
      <c r="A358" s="84" t="s">
        <v>120</v>
      </c>
      <c r="B358" s="84">
        <v>2021</v>
      </c>
      <c r="C358" s="10">
        <v>44386</v>
      </c>
      <c r="D358" s="84" t="s">
        <v>72</v>
      </c>
      <c r="E358" s="47" t="s">
        <v>207</v>
      </c>
      <c r="F358">
        <v>4</v>
      </c>
      <c r="G358" t="s">
        <v>107</v>
      </c>
      <c r="H358" t="s">
        <v>15</v>
      </c>
      <c r="J358">
        <v>4</v>
      </c>
      <c r="K358">
        <v>1</v>
      </c>
      <c r="L358">
        <v>11.55</v>
      </c>
      <c r="M358" s="95">
        <f t="shared" si="11"/>
        <v>62.337662337662337</v>
      </c>
      <c r="N358">
        <v>1</v>
      </c>
      <c r="O358">
        <v>11.571999999999999</v>
      </c>
      <c r="P358" s="94">
        <f t="shared" si="12"/>
        <v>62.21914967162116</v>
      </c>
      <c r="S358" s="4"/>
    </row>
    <row r="359" spans="1:19">
      <c r="A359" s="84" t="s">
        <v>120</v>
      </c>
      <c r="B359" s="84">
        <v>2021</v>
      </c>
      <c r="C359" s="10">
        <v>44386</v>
      </c>
      <c r="D359" s="84" t="s">
        <v>72</v>
      </c>
      <c r="E359" s="47" t="s">
        <v>207</v>
      </c>
      <c r="F359">
        <v>4</v>
      </c>
      <c r="G359" t="s">
        <v>124</v>
      </c>
      <c r="H359" t="s">
        <v>123</v>
      </c>
      <c r="J359">
        <v>6</v>
      </c>
      <c r="K359">
        <v>2</v>
      </c>
      <c r="L359">
        <v>11.602</v>
      </c>
      <c r="M359" s="95">
        <f t="shared" si="11"/>
        <v>62.058265816238581</v>
      </c>
      <c r="N359">
        <v>2</v>
      </c>
      <c r="O359">
        <v>11.632</v>
      </c>
      <c r="P359" s="94">
        <f t="shared" si="12"/>
        <v>61.898211829436043</v>
      </c>
      <c r="S359" s="4"/>
    </row>
    <row r="360" spans="1:19">
      <c r="A360" s="84" t="s">
        <v>120</v>
      </c>
      <c r="B360" s="84">
        <v>2021</v>
      </c>
      <c r="C360" s="10">
        <v>44386</v>
      </c>
      <c r="D360" s="84" t="s">
        <v>72</v>
      </c>
      <c r="E360" s="47" t="s">
        <v>208</v>
      </c>
      <c r="F360">
        <v>1</v>
      </c>
      <c r="G360" t="s">
        <v>111</v>
      </c>
      <c r="H360" t="s">
        <v>121</v>
      </c>
      <c r="J360">
        <v>1</v>
      </c>
      <c r="K360">
        <v>1</v>
      </c>
      <c r="L360">
        <v>11.379</v>
      </c>
      <c r="M360" s="95">
        <f t="shared" si="11"/>
        <v>63.274452939625625</v>
      </c>
      <c r="N360">
        <v>1</v>
      </c>
      <c r="O360">
        <v>11.234999999999999</v>
      </c>
      <c r="P360" s="94">
        <f t="shared" si="12"/>
        <v>64.085447263017357</v>
      </c>
      <c r="S360" s="4"/>
    </row>
    <row r="361" spans="1:19">
      <c r="A361" s="84" t="s">
        <v>120</v>
      </c>
      <c r="B361" s="84">
        <v>2021</v>
      </c>
      <c r="C361" s="10">
        <v>44386</v>
      </c>
      <c r="D361" s="84" t="s">
        <v>72</v>
      </c>
      <c r="E361" s="47" t="s">
        <v>208</v>
      </c>
      <c r="F361">
        <v>1</v>
      </c>
      <c r="G361" t="s">
        <v>107</v>
      </c>
      <c r="H361" t="s">
        <v>15</v>
      </c>
      <c r="J361">
        <v>4</v>
      </c>
      <c r="K361">
        <v>2</v>
      </c>
      <c r="L361">
        <v>11.421999999999999</v>
      </c>
      <c r="M361" s="95">
        <f t="shared" si="11"/>
        <v>63.036245841358785</v>
      </c>
      <c r="N361">
        <v>2</v>
      </c>
      <c r="O361">
        <v>11.382</v>
      </c>
      <c r="P361" s="94">
        <f t="shared" si="12"/>
        <v>63.257775434897205</v>
      </c>
      <c r="S361" s="4"/>
    </row>
    <row r="362" spans="1:19">
      <c r="A362" s="84" t="s">
        <v>120</v>
      </c>
      <c r="B362" s="84">
        <v>2021</v>
      </c>
      <c r="C362" s="10">
        <v>44386</v>
      </c>
      <c r="D362" s="84" t="s">
        <v>72</v>
      </c>
      <c r="E362" s="47" t="s">
        <v>208</v>
      </c>
      <c r="F362">
        <v>2</v>
      </c>
      <c r="G362" t="s">
        <v>125</v>
      </c>
      <c r="H362" t="s">
        <v>121</v>
      </c>
      <c r="J362">
        <v>2</v>
      </c>
      <c r="K362">
        <v>1</v>
      </c>
      <c r="L362">
        <v>11.356</v>
      </c>
      <c r="M362" s="95">
        <f t="shared" si="11"/>
        <v>63.40260655160268</v>
      </c>
      <c r="N362">
        <v>1</v>
      </c>
      <c r="O362">
        <v>11.577</v>
      </c>
      <c r="P362" s="94">
        <f t="shared" si="12"/>
        <v>62.192277792174139</v>
      </c>
      <c r="S362" s="4"/>
    </row>
    <row r="363" spans="1:19">
      <c r="A363" s="84" t="s">
        <v>120</v>
      </c>
      <c r="B363" s="84">
        <v>2021</v>
      </c>
      <c r="C363" s="10">
        <v>44386</v>
      </c>
      <c r="D363" s="84" t="s">
        <v>72</v>
      </c>
      <c r="E363" s="47" t="s">
        <v>208</v>
      </c>
      <c r="F363">
        <v>2</v>
      </c>
      <c r="G363" t="s">
        <v>122</v>
      </c>
      <c r="H363" t="s">
        <v>123</v>
      </c>
      <c r="J363">
        <v>3</v>
      </c>
      <c r="K363">
        <v>2</v>
      </c>
      <c r="L363">
        <v>11.372999999999999</v>
      </c>
      <c r="M363" s="95">
        <f t="shared" si="11"/>
        <v>63.307834344500137</v>
      </c>
      <c r="N363">
        <v>2</v>
      </c>
      <c r="O363">
        <v>11.589</v>
      </c>
      <c r="P363" s="94">
        <f t="shared" si="12"/>
        <v>62.127879886098881</v>
      </c>
      <c r="S363" s="4"/>
    </row>
    <row r="364" spans="1:19">
      <c r="A364" s="84" t="s">
        <v>120</v>
      </c>
      <c r="B364" s="84">
        <v>2021</v>
      </c>
      <c r="C364" s="10">
        <v>44386</v>
      </c>
      <c r="D364" s="84" t="s">
        <v>72</v>
      </c>
      <c r="E364" s="47" t="s">
        <v>209</v>
      </c>
      <c r="F364" t="s">
        <v>210</v>
      </c>
      <c r="G364" t="s">
        <v>111</v>
      </c>
      <c r="H364" t="s">
        <v>121</v>
      </c>
      <c r="J364">
        <v>1</v>
      </c>
      <c r="K364">
        <v>1</v>
      </c>
      <c r="L364">
        <v>10.984999999999999</v>
      </c>
      <c r="M364" s="95">
        <f t="shared" si="11"/>
        <v>65.54392353208921</v>
      </c>
      <c r="N364">
        <v>1</v>
      </c>
      <c r="O364">
        <v>11.103999999999999</v>
      </c>
      <c r="P364" s="94">
        <f t="shared" si="12"/>
        <v>64.84149855907782</v>
      </c>
      <c r="S364" s="4"/>
    </row>
    <row r="365" spans="1:19">
      <c r="A365" s="84" t="s">
        <v>120</v>
      </c>
      <c r="B365" s="84">
        <v>2021</v>
      </c>
      <c r="C365" s="10">
        <v>44386</v>
      </c>
      <c r="D365" s="84" t="s">
        <v>72</v>
      </c>
      <c r="E365" s="47" t="s">
        <v>209</v>
      </c>
      <c r="F365" t="s">
        <v>210</v>
      </c>
      <c r="G365" t="s">
        <v>125</v>
      </c>
      <c r="H365" t="s">
        <v>121</v>
      </c>
      <c r="J365">
        <v>2</v>
      </c>
      <c r="K365">
        <v>2</v>
      </c>
      <c r="L365">
        <v>13.321</v>
      </c>
      <c r="M365" s="95">
        <f t="shared" si="11"/>
        <v>54.049996246528039</v>
      </c>
      <c r="N365">
        <v>2</v>
      </c>
      <c r="O365">
        <v>11.238</v>
      </c>
      <c r="P365" s="94">
        <f t="shared" si="12"/>
        <v>64.068339562199682</v>
      </c>
      <c r="S365" s="4"/>
    </row>
    <row r="366" spans="1:19">
      <c r="A366" s="84" t="s">
        <v>120</v>
      </c>
      <c r="B366" s="84">
        <v>2021</v>
      </c>
      <c r="C366" s="10">
        <v>44386</v>
      </c>
      <c r="D366" s="84" t="s">
        <v>72</v>
      </c>
      <c r="E366" s="47" t="s">
        <v>209</v>
      </c>
      <c r="F366" t="s">
        <v>211</v>
      </c>
      <c r="G366" t="s">
        <v>122</v>
      </c>
      <c r="H366" t="s">
        <v>123</v>
      </c>
      <c r="J366">
        <v>3</v>
      </c>
      <c r="K366">
        <v>2</v>
      </c>
      <c r="L366">
        <v>11.792</v>
      </c>
      <c r="M366" s="95">
        <f t="shared" si="11"/>
        <v>61.058344640434193</v>
      </c>
      <c r="N366">
        <v>1</v>
      </c>
      <c r="O366">
        <v>11.409000000000001</v>
      </c>
      <c r="P366" s="94">
        <f t="shared" si="12"/>
        <v>63.108072574283455</v>
      </c>
      <c r="Q366">
        <v>1</v>
      </c>
      <c r="R366">
        <v>11.499000000000001</v>
      </c>
      <c r="S366" s="33">
        <f>3.6*200/R366</f>
        <v>62.614140360031307</v>
      </c>
    </row>
    <row r="367" spans="1:19">
      <c r="A367" s="84" t="s">
        <v>120</v>
      </c>
      <c r="B367" s="84">
        <v>2021</v>
      </c>
      <c r="C367" s="10">
        <v>44386</v>
      </c>
      <c r="D367" s="84" t="s">
        <v>72</v>
      </c>
      <c r="E367" s="47" t="s">
        <v>209</v>
      </c>
      <c r="F367" t="s">
        <v>211</v>
      </c>
      <c r="G367" t="s">
        <v>107</v>
      </c>
      <c r="H367" t="s">
        <v>15</v>
      </c>
      <c r="J367">
        <v>4</v>
      </c>
      <c r="K367">
        <v>1</v>
      </c>
      <c r="L367">
        <v>11.714</v>
      </c>
      <c r="M367" s="95">
        <f t="shared" si="11"/>
        <v>61.464913778384833</v>
      </c>
      <c r="N367">
        <v>2</v>
      </c>
      <c r="O367">
        <v>11.429</v>
      </c>
      <c r="P367" s="94">
        <f t="shared" si="12"/>
        <v>62.997637588590429</v>
      </c>
      <c r="Q367">
        <v>2</v>
      </c>
      <c r="R367">
        <v>11.58</v>
      </c>
      <c r="S367" s="33">
        <f>3.6*200/R367</f>
        <v>62.176165803108809</v>
      </c>
    </row>
    <row r="368" spans="1:19">
      <c r="A368" s="76" t="s">
        <v>130</v>
      </c>
      <c r="B368" s="76">
        <v>2021</v>
      </c>
      <c r="C368" s="78">
        <v>44330</v>
      </c>
      <c r="D368" s="76" t="s">
        <v>72</v>
      </c>
      <c r="E368" s="47" t="s">
        <v>206</v>
      </c>
      <c r="F368">
        <v>1</v>
      </c>
      <c r="G368" t="s">
        <v>52</v>
      </c>
      <c r="H368" t="s">
        <v>53</v>
      </c>
      <c r="J368">
        <v>6</v>
      </c>
      <c r="K368">
        <v>1</v>
      </c>
      <c r="L368">
        <v>11.69</v>
      </c>
      <c r="M368" s="95">
        <f t="shared" si="11"/>
        <v>61.591103507271171</v>
      </c>
      <c r="S368" s="33"/>
    </row>
    <row r="369" spans="1:19">
      <c r="A369" s="76" t="s">
        <v>130</v>
      </c>
      <c r="B369" s="76">
        <v>2021</v>
      </c>
      <c r="C369" s="78">
        <v>44330</v>
      </c>
      <c r="D369" s="76" t="s">
        <v>72</v>
      </c>
      <c r="E369" s="47" t="s">
        <v>206</v>
      </c>
      <c r="F369">
        <v>1</v>
      </c>
      <c r="G369" t="s">
        <v>60</v>
      </c>
      <c r="H369" t="s">
        <v>61</v>
      </c>
      <c r="J369">
        <v>12</v>
      </c>
      <c r="K369">
        <v>2</v>
      </c>
      <c r="L369">
        <v>11.927999999999999</v>
      </c>
      <c r="M369" s="95">
        <f t="shared" si="11"/>
        <v>60.362173038229379</v>
      </c>
      <c r="S369" s="33"/>
    </row>
    <row r="370" spans="1:19">
      <c r="A370" s="76" t="s">
        <v>130</v>
      </c>
      <c r="B370" s="76">
        <v>2021</v>
      </c>
      <c r="C370" s="78">
        <v>44330</v>
      </c>
      <c r="D370" s="76" t="s">
        <v>72</v>
      </c>
      <c r="E370" s="47" t="s">
        <v>206</v>
      </c>
      <c r="F370">
        <v>2</v>
      </c>
      <c r="G370" t="s">
        <v>42</v>
      </c>
      <c r="H370" t="s">
        <v>98</v>
      </c>
      <c r="J370">
        <v>4</v>
      </c>
      <c r="K370">
        <v>1</v>
      </c>
      <c r="L370">
        <v>11.768000000000001</v>
      </c>
      <c r="M370" s="95">
        <f t="shared" si="11"/>
        <v>61.182868796736912</v>
      </c>
      <c r="S370" s="33"/>
    </row>
    <row r="371" spans="1:19">
      <c r="A371" s="76" t="s">
        <v>130</v>
      </c>
      <c r="B371" s="76">
        <v>2021</v>
      </c>
      <c r="C371" s="78">
        <v>44330</v>
      </c>
      <c r="D371" s="76" t="s">
        <v>72</v>
      </c>
      <c r="E371" s="47" t="s">
        <v>206</v>
      </c>
      <c r="F371">
        <v>2</v>
      </c>
      <c r="G371" t="s">
        <v>58</v>
      </c>
      <c r="H371" t="s">
        <v>133</v>
      </c>
      <c r="J371">
        <v>11</v>
      </c>
      <c r="K371">
        <v>2</v>
      </c>
      <c r="L371">
        <v>12.032</v>
      </c>
      <c r="M371" s="95">
        <f t="shared" si="11"/>
        <v>59.840425531914896</v>
      </c>
      <c r="S371" s="33"/>
    </row>
    <row r="372" spans="1:19">
      <c r="A372" s="76" t="s">
        <v>130</v>
      </c>
      <c r="B372" s="76">
        <v>2021</v>
      </c>
      <c r="C372" s="78">
        <v>44330</v>
      </c>
      <c r="D372" s="76" t="s">
        <v>72</v>
      </c>
      <c r="E372" s="47" t="s">
        <v>206</v>
      </c>
      <c r="F372">
        <v>3</v>
      </c>
      <c r="G372" t="s">
        <v>83</v>
      </c>
      <c r="H372" t="s">
        <v>67</v>
      </c>
      <c r="J372">
        <v>7</v>
      </c>
      <c r="K372">
        <v>1</v>
      </c>
      <c r="L372">
        <v>11.474</v>
      </c>
      <c r="M372" s="95">
        <f t="shared" si="11"/>
        <v>62.750566498169775</v>
      </c>
      <c r="S372" s="33"/>
    </row>
    <row r="373" spans="1:19">
      <c r="A373" s="76" t="s">
        <v>130</v>
      </c>
      <c r="B373" s="76">
        <v>2021</v>
      </c>
      <c r="C373" s="78">
        <v>44330</v>
      </c>
      <c r="D373" s="76" t="s">
        <v>72</v>
      </c>
      <c r="E373" s="47" t="s">
        <v>206</v>
      </c>
      <c r="F373">
        <v>3</v>
      </c>
      <c r="G373" t="s">
        <v>132</v>
      </c>
      <c r="H373" t="s">
        <v>65</v>
      </c>
      <c r="J373">
        <v>10</v>
      </c>
      <c r="K373">
        <v>2</v>
      </c>
      <c r="L373">
        <v>11.595000000000001</v>
      </c>
      <c r="M373" s="95">
        <f t="shared" si="11"/>
        <v>62.095730918499349</v>
      </c>
      <c r="S373" s="33"/>
    </row>
    <row r="374" spans="1:19">
      <c r="A374" s="76" t="s">
        <v>130</v>
      </c>
      <c r="B374" s="76">
        <v>2021</v>
      </c>
      <c r="C374" s="78">
        <v>44330</v>
      </c>
      <c r="D374" s="76" t="s">
        <v>72</v>
      </c>
      <c r="E374" s="47" t="s">
        <v>206</v>
      </c>
      <c r="F374">
        <v>4</v>
      </c>
      <c r="G374" t="s">
        <v>108</v>
      </c>
      <c r="H374" t="s">
        <v>63</v>
      </c>
      <c r="J374">
        <v>8</v>
      </c>
      <c r="K374">
        <v>1</v>
      </c>
      <c r="L374">
        <v>11.821999999999999</v>
      </c>
      <c r="M374" s="95">
        <f t="shared" si="11"/>
        <v>60.903400439857897</v>
      </c>
      <c r="S374" s="33"/>
    </row>
    <row r="375" spans="1:19">
      <c r="A375" s="76" t="s">
        <v>130</v>
      </c>
      <c r="B375" s="76">
        <v>2021</v>
      </c>
      <c r="C375" s="78">
        <v>44330</v>
      </c>
      <c r="D375" s="76" t="s">
        <v>72</v>
      </c>
      <c r="E375" s="47" t="s">
        <v>206</v>
      </c>
      <c r="F375">
        <v>4</v>
      </c>
      <c r="G375" t="s">
        <v>99</v>
      </c>
      <c r="H375" t="s">
        <v>67</v>
      </c>
      <c r="J375">
        <v>9</v>
      </c>
      <c r="K375">
        <v>2</v>
      </c>
      <c r="L375">
        <v>11.87</v>
      </c>
      <c r="M375" s="95">
        <f t="shared" si="11"/>
        <v>60.65711878685763</v>
      </c>
      <c r="S375" s="33"/>
    </row>
    <row r="376" spans="1:19">
      <c r="A376" s="76" t="s">
        <v>130</v>
      </c>
      <c r="B376" s="76">
        <v>2021</v>
      </c>
      <c r="C376" s="78">
        <v>44330</v>
      </c>
      <c r="D376" s="76" t="s">
        <v>72</v>
      </c>
      <c r="E376" s="47" t="s">
        <v>207</v>
      </c>
      <c r="F376">
        <v>1</v>
      </c>
      <c r="G376" t="s">
        <v>80</v>
      </c>
      <c r="H376" t="s">
        <v>65</v>
      </c>
      <c r="J376">
        <v>1</v>
      </c>
      <c r="K376">
        <v>1</v>
      </c>
      <c r="L376">
        <v>11.218999999999999</v>
      </c>
      <c r="M376" s="95">
        <f t="shared" si="11"/>
        <v>64.176842855869509</v>
      </c>
      <c r="N376">
        <v>1</v>
      </c>
      <c r="O376">
        <v>11.881</v>
      </c>
      <c r="S376" s="33"/>
    </row>
    <row r="377" spans="1:19">
      <c r="A377" s="76" t="s">
        <v>130</v>
      </c>
      <c r="B377" s="76">
        <v>2021</v>
      </c>
      <c r="C377" s="78">
        <v>44330</v>
      </c>
      <c r="D377" s="76" t="s">
        <v>72</v>
      </c>
      <c r="E377" s="47" t="s">
        <v>207</v>
      </c>
      <c r="F377">
        <v>1</v>
      </c>
      <c r="G377" t="s">
        <v>108</v>
      </c>
      <c r="H377" t="s">
        <v>63</v>
      </c>
      <c r="J377">
        <v>8</v>
      </c>
      <c r="K377">
        <v>2</v>
      </c>
      <c r="L377">
        <v>11.641999999999999</v>
      </c>
      <c r="M377" s="95">
        <f t="shared" si="11"/>
        <v>61.845043806906034</v>
      </c>
      <c r="N377">
        <v>2</v>
      </c>
      <c r="O377">
        <v>12.143000000000001</v>
      </c>
      <c r="S377" s="33"/>
    </row>
    <row r="378" spans="1:19">
      <c r="A378" s="76" t="s">
        <v>130</v>
      </c>
      <c r="B378" s="76">
        <v>2021</v>
      </c>
      <c r="C378" s="78">
        <v>44330</v>
      </c>
      <c r="D378" s="76" t="s">
        <v>72</v>
      </c>
      <c r="E378" s="47" t="s">
        <v>207</v>
      </c>
      <c r="F378">
        <v>2</v>
      </c>
      <c r="G378" t="s">
        <v>97</v>
      </c>
      <c r="H378" t="s">
        <v>40</v>
      </c>
      <c r="J378">
        <v>2</v>
      </c>
      <c r="K378">
        <v>1</v>
      </c>
      <c r="L378">
        <v>11.603</v>
      </c>
      <c r="M378" s="95">
        <f t="shared" si="11"/>
        <v>62.052917348961479</v>
      </c>
      <c r="N378">
        <v>1</v>
      </c>
      <c r="O378">
        <v>11.558</v>
      </c>
      <c r="S378" s="33"/>
    </row>
    <row r="379" spans="1:19">
      <c r="A379" s="76" t="s">
        <v>130</v>
      </c>
      <c r="B379" s="76">
        <v>2021</v>
      </c>
      <c r="C379" s="78">
        <v>44330</v>
      </c>
      <c r="D379" s="76" t="s">
        <v>72</v>
      </c>
      <c r="E379" s="47" t="s">
        <v>207</v>
      </c>
      <c r="F379">
        <v>2</v>
      </c>
      <c r="G379" t="s">
        <v>83</v>
      </c>
      <c r="H379" t="s">
        <v>67</v>
      </c>
      <c r="J379">
        <v>7</v>
      </c>
      <c r="K379">
        <v>2</v>
      </c>
      <c r="L379">
        <v>11.69</v>
      </c>
      <c r="M379" s="95">
        <f t="shared" si="11"/>
        <v>61.591103507271171</v>
      </c>
      <c r="N379">
        <v>2</v>
      </c>
      <c r="O379">
        <v>11.712999999999999</v>
      </c>
      <c r="S379" s="33"/>
    </row>
    <row r="380" spans="1:19">
      <c r="A380" s="76" t="s">
        <v>130</v>
      </c>
      <c r="B380" s="76">
        <v>2021</v>
      </c>
      <c r="C380" s="78">
        <v>44330</v>
      </c>
      <c r="D380" s="76" t="s">
        <v>72</v>
      </c>
      <c r="E380" s="47" t="s">
        <v>207</v>
      </c>
      <c r="F380">
        <v>3</v>
      </c>
      <c r="G380" t="s">
        <v>42</v>
      </c>
      <c r="H380" t="s">
        <v>98</v>
      </c>
      <c r="J380">
        <v>4</v>
      </c>
      <c r="K380">
        <v>1</v>
      </c>
      <c r="L380">
        <v>11.734999999999999</v>
      </c>
      <c r="M380" s="95">
        <f t="shared" si="11"/>
        <v>61.354921175969324</v>
      </c>
      <c r="N380">
        <v>2</v>
      </c>
      <c r="O380">
        <v>11.218</v>
      </c>
      <c r="Q380">
        <v>1</v>
      </c>
      <c r="R380">
        <v>11.548999999999999</v>
      </c>
      <c r="S380" s="33">
        <f>3.6*200/R380</f>
        <v>62.343060005195255</v>
      </c>
    </row>
    <row r="381" spans="1:19">
      <c r="A381" s="76" t="s">
        <v>130</v>
      </c>
      <c r="B381" s="76">
        <v>2021</v>
      </c>
      <c r="C381" s="78">
        <v>44330</v>
      </c>
      <c r="D381" s="76" t="s">
        <v>72</v>
      </c>
      <c r="E381" s="47" t="s">
        <v>207</v>
      </c>
      <c r="F381">
        <v>3</v>
      </c>
      <c r="G381" t="s">
        <v>39</v>
      </c>
      <c r="H381" t="s">
        <v>131</v>
      </c>
      <c r="J381">
        <v>5</v>
      </c>
      <c r="K381">
        <v>2</v>
      </c>
      <c r="L381">
        <v>11.753</v>
      </c>
      <c r="M381" s="95">
        <f t="shared" si="11"/>
        <v>61.260954649876624</v>
      </c>
      <c r="N381">
        <v>1</v>
      </c>
      <c r="O381">
        <v>11.079000000000001</v>
      </c>
      <c r="Q381">
        <v>2</v>
      </c>
      <c r="R381">
        <v>13.792</v>
      </c>
      <c r="S381" s="33">
        <f>3.6*200/R381</f>
        <v>52.204176334106727</v>
      </c>
    </row>
    <row r="382" spans="1:19">
      <c r="A382" s="76" t="s">
        <v>130</v>
      </c>
      <c r="B382" s="76">
        <v>2021</v>
      </c>
      <c r="C382" s="78">
        <v>44330</v>
      </c>
      <c r="D382" s="76" t="s">
        <v>72</v>
      </c>
      <c r="E382" s="47" t="s">
        <v>207</v>
      </c>
      <c r="F382">
        <v>4</v>
      </c>
      <c r="G382" t="s">
        <v>45</v>
      </c>
      <c r="H382" t="s">
        <v>98</v>
      </c>
      <c r="J382">
        <v>3</v>
      </c>
      <c r="K382">
        <v>1</v>
      </c>
      <c r="L382">
        <v>11.488</v>
      </c>
      <c r="M382" s="95">
        <f t="shared" si="11"/>
        <v>62.674094707520894</v>
      </c>
      <c r="N382">
        <v>1</v>
      </c>
      <c r="O382">
        <v>11.391999999999999</v>
      </c>
      <c r="S382" s="33"/>
    </row>
    <row r="383" spans="1:19">
      <c r="A383" s="76" t="s">
        <v>130</v>
      </c>
      <c r="B383" s="76">
        <v>2021</v>
      </c>
      <c r="C383" s="78">
        <v>44330</v>
      </c>
      <c r="D383" s="76" t="s">
        <v>72</v>
      </c>
      <c r="E383" s="47" t="s">
        <v>207</v>
      </c>
      <c r="F383">
        <v>4</v>
      </c>
      <c r="G383" t="s">
        <v>52</v>
      </c>
      <c r="H383" t="s">
        <v>53</v>
      </c>
      <c r="J383">
        <v>6</v>
      </c>
      <c r="K383">
        <v>2</v>
      </c>
      <c r="L383">
        <v>11.84</v>
      </c>
      <c r="M383" s="95">
        <f t="shared" si="11"/>
        <v>60.810810810810814</v>
      </c>
      <c r="N383">
        <v>2</v>
      </c>
      <c r="O383">
        <v>11.588999999999999</v>
      </c>
      <c r="S383" s="33"/>
    </row>
    <row r="384" spans="1:19">
      <c r="A384" s="76" t="s">
        <v>130</v>
      </c>
      <c r="B384" s="76">
        <v>2021</v>
      </c>
      <c r="C384" s="78">
        <v>44330</v>
      </c>
      <c r="D384" s="76" t="s">
        <v>72</v>
      </c>
      <c r="E384" s="47" t="s">
        <v>208</v>
      </c>
      <c r="F384">
        <v>1</v>
      </c>
      <c r="G384" t="s">
        <v>80</v>
      </c>
      <c r="H384" t="s">
        <v>65</v>
      </c>
      <c r="J384">
        <v>1</v>
      </c>
      <c r="K384">
        <v>1</v>
      </c>
      <c r="L384">
        <v>11.214</v>
      </c>
      <c r="M384" s="95">
        <f t="shared" si="11"/>
        <v>64.205457463884429</v>
      </c>
      <c r="N384">
        <v>1</v>
      </c>
      <c r="O384">
        <v>11.278</v>
      </c>
      <c r="S384" s="33"/>
    </row>
    <row r="385" spans="1:19">
      <c r="A385" s="76" t="s">
        <v>130</v>
      </c>
      <c r="B385" s="76">
        <v>2021</v>
      </c>
      <c r="C385" s="78">
        <v>44330</v>
      </c>
      <c r="D385" s="76" t="s">
        <v>72</v>
      </c>
      <c r="E385" s="47" t="s">
        <v>208</v>
      </c>
      <c r="F385">
        <v>1</v>
      </c>
      <c r="G385" t="s">
        <v>45</v>
      </c>
      <c r="H385" t="s">
        <v>98</v>
      </c>
      <c r="J385">
        <v>3</v>
      </c>
      <c r="K385">
        <v>2</v>
      </c>
      <c r="L385">
        <v>11.391</v>
      </c>
      <c r="M385" s="95">
        <f t="shared" si="11"/>
        <v>63.207795628127471</v>
      </c>
      <c r="N385">
        <v>2</v>
      </c>
      <c r="O385">
        <v>11.803000000000001</v>
      </c>
      <c r="S385" s="33"/>
    </row>
    <row r="386" spans="1:19">
      <c r="A386" s="76" t="s">
        <v>130</v>
      </c>
      <c r="B386" s="76">
        <v>2021</v>
      </c>
      <c r="C386" s="78">
        <v>44330</v>
      </c>
      <c r="D386" s="76" t="s">
        <v>72</v>
      </c>
      <c r="E386" s="47" t="s">
        <v>208</v>
      </c>
      <c r="F386">
        <v>2</v>
      </c>
      <c r="G386" t="s">
        <v>97</v>
      </c>
      <c r="H386" t="s">
        <v>40</v>
      </c>
      <c r="J386">
        <v>2</v>
      </c>
      <c r="K386">
        <v>1</v>
      </c>
      <c r="L386">
        <v>11.478</v>
      </c>
      <c r="M386" s="95">
        <f t="shared" si="11"/>
        <v>62.728698379508629</v>
      </c>
      <c r="N386">
        <v>1</v>
      </c>
      <c r="O386">
        <v>11.492000000000001</v>
      </c>
      <c r="S386" s="33"/>
    </row>
    <row r="387" spans="1:19">
      <c r="A387" s="76" t="s">
        <v>130</v>
      </c>
      <c r="B387" s="76">
        <v>2021</v>
      </c>
      <c r="C387" s="78">
        <v>44330</v>
      </c>
      <c r="D387" s="76" t="s">
        <v>72</v>
      </c>
      <c r="E387" s="47" t="s">
        <v>208</v>
      </c>
      <c r="F387">
        <v>2</v>
      </c>
      <c r="G387" t="s">
        <v>42</v>
      </c>
      <c r="H387" t="s">
        <v>98</v>
      </c>
      <c r="J387">
        <v>4</v>
      </c>
      <c r="K387">
        <v>2</v>
      </c>
      <c r="L387">
        <v>11.551</v>
      </c>
      <c r="M387" s="95">
        <f t="shared" si="11"/>
        <v>62.332265604709548</v>
      </c>
      <c r="N387">
        <v>2</v>
      </c>
      <c r="O387">
        <v>11.551</v>
      </c>
      <c r="S387" s="33"/>
    </row>
    <row r="388" spans="1:19">
      <c r="A388" s="76" t="s">
        <v>130</v>
      </c>
      <c r="B388" s="76">
        <v>2021</v>
      </c>
      <c r="C388" s="78">
        <v>44330</v>
      </c>
      <c r="D388" s="76" t="s">
        <v>72</v>
      </c>
      <c r="E388" s="47" t="s">
        <v>209</v>
      </c>
      <c r="F388" t="s">
        <v>210</v>
      </c>
      <c r="G388" t="s">
        <v>80</v>
      </c>
      <c r="H388" t="s">
        <v>65</v>
      </c>
      <c r="J388">
        <v>1</v>
      </c>
      <c r="K388">
        <v>1</v>
      </c>
      <c r="L388">
        <v>11.534000000000001</v>
      </c>
      <c r="M388" s="95">
        <f t="shared" si="11"/>
        <v>62.424137333102131</v>
      </c>
      <c r="N388">
        <v>1</v>
      </c>
      <c r="O388">
        <v>11.609</v>
      </c>
      <c r="S388" s="33"/>
    </row>
    <row r="389" spans="1:19">
      <c r="A389" s="76" t="s">
        <v>130</v>
      </c>
      <c r="B389" s="76">
        <v>2021</v>
      </c>
      <c r="C389" s="78">
        <v>44330</v>
      </c>
      <c r="D389" s="76" t="s">
        <v>72</v>
      </c>
      <c r="E389" s="47" t="s">
        <v>209</v>
      </c>
      <c r="F389" t="s">
        <v>210</v>
      </c>
      <c r="G389" t="s">
        <v>97</v>
      </c>
      <c r="H389" t="s">
        <v>40</v>
      </c>
      <c r="J389">
        <v>2</v>
      </c>
      <c r="K389">
        <v>2</v>
      </c>
      <c r="L389">
        <v>11.653</v>
      </c>
      <c r="M389" s="95">
        <f t="shared" si="11"/>
        <v>61.786664378271688</v>
      </c>
      <c r="N389">
        <v>2</v>
      </c>
      <c r="O389">
        <v>11.968</v>
      </c>
      <c r="S389" s="33"/>
    </row>
    <row r="390" spans="1:19">
      <c r="A390" s="76" t="s">
        <v>130</v>
      </c>
      <c r="B390" s="76">
        <v>2021</v>
      </c>
      <c r="C390" s="78">
        <v>44330</v>
      </c>
      <c r="D390" s="76" t="s">
        <v>72</v>
      </c>
      <c r="E390" s="47" t="s">
        <v>209</v>
      </c>
      <c r="F390" t="s">
        <v>211</v>
      </c>
      <c r="G390" t="s">
        <v>45</v>
      </c>
      <c r="H390" t="s">
        <v>98</v>
      </c>
      <c r="J390">
        <v>3</v>
      </c>
      <c r="K390">
        <v>1</v>
      </c>
      <c r="L390">
        <v>11.686</v>
      </c>
      <c r="M390" s="95">
        <f t="shared" si="11"/>
        <v>61.612185521136404</v>
      </c>
      <c r="N390">
        <v>2</v>
      </c>
      <c r="O390">
        <v>12.032</v>
      </c>
      <c r="Q390">
        <v>1</v>
      </c>
      <c r="R390">
        <v>11.657</v>
      </c>
      <c r="S390" s="33">
        <f>3.6*200/R390</f>
        <v>61.765462812044262</v>
      </c>
    </row>
    <row r="391" spans="1:19">
      <c r="A391" s="76" t="s">
        <v>130</v>
      </c>
      <c r="B391" s="76">
        <v>2021</v>
      </c>
      <c r="C391" s="78">
        <v>44330</v>
      </c>
      <c r="D391" s="76" t="s">
        <v>72</v>
      </c>
      <c r="E391" s="47" t="s">
        <v>209</v>
      </c>
      <c r="F391" t="s">
        <v>211</v>
      </c>
      <c r="G391" t="s">
        <v>42</v>
      </c>
      <c r="H391" t="s">
        <v>98</v>
      </c>
      <c r="J391">
        <v>4</v>
      </c>
      <c r="K391">
        <v>2</v>
      </c>
      <c r="L391">
        <v>11.803000000000001</v>
      </c>
      <c r="M391" s="95">
        <f t="shared" si="11"/>
        <v>61.001440311785132</v>
      </c>
      <c r="N391">
        <v>1</v>
      </c>
      <c r="O391">
        <v>11.949</v>
      </c>
      <c r="Q391">
        <v>2</v>
      </c>
      <c r="R391">
        <v>11.727</v>
      </c>
      <c r="S391" s="33">
        <f>3.6*200/R391</f>
        <v>61.396776669224863</v>
      </c>
    </row>
    <row r="392" spans="1:19">
      <c r="A392" s="4" t="s">
        <v>134</v>
      </c>
      <c r="B392" s="4">
        <v>2020</v>
      </c>
      <c r="C392" s="24">
        <v>43888</v>
      </c>
      <c r="D392" s="4" t="s">
        <v>13</v>
      </c>
      <c r="E392" s="47" t="s">
        <v>205</v>
      </c>
      <c r="F392">
        <v>1</v>
      </c>
      <c r="G392" t="s">
        <v>135</v>
      </c>
      <c r="H392" t="s">
        <v>36</v>
      </c>
      <c r="J392">
        <v>10</v>
      </c>
      <c r="K392">
        <v>1</v>
      </c>
      <c r="L392">
        <v>11.502000000000001</v>
      </c>
      <c r="M392" s="95">
        <f t="shared" si="11"/>
        <v>62.59780907668231</v>
      </c>
      <c r="S392" s="33"/>
    </row>
    <row r="393" spans="1:19">
      <c r="A393" s="4" t="s">
        <v>134</v>
      </c>
      <c r="B393" s="4">
        <v>2020</v>
      </c>
      <c r="C393" s="24">
        <v>43888</v>
      </c>
      <c r="D393" s="4" t="s">
        <v>13</v>
      </c>
      <c r="E393" s="47" t="s">
        <v>205</v>
      </c>
      <c r="F393">
        <v>1</v>
      </c>
      <c r="G393" t="s">
        <v>124</v>
      </c>
      <c r="H393" t="s">
        <v>123</v>
      </c>
      <c r="J393">
        <v>28</v>
      </c>
      <c r="K393">
        <v>2</v>
      </c>
      <c r="L393">
        <v>11.638</v>
      </c>
      <c r="M393" s="95">
        <f t="shared" si="11"/>
        <v>61.86630005155525</v>
      </c>
      <c r="S393" s="33"/>
    </row>
    <row r="394" spans="1:19">
      <c r="A394" t="s">
        <v>134</v>
      </c>
      <c r="B394">
        <v>2020</v>
      </c>
      <c r="C394" s="24">
        <v>43888</v>
      </c>
      <c r="D394" t="s">
        <v>13</v>
      </c>
      <c r="E394" s="47" t="s">
        <v>205</v>
      </c>
      <c r="F394">
        <v>2</v>
      </c>
      <c r="G394" t="s">
        <v>26</v>
      </c>
      <c r="H394" t="s">
        <v>27</v>
      </c>
      <c r="J394">
        <v>11</v>
      </c>
      <c r="K394">
        <v>1</v>
      </c>
      <c r="L394">
        <v>11.084</v>
      </c>
      <c r="M394" s="95">
        <f t="shared" si="11"/>
        <v>64.958498736918088</v>
      </c>
      <c r="S394" s="33"/>
    </row>
    <row r="395" spans="1:19">
      <c r="A395" t="s">
        <v>134</v>
      </c>
      <c r="B395">
        <v>2020</v>
      </c>
      <c r="C395" s="24">
        <v>43888</v>
      </c>
      <c r="D395" t="s">
        <v>13</v>
      </c>
      <c r="E395" s="47" t="s">
        <v>205</v>
      </c>
      <c r="F395">
        <v>2</v>
      </c>
      <c r="G395" t="s">
        <v>41</v>
      </c>
      <c r="H395" t="s">
        <v>27</v>
      </c>
      <c r="J395">
        <v>27</v>
      </c>
      <c r="K395">
        <v>2</v>
      </c>
      <c r="L395">
        <v>11.368</v>
      </c>
      <c r="M395" s="95">
        <f t="shared" si="11"/>
        <v>63.335679099225892</v>
      </c>
      <c r="S395" s="33"/>
    </row>
    <row r="396" spans="1:19">
      <c r="A396" t="s">
        <v>134</v>
      </c>
      <c r="B396">
        <v>2020</v>
      </c>
      <c r="C396" s="24">
        <v>43888</v>
      </c>
      <c r="D396" t="s">
        <v>13</v>
      </c>
      <c r="E396" s="47" t="s">
        <v>205</v>
      </c>
      <c r="F396">
        <v>3</v>
      </c>
      <c r="G396" t="s">
        <v>33</v>
      </c>
      <c r="H396" t="s">
        <v>27</v>
      </c>
      <c r="J396">
        <v>4</v>
      </c>
      <c r="K396">
        <v>1</v>
      </c>
      <c r="L396">
        <v>11.106</v>
      </c>
      <c r="M396" s="95">
        <f t="shared" si="11"/>
        <v>64.829821717990271</v>
      </c>
      <c r="S396" s="33"/>
    </row>
    <row r="397" spans="1:19">
      <c r="A397" t="s">
        <v>134</v>
      </c>
      <c r="B397">
        <v>2020</v>
      </c>
      <c r="C397" s="24">
        <v>43888</v>
      </c>
      <c r="D397" t="s">
        <v>13</v>
      </c>
      <c r="E397" s="47" t="s">
        <v>205</v>
      </c>
      <c r="F397">
        <v>3</v>
      </c>
      <c r="G397" t="s">
        <v>39</v>
      </c>
      <c r="H397" t="s">
        <v>40</v>
      </c>
      <c r="J397">
        <v>26</v>
      </c>
      <c r="K397">
        <v>2</v>
      </c>
      <c r="L397">
        <v>11.204000000000001</v>
      </c>
      <c r="M397" s="95">
        <f t="shared" si="11"/>
        <v>64.262763298821852</v>
      </c>
      <c r="S397" s="33"/>
    </row>
    <row r="398" spans="1:19">
      <c r="A398" t="s">
        <v>134</v>
      </c>
      <c r="B398">
        <v>2020</v>
      </c>
      <c r="C398" s="24">
        <v>43888</v>
      </c>
      <c r="D398" t="s">
        <v>13</v>
      </c>
      <c r="E398" s="47" t="s">
        <v>205</v>
      </c>
      <c r="F398">
        <v>4</v>
      </c>
      <c r="G398" t="s">
        <v>73</v>
      </c>
      <c r="H398" t="s">
        <v>19</v>
      </c>
      <c r="J398">
        <v>6</v>
      </c>
      <c r="K398">
        <v>1</v>
      </c>
      <c r="L398">
        <v>11.337</v>
      </c>
      <c r="M398" s="95">
        <f t="shared" si="11"/>
        <v>63.508864779042078</v>
      </c>
      <c r="S398" s="33"/>
    </row>
    <row r="399" spans="1:19">
      <c r="A399" t="s">
        <v>134</v>
      </c>
      <c r="B399">
        <v>2020</v>
      </c>
      <c r="C399" s="24">
        <v>43888</v>
      </c>
      <c r="D399" t="s">
        <v>13</v>
      </c>
      <c r="E399" s="47" t="s">
        <v>205</v>
      </c>
      <c r="F399">
        <v>4</v>
      </c>
      <c r="G399" t="s">
        <v>83</v>
      </c>
      <c r="H399" t="s">
        <v>67</v>
      </c>
      <c r="J399">
        <v>25</v>
      </c>
      <c r="K399">
        <v>2</v>
      </c>
      <c r="L399">
        <v>11.58</v>
      </c>
      <c r="M399" s="95">
        <f t="shared" si="11"/>
        <v>62.176165803108809</v>
      </c>
      <c r="S399" s="33"/>
    </row>
    <row r="400" spans="1:19">
      <c r="A400" t="s">
        <v>134</v>
      </c>
      <c r="B400">
        <v>2020</v>
      </c>
      <c r="C400" s="24">
        <v>43888</v>
      </c>
      <c r="D400" t="s">
        <v>13</v>
      </c>
      <c r="E400" s="47" t="s">
        <v>205</v>
      </c>
      <c r="F400">
        <v>5</v>
      </c>
      <c r="G400" t="s">
        <v>16</v>
      </c>
      <c r="H400" t="s">
        <v>17</v>
      </c>
      <c r="J400">
        <v>12</v>
      </c>
      <c r="K400">
        <v>1</v>
      </c>
      <c r="L400">
        <v>11.303000000000001</v>
      </c>
      <c r="M400" s="95">
        <f t="shared" si="11"/>
        <v>63.699902680704234</v>
      </c>
      <c r="S400" s="33"/>
    </row>
    <row r="401" spans="1:19">
      <c r="A401" t="s">
        <v>134</v>
      </c>
      <c r="B401">
        <v>2020</v>
      </c>
      <c r="C401" s="24">
        <v>43888</v>
      </c>
      <c r="D401" t="s">
        <v>13</v>
      </c>
      <c r="E401" s="47" t="s">
        <v>205</v>
      </c>
      <c r="F401">
        <v>5</v>
      </c>
      <c r="G401" t="s">
        <v>20</v>
      </c>
      <c r="H401" t="s">
        <v>21</v>
      </c>
      <c r="J401">
        <v>24</v>
      </c>
      <c r="K401">
        <v>2</v>
      </c>
      <c r="L401">
        <v>11.404000000000002</v>
      </c>
      <c r="M401" s="95">
        <f t="shared" si="11"/>
        <v>63.135741844966667</v>
      </c>
      <c r="S401" s="33"/>
    </row>
    <row r="402" spans="1:19">
      <c r="A402" t="s">
        <v>134</v>
      </c>
      <c r="B402">
        <v>2020</v>
      </c>
      <c r="C402" s="24">
        <v>43888</v>
      </c>
      <c r="D402" t="s">
        <v>13</v>
      </c>
      <c r="E402" s="47" t="s">
        <v>205</v>
      </c>
      <c r="F402">
        <v>6</v>
      </c>
      <c r="G402" t="s">
        <v>136</v>
      </c>
      <c r="H402" t="s">
        <v>25</v>
      </c>
      <c r="J402">
        <v>13</v>
      </c>
      <c r="K402">
        <v>1</v>
      </c>
      <c r="L402">
        <v>11.276999999999999</v>
      </c>
      <c r="M402" s="95">
        <f t="shared" si="11"/>
        <v>63.846767757382288</v>
      </c>
      <c r="S402" s="33"/>
    </row>
    <row r="403" spans="1:19">
      <c r="A403" t="s">
        <v>134</v>
      </c>
      <c r="B403">
        <v>2020</v>
      </c>
      <c r="C403" s="24">
        <v>43888</v>
      </c>
      <c r="D403" t="s">
        <v>13</v>
      </c>
      <c r="E403" s="47" t="s">
        <v>205</v>
      </c>
      <c r="F403">
        <v>6</v>
      </c>
      <c r="G403" t="s">
        <v>113</v>
      </c>
      <c r="H403" t="s">
        <v>121</v>
      </c>
      <c r="J403">
        <v>23</v>
      </c>
      <c r="K403">
        <v>2</v>
      </c>
      <c r="L403">
        <v>11.504999999999999</v>
      </c>
      <c r="M403" s="95">
        <f t="shared" si="11"/>
        <v>62.581486310299873</v>
      </c>
      <c r="S403" s="33"/>
    </row>
    <row r="404" spans="1:19">
      <c r="A404" t="s">
        <v>134</v>
      </c>
      <c r="B404">
        <v>2020</v>
      </c>
      <c r="C404" s="24">
        <v>43888</v>
      </c>
      <c r="D404" t="s">
        <v>13</v>
      </c>
      <c r="E404" s="47" t="s">
        <v>205</v>
      </c>
      <c r="F404">
        <v>7</v>
      </c>
      <c r="G404" t="s">
        <v>122</v>
      </c>
      <c r="H404" t="s">
        <v>123</v>
      </c>
      <c r="J404">
        <v>8</v>
      </c>
      <c r="K404">
        <v>1</v>
      </c>
      <c r="L404">
        <v>11.127000000000001</v>
      </c>
      <c r="M404" s="95">
        <f t="shared" si="11"/>
        <v>64.70746832030197</v>
      </c>
      <c r="S404" s="33"/>
    </row>
    <row r="405" spans="1:19">
      <c r="A405" t="s">
        <v>134</v>
      </c>
      <c r="B405">
        <v>2020</v>
      </c>
      <c r="C405" s="24">
        <v>43888</v>
      </c>
      <c r="D405" t="s">
        <v>13</v>
      </c>
      <c r="E405" s="47" t="s">
        <v>205</v>
      </c>
      <c r="F405">
        <v>7</v>
      </c>
      <c r="G405" t="s">
        <v>52</v>
      </c>
      <c r="H405" t="s">
        <v>53</v>
      </c>
      <c r="J405">
        <v>17</v>
      </c>
      <c r="K405">
        <v>2</v>
      </c>
      <c r="L405">
        <v>11.143000000000001</v>
      </c>
      <c r="M405" s="95">
        <f t="shared" si="11"/>
        <v>64.614556223638161</v>
      </c>
      <c r="S405" s="33"/>
    </row>
    <row r="406" spans="1:19">
      <c r="A406" t="s">
        <v>134</v>
      </c>
      <c r="B406">
        <v>2020</v>
      </c>
      <c r="C406" s="24">
        <v>43888</v>
      </c>
      <c r="D406" t="s">
        <v>13</v>
      </c>
      <c r="E406" s="47" t="s">
        <v>205</v>
      </c>
      <c r="F406">
        <v>8</v>
      </c>
      <c r="G406" t="s">
        <v>43</v>
      </c>
      <c r="H406" t="s">
        <v>44</v>
      </c>
      <c r="J406">
        <v>7</v>
      </c>
      <c r="K406">
        <v>1</v>
      </c>
      <c r="L406">
        <v>11.129</v>
      </c>
      <c r="M406" s="95">
        <f t="shared" si="11"/>
        <v>64.69583969808609</v>
      </c>
      <c r="S406" s="33"/>
    </row>
    <row r="407" spans="1:19">
      <c r="A407" t="s">
        <v>134</v>
      </c>
      <c r="B407">
        <v>2020</v>
      </c>
      <c r="C407" s="24">
        <v>43888</v>
      </c>
      <c r="D407" t="s">
        <v>13</v>
      </c>
      <c r="E407" s="47" t="s">
        <v>205</v>
      </c>
      <c r="F407">
        <v>8</v>
      </c>
      <c r="G407" t="s">
        <v>141</v>
      </c>
      <c r="H407" t="s">
        <v>44</v>
      </c>
      <c r="J407">
        <v>22</v>
      </c>
      <c r="K407">
        <v>2</v>
      </c>
      <c r="L407">
        <v>11.163</v>
      </c>
      <c r="M407" s="95">
        <f t="shared" si="11"/>
        <v>64.498790647675349</v>
      </c>
      <c r="S407" s="33"/>
    </row>
    <row r="408" spans="1:19">
      <c r="A408" t="s">
        <v>134</v>
      </c>
      <c r="B408">
        <v>2020</v>
      </c>
      <c r="C408" s="24">
        <v>43888</v>
      </c>
      <c r="D408" t="s">
        <v>13</v>
      </c>
      <c r="E408" s="47" t="s">
        <v>205</v>
      </c>
      <c r="F408">
        <v>9</v>
      </c>
      <c r="G408" t="s">
        <v>137</v>
      </c>
      <c r="H408" t="s">
        <v>38</v>
      </c>
      <c r="J408">
        <v>14</v>
      </c>
      <c r="K408">
        <v>1</v>
      </c>
      <c r="L408">
        <v>11.295999999999999</v>
      </c>
      <c r="M408" s="95">
        <f t="shared" si="11"/>
        <v>63.73937677053825</v>
      </c>
      <c r="S408" s="33"/>
    </row>
    <row r="409" spans="1:19">
      <c r="A409" t="s">
        <v>134</v>
      </c>
      <c r="B409">
        <v>2020</v>
      </c>
      <c r="C409" s="24">
        <v>43888</v>
      </c>
      <c r="D409" t="s">
        <v>13</v>
      </c>
      <c r="E409" s="47" t="s">
        <v>205</v>
      </c>
      <c r="F409">
        <v>9</v>
      </c>
      <c r="G409" t="s">
        <v>140</v>
      </c>
      <c r="H409" t="s">
        <v>29</v>
      </c>
      <c r="J409">
        <v>21</v>
      </c>
      <c r="K409">
        <v>2</v>
      </c>
      <c r="L409">
        <v>11.324999999999999</v>
      </c>
      <c r="M409" s="95">
        <f t="shared" si="11"/>
        <v>63.576158940397356</v>
      </c>
      <c r="S409" s="33"/>
    </row>
    <row r="410" spans="1:19">
      <c r="A410" t="s">
        <v>134</v>
      </c>
      <c r="B410">
        <v>2020</v>
      </c>
      <c r="C410" s="24">
        <v>43888</v>
      </c>
      <c r="D410" t="s">
        <v>13</v>
      </c>
      <c r="E410" s="47" t="s">
        <v>205</v>
      </c>
      <c r="F410">
        <v>10</v>
      </c>
      <c r="G410" t="s">
        <v>111</v>
      </c>
      <c r="H410" t="s">
        <v>121</v>
      </c>
      <c r="J410">
        <v>2</v>
      </c>
      <c r="K410">
        <v>1</v>
      </c>
      <c r="L410">
        <v>11.169</v>
      </c>
      <c r="M410" s="95">
        <f t="shared" ref="M410:M473" si="13">3.6*200/L410</f>
        <v>64.464141821112008</v>
      </c>
      <c r="S410" s="33"/>
    </row>
    <row r="411" spans="1:19">
      <c r="A411" t="s">
        <v>134</v>
      </c>
      <c r="B411">
        <v>2020</v>
      </c>
      <c r="C411" s="24">
        <v>43888</v>
      </c>
      <c r="D411" t="s">
        <v>13</v>
      </c>
      <c r="E411" s="47" t="s">
        <v>205</v>
      </c>
      <c r="F411">
        <v>10</v>
      </c>
      <c r="G411" t="s">
        <v>139</v>
      </c>
      <c r="H411" t="s">
        <v>36</v>
      </c>
      <c r="J411">
        <v>20</v>
      </c>
      <c r="K411">
        <v>2</v>
      </c>
      <c r="L411">
        <v>11.476000000000001</v>
      </c>
      <c r="M411" s="95">
        <f t="shared" si="13"/>
        <v>62.739630533286856</v>
      </c>
      <c r="S411" s="33"/>
    </row>
    <row r="412" spans="1:19">
      <c r="A412" t="s">
        <v>134</v>
      </c>
      <c r="B412">
        <v>2020</v>
      </c>
      <c r="C412" s="24">
        <v>43888</v>
      </c>
      <c r="D412" t="s">
        <v>13</v>
      </c>
      <c r="E412" s="47" t="s">
        <v>205</v>
      </c>
      <c r="F412">
        <v>11</v>
      </c>
      <c r="G412" t="s">
        <v>97</v>
      </c>
      <c r="H412" t="s">
        <v>40</v>
      </c>
      <c r="J412">
        <v>16</v>
      </c>
      <c r="K412">
        <v>1</v>
      </c>
      <c r="L412">
        <v>11.329000000000001</v>
      </c>
      <c r="M412" s="95">
        <f t="shared" si="13"/>
        <v>63.553711713302143</v>
      </c>
      <c r="S412" s="33"/>
    </row>
    <row r="413" spans="1:19">
      <c r="A413" t="s">
        <v>134</v>
      </c>
      <c r="B413">
        <v>2020</v>
      </c>
      <c r="C413" s="24">
        <v>43888</v>
      </c>
      <c r="D413" t="s">
        <v>13</v>
      </c>
      <c r="E413" s="47" t="s">
        <v>205</v>
      </c>
      <c r="F413">
        <v>11</v>
      </c>
      <c r="G413" t="s">
        <v>24</v>
      </c>
      <c r="H413" t="s">
        <v>25</v>
      </c>
      <c r="J413">
        <v>18</v>
      </c>
      <c r="K413">
        <v>2</v>
      </c>
      <c r="L413">
        <v>11.364000000000001</v>
      </c>
      <c r="M413" s="95">
        <f t="shared" si="13"/>
        <v>63.357972544878557</v>
      </c>
      <c r="S413" s="33"/>
    </row>
    <row r="414" spans="1:19">
      <c r="A414" t="s">
        <v>134</v>
      </c>
      <c r="B414">
        <v>2020</v>
      </c>
      <c r="C414" s="24">
        <v>43888</v>
      </c>
      <c r="D414" t="s">
        <v>13</v>
      </c>
      <c r="E414" s="47" t="s">
        <v>205</v>
      </c>
      <c r="F414">
        <v>12</v>
      </c>
      <c r="G414" t="s">
        <v>30</v>
      </c>
      <c r="H414" t="s">
        <v>31</v>
      </c>
      <c r="J414">
        <v>15</v>
      </c>
      <c r="K414">
        <v>1</v>
      </c>
      <c r="L414">
        <v>10.994</v>
      </c>
      <c r="M414" s="95">
        <f t="shared" si="13"/>
        <v>65.490267418591955</v>
      </c>
      <c r="S414" s="33"/>
    </row>
    <row r="415" spans="1:19">
      <c r="A415" t="s">
        <v>134</v>
      </c>
      <c r="B415">
        <v>2020</v>
      </c>
      <c r="C415" s="24">
        <v>43888</v>
      </c>
      <c r="D415" t="s">
        <v>13</v>
      </c>
      <c r="E415" s="47" t="s">
        <v>205</v>
      </c>
      <c r="F415">
        <v>12</v>
      </c>
      <c r="G415" t="s">
        <v>138</v>
      </c>
      <c r="H415" t="s">
        <v>29</v>
      </c>
      <c r="J415">
        <v>19</v>
      </c>
      <c r="K415">
        <v>2</v>
      </c>
      <c r="L415">
        <v>11.052</v>
      </c>
      <c r="M415" s="95">
        <f t="shared" si="13"/>
        <v>65.146579804560261</v>
      </c>
      <c r="S415" s="33"/>
    </row>
    <row r="416" spans="1:19">
      <c r="A416" t="s">
        <v>134</v>
      </c>
      <c r="B416">
        <v>2020</v>
      </c>
      <c r="C416" s="24">
        <v>43888</v>
      </c>
      <c r="D416" t="s">
        <v>13</v>
      </c>
      <c r="E416" s="47" t="s">
        <v>206</v>
      </c>
      <c r="F416">
        <v>1</v>
      </c>
      <c r="G416" t="s">
        <v>23</v>
      </c>
      <c r="H416" t="s">
        <v>15</v>
      </c>
      <c r="J416">
        <v>1</v>
      </c>
      <c r="K416">
        <v>1</v>
      </c>
      <c r="L416">
        <v>11.007</v>
      </c>
      <c r="M416" s="95">
        <f t="shared" si="13"/>
        <v>65.412919051512674</v>
      </c>
      <c r="S416" s="33"/>
    </row>
    <row r="417" spans="1:19">
      <c r="A417" t="s">
        <v>134</v>
      </c>
      <c r="B417">
        <v>2020</v>
      </c>
      <c r="C417" s="24">
        <v>43888</v>
      </c>
      <c r="D417" t="s">
        <v>13</v>
      </c>
      <c r="E417" s="47" t="s">
        <v>206</v>
      </c>
      <c r="F417">
        <v>1</v>
      </c>
      <c r="G417" t="s">
        <v>30</v>
      </c>
      <c r="H417" t="s">
        <v>31</v>
      </c>
      <c r="J417">
        <v>15</v>
      </c>
      <c r="K417">
        <v>2</v>
      </c>
      <c r="L417">
        <v>11.138999999999999</v>
      </c>
      <c r="M417" s="95">
        <f t="shared" si="13"/>
        <v>64.637759224346894</v>
      </c>
      <c r="S417" s="33"/>
    </row>
    <row r="418" spans="1:19">
      <c r="A418" t="s">
        <v>134</v>
      </c>
      <c r="B418">
        <v>2020</v>
      </c>
      <c r="C418" s="24">
        <v>43888</v>
      </c>
      <c r="D418" t="s">
        <v>13</v>
      </c>
      <c r="E418" s="47" t="s">
        <v>206</v>
      </c>
      <c r="F418">
        <v>2</v>
      </c>
      <c r="G418" t="s">
        <v>14</v>
      </c>
      <c r="H418" t="s">
        <v>15</v>
      </c>
      <c r="J418">
        <v>5</v>
      </c>
      <c r="K418">
        <v>1</v>
      </c>
      <c r="L418">
        <v>11.298999999999999</v>
      </c>
      <c r="M418" s="95">
        <f t="shared" si="13"/>
        <v>63.722453314452608</v>
      </c>
      <c r="S418" s="33"/>
    </row>
    <row r="419" spans="1:19">
      <c r="A419" t="s">
        <v>134</v>
      </c>
      <c r="B419">
        <v>2020</v>
      </c>
      <c r="C419" s="24">
        <v>43888</v>
      </c>
      <c r="D419" t="s">
        <v>13</v>
      </c>
      <c r="E419" s="47" t="s">
        <v>206</v>
      </c>
      <c r="F419">
        <v>2</v>
      </c>
      <c r="G419" t="s">
        <v>97</v>
      </c>
      <c r="H419" t="s">
        <v>40</v>
      </c>
      <c r="J419">
        <v>16</v>
      </c>
      <c r="K419">
        <v>2</v>
      </c>
      <c r="L419">
        <v>11.686</v>
      </c>
      <c r="M419" s="95">
        <f t="shared" si="13"/>
        <v>61.612185521136404</v>
      </c>
      <c r="S419" s="33"/>
    </row>
    <row r="420" spans="1:19">
      <c r="A420" t="s">
        <v>134</v>
      </c>
      <c r="B420">
        <v>2020</v>
      </c>
      <c r="C420" s="24">
        <v>43888</v>
      </c>
      <c r="D420" t="s">
        <v>13</v>
      </c>
      <c r="E420" s="47" t="s">
        <v>206</v>
      </c>
      <c r="F420">
        <v>3</v>
      </c>
      <c r="G420" t="s">
        <v>111</v>
      </c>
      <c r="H420" t="s">
        <v>121</v>
      </c>
      <c r="J420">
        <v>2</v>
      </c>
      <c r="K420">
        <v>1</v>
      </c>
      <c r="L420">
        <v>11.105</v>
      </c>
      <c r="M420" s="95">
        <f t="shared" si="13"/>
        <v>64.835659612787026</v>
      </c>
      <c r="S420" s="33"/>
    </row>
    <row r="421" spans="1:19">
      <c r="A421" t="s">
        <v>134</v>
      </c>
      <c r="B421">
        <v>2020</v>
      </c>
      <c r="C421" s="24">
        <v>43888</v>
      </c>
      <c r="D421" t="s">
        <v>13</v>
      </c>
      <c r="E421" s="47" t="s">
        <v>206</v>
      </c>
      <c r="F421">
        <v>3</v>
      </c>
      <c r="G421" t="s">
        <v>78</v>
      </c>
      <c r="H421" t="s">
        <v>19</v>
      </c>
      <c r="J421">
        <v>9</v>
      </c>
      <c r="K421">
        <v>2</v>
      </c>
      <c r="L421">
        <v>11.134</v>
      </c>
      <c r="M421" s="95">
        <f t="shared" si="13"/>
        <v>64.666786419974855</v>
      </c>
      <c r="S421" s="33"/>
    </row>
    <row r="422" spans="1:19">
      <c r="A422" t="s">
        <v>134</v>
      </c>
      <c r="B422">
        <v>2020</v>
      </c>
      <c r="C422" s="24">
        <v>43888</v>
      </c>
      <c r="D422" t="s">
        <v>13</v>
      </c>
      <c r="E422" s="47" t="s">
        <v>206</v>
      </c>
      <c r="F422">
        <v>4</v>
      </c>
      <c r="G422" t="s">
        <v>80</v>
      </c>
      <c r="H422" t="s">
        <v>65</v>
      </c>
      <c r="J422">
        <v>3</v>
      </c>
      <c r="K422">
        <v>1</v>
      </c>
      <c r="L422">
        <v>11.206</v>
      </c>
      <c r="M422" s="95">
        <f t="shared" si="13"/>
        <v>64.251293949669829</v>
      </c>
      <c r="S422" s="33"/>
    </row>
    <row r="423" spans="1:19">
      <c r="A423" t="s">
        <v>134</v>
      </c>
      <c r="B423">
        <v>2020</v>
      </c>
      <c r="C423" s="24">
        <v>43888</v>
      </c>
      <c r="D423" t="s">
        <v>13</v>
      </c>
      <c r="E423" s="47" t="s">
        <v>206</v>
      </c>
      <c r="F423">
        <v>4</v>
      </c>
      <c r="G423" t="s">
        <v>137</v>
      </c>
      <c r="H423" t="s">
        <v>38</v>
      </c>
      <c r="J423">
        <v>14</v>
      </c>
      <c r="K423">
        <v>2</v>
      </c>
      <c r="L423">
        <v>11.331</v>
      </c>
      <c r="M423" s="95">
        <f t="shared" si="13"/>
        <v>63.542494042891185</v>
      </c>
      <c r="S423" s="33"/>
    </row>
    <row r="424" spans="1:19">
      <c r="A424" t="s">
        <v>134</v>
      </c>
      <c r="B424">
        <v>2020</v>
      </c>
      <c r="C424" s="24">
        <v>43888</v>
      </c>
      <c r="D424" t="s">
        <v>13</v>
      </c>
      <c r="E424" s="47" t="s">
        <v>206</v>
      </c>
      <c r="F424">
        <v>5</v>
      </c>
      <c r="G424" t="s">
        <v>43</v>
      </c>
      <c r="H424" t="s">
        <v>44</v>
      </c>
      <c r="J424">
        <v>7</v>
      </c>
      <c r="K424">
        <v>1</v>
      </c>
      <c r="L424">
        <v>11.207000000000001</v>
      </c>
      <c r="M424" s="95">
        <f t="shared" si="13"/>
        <v>64.245560810207905</v>
      </c>
      <c r="S424" s="33"/>
    </row>
    <row r="425" spans="1:19">
      <c r="A425" t="s">
        <v>134</v>
      </c>
      <c r="B425">
        <v>2020</v>
      </c>
      <c r="C425" s="24">
        <v>43888</v>
      </c>
      <c r="D425" t="s">
        <v>13</v>
      </c>
      <c r="E425" s="47" t="s">
        <v>206</v>
      </c>
      <c r="F425">
        <v>5</v>
      </c>
      <c r="G425" t="s">
        <v>135</v>
      </c>
      <c r="H425" t="s">
        <v>36</v>
      </c>
      <c r="J425">
        <v>10</v>
      </c>
      <c r="K425">
        <v>2</v>
      </c>
      <c r="L425">
        <v>11.211</v>
      </c>
      <c r="M425" s="95">
        <f t="shared" si="13"/>
        <v>64.222638480064219</v>
      </c>
      <c r="S425" s="33"/>
    </row>
    <row r="426" spans="1:19">
      <c r="A426" t="s">
        <v>134</v>
      </c>
      <c r="B426">
        <v>2020</v>
      </c>
      <c r="C426" s="24">
        <v>43888</v>
      </c>
      <c r="D426" t="s">
        <v>13</v>
      </c>
      <c r="E426" s="47" t="s">
        <v>206</v>
      </c>
      <c r="F426">
        <v>6</v>
      </c>
      <c r="G426" t="s">
        <v>122</v>
      </c>
      <c r="H426" t="s">
        <v>123</v>
      </c>
      <c r="J426">
        <v>8</v>
      </c>
      <c r="K426">
        <v>1</v>
      </c>
      <c r="L426">
        <v>11.15</v>
      </c>
      <c r="M426" s="95">
        <f t="shared" si="13"/>
        <v>64.573991031390136</v>
      </c>
      <c r="S426" s="33"/>
    </row>
    <row r="427" spans="1:19">
      <c r="A427" t="s">
        <v>134</v>
      </c>
      <c r="B427">
        <v>2020</v>
      </c>
      <c r="C427" s="24">
        <v>43888</v>
      </c>
      <c r="D427" t="s">
        <v>13</v>
      </c>
      <c r="E427" s="47" t="s">
        <v>206</v>
      </c>
      <c r="F427">
        <v>6</v>
      </c>
      <c r="G427" t="s">
        <v>26</v>
      </c>
      <c r="H427" t="s">
        <v>27</v>
      </c>
      <c r="J427">
        <v>11</v>
      </c>
      <c r="K427">
        <v>2</v>
      </c>
      <c r="L427">
        <v>11.191000000000001</v>
      </c>
      <c r="M427" s="95">
        <f t="shared" si="13"/>
        <v>64.337413993387543</v>
      </c>
      <c r="S427" s="33"/>
    </row>
    <row r="428" spans="1:19">
      <c r="A428" t="s">
        <v>134</v>
      </c>
      <c r="B428">
        <v>2020</v>
      </c>
      <c r="C428" s="24">
        <v>43888</v>
      </c>
      <c r="D428" t="s">
        <v>13</v>
      </c>
      <c r="E428" s="47" t="s">
        <v>206</v>
      </c>
      <c r="F428">
        <v>7</v>
      </c>
      <c r="G428" t="s">
        <v>33</v>
      </c>
      <c r="H428" t="s">
        <v>27</v>
      </c>
      <c r="J428">
        <v>4</v>
      </c>
      <c r="K428">
        <v>1</v>
      </c>
      <c r="L428">
        <v>11.102</v>
      </c>
      <c r="M428" s="95">
        <f t="shared" si="13"/>
        <v>64.853179607277966</v>
      </c>
      <c r="S428" s="33"/>
    </row>
    <row r="429" spans="1:19">
      <c r="A429" t="s">
        <v>134</v>
      </c>
      <c r="B429">
        <v>2020</v>
      </c>
      <c r="C429" s="24">
        <v>43888</v>
      </c>
      <c r="D429" t="s">
        <v>13</v>
      </c>
      <c r="E429" s="47" t="s">
        <v>206</v>
      </c>
      <c r="F429">
        <v>7</v>
      </c>
      <c r="G429" t="s">
        <v>136</v>
      </c>
      <c r="H429" t="s">
        <v>25</v>
      </c>
      <c r="J429">
        <v>13</v>
      </c>
      <c r="K429">
        <v>2</v>
      </c>
      <c r="L429">
        <v>11.139000000000001</v>
      </c>
      <c r="M429" s="95">
        <f t="shared" si="13"/>
        <v>64.63775922434688</v>
      </c>
      <c r="S429" s="33"/>
    </row>
    <row r="430" spans="1:19">
      <c r="A430" t="s">
        <v>134</v>
      </c>
      <c r="B430">
        <v>2020</v>
      </c>
      <c r="C430" s="24">
        <v>43888</v>
      </c>
      <c r="D430" t="s">
        <v>13</v>
      </c>
      <c r="E430" s="47" t="s">
        <v>206</v>
      </c>
      <c r="F430">
        <v>8</v>
      </c>
      <c r="G430" t="s">
        <v>73</v>
      </c>
      <c r="H430" t="s">
        <v>19</v>
      </c>
      <c r="J430">
        <v>6</v>
      </c>
      <c r="K430">
        <v>1</v>
      </c>
      <c r="L430">
        <v>11.132</v>
      </c>
      <c r="M430" s="95">
        <f t="shared" si="13"/>
        <v>64.678404599353215</v>
      </c>
      <c r="S430" s="33"/>
    </row>
    <row r="431" spans="1:19">
      <c r="A431" t="s">
        <v>134</v>
      </c>
      <c r="B431">
        <v>2020</v>
      </c>
      <c r="C431" s="24">
        <v>43888</v>
      </c>
      <c r="D431" t="s">
        <v>13</v>
      </c>
      <c r="E431" s="47" t="s">
        <v>206</v>
      </c>
      <c r="F431">
        <v>8</v>
      </c>
      <c r="G431" t="s">
        <v>16</v>
      </c>
      <c r="H431" t="s">
        <v>17</v>
      </c>
      <c r="J431">
        <v>12</v>
      </c>
      <c r="K431">
        <v>2</v>
      </c>
      <c r="L431">
        <v>11.180999999999999</v>
      </c>
      <c r="M431" s="95">
        <f t="shared" si="13"/>
        <v>64.394955728467949</v>
      </c>
      <c r="S431" s="33"/>
    </row>
    <row r="432" spans="1:19">
      <c r="A432" t="s">
        <v>134</v>
      </c>
      <c r="B432">
        <v>2020</v>
      </c>
      <c r="C432" s="24">
        <v>43888</v>
      </c>
      <c r="D432" t="s">
        <v>13</v>
      </c>
      <c r="E432" s="47" t="s">
        <v>207</v>
      </c>
      <c r="F432">
        <v>1</v>
      </c>
      <c r="G432" t="s">
        <v>23</v>
      </c>
      <c r="H432" t="s">
        <v>15</v>
      </c>
      <c r="J432">
        <v>1</v>
      </c>
      <c r="K432">
        <v>1</v>
      </c>
      <c r="L432">
        <v>10.958</v>
      </c>
      <c r="M432" s="95">
        <f t="shared" si="13"/>
        <v>65.705420697207515</v>
      </c>
      <c r="N432">
        <v>1</v>
      </c>
      <c r="O432">
        <v>10.896000000000001</v>
      </c>
      <c r="S432" s="33"/>
    </row>
    <row r="433" spans="1:19">
      <c r="A433" t="s">
        <v>134</v>
      </c>
      <c r="B433">
        <v>2020</v>
      </c>
      <c r="C433" s="24">
        <v>43888</v>
      </c>
      <c r="D433" t="s">
        <v>13</v>
      </c>
      <c r="E433" s="47" t="s">
        <v>207</v>
      </c>
      <c r="F433">
        <v>1</v>
      </c>
      <c r="G433" t="s">
        <v>73</v>
      </c>
      <c r="H433" t="s">
        <v>19</v>
      </c>
      <c r="J433">
        <v>6</v>
      </c>
      <c r="K433">
        <v>2</v>
      </c>
      <c r="L433">
        <v>10.974</v>
      </c>
      <c r="M433" s="95">
        <f t="shared" si="13"/>
        <v>65.609622744669224</v>
      </c>
      <c r="N433">
        <v>2</v>
      </c>
      <c r="O433">
        <v>11.037000000000001</v>
      </c>
      <c r="S433" s="33"/>
    </row>
    <row r="434" spans="1:19">
      <c r="A434" t="s">
        <v>134</v>
      </c>
      <c r="B434">
        <v>2020</v>
      </c>
      <c r="C434" s="24">
        <v>43888</v>
      </c>
      <c r="D434" t="s">
        <v>13</v>
      </c>
      <c r="E434" s="47" t="s">
        <v>207</v>
      </c>
      <c r="F434">
        <v>2</v>
      </c>
      <c r="G434" t="s">
        <v>33</v>
      </c>
      <c r="H434" t="s">
        <v>27</v>
      </c>
      <c r="J434">
        <v>4</v>
      </c>
      <c r="K434">
        <v>1</v>
      </c>
      <c r="L434">
        <v>11.282999999999999</v>
      </c>
      <c r="M434" s="95">
        <f t="shared" si="13"/>
        <v>63.81281574049455</v>
      </c>
      <c r="N434">
        <v>1</v>
      </c>
      <c r="O434">
        <v>11.266999999999999</v>
      </c>
      <c r="S434" s="33"/>
    </row>
    <row r="435" spans="1:19">
      <c r="A435" t="s">
        <v>134</v>
      </c>
      <c r="B435">
        <v>2020</v>
      </c>
      <c r="C435" s="24">
        <v>43888</v>
      </c>
      <c r="D435" t="s">
        <v>13</v>
      </c>
      <c r="E435" s="47" t="s">
        <v>207</v>
      </c>
      <c r="F435">
        <v>2</v>
      </c>
      <c r="G435" t="s">
        <v>14</v>
      </c>
      <c r="H435" t="s">
        <v>15</v>
      </c>
      <c r="J435">
        <v>5</v>
      </c>
      <c r="K435">
        <v>2</v>
      </c>
      <c r="L435">
        <v>11.29</v>
      </c>
      <c r="M435" s="95">
        <f t="shared" si="13"/>
        <v>63.773250664304697</v>
      </c>
      <c r="N435">
        <v>2</v>
      </c>
      <c r="O435">
        <v>11.276999999999999</v>
      </c>
      <c r="S435" s="33"/>
    </row>
    <row r="436" spans="1:19">
      <c r="A436" s="4" t="s">
        <v>134</v>
      </c>
      <c r="B436" s="4">
        <v>2020</v>
      </c>
      <c r="C436" s="24">
        <v>43888</v>
      </c>
      <c r="D436" s="4" t="s">
        <v>13</v>
      </c>
      <c r="E436" s="47" t="s">
        <v>207</v>
      </c>
      <c r="F436">
        <v>3</v>
      </c>
      <c r="G436" t="s">
        <v>111</v>
      </c>
      <c r="H436" t="s">
        <v>121</v>
      </c>
      <c r="J436">
        <v>2</v>
      </c>
      <c r="K436">
        <v>1</v>
      </c>
      <c r="L436">
        <v>11.281000000000001</v>
      </c>
      <c r="M436" s="95">
        <f t="shared" si="13"/>
        <v>63.824129066572112</v>
      </c>
      <c r="N436">
        <v>1</v>
      </c>
      <c r="O436">
        <v>11.223000000000001</v>
      </c>
      <c r="S436" s="33"/>
    </row>
    <row r="437" spans="1:19">
      <c r="A437" s="4" t="s">
        <v>134</v>
      </c>
      <c r="B437" s="4">
        <v>2020</v>
      </c>
      <c r="C437" s="24">
        <v>43888</v>
      </c>
      <c r="D437" s="4" t="s">
        <v>13</v>
      </c>
      <c r="E437" s="47" t="s">
        <v>207</v>
      </c>
      <c r="F437">
        <v>3</v>
      </c>
      <c r="G437" t="s">
        <v>122</v>
      </c>
      <c r="H437" t="s">
        <v>123</v>
      </c>
      <c r="J437">
        <v>8</v>
      </c>
      <c r="K437">
        <v>2</v>
      </c>
      <c r="L437">
        <v>11.401</v>
      </c>
      <c r="M437" s="95">
        <f t="shared" si="13"/>
        <v>63.152355056573988</v>
      </c>
      <c r="N437">
        <v>2</v>
      </c>
      <c r="O437">
        <v>11.362</v>
      </c>
      <c r="S437" s="33"/>
    </row>
    <row r="438" spans="1:19">
      <c r="A438" s="4" t="s">
        <v>134</v>
      </c>
      <c r="B438" s="4">
        <v>2020</v>
      </c>
      <c r="C438" s="24">
        <v>43888</v>
      </c>
      <c r="D438" s="4" t="s">
        <v>13</v>
      </c>
      <c r="E438" s="47" t="s">
        <v>207</v>
      </c>
      <c r="F438">
        <v>4</v>
      </c>
      <c r="G438" t="s">
        <v>80</v>
      </c>
      <c r="H438" t="s">
        <v>65</v>
      </c>
      <c r="J438">
        <v>3</v>
      </c>
      <c r="K438">
        <v>1</v>
      </c>
      <c r="L438">
        <v>11.224</v>
      </c>
      <c r="M438" s="95">
        <f t="shared" si="13"/>
        <v>64.148253741981463</v>
      </c>
      <c r="N438">
        <v>1</v>
      </c>
      <c r="O438">
        <v>11.208</v>
      </c>
      <c r="S438" s="33"/>
    </row>
    <row r="439" spans="1:19">
      <c r="A439" s="4" t="s">
        <v>134</v>
      </c>
      <c r="B439" s="4">
        <v>2020</v>
      </c>
      <c r="C439" s="24">
        <v>43888</v>
      </c>
      <c r="D439" s="4" t="s">
        <v>13</v>
      </c>
      <c r="E439" s="47" t="s">
        <v>207</v>
      </c>
      <c r="F439">
        <v>4</v>
      </c>
      <c r="G439" t="s">
        <v>43</v>
      </c>
      <c r="H439" t="s">
        <v>44</v>
      </c>
      <c r="J439">
        <v>7</v>
      </c>
      <c r="K439">
        <v>2</v>
      </c>
      <c r="L439">
        <v>11.286</v>
      </c>
      <c r="M439" s="95">
        <f t="shared" si="13"/>
        <v>63.795853269537481</v>
      </c>
      <c r="N439">
        <v>2</v>
      </c>
      <c r="O439">
        <v>11.454000000000001</v>
      </c>
      <c r="S439" s="33"/>
    </row>
    <row r="440" spans="1:19">
      <c r="A440" s="4" t="s">
        <v>134</v>
      </c>
      <c r="B440" s="4">
        <v>2020</v>
      </c>
      <c r="C440" s="24">
        <v>43889</v>
      </c>
      <c r="D440" s="4" t="s">
        <v>13</v>
      </c>
      <c r="E440" s="47" t="s">
        <v>208</v>
      </c>
      <c r="F440">
        <v>1</v>
      </c>
      <c r="G440" t="s">
        <v>23</v>
      </c>
      <c r="H440" t="s">
        <v>15</v>
      </c>
      <c r="J440">
        <v>1</v>
      </c>
      <c r="K440">
        <v>1</v>
      </c>
      <c r="L440">
        <v>10.852</v>
      </c>
      <c r="M440" s="95">
        <f t="shared" si="13"/>
        <v>66.347217102838187</v>
      </c>
      <c r="N440">
        <v>1</v>
      </c>
      <c r="O440">
        <v>10.901</v>
      </c>
      <c r="S440" s="33"/>
    </row>
    <row r="441" spans="1:19">
      <c r="A441" s="4" t="s">
        <v>134</v>
      </c>
      <c r="B441" s="4">
        <v>2020</v>
      </c>
      <c r="C441" s="24">
        <v>43889</v>
      </c>
      <c r="D441" s="4" t="s">
        <v>13</v>
      </c>
      <c r="E441" s="47" t="s">
        <v>208</v>
      </c>
      <c r="F441">
        <v>1</v>
      </c>
      <c r="G441" t="s">
        <v>80</v>
      </c>
      <c r="H441" t="s">
        <v>65</v>
      </c>
      <c r="J441">
        <v>3</v>
      </c>
      <c r="K441">
        <v>2</v>
      </c>
      <c r="L441">
        <v>10.96</v>
      </c>
      <c r="M441" s="95">
        <f t="shared" si="13"/>
        <v>65.693430656934297</v>
      </c>
      <c r="N441">
        <v>2</v>
      </c>
      <c r="O441">
        <v>11.04</v>
      </c>
      <c r="S441" s="33"/>
    </row>
    <row r="442" spans="1:19">
      <c r="A442" s="4" t="s">
        <v>134</v>
      </c>
      <c r="B442" s="4">
        <v>2020</v>
      </c>
      <c r="C442" s="24">
        <v>43889</v>
      </c>
      <c r="D442" s="4" t="s">
        <v>13</v>
      </c>
      <c r="E442" s="47" t="s">
        <v>208</v>
      </c>
      <c r="F442">
        <v>2</v>
      </c>
      <c r="G442" t="s">
        <v>111</v>
      </c>
      <c r="H442" t="s">
        <v>121</v>
      </c>
      <c r="J442">
        <v>2</v>
      </c>
      <c r="K442">
        <v>1</v>
      </c>
      <c r="L442">
        <v>11.128</v>
      </c>
      <c r="M442" s="95">
        <f t="shared" si="13"/>
        <v>64.701653486700209</v>
      </c>
      <c r="N442">
        <v>2</v>
      </c>
      <c r="O442">
        <v>11.241</v>
      </c>
      <c r="Q442">
        <v>1</v>
      </c>
      <c r="R442">
        <v>11.324</v>
      </c>
      <c r="S442" s="33">
        <f>3.6*200/R442</f>
        <v>63.581773225008831</v>
      </c>
    </row>
    <row r="443" spans="1:19">
      <c r="A443" s="4" t="s">
        <v>134</v>
      </c>
      <c r="B443" s="4">
        <v>2020</v>
      </c>
      <c r="C443" s="24">
        <v>43889</v>
      </c>
      <c r="D443" s="4" t="s">
        <v>13</v>
      </c>
      <c r="E443" s="47" t="s">
        <v>208</v>
      </c>
      <c r="F443">
        <v>2</v>
      </c>
      <c r="G443" t="s">
        <v>33</v>
      </c>
      <c r="H443" t="s">
        <v>27</v>
      </c>
      <c r="J443">
        <v>4</v>
      </c>
      <c r="K443">
        <v>2</v>
      </c>
      <c r="L443">
        <v>11.192</v>
      </c>
      <c r="M443" s="95">
        <f t="shared" si="13"/>
        <v>64.331665475339534</v>
      </c>
      <c r="N443">
        <v>1</v>
      </c>
      <c r="O443">
        <v>11.195</v>
      </c>
      <c r="Q443">
        <v>2</v>
      </c>
      <c r="R443">
        <v>11.39</v>
      </c>
      <c r="S443" s="33">
        <f>3.6*200/R443</f>
        <v>63.21334503950834</v>
      </c>
    </row>
    <row r="444" spans="1:19">
      <c r="A444" s="4" t="s">
        <v>134</v>
      </c>
      <c r="B444" s="4">
        <v>2020</v>
      </c>
      <c r="C444" s="24">
        <v>43889</v>
      </c>
      <c r="D444" s="4" t="s">
        <v>13</v>
      </c>
      <c r="E444" s="47" t="s">
        <v>209</v>
      </c>
      <c r="F444" t="s">
        <v>210</v>
      </c>
      <c r="G444" t="s">
        <v>23</v>
      </c>
      <c r="H444" t="s">
        <v>15</v>
      </c>
      <c r="J444">
        <v>1</v>
      </c>
      <c r="K444">
        <v>1</v>
      </c>
      <c r="L444">
        <v>11.004</v>
      </c>
      <c r="M444" s="95">
        <f t="shared" si="13"/>
        <v>65.430752453653213</v>
      </c>
      <c r="N444">
        <v>1</v>
      </c>
      <c r="O444">
        <v>10.906000000000001</v>
      </c>
      <c r="S444" s="33"/>
    </row>
    <row r="445" spans="1:19">
      <c r="A445" s="4" t="s">
        <v>134</v>
      </c>
      <c r="B445" s="4">
        <v>2020</v>
      </c>
      <c r="C445" s="24">
        <v>43889</v>
      </c>
      <c r="D445" s="4" t="s">
        <v>13</v>
      </c>
      <c r="E445" s="47" t="s">
        <v>209</v>
      </c>
      <c r="F445" t="s">
        <v>210</v>
      </c>
      <c r="G445" t="s">
        <v>111</v>
      </c>
      <c r="H445" t="s">
        <v>121</v>
      </c>
      <c r="J445">
        <v>2</v>
      </c>
      <c r="K445">
        <v>2</v>
      </c>
      <c r="L445">
        <v>11.190999999999999</v>
      </c>
      <c r="M445" s="95">
        <f t="shared" si="13"/>
        <v>64.337413993387543</v>
      </c>
      <c r="N445">
        <v>2</v>
      </c>
      <c r="O445">
        <v>11.044</v>
      </c>
      <c r="S445" s="33"/>
    </row>
    <row r="446" spans="1:19">
      <c r="A446" s="4" t="s">
        <v>134</v>
      </c>
      <c r="B446" s="4">
        <v>2020</v>
      </c>
      <c r="C446" s="24">
        <v>43889</v>
      </c>
      <c r="D446" s="4" t="s">
        <v>13</v>
      </c>
      <c r="E446" s="47" t="s">
        <v>209</v>
      </c>
      <c r="F446" t="s">
        <v>211</v>
      </c>
      <c r="G446" t="s">
        <v>80</v>
      </c>
      <c r="H446" t="s">
        <v>65</v>
      </c>
      <c r="J446">
        <v>3</v>
      </c>
      <c r="K446">
        <v>1</v>
      </c>
      <c r="L446">
        <v>11.2</v>
      </c>
      <c r="M446" s="95">
        <f t="shared" si="13"/>
        <v>64.285714285714292</v>
      </c>
      <c r="N446">
        <v>1</v>
      </c>
      <c r="O446">
        <v>10.965</v>
      </c>
      <c r="S446" s="33"/>
    </row>
    <row r="447" spans="1:19">
      <c r="A447" s="4" t="s">
        <v>134</v>
      </c>
      <c r="B447" s="4">
        <v>2020</v>
      </c>
      <c r="C447" s="24">
        <v>43889</v>
      </c>
      <c r="D447" s="4" t="s">
        <v>13</v>
      </c>
      <c r="E447" s="47" t="s">
        <v>209</v>
      </c>
      <c r="F447" t="s">
        <v>211</v>
      </c>
      <c r="G447" t="s">
        <v>33</v>
      </c>
      <c r="H447" t="s">
        <v>27</v>
      </c>
      <c r="J447">
        <v>4</v>
      </c>
      <c r="K447">
        <v>2</v>
      </c>
      <c r="L447">
        <v>11.312999999999999</v>
      </c>
      <c r="M447" s="95">
        <f t="shared" si="13"/>
        <v>63.643595863166276</v>
      </c>
      <c r="N447">
        <v>2</v>
      </c>
      <c r="O447">
        <v>11.071999999999999</v>
      </c>
      <c r="S447" s="33"/>
    </row>
    <row r="448" spans="1:19">
      <c r="A448" s="5" t="s">
        <v>94</v>
      </c>
      <c r="B448" s="5">
        <v>2020</v>
      </c>
      <c r="C448" s="6">
        <v>43855</v>
      </c>
      <c r="D448" s="5" t="s">
        <v>72</v>
      </c>
      <c r="E448" s="47" t="s">
        <v>205</v>
      </c>
      <c r="F448">
        <v>1</v>
      </c>
      <c r="G448" t="s">
        <v>54</v>
      </c>
      <c r="H448" t="s">
        <v>44</v>
      </c>
      <c r="J448">
        <v>12</v>
      </c>
      <c r="K448">
        <v>1</v>
      </c>
      <c r="L448">
        <v>11.863</v>
      </c>
      <c r="M448" s="95">
        <f t="shared" si="13"/>
        <v>60.692910730843799</v>
      </c>
      <c r="S448" s="33"/>
    </row>
    <row r="449" spans="1:19">
      <c r="A449" s="5" t="s">
        <v>94</v>
      </c>
      <c r="B449" s="5">
        <v>2020</v>
      </c>
      <c r="C449" s="6">
        <v>43855</v>
      </c>
      <c r="D449" s="5" t="s">
        <v>72</v>
      </c>
      <c r="E449" s="47" t="s">
        <v>205</v>
      </c>
      <c r="F449">
        <v>1</v>
      </c>
      <c r="G449" t="s">
        <v>160</v>
      </c>
      <c r="H449" t="s">
        <v>161</v>
      </c>
      <c r="J449">
        <v>22</v>
      </c>
      <c r="K449">
        <v>2</v>
      </c>
      <c r="L449">
        <v>11.995999999999999</v>
      </c>
      <c r="M449" s="95">
        <f t="shared" si="13"/>
        <v>60.020006668889636</v>
      </c>
      <c r="S449" s="33"/>
    </row>
    <row r="450" spans="1:19">
      <c r="A450" s="4" t="s">
        <v>94</v>
      </c>
      <c r="B450" s="4">
        <v>2020</v>
      </c>
      <c r="C450" s="6">
        <v>43855</v>
      </c>
      <c r="D450" s="4" t="s">
        <v>72</v>
      </c>
      <c r="E450" s="47" t="s">
        <v>205</v>
      </c>
      <c r="F450">
        <v>2</v>
      </c>
      <c r="G450" t="s">
        <v>124</v>
      </c>
      <c r="H450" t="s">
        <v>123</v>
      </c>
      <c r="J450">
        <v>13</v>
      </c>
      <c r="K450">
        <v>1</v>
      </c>
      <c r="L450">
        <v>11.759</v>
      </c>
      <c r="M450" s="95">
        <f t="shared" si="13"/>
        <v>61.229696402755337</v>
      </c>
      <c r="S450" s="33"/>
    </row>
    <row r="451" spans="1:19">
      <c r="A451" s="4" t="s">
        <v>94</v>
      </c>
      <c r="B451" s="4">
        <v>2020</v>
      </c>
      <c r="C451" s="6">
        <v>43855</v>
      </c>
      <c r="D451" s="4" t="s">
        <v>72</v>
      </c>
      <c r="E451" s="47" t="s">
        <v>205</v>
      </c>
      <c r="F451">
        <v>2</v>
      </c>
      <c r="G451" t="s">
        <v>169</v>
      </c>
      <c r="H451" t="s">
        <v>49</v>
      </c>
      <c r="J451">
        <v>21</v>
      </c>
      <c r="K451">
        <v>2</v>
      </c>
      <c r="L451">
        <v>11.829000000000001</v>
      </c>
      <c r="M451" s="95">
        <f t="shared" si="13"/>
        <v>60.867359878265276</v>
      </c>
      <c r="S451" s="33"/>
    </row>
    <row r="452" spans="1:19">
      <c r="A452" s="4" t="s">
        <v>94</v>
      </c>
      <c r="B452" s="4">
        <v>2020</v>
      </c>
      <c r="C452" s="6">
        <v>43855</v>
      </c>
      <c r="D452" s="4" t="s">
        <v>72</v>
      </c>
      <c r="E452" s="47" t="s">
        <v>205</v>
      </c>
      <c r="F452">
        <v>3</v>
      </c>
      <c r="G452" t="s">
        <v>50</v>
      </c>
      <c r="H452" t="s">
        <v>51</v>
      </c>
      <c r="J452">
        <v>8</v>
      </c>
      <c r="K452">
        <v>1</v>
      </c>
      <c r="L452">
        <v>11.366</v>
      </c>
      <c r="M452" s="95">
        <f t="shared" si="13"/>
        <v>63.346823860636988</v>
      </c>
      <c r="S452" s="33"/>
    </row>
    <row r="453" spans="1:19">
      <c r="A453" s="4" t="s">
        <v>94</v>
      </c>
      <c r="B453" s="4">
        <v>2020</v>
      </c>
      <c r="C453" s="6">
        <v>43855</v>
      </c>
      <c r="D453" s="4" t="s">
        <v>72</v>
      </c>
      <c r="E453" s="47" t="s">
        <v>205</v>
      </c>
      <c r="F453">
        <v>3</v>
      </c>
      <c r="G453" t="s">
        <v>151</v>
      </c>
      <c r="H453" t="s">
        <v>63</v>
      </c>
      <c r="J453">
        <v>20</v>
      </c>
      <c r="K453">
        <v>2</v>
      </c>
      <c r="L453">
        <v>11.875999999999999</v>
      </c>
      <c r="M453" s="95">
        <f t="shared" si="13"/>
        <v>60.626473560121255</v>
      </c>
      <c r="S453" s="33"/>
    </row>
    <row r="454" spans="1:19">
      <c r="A454" s="4" t="s">
        <v>94</v>
      </c>
      <c r="B454" s="4">
        <v>2020</v>
      </c>
      <c r="C454" s="6">
        <v>43855</v>
      </c>
      <c r="D454" s="4" t="s">
        <v>72</v>
      </c>
      <c r="E454" s="47" t="s">
        <v>205</v>
      </c>
      <c r="F454">
        <v>4</v>
      </c>
      <c r="G454" t="s">
        <v>142</v>
      </c>
      <c r="H454" t="s">
        <v>61</v>
      </c>
      <c r="J454">
        <v>14</v>
      </c>
      <c r="K454">
        <v>1</v>
      </c>
      <c r="L454">
        <v>11.755000000000001</v>
      </c>
      <c r="M454" s="95">
        <f t="shared" si="13"/>
        <v>61.250531688643129</v>
      </c>
      <c r="S454" s="33"/>
    </row>
    <row r="455" spans="1:19">
      <c r="A455" s="4" t="s">
        <v>94</v>
      </c>
      <c r="B455" s="4">
        <v>2020</v>
      </c>
      <c r="C455" s="6">
        <v>43855</v>
      </c>
      <c r="D455" s="4" t="s">
        <v>72</v>
      </c>
      <c r="E455" s="47" t="s">
        <v>205</v>
      </c>
      <c r="F455">
        <v>4</v>
      </c>
      <c r="G455" t="s">
        <v>119</v>
      </c>
      <c r="H455" t="s">
        <v>21</v>
      </c>
      <c r="J455">
        <v>19</v>
      </c>
      <c r="K455">
        <v>2</v>
      </c>
      <c r="L455">
        <v>11.755000000000001</v>
      </c>
      <c r="M455" s="95">
        <f t="shared" si="13"/>
        <v>61.250531688643129</v>
      </c>
      <c r="S455" s="33"/>
    </row>
    <row r="456" spans="1:19">
      <c r="A456" s="4" t="s">
        <v>94</v>
      </c>
      <c r="B456" s="4">
        <v>2020</v>
      </c>
      <c r="C456" s="6">
        <v>43855</v>
      </c>
      <c r="D456" s="4" t="s">
        <v>72</v>
      </c>
      <c r="E456" s="47" t="s">
        <v>205</v>
      </c>
      <c r="F456">
        <v>5</v>
      </c>
      <c r="G456" t="s">
        <v>60</v>
      </c>
      <c r="H456" t="s">
        <v>61</v>
      </c>
      <c r="J456">
        <v>15</v>
      </c>
      <c r="K456">
        <v>1</v>
      </c>
      <c r="L456">
        <v>11.795999999999999</v>
      </c>
      <c r="M456" s="95">
        <f t="shared" si="13"/>
        <v>61.037639877924725</v>
      </c>
      <c r="S456" s="33"/>
    </row>
    <row r="457" spans="1:19">
      <c r="A457" s="4" t="s">
        <v>94</v>
      </c>
      <c r="B457" s="4">
        <v>2020</v>
      </c>
      <c r="C457" s="6">
        <v>43855</v>
      </c>
      <c r="D457" s="4" t="s">
        <v>72</v>
      </c>
      <c r="E457" s="47" t="s">
        <v>205</v>
      </c>
      <c r="F457">
        <v>5</v>
      </c>
      <c r="G457" t="s">
        <v>150</v>
      </c>
      <c r="H457" t="s">
        <v>31</v>
      </c>
      <c r="J457">
        <v>18</v>
      </c>
      <c r="K457">
        <v>2</v>
      </c>
      <c r="L457">
        <v>11.883999999999999</v>
      </c>
      <c r="M457" s="95">
        <f t="shared" si="13"/>
        <v>60.585661393470218</v>
      </c>
      <c r="S457" s="33"/>
    </row>
    <row r="458" spans="1:19">
      <c r="A458" s="4" t="s">
        <v>94</v>
      </c>
      <c r="B458" s="4">
        <v>2020</v>
      </c>
      <c r="C458" s="6">
        <v>43855</v>
      </c>
      <c r="D458" s="4" t="s">
        <v>72</v>
      </c>
      <c r="E458" s="47" t="s">
        <v>205</v>
      </c>
      <c r="F458">
        <v>6</v>
      </c>
      <c r="G458" t="s">
        <v>147</v>
      </c>
      <c r="H458" t="s">
        <v>148</v>
      </c>
      <c r="J458">
        <v>16</v>
      </c>
      <c r="K458">
        <v>1</v>
      </c>
      <c r="L458">
        <v>11.862</v>
      </c>
      <c r="M458" s="95">
        <f t="shared" si="13"/>
        <v>60.698027314112288</v>
      </c>
      <c r="S458" s="33"/>
    </row>
    <row r="459" spans="1:19">
      <c r="A459" s="4" t="s">
        <v>94</v>
      </c>
      <c r="B459" s="4">
        <v>2020</v>
      </c>
      <c r="C459" s="6">
        <v>43855</v>
      </c>
      <c r="D459" s="4" t="s">
        <v>72</v>
      </c>
      <c r="E459" s="47" t="s">
        <v>205</v>
      </c>
      <c r="F459">
        <v>6</v>
      </c>
      <c r="G459" t="s">
        <v>149</v>
      </c>
      <c r="H459" t="s">
        <v>56</v>
      </c>
      <c r="J459">
        <v>17</v>
      </c>
      <c r="K459">
        <v>2</v>
      </c>
      <c r="L459">
        <v>11.939</v>
      </c>
      <c r="M459" s="95">
        <f t="shared" si="13"/>
        <v>60.306558338219283</v>
      </c>
      <c r="S459" s="33"/>
    </row>
    <row r="460" spans="1:19">
      <c r="A460" s="4" t="s">
        <v>94</v>
      </c>
      <c r="B460" s="4">
        <v>2020</v>
      </c>
      <c r="C460" s="6">
        <v>43855</v>
      </c>
      <c r="D460" s="4" t="s">
        <v>72</v>
      </c>
      <c r="E460" s="47" t="s">
        <v>206</v>
      </c>
      <c r="F460">
        <v>1</v>
      </c>
      <c r="G460" t="s">
        <v>33</v>
      </c>
      <c r="H460" t="s">
        <v>27</v>
      </c>
      <c r="J460">
        <v>2</v>
      </c>
      <c r="K460">
        <v>1</v>
      </c>
      <c r="L460">
        <v>11.491</v>
      </c>
      <c r="M460" s="95">
        <f t="shared" si="13"/>
        <v>62.657732138195108</v>
      </c>
      <c r="S460" s="33"/>
    </row>
    <row r="461" spans="1:19">
      <c r="A461" s="4" t="s">
        <v>94</v>
      </c>
      <c r="B461" s="4">
        <v>2020</v>
      </c>
      <c r="C461" s="6">
        <v>43855</v>
      </c>
      <c r="D461" s="4" t="s">
        <v>72</v>
      </c>
      <c r="E461" s="47" t="s">
        <v>206</v>
      </c>
      <c r="F461">
        <v>1</v>
      </c>
      <c r="G461" t="s">
        <v>147</v>
      </c>
      <c r="H461" t="s">
        <v>148</v>
      </c>
      <c r="J461">
        <v>16</v>
      </c>
      <c r="K461">
        <v>2</v>
      </c>
      <c r="L461">
        <v>11.655999999999999</v>
      </c>
      <c r="M461" s="95">
        <f t="shared" si="13"/>
        <v>61.770761839396023</v>
      </c>
      <c r="S461" s="33"/>
    </row>
    <row r="462" spans="1:19">
      <c r="A462" s="4" t="s">
        <v>94</v>
      </c>
      <c r="B462" s="4">
        <v>2020</v>
      </c>
      <c r="C462" s="6">
        <v>43855</v>
      </c>
      <c r="D462" s="4" t="s">
        <v>72</v>
      </c>
      <c r="E462" s="47" t="s">
        <v>206</v>
      </c>
      <c r="F462">
        <v>2</v>
      </c>
      <c r="G462" t="s">
        <v>73</v>
      </c>
      <c r="H462" t="s">
        <v>19</v>
      </c>
      <c r="J462">
        <v>1</v>
      </c>
      <c r="K462">
        <v>1</v>
      </c>
      <c r="L462">
        <v>11.92</v>
      </c>
      <c r="M462" s="95">
        <f t="shared" si="13"/>
        <v>60.402684563758392</v>
      </c>
      <c r="S462" s="33"/>
    </row>
    <row r="463" spans="1:19">
      <c r="A463" s="4" t="s">
        <v>94</v>
      </c>
      <c r="B463" s="4">
        <v>2020</v>
      </c>
      <c r="C463" s="6">
        <v>43855</v>
      </c>
      <c r="D463" s="4" t="s">
        <v>72</v>
      </c>
      <c r="E463" s="47" t="s">
        <v>206</v>
      </c>
      <c r="F463">
        <v>2</v>
      </c>
      <c r="G463" t="s">
        <v>60</v>
      </c>
      <c r="H463" t="s">
        <v>61</v>
      </c>
      <c r="J463">
        <v>15</v>
      </c>
      <c r="K463">
        <v>2</v>
      </c>
      <c r="L463">
        <v>12.036</v>
      </c>
      <c r="M463" s="95">
        <f t="shared" si="13"/>
        <v>59.820538384845463</v>
      </c>
      <c r="S463" s="33"/>
    </row>
    <row r="464" spans="1:19">
      <c r="A464" s="4" t="s">
        <v>94</v>
      </c>
      <c r="B464" s="4">
        <v>2020</v>
      </c>
      <c r="C464" s="6">
        <v>43855</v>
      </c>
      <c r="D464" s="4" t="s">
        <v>72</v>
      </c>
      <c r="E464" s="47" t="s">
        <v>206</v>
      </c>
      <c r="F464">
        <v>3</v>
      </c>
      <c r="G464" t="s">
        <v>16</v>
      </c>
      <c r="H464" t="s">
        <v>17</v>
      </c>
      <c r="J464">
        <v>4</v>
      </c>
      <c r="K464">
        <v>1</v>
      </c>
      <c r="L464">
        <v>11.657999999999999</v>
      </c>
      <c r="M464" s="95">
        <f t="shared" si="13"/>
        <v>61.760164693772516</v>
      </c>
      <c r="S464" s="33"/>
    </row>
    <row r="465" spans="1:19">
      <c r="A465" s="4" t="s">
        <v>94</v>
      </c>
      <c r="B465" s="4">
        <v>2020</v>
      </c>
      <c r="C465" s="6">
        <v>43855</v>
      </c>
      <c r="D465" s="4" t="s">
        <v>72</v>
      </c>
      <c r="E465" s="47" t="s">
        <v>206</v>
      </c>
      <c r="F465">
        <v>3</v>
      </c>
      <c r="G465" t="s">
        <v>142</v>
      </c>
      <c r="H465" t="s">
        <v>61</v>
      </c>
      <c r="J465">
        <v>14</v>
      </c>
      <c r="K465">
        <v>2</v>
      </c>
      <c r="L465">
        <v>11.747999999999999</v>
      </c>
      <c r="M465" s="95">
        <f t="shared" si="13"/>
        <v>61.287027579162412</v>
      </c>
      <c r="S465" s="33"/>
    </row>
    <row r="466" spans="1:19">
      <c r="A466" s="4" t="s">
        <v>94</v>
      </c>
      <c r="B466" s="4">
        <v>2020</v>
      </c>
      <c r="C466" s="6">
        <v>43855</v>
      </c>
      <c r="D466" s="4" t="s">
        <v>72</v>
      </c>
      <c r="E466" s="47" t="s">
        <v>206</v>
      </c>
      <c r="F466">
        <v>4</v>
      </c>
      <c r="G466" t="s">
        <v>50</v>
      </c>
      <c r="H466" t="s">
        <v>51</v>
      </c>
      <c r="J466">
        <v>8</v>
      </c>
      <c r="K466">
        <v>1</v>
      </c>
      <c r="L466">
        <v>11.53</v>
      </c>
      <c r="M466" s="95">
        <f t="shared" si="13"/>
        <v>62.44579358196011</v>
      </c>
      <c r="S466" s="33"/>
    </row>
    <row r="467" spans="1:19">
      <c r="A467" s="4" t="s">
        <v>94</v>
      </c>
      <c r="B467" s="4">
        <v>2020</v>
      </c>
      <c r="C467" s="6">
        <v>43855</v>
      </c>
      <c r="D467" s="4" t="s">
        <v>72</v>
      </c>
      <c r="E467" s="47" t="s">
        <v>206</v>
      </c>
      <c r="F467">
        <v>4</v>
      </c>
      <c r="G467" t="s">
        <v>52</v>
      </c>
      <c r="H467" t="s">
        <v>53</v>
      </c>
      <c r="J467">
        <v>9</v>
      </c>
      <c r="K467">
        <v>2</v>
      </c>
      <c r="L467">
        <v>11.533999999999999</v>
      </c>
      <c r="M467" s="95">
        <f t="shared" si="13"/>
        <v>62.424137333102138</v>
      </c>
      <c r="S467" s="33"/>
    </row>
    <row r="468" spans="1:19">
      <c r="A468" s="4" t="s">
        <v>94</v>
      </c>
      <c r="B468" s="4">
        <v>2020</v>
      </c>
      <c r="C468" s="6">
        <v>43855</v>
      </c>
      <c r="D468" s="4" t="s">
        <v>72</v>
      </c>
      <c r="E468" s="47" t="s">
        <v>206</v>
      </c>
      <c r="F468">
        <v>5</v>
      </c>
      <c r="G468" t="s">
        <v>83</v>
      </c>
      <c r="H468" t="s">
        <v>67</v>
      </c>
      <c r="J468">
        <v>3</v>
      </c>
      <c r="K468">
        <v>1</v>
      </c>
      <c r="L468">
        <v>11.456</v>
      </c>
      <c r="M468" s="95">
        <f t="shared" si="13"/>
        <v>62.849162011173185</v>
      </c>
      <c r="S468" s="33"/>
    </row>
    <row r="469" spans="1:19">
      <c r="A469" s="4" t="s">
        <v>94</v>
      </c>
      <c r="B469" s="4">
        <v>2020</v>
      </c>
      <c r="C469" s="6">
        <v>43855</v>
      </c>
      <c r="D469" s="4" t="s">
        <v>72</v>
      </c>
      <c r="E469" s="47" t="s">
        <v>206</v>
      </c>
      <c r="F469">
        <v>5</v>
      </c>
      <c r="G469" t="s">
        <v>124</v>
      </c>
      <c r="H469" t="s">
        <v>123</v>
      </c>
      <c r="J469">
        <v>13</v>
      </c>
      <c r="K469">
        <v>2</v>
      </c>
      <c r="L469">
        <v>11.469999999999999</v>
      </c>
      <c r="M469" s="95">
        <f t="shared" si="13"/>
        <v>62.772449869224069</v>
      </c>
      <c r="S469" s="33"/>
    </row>
    <row r="470" spans="1:19">
      <c r="A470" s="4" t="s">
        <v>94</v>
      </c>
      <c r="B470" s="4">
        <v>2020</v>
      </c>
      <c r="C470" s="6">
        <v>43855</v>
      </c>
      <c r="D470" s="4" t="s">
        <v>72</v>
      </c>
      <c r="E470" s="47" t="s">
        <v>206</v>
      </c>
      <c r="F470">
        <v>6</v>
      </c>
      <c r="G470" t="s">
        <v>141</v>
      </c>
      <c r="H470" t="s">
        <v>44</v>
      </c>
      <c r="J470">
        <v>5</v>
      </c>
      <c r="K470">
        <v>1</v>
      </c>
      <c r="L470">
        <v>11.465999999999999</v>
      </c>
      <c r="M470" s="95">
        <f t="shared" si="13"/>
        <v>62.794348508634229</v>
      </c>
      <c r="S470" s="33"/>
    </row>
    <row r="471" spans="1:19">
      <c r="A471" s="4" t="s">
        <v>94</v>
      </c>
      <c r="B471" s="4">
        <v>2020</v>
      </c>
      <c r="C471" s="6">
        <v>43855</v>
      </c>
      <c r="D471" s="4" t="s">
        <v>72</v>
      </c>
      <c r="E471" s="47" t="s">
        <v>206</v>
      </c>
      <c r="F471">
        <v>6</v>
      </c>
      <c r="G471" t="s">
        <v>54</v>
      </c>
      <c r="H471" t="s">
        <v>44</v>
      </c>
      <c r="J471">
        <v>12</v>
      </c>
      <c r="K471">
        <v>2</v>
      </c>
      <c r="L471">
        <v>11.472999999999999</v>
      </c>
      <c r="M471" s="95">
        <f t="shared" si="13"/>
        <v>62.756035910398332</v>
      </c>
      <c r="S471" s="33"/>
    </row>
    <row r="472" spans="1:19">
      <c r="A472" s="4" t="s">
        <v>94</v>
      </c>
      <c r="B472" s="4">
        <v>2020</v>
      </c>
      <c r="C472" s="6">
        <v>43855</v>
      </c>
      <c r="D472" s="4" t="s">
        <v>72</v>
      </c>
      <c r="E472" s="47" t="s">
        <v>206</v>
      </c>
      <c r="F472">
        <v>7</v>
      </c>
      <c r="G472" t="s">
        <v>122</v>
      </c>
      <c r="H472" t="s">
        <v>123</v>
      </c>
      <c r="J472">
        <v>7</v>
      </c>
      <c r="K472">
        <v>1</v>
      </c>
      <c r="L472">
        <v>11.49</v>
      </c>
      <c r="M472" s="95">
        <f t="shared" si="13"/>
        <v>62.663185378590079</v>
      </c>
      <c r="S472" s="33"/>
    </row>
    <row r="473" spans="1:19">
      <c r="A473" s="4" t="s">
        <v>94</v>
      </c>
      <c r="B473" s="4">
        <v>2020</v>
      </c>
      <c r="C473" s="6">
        <v>43855</v>
      </c>
      <c r="D473" s="4" t="s">
        <v>72</v>
      </c>
      <c r="E473" s="47" t="s">
        <v>206</v>
      </c>
      <c r="F473">
        <v>7</v>
      </c>
      <c r="G473" t="s">
        <v>41</v>
      </c>
      <c r="H473" t="s">
        <v>146</v>
      </c>
      <c r="J473">
        <v>10</v>
      </c>
      <c r="K473">
        <v>2</v>
      </c>
      <c r="L473">
        <v>11.670999999999999</v>
      </c>
      <c r="M473" s="95">
        <f t="shared" si="13"/>
        <v>61.691371776197414</v>
      </c>
      <c r="S473" s="33"/>
    </row>
    <row r="474" spans="1:19">
      <c r="A474" s="4" t="s">
        <v>94</v>
      </c>
      <c r="B474" s="4">
        <v>2020</v>
      </c>
      <c r="C474" s="6">
        <v>43855</v>
      </c>
      <c r="D474" s="4" t="s">
        <v>72</v>
      </c>
      <c r="E474" s="47" t="s">
        <v>206</v>
      </c>
      <c r="F474">
        <v>8</v>
      </c>
      <c r="G474" t="s">
        <v>99</v>
      </c>
      <c r="H474" t="s">
        <v>67</v>
      </c>
      <c r="J474">
        <v>6</v>
      </c>
      <c r="K474">
        <v>1</v>
      </c>
      <c r="L474">
        <v>11.430999999999999</v>
      </c>
      <c r="M474" s="95">
        <f t="shared" ref="M474:M537" si="14">3.6*200/L474</f>
        <v>62.986615344239354</v>
      </c>
      <c r="S474" s="33"/>
    </row>
    <row r="475" spans="1:19">
      <c r="A475" s="4" t="s">
        <v>94</v>
      </c>
      <c r="B475" s="4">
        <v>2020</v>
      </c>
      <c r="C475" s="6">
        <v>43855</v>
      </c>
      <c r="D475" s="4" t="s">
        <v>72</v>
      </c>
      <c r="E475" s="47" t="s">
        <v>206</v>
      </c>
      <c r="F475">
        <v>8</v>
      </c>
      <c r="G475" t="s">
        <v>20</v>
      </c>
      <c r="H475" t="s">
        <v>21</v>
      </c>
      <c r="J475">
        <v>11</v>
      </c>
      <c r="K475">
        <v>2</v>
      </c>
      <c r="L475">
        <v>11.468</v>
      </c>
      <c r="M475" s="95">
        <f t="shared" si="14"/>
        <v>62.783397279386115</v>
      </c>
      <c r="S475" s="33"/>
    </row>
    <row r="476" spans="1:19">
      <c r="A476" s="4" t="s">
        <v>94</v>
      </c>
      <c r="B476" s="4">
        <v>2020</v>
      </c>
      <c r="C476" s="6">
        <v>43855</v>
      </c>
      <c r="D476" s="4" t="s">
        <v>72</v>
      </c>
      <c r="E476" s="47" t="s">
        <v>207</v>
      </c>
      <c r="F476">
        <v>1</v>
      </c>
      <c r="G476" t="s">
        <v>33</v>
      </c>
      <c r="H476" t="s">
        <v>27</v>
      </c>
      <c r="J476">
        <v>2</v>
      </c>
      <c r="K476">
        <v>2</v>
      </c>
      <c r="L476">
        <v>11.384</v>
      </c>
      <c r="M476" s="95">
        <f t="shared" si="14"/>
        <v>63.246661981728742</v>
      </c>
      <c r="N476">
        <v>1</v>
      </c>
      <c r="O476">
        <v>11.422000000000001</v>
      </c>
      <c r="Q476">
        <v>1</v>
      </c>
      <c r="R476">
        <v>11.327999999999999</v>
      </c>
      <c r="S476" s="33">
        <f>3.6*200/R476</f>
        <v>63.559322033898312</v>
      </c>
    </row>
    <row r="477" spans="1:19">
      <c r="A477" s="4" t="s">
        <v>94</v>
      </c>
      <c r="B477" s="4">
        <v>2020</v>
      </c>
      <c r="C477" s="6">
        <v>43855</v>
      </c>
      <c r="D477" s="4" t="s">
        <v>72</v>
      </c>
      <c r="E477" s="47" t="s">
        <v>207</v>
      </c>
      <c r="F477">
        <v>1</v>
      </c>
      <c r="G477" t="s">
        <v>99</v>
      </c>
      <c r="H477" t="s">
        <v>67</v>
      </c>
      <c r="J477">
        <v>6</v>
      </c>
      <c r="K477">
        <v>1</v>
      </c>
      <c r="L477">
        <v>11.379</v>
      </c>
      <c r="M477" s="95">
        <f t="shared" si="14"/>
        <v>63.274452939625625</v>
      </c>
      <c r="N477">
        <v>2</v>
      </c>
      <c r="O477">
        <v>11.969000000000001</v>
      </c>
      <c r="Q477">
        <v>2</v>
      </c>
      <c r="R477">
        <v>12.282999999999999</v>
      </c>
      <c r="S477" s="33">
        <f>3.6*200/R477</f>
        <v>58.617601563136041</v>
      </c>
    </row>
    <row r="478" spans="1:19">
      <c r="A478" s="4" t="s">
        <v>94</v>
      </c>
      <c r="B478" s="4">
        <v>2020</v>
      </c>
      <c r="C478" s="6">
        <v>43855</v>
      </c>
      <c r="D478" s="4" t="s">
        <v>72</v>
      </c>
      <c r="E478" s="47" t="s">
        <v>207</v>
      </c>
      <c r="F478">
        <v>2</v>
      </c>
      <c r="G478" t="s">
        <v>73</v>
      </c>
      <c r="H478" t="s">
        <v>19</v>
      </c>
      <c r="J478">
        <v>1</v>
      </c>
      <c r="K478">
        <v>1</v>
      </c>
      <c r="L478">
        <v>11.347</v>
      </c>
      <c r="M478" s="95">
        <f t="shared" si="14"/>
        <v>63.452895038336123</v>
      </c>
      <c r="N478">
        <v>1</v>
      </c>
      <c r="O478">
        <v>11.512</v>
      </c>
      <c r="S478" s="33"/>
    </row>
    <row r="479" spans="1:19">
      <c r="A479" s="4" t="s">
        <v>94</v>
      </c>
      <c r="B479" s="4">
        <v>2020</v>
      </c>
      <c r="C479" s="6">
        <v>43855</v>
      </c>
      <c r="D479" s="4" t="s">
        <v>72</v>
      </c>
      <c r="E479" s="47" t="s">
        <v>207</v>
      </c>
      <c r="F479">
        <v>2</v>
      </c>
      <c r="G479" t="s">
        <v>122</v>
      </c>
      <c r="H479" t="s">
        <v>123</v>
      </c>
      <c r="J479">
        <v>7</v>
      </c>
      <c r="K479">
        <v>2</v>
      </c>
      <c r="L479">
        <v>11.545</v>
      </c>
      <c r="M479" s="95">
        <f t="shared" si="14"/>
        <v>62.364660025985273</v>
      </c>
      <c r="N479">
        <v>2</v>
      </c>
      <c r="O479">
        <v>11.719000000000001</v>
      </c>
      <c r="S479" s="33"/>
    </row>
    <row r="480" spans="1:19">
      <c r="A480" s="4" t="s">
        <v>94</v>
      </c>
      <c r="B480" s="4">
        <v>2020</v>
      </c>
      <c r="C480" s="6">
        <v>43855</v>
      </c>
      <c r="D480" s="4" t="s">
        <v>72</v>
      </c>
      <c r="E480" s="47" t="s">
        <v>207</v>
      </c>
      <c r="F480">
        <v>3</v>
      </c>
      <c r="G480" t="s">
        <v>16</v>
      </c>
      <c r="H480" t="s">
        <v>17</v>
      </c>
      <c r="J480">
        <v>4</v>
      </c>
      <c r="K480">
        <v>1</v>
      </c>
      <c r="L480">
        <v>11.42</v>
      </c>
      <c r="M480" s="95">
        <f t="shared" si="14"/>
        <v>63.047285464098074</v>
      </c>
      <c r="N480">
        <v>1</v>
      </c>
      <c r="O480">
        <v>11.401</v>
      </c>
      <c r="S480" s="33"/>
    </row>
    <row r="481" spans="1:19">
      <c r="A481" s="4" t="s">
        <v>94</v>
      </c>
      <c r="B481" s="4">
        <v>2020</v>
      </c>
      <c r="C481" s="6">
        <v>43855</v>
      </c>
      <c r="D481" s="4" t="s">
        <v>72</v>
      </c>
      <c r="E481" s="47" t="s">
        <v>207</v>
      </c>
      <c r="F481">
        <v>3</v>
      </c>
      <c r="G481" t="s">
        <v>141</v>
      </c>
      <c r="H481" t="s">
        <v>44</v>
      </c>
      <c r="J481">
        <v>5</v>
      </c>
      <c r="K481">
        <v>2</v>
      </c>
      <c r="L481">
        <v>11.565</v>
      </c>
      <c r="M481" s="95">
        <f t="shared" si="14"/>
        <v>62.256809338521407</v>
      </c>
      <c r="N481">
        <v>2</v>
      </c>
      <c r="O481">
        <v>11.442</v>
      </c>
      <c r="S481" s="33"/>
    </row>
    <row r="482" spans="1:19">
      <c r="A482" s="4" t="s">
        <v>94</v>
      </c>
      <c r="B482" s="4">
        <v>2020</v>
      </c>
      <c r="C482" s="6">
        <v>43855</v>
      </c>
      <c r="D482" s="4" t="s">
        <v>72</v>
      </c>
      <c r="E482" s="47" t="s">
        <v>207</v>
      </c>
      <c r="F482">
        <v>4</v>
      </c>
      <c r="G482" t="s">
        <v>83</v>
      </c>
      <c r="H482" t="s">
        <v>67</v>
      </c>
      <c r="J482">
        <v>3</v>
      </c>
      <c r="K482">
        <v>2</v>
      </c>
      <c r="L482">
        <v>11.449</v>
      </c>
      <c r="M482" s="95">
        <f t="shared" si="14"/>
        <v>62.88758843567124</v>
      </c>
      <c r="N482">
        <v>1</v>
      </c>
      <c r="O482">
        <v>11.64</v>
      </c>
      <c r="Q482">
        <v>1</v>
      </c>
      <c r="R482">
        <v>12.095000000000001</v>
      </c>
      <c r="S482" s="33">
        <f>3.6*200/R482</f>
        <v>59.528730880529139</v>
      </c>
    </row>
    <row r="483" spans="1:19">
      <c r="A483" s="4" t="s">
        <v>94</v>
      </c>
      <c r="B483" s="4">
        <v>2020</v>
      </c>
      <c r="C483" s="6">
        <v>43855</v>
      </c>
      <c r="D483" s="4" t="s">
        <v>72</v>
      </c>
      <c r="E483" s="47" t="s">
        <v>207</v>
      </c>
      <c r="F483">
        <v>4</v>
      </c>
      <c r="G483" t="s">
        <v>50</v>
      </c>
      <c r="H483" t="s">
        <v>51</v>
      </c>
      <c r="J483">
        <v>8</v>
      </c>
      <c r="K483">
        <v>1</v>
      </c>
      <c r="L483">
        <v>11.443</v>
      </c>
      <c r="M483" s="95">
        <f t="shared" si="14"/>
        <v>62.920562789478289</v>
      </c>
      <c r="N483">
        <v>2</v>
      </c>
      <c r="O483">
        <v>11.645000000000001</v>
      </c>
      <c r="Q483">
        <v>2</v>
      </c>
      <c r="R483">
        <v>12.174000000000001</v>
      </c>
      <c r="S483" s="33">
        <f>3.6*200/R483</f>
        <v>59.142434696895016</v>
      </c>
    </row>
    <row r="484" spans="1:19">
      <c r="A484" s="4" t="s">
        <v>94</v>
      </c>
      <c r="B484" s="4">
        <v>2020</v>
      </c>
      <c r="C484" s="6">
        <v>43855</v>
      </c>
      <c r="D484" s="4" t="s">
        <v>72</v>
      </c>
      <c r="E484" s="47" t="s">
        <v>208</v>
      </c>
      <c r="F484">
        <v>1</v>
      </c>
      <c r="G484" t="s">
        <v>33</v>
      </c>
      <c r="H484" t="s">
        <v>27</v>
      </c>
      <c r="J484">
        <v>2</v>
      </c>
      <c r="K484">
        <v>1</v>
      </c>
      <c r="L484">
        <v>11.670999999999999</v>
      </c>
      <c r="M484" s="95">
        <f t="shared" si="14"/>
        <v>61.691371776197414</v>
      </c>
      <c r="N484">
        <v>1</v>
      </c>
      <c r="O484">
        <v>11.648</v>
      </c>
      <c r="S484" s="33"/>
    </row>
    <row r="485" spans="1:19">
      <c r="A485" s="4" t="s">
        <v>94</v>
      </c>
      <c r="B485" s="4">
        <v>2020</v>
      </c>
      <c r="C485" s="6">
        <v>43855</v>
      </c>
      <c r="D485" s="4" t="s">
        <v>72</v>
      </c>
      <c r="E485" s="47" t="s">
        <v>208</v>
      </c>
      <c r="F485">
        <v>1</v>
      </c>
      <c r="G485" t="s">
        <v>83</v>
      </c>
      <c r="H485" t="s">
        <v>67</v>
      </c>
      <c r="J485">
        <v>3</v>
      </c>
      <c r="K485">
        <v>2</v>
      </c>
      <c r="L485">
        <v>12.036999999999999</v>
      </c>
      <c r="M485" s="95">
        <f t="shared" si="14"/>
        <v>59.815568663288197</v>
      </c>
      <c r="N485">
        <v>2</v>
      </c>
      <c r="O485">
        <v>11.875</v>
      </c>
      <c r="S485" s="33"/>
    </row>
    <row r="486" spans="1:19">
      <c r="A486" s="4" t="s">
        <v>94</v>
      </c>
      <c r="B486" s="4">
        <v>2020</v>
      </c>
      <c r="C486" s="6">
        <v>43855</v>
      </c>
      <c r="D486" s="4" t="s">
        <v>72</v>
      </c>
      <c r="E486" s="47" t="s">
        <v>208</v>
      </c>
      <c r="F486">
        <v>2</v>
      </c>
      <c r="G486" t="s">
        <v>73</v>
      </c>
      <c r="H486" t="s">
        <v>19</v>
      </c>
      <c r="J486">
        <v>1</v>
      </c>
      <c r="K486">
        <v>1</v>
      </c>
      <c r="L486">
        <v>11.395</v>
      </c>
      <c r="M486" s="95">
        <f t="shared" si="14"/>
        <v>63.18560772268539</v>
      </c>
      <c r="N486">
        <v>1</v>
      </c>
      <c r="O486">
        <v>11.471</v>
      </c>
      <c r="S486" s="33"/>
    </row>
    <row r="487" spans="1:19">
      <c r="A487" s="4" t="s">
        <v>94</v>
      </c>
      <c r="B487" s="4">
        <v>2020</v>
      </c>
      <c r="C487" s="6">
        <v>43855</v>
      </c>
      <c r="D487" s="4" t="s">
        <v>72</v>
      </c>
      <c r="E487" s="47" t="s">
        <v>208</v>
      </c>
      <c r="F487">
        <v>2</v>
      </c>
      <c r="G487" t="s">
        <v>16</v>
      </c>
      <c r="H487" t="s">
        <v>17</v>
      </c>
      <c r="J487">
        <v>4</v>
      </c>
      <c r="K487">
        <v>2</v>
      </c>
      <c r="L487">
        <v>11.417999999999999</v>
      </c>
      <c r="M487" s="95">
        <f t="shared" si="14"/>
        <v>63.058328954282715</v>
      </c>
      <c r="N487">
        <v>2</v>
      </c>
      <c r="O487">
        <v>11.512</v>
      </c>
      <c r="S487" s="33"/>
    </row>
    <row r="488" spans="1:19">
      <c r="A488" s="4" t="s">
        <v>94</v>
      </c>
      <c r="B488" s="4">
        <v>2020</v>
      </c>
      <c r="C488" s="6">
        <v>43855</v>
      </c>
      <c r="D488" s="4" t="s">
        <v>72</v>
      </c>
      <c r="E488" s="47" t="s">
        <v>209</v>
      </c>
      <c r="F488" t="s">
        <v>210</v>
      </c>
      <c r="G488" t="s">
        <v>73</v>
      </c>
      <c r="H488" t="s">
        <v>19</v>
      </c>
      <c r="J488">
        <v>1</v>
      </c>
      <c r="K488">
        <v>1</v>
      </c>
      <c r="L488">
        <v>11.326000000000001</v>
      </c>
      <c r="M488" s="95">
        <f t="shared" si="14"/>
        <v>63.570545647183472</v>
      </c>
      <c r="N488">
        <v>1</v>
      </c>
      <c r="O488">
        <v>11.467000000000001</v>
      </c>
      <c r="S488" s="33"/>
    </row>
    <row r="489" spans="1:19">
      <c r="A489" s="4" t="s">
        <v>94</v>
      </c>
      <c r="B489" s="4">
        <v>2020</v>
      </c>
      <c r="C489" s="6">
        <v>43855</v>
      </c>
      <c r="D489" s="4" t="s">
        <v>72</v>
      </c>
      <c r="E489" s="47" t="s">
        <v>209</v>
      </c>
      <c r="F489" t="s">
        <v>210</v>
      </c>
      <c r="G489" t="s">
        <v>33</v>
      </c>
      <c r="H489" t="s">
        <v>27</v>
      </c>
      <c r="J489">
        <v>2</v>
      </c>
      <c r="K489">
        <v>2</v>
      </c>
      <c r="L489">
        <v>11.415000000000001</v>
      </c>
      <c r="M489" s="95">
        <f t="shared" si="14"/>
        <v>63.074901445466487</v>
      </c>
      <c r="N489">
        <v>2</v>
      </c>
      <c r="O489">
        <v>11.614000000000001</v>
      </c>
      <c r="S489" s="33"/>
    </row>
    <row r="490" spans="1:19">
      <c r="A490" s="4" t="s">
        <v>94</v>
      </c>
      <c r="B490" s="4">
        <v>2020</v>
      </c>
      <c r="C490" s="6">
        <v>43855</v>
      </c>
      <c r="D490" s="4" t="s">
        <v>72</v>
      </c>
      <c r="E490" s="47" t="s">
        <v>209</v>
      </c>
      <c r="F490" t="s">
        <v>211</v>
      </c>
      <c r="G490" t="s">
        <v>83</v>
      </c>
      <c r="H490" t="s">
        <v>67</v>
      </c>
      <c r="J490">
        <v>3</v>
      </c>
      <c r="K490">
        <v>1</v>
      </c>
      <c r="L490">
        <v>11.848000000000001</v>
      </c>
      <c r="M490" s="95">
        <f t="shared" si="14"/>
        <v>60.769750168804855</v>
      </c>
      <c r="N490">
        <v>2</v>
      </c>
      <c r="O490">
        <v>11.837000000000002</v>
      </c>
      <c r="Q490">
        <v>1</v>
      </c>
      <c r="R490">
        <v>11.529</v>
      </c>
      <c r="S490" s="33">
        <f>3.6*200/R490</f>
        <v>62.451209992193597</v>
      </c>
    </row>
    <row r="491" spans="1:19">
      <c r="A491" s="4" t="s">
        <v>94</v>
      </c>
      <c r="B491" s="4">
        <v>2020</v>
      </c>
      <c r="C491" s="6">
        <v>43855</v>
      </c>
      <c r="D491" s="4" t="s">
        <v>72</v>
      </c>
      <c r="E491" s="47" t="s">
        <v>209</v>
      </c>
      <c r="F491" t="s">
        <v>211</v>
      </c>
      <c r="G491" t="s">
        <v>16</v>
      </c>
      <c r="H491" t="s">
        <v>17</v>
      </c>
      <c r="J491">
        <v>4</v>
      </c>
      <c r="K491">
        <v>2</v>
      </c>
      <c r="L491">
        <v>11.851000000000001</v>
      </c>
      <c r="M491" s="95">
        <f t="shared" si="14"/>
        <v>60.754366720108003</v>
      </c>
      <c r="N491">
        <v>1</v>
      </c>
      <c r="O491">
        <v>11.691000000000001</v>
      </c>
      <c r="Q491">
        <v>2</v>
      </c>
      <c r="R491">
        <v>11.544</v>
      </c>
      <c r="S491" s="33">
        <f>3.6*200/R491</f>
        <v>62.370062370062371</v>
      </c>
    </row>
    <row r="492" spans="1:19">
      <c r="A492" s="1" t="s">
        <v>152</v>
      </c>
      <c r="B492" s="1">
        <v>2019</v>
      </c>
      <c r="C492" s="2">
        <v>43813</v>
      </c>
      <c r="D492" s="1" t="s">
        <v>72</v>
      </c>
      <c r="E492" s="47" t="s">
        <v>205</v>
      </c>
      <c r="F492">
        <v>1</v>
      </c>
      <c r="G492" t="s">
        <v>26</v>
      </c>
      <c r="H492" t="s">
        <v>27</v>
      </c>
      <c r="J492">
        <v>5</v>
      </c>
      <c r="K492">
        <v>1</v>
      </c>
      <c r="L492">
        <v>11.145</v>
      </c>
      <c r="M492" s="95">
        <f t="shared" si="14"/>
        <v>64.602960969044418</v>
      </c>
      <c r="S492" s="33"/>
    </row>
    <row r="493" spans="1:19">
      <c r="A493" s="1" t="s">
        <v>152</v>
      </c>
      <c r="B493" s="1">
        <v>2019</v>
      </c>
      <c r="C493" s="2">
        <v>43813</v>
      </c>
      <c r="D493" s="1" t="s">
        <v>72</v>
      </c>
      <c r="E493" s="47" t="s">
        <v>205</v>
      </c>
      <c r="F493">
        <v>1</v>
      </c>
      <c r="G493" t="s">
        <v>143</v>
      </c>
      <c r="H493" t="s">
        <v>121</v>
      </c>
      <c r="J493">
        <v>28</v>
      </c>
      <c r="K493">
        <v>2</v>
      </c>
      <c r="L493">
        <v>11.516</v>
      </c>
      <c r="M493" s="95">
        <f t="shared" si="14"/>
        <v>62.521708926710666</v>
      </c>
      <c r="S493" s="33"/>
    </row>
    <row r="494" spans="1:19">
      <c r="A494" s="1" t="s">
        <v>152</v>
      </c>
      <c r="B494" s="1">
        <v>2019</v>
      </c>
      <c r="C494" s="2">
        <v>43813</v>
      </c>
      <c r="D494" s="1" t="s">
        <v>72</v>
      </c>
      <c r="E494" s="47" t="s">
        <v>205</v>
      </c>
      <c r="F494">
        <v>2</v>
      </c>
      <c r="G494" t="s">
        <v>20</v>
      </c>
      <c r="H494" t="s">
        <v>21</v>
      </c>
      <c r="J494">
        <v>4</v>
      </c>
      <c r="K494">
        <v>1</v>
      </c>
      <c r="L494">
        <v>11.682</v>
      </c>
      <c r="M494" s="95">
        <f t="shared" si="14"/>
        <v>61.633281972265024</v>
      </c>
      <c r="S494" s="33"/>
    </row>
    <row r="495" spans="1:19">
      <c r="A495" s="1" t="s">
        <v>152</v>
      </c>
      <c r="B495" s="1">
        <v>2019</v>
      </c>
      <c r="C495" s="2">
        <v>43813</v>
      </c>
      <c r="D495" s="1" t="s">
        <v>72</v>
      </c>
      <c r="E495" s="47" t="s">
        <v>205</v>
      </c>
      <c r="F495">
        <v>2</v>
      </c>
      <c r="G495" t="s">
        <v>119</v>
      </c>
      <c r="H495" t="s">
        <v>21</v>
      </c>
      <c r="J495">
        <v>27</v>
      </c>
      <c r="K495">
        <v>2</v>
      </c>
      <c r="L495">
        <v>12.067</v>
      </c>
      <c r="M495" s="95">
        <f t="shared" si="14"/>
        <v>59.666860031490842</v>
      </c>
      <c r="S495" s="33"/>
    </row>
    <row r="496" spans="1:19">
      <c r="A496" s="1" t="s">
        <v>152</v>
      </c>
      <c r="B496" s="1">
        <v>2019</v>
      </c>
      <c r="C496" s="2">
        <v>43813</v>
      </c>
      <c r="D496" s="1" t="s">
        <v>72</v>
      </c>
      <c r="E496" s="47" t="s">
        <v>205</v>
      </c>
      <c r="F496">
        <v>3</v>
      </c>
      <c r="G496" t="s">
        <v>139</v>
      </c>
      <c r="H496" t="s">
        <v>36</v>
      </c>
      <c r="J496">
        <v>6</v>
      </c>
      <c r="K496">
        <v>1</v>
      </c>
      <c r="L496">
        <v>11.298999999999999</v>
      </c>
      <c r="M496" s="95">
        <f t="shared" si="14"/>
        <v>63.722453314452608</v>
      </c>
      <c r="S496" s="33"/>
    </row>
    <row r="497" spans="1:19">
      <c r="A497" s="1" t="s">
        <v>152</v>
      </c>
      <c r="B497" s="1">
        <v>2019</v>
      </c>
      <c r="C497" s="2">
        <v>43813</v>
      </c>
      <c r="D497" s="1" t="s">
        <v>72</v>
      </c>
      <c r="E497" s="47" t="s">
        <v>205</v>
      </c>
      <c r="F497">
        <v>3</v>
      </c>
      <c r="G497" t="s">
        <v>60</v>
      </c>
      <c r="H497" t="s">
        <v>61</v>
      </c>
      <c r="J497">
        <v>26</v>
      </c>
      <c r="K497">
        <v>2</v>
      </c>
      <c r="L497">
        <v>11.639999999999999</v>
      </c>
      <c r="M497" s="95">
        <f t="shared" si="14"/>
        <v>61.855670103092791</v>
      </c>
      <c r="S497" s="33"/>
    </row>
    <row r="498" spans="1:19">
      <c r="A498" s="1" t="s">
        <v>152</v>
      </c>
      <c r="B498" s="1">
        <v>2019</v>
      </c>
      <c r="C498" s="2">
        <v>43813</v>
      </c>
      <c r="D498" s="1" t="s">
        <v>72</v>
      </c>
      <c r="E498" s="47" t="s">
        <v>205</v>
      </c>
      <c r="F498">
        <v>4</v>
      </c>
      <c r="G498" t="s">
        <v>138</v>
      </c>
      <c r="H498" t="s">
        <v>29</v>
      </c>
      <c r="J498">
        <v>10</v>
      </c>
      <c r="K498">
        <v>1</v>
      </c>
      <c r="L498">
        <v>11.164999999999999</v>
      </c>
      <c r="M498" s="95">
        <f t="shared" si="14"/>
        <v>64.487236901030016</v>
      </c>
      <c r="S498" s="33"/>
    </row>
    <row r="499" spans="1:19">
      <c r="A499" s="1" t="s">
        <v>152</v>
      </c>
      <c r="B499" s="1">
        <v>2019</v>
      </c>
      <c r="C499" s="2">
        <v>43813</v>
      </c>
      <c r="D499" s="1" t="s">
        <v>72</v>
      </c>
      <c r="E499" s="47" t="s">
        <v>205</v>
      </c>
      <c r="F499">
        <v>4</v>
      </c>
      <c r="G499" t="s">
        <v>50</v>
      </c>
      <c r="H499" t="s">
        <v>51</v>
      </c>
      <c r="J499">
        <v>25</v>
      </c>
      <c r="K499">
        <v>2</v>
      </c>
      <c r="L499">
        <v>11.486999999999998</v>
      </c>
      <c r="M499" s="95">
        <f t="shared" si="14"/>
        <v>62.679550796552633</v>
      </c>
      <c r="S499" s="33"/>
    </row>
    <row r="500" spans="1:19">
      <c r="A500" s="1" t="s">
        <v>152</v>
      </c>
      <c r="B500" s="1">
        <v>2019</v>
      </c>
      <c r="C500" s="2">
        <v>43813</v>
      </c>
      <c r="D500" s="1" t="s">
        <v>72</v>
      </c>
      <c r="E500" s="47" t="s">
        <v>205</v>
      </c>
      <c r="F500">
        <v>5</v>
      </c>
      <c r="G500" t="s">
        <v>30</v>
      </c>
      <c r="H500" t="s">
        <v>31</v>
      </c>
      <c r="J500">
        <v>7</v>
      </c>
      <c r="K500">
        <v>1</v>
      </c>
      <c r="L500">
        <v>11.468</v>
      </c>
      <c r="M500" s="95">
        <f t="shared" si="14"/>
        <v>62.783397279386115</v>
      </c>
      <c r="S500" s="33"/>
    </row>
    <row r="501" spans="1:19">
      <c r="A501" s="1" t="s">
        <v>152</v>
      </c>
      <c r="B501" s="1">
        <v>2019</v>
      </c>
      <c r="C501" s="2">
        <v>43813</v>
      </c>
      <c r="D501" s="1" t="s">
        <v>72</v>
      </c>
      <c r="E501" s="47" t="s">
        <v>205</v>
      </c>
      <c r="F501">
        <v>5</v>
      </c>
      <c r="G501" t="s">
        <v>149</v>
      </c>
      <c r="H501" t="s">
        <v>56</v>
      </c>
      <c r="J501">
        <v>24</v>
      </c>
      <c r="K501">
        <v>2</v>
      </c>
      <c r="L501">
        <v>11.59</v>
      </c>
      <c r="M501" s="95">
        <f t="shared" si="14"/>
        <v>62.122519413287314</v>
      </c>
      <c r="S501" s="33"/>
    </row>
    <row r="502" spans="1:19">
      <c r="A502" s="1" t="s">
        <v>152</v>
      </c>
      <c r="B502" s="1">
        <v>2019</v>
      </c>
      <c r="C502" s="2">
        <v>43813</v>
      </c>
      <c r="D502" s="1" t="s">
        <v>72</v>
      </c>
      <c r="E502" s="47" t="s">
        <v>205</v>
      </c>
      <c r="F502">
        <v>6</v>
      </c>
      <c r="G502" t="s">
        <v>43</v>
      </c>
      <c r="H502" t="s">
        <v>44</v>
      </c>
      <c r="J502">
        <v>11</v>
      </c>
      <c r="K502">
        <v>1</v>
      </c>
      <c r="L502">
        <v>11.234</v>
      </c>
      <c r="M502" s="95">
        <f t="shared" si="14"/>
        <v>64.091151860423707</v>
      </c>
      <c r="S502" s="33"/>
    </row>
    <row r="503" spans="1:19">
      <c r="A503" s="1" t="s">
        <v>152</v>
      </c>
      <c r="B503" s="1">
        <v>2019</v>
      </c>
      <c r="C503" s="2">
        <v>43813</v>
      </c>
      <c r="D503" s="1" t="s">
        <v>72</v>
      </c>
      <c r="E503" s="47" t="s">
        <v>205</v>
      </c>
      <c r="F503">
        <v>6</v>
      </c>
      <c r="G503" t="s">
        <v>157</v>
      </c>
      <c r="H503" t="s">
        <v>38</v>
      </c>
      <c r="J503">
        <v>23</v>
      </c>
      <c r="K503">
        <v>2</v>
      </c>
      <c r="L503">
        <v>11.417999999999999</v>
      </c>
      <c r="M503" s="95">
        <f t="shared" si="14"/>
        <v>63.058328954282715</v>
      </c>
      <c r="S503" s="33"/>
    </row>
    <row r="504" spans="1:19">
      <c r="A504" s="1" t="s">
        <v>152</v>
      </c>
      <c r="B504" s="1">
        <v>2019</v>
      </c>
      <c r="C504" s="2">
        <v>43813</v>
      </c>
      <c r="D504" s="1" t="s">
        <v>72</v>
      </c>
      <c r="E504" s="47" t="s">
        <v>205</v>
      </c>
      <c r="F504">
        <v>7</v>
      </c>
      <c r="G504" t="s">
        <v>140</v>
      </c>
      <c r="H504" t="s">
        <v>29</v>
      </c>
      <c r="J504">
        <v>12</v>
      </c>
      <c r="K504">
        <v>1</v>
      </c>
      <c r="L504">
        <v>11.648</v>
      </c>
      <c r="M504" s="95">
        <f t="shared" si="14"/>
        <v>61.813186813186817</v>
      </c>
      <c r="S504" s="33"/>
    </row>
    <row r="505" spans="1:19">
      <c r="A505" s="1" t="s">
        <v>152</v>
      </c>
      <c r="B505" s="1">
        <v>2019</v>
      </c>
      <c r="C505" s="2">
        <v>43813</v>
      </c>
      <c r="D505" s="1" t="s">
        <v>72</v>
      </c>
      <c r="E505" s="47" t="s">
        <v>205</v>
      </c>
      <c r="F505">
        <v>7</v>
      </c>
      <c r="G505" t="s">
        <v>147</v>
      </c>
      <c r="H505" t="s">
        <v>148</v>
      </c>
      <c r="J505">
        <v>22</v>
      </c>
      <c r="K505">
        <v>2</v>
      </c>
      <c r="L505">
        <v>11.724</v>
      </c>
      <c r="M505" s="95">
        <f t="shared" si="14"/>
        <v>61.412487205731829</v>
      </c>
      <c r="S505" s="33"/>
    </row>
    <row r="506" spans="1:19">
      <c r="A506" s="1" t="s">
        <v>152</v>
      </c>
      <c r="B506" s="1">
        <v>2019</v>
      </c>
      <c r="C506" s="2">
        <v>43813</v>
      </c>
      <c r="D506" s="1" t="s">
        <v>72</v>
      </c>
      <c r="E506" s="47" t="s">
        <v>205</v>
      </c>
      <c r="F506">
        <v>8</v>
      </c>
      <c r="G506" t="s">
        <v>141</v>
      </c>
      <c r="H506" t="s">
        <v>44</v>
      </c>
      <c r="J506">
        <v>13</v>
      </c>
      <c r="K506">
        <v>1</v>
      </c>
      <c r="L506">
        <v>11.385999999999999</v>
      </c>
      <c r="M506" s="95">
        <f t="shared" si="14"/>
        <v>63.235552432812227</v>
      </c>
      <c r="S506" s="33"/>
    </row>
    <row r="507" spans="1:19">
      <c r="A507" s="1" t="s">
        <v>152</v>
      </c>
      <c r="B507" s="1">
        <v>2019</v>
      </c>
      <c r="C507" s="2">
        <v>43813</v>
      </c>
      <c r="D507" s="1" t="s">
        <v>72</v>
      </c>
      <c r="E507" s="47" t="s">
        <v>205</v>
      </c>
      <c r="F507">
        <v>8</v>
      </c>
      <c r="G507" t="s">
        <v>142</v>
      </c>
      <c r="H507" t="s">
        <v>61</v>
      </c>
      <c r="J507">
        <v>21</v>
      </c>
      <c r="K507">
        <v>2</v>
      </c>
      <c r="L507">
        <v>11.393999999999998</v>
      </c>
      <c r="M507" s="95">
        <f t="shared" si="14"/>
        <v>63.191153238546612</v>
      </c>
      <c r="S507" s="33"/>
    </row>
    <row r="508" spans="1:19">
      <c r="A508" s="1" t="s">
        <v>152</v>
      </c>
      <c r="B508" s="1">
        <v>2019</v>
      </c>
      <c r="C508" s="2">
        <v>43813</v>
      </c>
      <c r="D508" s="1" t="s">
        <v>72</v>
      </c>
      <c r="E508" s="47" t="s">
        <v>205</v>
      </c>
      <c r="F508">
        <v>9</v>
      </c>
      <c r="G508" t="s">
        <v>52</v>
      </c>
      <c r="H508" t="s">
        <v>53</v>
      </c>
      <c r="J508">
        <v>14</v>
      </c>
      <c r="K508">
        <v>1</v>
      </c>
      <c r="L508">
        <v>11.266</v>
      </c>
      <c r="M508" s="95">
        <f t="shared" si="14"/>
        <v>63.909107047754304</v>
      </c>
      <c r="S508" s="33"/>
    </row>
    <row r="509" spans="1:19">
      <c r="A509" s="1" t="s">
        <v>152</v>
      </c>
      <c r="B509" s="1">
        <v>2019</v>
      </c>
      <c r="C509" s="2">
        <v>43813</v>
      </c>
      <c r="D509" s="1" t="s">
        <v>72</v>
      </c>
      <c r="E509" s="47" t="s">
        <v>205</v>
      </c>
      <c r="F509">
        <v>9</v>
      </c>
      <c r="G509" t="s">
        <v>132</v>
      </c>
      <c r="H509" t="s">
        <v>156</v>
      </c>
      <c r="J509">
        <v>20</v>
      </c>
      <c r="K509">
        <v>2</v>
      </c>
      <c r="L509">
        <v>11.372999999999999</v>
      </c>
      <c r="M509" s="95">
        <f t="shared" si="14"/>
        <v>63.307834344500137</v>
      </c>
      <c r="S509" s="33"/>
    </row>
    <row r="510" spans="1:19">
      <c r="A510" s="1" t="s">
        <v>152</v>
      </c>
      <c r="B510" s="1">
        <v>2019</v>
      </c>
      <c r="C510" s="2">
        <v>43813</v>
      </c>
      <c r="D510" s="1" t="s">
        <v>72</v>
      </c>
      <c r="E510" s="47" t="s">
        <v>205</v>
      </c>
      <c r="F510">
        <v>10</v>
      </c>
      <c r="G510" t="s">
        <v>136</v>
      </c>
      <c r="H510" t="s">
        <v>25</v>
      </c>
      <c r="J510">
        <v>8</v>
      </c>
      <c r="K510">
        <v>1</v>
      </c>
      <c r="L510">
        <v>11.603999999999999</v>
      </c>
      <c r="M510" s="95">
        <f t="shared" si="14"/>
        <v>62.047569803516033</v>
      </c>
      <c r="S510" s="33"/>
    </row>
    <row r="511" spans="1:19">
      <c r="A511" s="1" t="s">
        <v>152</v>
      </c>
      <c r="B511" s="1">
        <v>2019</v>
      </c>
      <c r="C511" s="2">
        <v>43813</v>
      </c>
      <c r="D511" s="1" t="s">
        <v>72</v>
      </c>
      <c r="E511" s="47" t="s">
        <v>205</v>
      </c>
      <c r="F511">
        <v>10</v>
      </c>
      <c r="G511" t="s">
        <v>76</v>
      </c>
      <c r="H511" t="s">
        <v>155</v>
      </c>
      <c r="J511">
        <v>19</v>
      </c>
      <c r="K511">
        <v>2</v>
      </c>
      <c r="L511">
        <v>11.611999999999998</v>
      </c>
      <c r="M511" s="95">
        <f t="shared" si="14"/>
        <v>62.004822597313137</v>
      </c>
      <c r="S511" s="33"/>
    </row>
    <row r="512" spans="1:19">
      <c r="A512" s="1" t="s">
        <v>152</v>
      </c>
      <c r="B512" s="1">
        <v>2019</v>
      </c>
      <c r="C512" s="2">
        <v>43813</v>
      </c>
      <c r="D512" s="1" t="s">
        <v>72</v>
      </c>
      <c r="E512" s="47" t="s">
        <v>205</v>
      </c>
      <c r="F512">
        <v>11</v>
      </c>
      <c r="G512" t="s">
        <v>97</v>
      </c>
      <c r="H512" t="s">
        <v>153</v>
      </c>
      <c r="J512">
        <v>15</v>
      </c>
      <c r="K512">
        <v>1</v>
      </c>
      <c r="L512">
        <v>11.624000000000001</v>
      </c>
      <c r="M512" s="95">
        <f t="shared" si="14"/>
        <v>61.940812112869921</v>
      </c>
      <c r="S512" s="33"/>
    </row>
    <row r="513" spans="1:19">
      <c r="A513" s="1" t="s">
        <v>152</v>
      </c>
      <c r="B513" s="1">
        <v>2019</v>
      </c>
      <c r="C513" s="2">
        <v>43813</v>
      </c>
      <c r="D513" s="1" t="s">
        <v>72</v>
      </c>
      <c r="E513" s="47" t="s">
        <v>205</v>
      </c>
      <c r="F513">
        <v>11</v>
      </c>
      <c r="G513" t="s">
        <v>24</v>
      </c>
      <c r="H513" t="s">
        <v>154</v>
      </c>
      <c r="J513">
        <v>18</v>
      </c>
      <c r="K513">
        <v>2</v>
      </c>
      <c r="L513">
        <v>11.677000000000001</v>
      </c>
      <c r="M513" s="95">
        <f t="shared" si="14"/>
        <v>61.659672861180091</v>
      </c>
      <c r="S513" s="33"/>
    </row>
    <row r="514" spans="1:19">
      <c r="A514" s="1" t="s">
        <v>152</v>
      </c>
      <c r="B514" s="1">
        <v>2019</v>
      </c>
      <c r="C514" s="2">
        <v>43813</v>
      </c>
      <c r="D514" s="1" t="s">
        <v>72</v>
      </c>
      <c r="E514" s="47" t="s">
        <v>205</v>
      </c>
      <c r="F514">
        <v>12</v>
      </c>
      <c r="G514" t="s">
        <v>83</v>
      </c>
      <c r="H514" t="s">
        <v>67</v>
      </c>
      <c r="J514">
        <v>16</v>
      </c>
      <c r="K514">
        <v>1</v>
      </c>
      <c r="L514">
        <v>11.568</v>
      </c>
      <c r="M514" s="95">
        <f t="shared" si="14"/>
        <v>62.240663900414937</v>
      </c>
      <c r="S514" s="33"/>
    </row>
    <row r="515" spans="1:19">
      <c r="A515" s="1" t="s">
        <v>152</v>
      </c>
      <c r="B515" s="1">
        <v>2019</v>
      </c>
      <c r="C515" s="2">
        <v>43813</v>
      </c>
      <c r="D515" s="1" t="s">
        <v>72</v>
      </c>
      <c r="E515" s="47" t="s">
        <v>205</v>
      </c>
      <c r="F515">
        <v>12</v>
      </c>
      <c r="G515" t="s">
        <v>39</v>
      </c>
      <c r="H515" t="s">
        <v>40</v>
      </c>
      <c r="J515">
        <v>17</v>
      </c>
      <c r="K515">
        <v>2</v>
      </c>
      <c r="L515">
        <v>11.593999999999999</v>
      </c>
      <c r="M515" s="95">
        <f t="shared" si="14"/>
        <v>62.101086769018458</v>
      </c>
      <c r="S515" s="33"/>
    </row>
    <row r="516" spans="1:19">
      <c r="A516" s="1" t="s">
        <v>152</v>
      </c>
      <c r="B516" s="1">
        <v>2019</v>
      </c>
      <c r="C516" s="2">
        <v>43813</v>
      </c>
      <c r="D516" s="1" t="s">
        <v>72</v>
      </c>
      <c r="E516" s="47" t="s">
        <v>206</v>
      </c>
      <c r="F516">
        <v>1</v>
      </c>
      <c r="G516" t="s">
        <v>80</v>
      </c>
      <c r="H516" t="s">
        <v>65</v>
      </c>
      <c r="J516">
        <v>1</v>
      </c>
      <c r="K516">
        <v>1</v>
      </c>
      <c r="L516">
        <v>11.345000000000001</v>
      </c>
      <c r="M516" s="95">
        <f t="shared" si="14"/>
        <v>63.464081092992501</v>
      </c>
      <c r="S516" s="33"/>
    </row>
    <row r="517" spans="1:19">
      <c r="A517" s="1" t="s">
        <v>152</v>
      </c>
      <c r="B517" s="1">
        <v>2019</v>
      </c>
      <c r="C517" s="2">
        <v>43813</v>
      </c>
      <c r="D517" s="1" t="s">
        <v>72</v>
      </c>
      <c r="E517" s="76" t="s">
        <v>206</v>
      </c>
      <c r="F517">
        <v>1</v>
      </c>
      <c r="G517" t="s">
        <v>83</v>
      </c>
      <c r="H517" t="s">
        <v>67</v>
      </c>
      <c r="J517">
        <v>16</v>
      </c>
      <c r="K517">
        <v>2</v>
      </c>
      <c r="L517">
        <v>11.706000000000001</v>
      </c>
      <c r="M517" s="95">
        <f t="shared" si="14"/>
        <v>61.506919528446943</v>
      </c>
      <c r="S517" s="33"/>
    </row>
    <row r="518" spans="1:19">
      <c r="A518" s="1" t="s">
        <v>152</v>
      </c>
      <c r="B518" s="1">
        <v>2019</v>
      </c>
      <c r="C518" s="2">
        <v>43813</v>
      </c>
      <c r="D518" s="1" t="s">
        <v>72</v>
      </c>
      <c r="E518" s="76" t="s">
        <v>206</v>
      </c>
      <c r="F518">
        <v>2</v>
      </c>
      <c r="G518" t="s">
        <v>135</v>
      </c>
      <c r="H518" t="s">
        <v>36</v>
      </c>
      <c r="J518">
        <v>2</v>
      </c>
      <c r="K518">
        <v>1</v>
      </c>
      <c r="L518">
        <v>11.11</v>
      </c>
      <c r="M518" s="95">
        <f t="shared" si="14"/>
        <v>64.806480648064806</v>
      </c>
      <c r="S518" s="33"/>
    </row>
    <row r="519" spans="1:19">
      <c r="A519" s="1" t="s">
        <v>152</v>
      </c>
      <c r="B519" s="1">
        <v>2019</v>
      </c>
      <c r="C519" s="2">
        <v>43813</v>
      </c>
      <c r="D519" s="1" t="s">
        <v>72</v>
      </c>
      <c r="E519" s="47" t="s">
        <v>206</v>
      </c>
      <c r="F519">
        <v>2</v>
      </c>
      <c r="G519" t="s">
        <v>97</v>
      </c>
      <c r="H519" t="s">
        <v>153</v>
      </c>
      <c r="J519">
        <v>15</v>
      </c>
      <c r="K519">
        <v>2</v>
      </c>
      <c r="L519">
        <v>11.208</v>
      </c>
      <c r="M519" s="95">
        <f t="shared" si="14"/>
        <v>64.239828693790145</v>
      </c>
      <c r="S519" s="33"/>
    </row>
    <row r="520" spans="1:19">
      <c r="A520" s="1" t="s">
        <v>152</v>
      </c>
      <c r="B520" s="1">
        <v>2019</v>
      </c>
      <c r="C520" s="2">
        <v>43813</v>
      </c>
      <c r="D520" s="1" t="s">
        <v>72</v>
      </c>
      <c r="E520" s="76" t="s">
        <v>206</v>
      </c>
      <c r="F520">
        <v>3</v>
      </c>
      <c r="G520" t="s">
        <v>136</v>
      </c>
      <c r="H520" t="s">
        <v>25</v>
      </c>
      <c r="J520">
        <v>8</v>
      </c>
      <c r="K520">
        <v>1</v>
      </c>
      <c r="L520">
        <v>11.191000000000001</v>
      </c>
      <c r="M520" s="95">
        <f t="shared" si="14"/>
        <v>64.337413993387543</v>
      </c>
      <c r="S520" s="33"/>
    </row>
    <row r="521" spans="1:19">
      <c r="A521" s="1" t="s">
        <v>152</v>
      </c>
      <c r="B521" s="1">
        <v>2019</v>
      </c>
      <c r="C521" s="2">
        <v>43813</v>
      </c>
      <c r="D521" s="1" t="s">
        <v>72</v>
      </c>
      <c r="E521" s="76" t="s">
        <v>206</v>
      </c>
      <c r="F521">
        <v>3</v>
      </c>
      <c r="G521" t="s">
        <v>33</v>
      </c>
      <c r="H521" t="s">
        <v>146</v>
      </c>
      <c r="J521">
        <v>9</v>
      </c>
      <c r="K521">
        <v>2</v>
      </c>
      <c r="L521">
        <v>11.198</v>
      </c>
      <c r="M521" s="95">
        <f t="shared" si="14"/>
        <v>64.297195927844257</v>
      </c>
      <c r="S521" s="33"/>
    </row>
    <row r="522" spans="1:19">
      <c r="A522" s="1" t="s">
        <v>152</v>
      </c>
      <c r="B522" s="1">
        <v>2019</v>
      </c>
      <c r="C522" s="2">
        <v>43813</v>
      </c>
      <c r="D522" s="1" t="s">
        <v>72</v>
      </c>
      <c r="E522" s="47" t="s">
        <v>206</v>
      </c>
      <c r="F522">
        <v>4</v>
      </c>
      <c r="G522" t="s">
        <v>111</v>
      </c>
      <c r="H522" t="s">
        <v>121</v>
      </c>
      <c r="J522">
        <v>3</v>
      </c>
      <c r="K522">
        <v>1</v>
      </c>
      <c r="L522">
        <v>11.157999999999999</v>
      </c>
      <c r="M522" s="95">
        <f t="shared" si="14"/>
        <v>64.527693134970434</v>
      </c>
      <c r="S522" s="33"/>
    </row>
    <row r="523" spans="1:19">
      <c r="A523" s="1" t="s">
        <v>152</v>
      </c>
      <c r="B523" s="1">
        <v>2019</v>
      </c>
      <c r="C523" s="2">
        <v>43813</v>
      </c>
      <c r="D523" s="1" t="s">
        <v>72</v>
      </c>
      <c r="E523" s="76" t="s">
        <v>206</v>
      </c>
      <c r="F523">
        <v>4</v>
      </c>
      <c r="G523" t="s">
        <v>52</v>
      </c>
      <c r="H523" t="s">
        <v>53</v>
      </c>
      <c r="J523">
        <v>14</v>
      </c>
      <c r="K523">
        <v>2</v>
      </c>
      <c r="L523">
        <v>11.295</v>
      </c>
      <c r="M523" s="95">
        <f t="shared" si="14"/>
        <v>63.745019920318725</v>
      </c>
      <c r="S523" s="33"/>
    </row>
    <row r="524" spans="1:19">
      <c r="A524" s="1" t="s">
        <v>152</v>
      </c>
      <c r="B524" s="1">
        <v>2019</v>
      </c>
      <c r="C524" s="2">
        <v>43813</v>
      </c>
      <c r="D524" s="1" t="s">
        <v>72</v>
      </c>
      <c r="E524" s="76" t="s">
        <v>206</v>
      </c>
      <c r="F524">
        <v>5</v>
      </c>
      <c r="G524" t="s">
        <v>26</v>
      </c>
      <c r="H524" t="s">
        <v>27</v>
      </c>
      <c r="J524">
        <v>5</v>
      </c>
      <c r="K524">
        <v>1</v>
      </c>
      <c r="L524">
        <v>11.207000000000001</v>
      </c>
      <c r="M524" s="95">
        <f t="shared" si="14"/>
        <v>64.245560810207905</v>
      </c>
      <c r="S524" s="33"/>
    </row>
    <row r="525" spans="1:19">
      <c r="A525" s="1" t="s">
        <v>152</v>
      </c>
      <c r="B525" s="1">
        <v>2019</v>
      </c>
      <c r="C525" s="2">
        <v>43813</v>
      </c>
      <c r="D525" s="1" t="s">
        <v>72</v>
      </c>
      <c r="E525" s="47" t="s">
        <v>206</v>
      </c>
      <c r="F525">
        <v>5</v>
      </c>
      <c r="G525" t="s">
        <v>141</v>
      </c>
      <c r="H525" t="s">
        <v>44</v>
      </c>
      <c r="J525">
        <v>13</v>
      </c>
      <c r="K525">
        <v>2</v>
      </c>
      <c r="L525">
        <v>11.24</v>
      </c>
      <c r="M525" s="95">
        <f t="shared" si="14"/>
        <v>64.056939501779354</v>
      </c>
      <c r="S525" s="33"/>
    </row>
    <row r="526" spans="1:19">
      <c r="A526" s="1" t="s">
        <v>152</v>
      </c>
      <c r="B526" s="1">
        <v>2019</v>
      </c>
      <c r="C526" s="2">
        <v>43813</v>
      </c>
      <c r="D526" s="1" t="s">
        <v>72</v>
      </c>
      <c r="E526" s="76" t="s">
        <v>206</v>
      </c>
      <c r="F526">
        <v>6</v>
      </c>
      <c r="G526" t="s">
        <v>20</v>
      </c>
      <c r="H526" t="s">
        <v>21</v>
      </c>
      <c r="J526">
        <v>4</v>
      </c>
      <c r="K526">
        <v>1</v>
      </c>
      <c r="L526">
        <v>11.297000000000001</v>
      </c>
      <c r="M526" s="95">
        <f t="shared" si="14"/>
        <v>63.733734619810569</v>
      </c>
      <c r="S526" s="33"/>
    </row>
    <row r="527" spans="1:19">
      <c r="A527" s="1" t="s">
        <v>152</v>
      </c>
      <c r="B527" s="1">
        <v>2019</v>
      </c>
      <c r="C527" s="2">
        <v>43813</v>
      </c>
      <c r="D527" s="1" t="s">
        <v>72</v>
      </c>
      <c r="E527" s="76" t="s">
        <v>206</v>
      </c>
      <c r="F527">
        <v>6</v>
      </c>
      <c r="G527" t="s">
        <v>140</v>
      </c>
      <c r="H527" t="s">
        <v>29</v>
      </c>
      <c r="J527">
        <v>12</v>
      </c>
      <c r="K527">
        <v>2</v>
      </c>
      <c r="L527">
        <v>11.307</v>
      </c>
      <c r="M527" s="95">
        <f t="shared" si="14"/>
        <v>63.677368002122577</v>
      </c>
      <c r="S527" s="33"/>
    </row>
    <row r="528" spans="1:19">
      <c r="A528" s="1" t="s">
        <v>152</v>
      </c>
      <c r="B528" s="1">
        <v>2019</v>
      </c>
      <c r="C528" s="2">
        <v>43813</v>
      </c>
      <c r="D528" s="1" t="s">
        <v>72</v>
      </c>
      <c r="E528" s="47" t="s">
        <v>206</v>
      </c>
      <c r="F528">
        <v>7</v>
      </c>
      <c r="G528" t="s">
        <v>139</v>
      </c>
      <c r="H528" t="s">
        <v>36</v>
      </c>
      <c r="J528">
        <v>6</v>
      </c>
      <c r="K528">
        <v>1</v>
      </c>
      <c r="L528">
        <v>11.278</v>
      </c>
      <c r="M528" s="95">
        <f t="shared" si="14"/>
        <v>63.841106579180703</v>
      </c>
      <c r="S528" s="33"/>
    </row>
    <row r="529" spans="1:19">
      <c r="A529" s="1" t="s">
        <v>152</v>
      </c>
      <c r="B529" s="1">
        <v>2019</v>
      </c>
      <c r="C529" s="2">
        <v>43813</v>
      </c>
      <c r="D529" s="1" t="s">
        <v>72</v>
      </c>
      <c r="E529" s="76" t="s">
        <v>206</v>
      </c>
      <c r="F529">
        <v>7</v>
      </c>
      <c r="G529" t="s">
        <v>43</v>
      </c>
      <c r="H529" t="s">
        <v>44</v>
      </c>
      <c r="J529">
        <v>11</v>
      </c>
      <c r="K529">
        <v>2</v>
      </c>
      <c r="L529">
        <v>11.337</v>
      </c>
      <c r="M529" s="95">
        <f t="shared" si="14"/>
        <v>63.508864779042078</v>
      </c>
      <c r="S529" s="33"/>
    </row>
    <row r="530" spans="1:19">
      <c r="A530" s="1" t="s">
        <v>152</v>
      </c>
      <c r="B530" s="1">
        <v>2019</v>
      </c>
      <c r="C530" s="2">
        <v>43813</v>
      </c>
      <c r="D530" s="1" t="s">
        <v>72</v>
      </c>
      <c r="E530" s="76" t="s">
        <v>206</v>
      </c>
      <c r="F530">
        <v>8</v>
      </c>
      <c r="G530" t="s">
        <v>30</v>
      </c>
      <c r="H530" t="s">
        <v>31</v>
      </c>
      <c r="J530">
        <v>7</v>
      </c>
      <c r="K530">
        <v>1</v>
      </c>
      <c r="L530">
        <v>11.257</v>
      </c>
      <c r="M530" s="95">
        <f t="shared" si="14"/>
        <v>63.960202540641383</v>
      </c>
      <c r="S530" s="33"/>
    </row>
    <row r="531" spans="1:19">
      <c r="A531" s="1" t="s">
        <v>152</v>
      </c>
      <c r="B531" s="1">
        <v>2019</v>
      </c>
      <c r="C531" s="2">
        <v>43813</v>
      </c>
      <c r="D531" s="1" t="s">
        <v>72</v>
      </c>
      <c r="E531" s="47" t="s">
        <v>206</v>
      </c>
      <c r="F531">
        <v>8</v>
      </c>
      <c r="G531" t="s">
        <v>138</v>
      </c>
      <c r="H531" t="s">
        <v>29</v>
      </c>
      <c r="J531">
        <v>10</v>
      </c>
      <c r="K531">
        <v>2</v>
      </c>
      <c r="L531">
        <v>11.340999999999999</v>
      </c>
      <c r="M531" s="95">
        <f t="shared" si="14"/>
        <v>63.486465038356407</v>
      </c>
      <c r="S531" s="33"/>
    </row>
    <row r="532" spans="1:19">
      <c r="A532" s="1" t="s">
        <v>152</v>
      </c>
      <c r="B532" s="1">
        <v>2019</v>
      </c>
      <c r="C532" s="2">
        <v>43813</v>
      </c>
      <c r="D532" s="1" t="s">
        <v>72</v>
      </c>
      <c r="E532" s="76" t="s">
        <v>207</v>
      </c>
      <c r="F532">
        <v>1</v>
      </c>
      <c r="G532" t="s">
        <v>80</v>
      </c>
      <c r="H532" t="s">
        <v>65</v>
      </c>
      <c r="J532">
        <v>1</v>
      </c>
      <c r="K532">
        <v>1</v>
      </c>
      <c r="L532">
        <v>11.446</v>
      </c>
      <c r="M532" s="95">
        <f t="shared" si="14"/>
        <v>62.9040712912808</v>
      </c>
      <c r="N532">
        <v>1</v>
      </c>
      <c r="O532">
        <v>11.018000000000001</v>
      </c>
      <c r="S532" s="33"/>
    </row>
    <row r="533" spans="1:19">
      <c r="A533" s="1" t="s">
        <v>152</v>
      </c>
      <c r="B533" s="1">
        <v>2019</v>
      </c>
      <c r="C533" s="2">
        <v>43813</v>
      </c>
      <c r="D533" s="1" t="s">
        <v>72</v>
      </c>
      <c r="E533" s="76" t="s">
        <v>207</v>
      </c>
      <c r="F533">
        <v>1</v>
      </c>
      <c r="G533" t="s">
        <v>30</v>
      </c>
      <c r="H533" t="s">
        <v>31</v>
      </c>
      <c r="J533">
        <v>7</v>
      </c>
      <c r="K533">
        <v>2</v>
      </c>
      <c r="L533">
        <v>13.777999999999999</v>
      </c>
      <c r="M533" s="95">
        <f t="shared" si="14"/>
        <v>52.257221657715206</v>
      </c>
      <c r="N533">
        <v>2</v>
      </c>
      <c r="O533">
        <v>11.21</v>
      </c>
      <c r="S533" s="33"/>
    </row>
    <row r="534" spans="1:19">
      <c r="A534" s="1" t="s">
        <v>152</v>
      </c>
      <c r="B534" s="1">
        <v>2019</v>
      </c>
      <c r="C534" s="2">
        <v>43813</v>
      </c>
      <c r="D534" s="1" t="s">
        <v>72</v>
      </c>
      <c r="E534" s="76" t="s">
        <v>207</v>
      </c>
      <c r="F534">
        <v>2</v>
      </c>
      <c r="G534" t="s">
        <v>135</v>
      </c>
      <c r="H534" t="s">
        <v>36</v>
      </c>
      <c r="J534">
        <v>2</v>
      </c>
      <c r="K534">
        <v>1</v>
      </c>
      <c r="L534">
        <v>11.266999999999999</v>
      </c>
      <c r="M534" s="95">
        <f t="shared" si="14"/>
        <v>63.903434809621018</v>
      </c>
      <c r="N534">
        <v>1</v>
      </c>
      <c r="O534">
        <v>11.337999999999999</v>
      </c>
      <c r="S534" s="33"/>
    </row>
    <row r="535" spans="1:19">
      <c r="A535" s="1" t="s">
        <v>152</v>
      </c>
      <c r="B535" s="1">
        <v>2019</v>
      </c>
      <c r="C535" s="2">
        <v>43813</v>
      </c>
      <c r="D535" s="1" t="s">
        <v>72</v>
      </c>
      <c r="E535" s="76" t="s">
        <v>207</v>
      </c>
      <c r="F535">
        <v>2</v>
      </c>
      <c r="G535" t="s">
        <v>139</v>
      </c>
      <c r="H535" t="s">
        <v>36</v>
      </c>
      <c r="J535">
        <v>6</v>
      </c>
      <c r="K535">
        <v>2</v>
      </c>
      <c r="L535">
        <v>11.337</v>
      </c>
      <c r="M535" s="95">
        <f t="shared" si="14"/>
        <v>63.508864779042078</v>
      </c>
      <c r="N535">
        <v>2</v>
      </c>
      <c r="O535">
        <v>11.52</v>
      </c>
      <c r="S535" s="33"/>
    </row>
    <row r="536" spans="1:19">
      <c r="A536" s="1" t="s">
        <v>152</v>
      </c>
      <c r="B536" s="1">
        <v>2019</v>
      </c>
      <c r="C536" s="2">
        <v>43813</v>
      </c>
      <c r="D536" s="1" t="s">
        <v>72</v>
      </c>
      <c r="E536" s="76" t="s">
        <v>207</v>
      </c>
      <c r="F536">
        <v>3</v>
      </c>
      <c r="G536" t="s">
        <v>20</v>
      </c>
      <c r="H536" t="s">
        <v>21</v>
      </c>
      <c r="J536">
        <v>4</v>
      </c>
      <c r="K536">
        <v>1</v>
      </c>
      <c r="L536">
        <v>11.481999999999999</v>
      </c>
      <c r="M536" s="95">
        <f t="shared" si="14"/>
        <v>62.706845497300122</v>
      </c>
      <c r="N536">
        <v>1</v>
      </c>
      <c r="O536">
        <v>11.34</v>
      </c>
      <c r="S536" s="33"/>
    </row>
    <row r="537" spans="1:19">
      <c r="A537" s="1" t="s">
        <v>152</v>
      </c>
      <c r="B537" s="1">
        <v>2019</v>
      </c>
      <c r="C537" s="2">
        <v>43813</v>
      </c>
      <c r="D537" s="1" t="s">
        <v>72</v>
      </c>
      <c r="E537" s="76" t="s">
        <v>207</v>
      </c>
      <c r="F537">
        <v>3</v>
      </c>
      <c r="G537" t="s">
        <v>136</v>
      </c>
      <c r="H537" t="s">
        <v>25</v>
      </c>
      <c r="J537">
        <v>8</v>
      </c>
      <c r="K537">
        <v>2</v>
      </c>
      <c r="L537">
        <v>11.561999999999999</v>
      </c>
      <c r="M537" s="95">
        <f t="shared" si="14"/>
        <v>62.272963155163467</v>
      </c>
      <c r="N537">
        <v>2</v>
      </c>
      <c r="O537">
        <v>11.439</v>
      </c>
      <c r="S537" s="33"/>
    </row>
    <row r="538" spans="1:19">
      <c r="A538" s="1" t="s">
        <v>152</v>
      </c>
      <c r="B538" s="1">
        <v>2019</v>
      </c>
      <c r="C538" s="2">
        <v>43813</v>
      </c>
      <c r="D538" s="1" t="s">
        <v>72</v>
      </c>
      <c r="E538" s="76" t="s">
        <v>207</v>
      </c>
      <c r="F538">
        <v>4</v>
      </c>
      <c r="G538" t="s">
        <v>111</v>
      </c>
      <c r="H538" t="s">
        <v>121</v>
      </c>
      <c r="J538">
        <v>3</v>
      </c>
      <c r="K538">
        <v>1</v>
      </c>
      <c r="L538">
        <v>11.183999999999999</v>
      </c>
      <c r="M538" s="95">
        <f t="shared" ref="M538:M601" si="15">3.6*200/L538</f>
        <v>64.377682403433482</v>
      </c>
      <c r="N538">
        <v>1</v>
      </c>
      <c r="O538">
        <v>11.065</v>
      </c>
      <c r="S538" s="33"/>
    </row>
    <row r="539" spans="1:19">
      <c r="A539" s="1" t="s">
        <v>152</v>
      </c>
      <c r="B539" s="1">
        <v>2019</v>
      </c>
      <c r="C539" s="2">
        <v>43813</v>
      </c>
      <c r="D539" s="1" t="s">
        <v>72</v>
      </c>
      <c r="E539" s="76" t="s">
        <v>207</v>
      </c>
      <c r="F539">
        <v>4</v>
      </c>
      <c r="G539" t="s">
        <v>26</v>
      </c>
      <c r="H539" t="s">
        <v>27</v>
      </c>
      <c r="J539">
        <v>5</v>
      </c>
      <c r="K539">
        <v>2</v>
      </c>
      <c r="L539">
        <v>11.331</v>
      </c>
      <c r="M539" s="95">
        <f t="shared" si="15"/>
        <v>63.542494042891185</v>
      </c>
      <c r="N539">
        <v>2</v>
      </c>
      <c r="O539">
        <v>11.164999999999999</v>
      </c>
      <c r="S539" s="33"/>
    </row>
    <row r="540" spans="1:19">
      <c r="A540" s="1" t="s">
        <v>152</v>
      </c>
      <c r="B540" s="1">
        <v>2019</v>
      </c>
      <c r="C540" s="2">
        <v>43813</v>
      </c>
      <c r="D540" s="1" t="s">
        <v>72</v>
      </c>
      <c r="E540" s="76" t="s">
        <v>208</v>
      </c>
      <c r="F540">
        <v>1</v>
      </c>
      <c r="G540" t="s">
        <v>80</v>
      </c>
      <c r="H540" t="s">
        <v>65</v>
      </c>
      <c r="J540">
        <v>1</v>
      </c>
      <c r="K540">
        <v>1</v>
      </c>
      <c r="L540">
        <v>11.257</v>
      </c>
      <c r="M540" s="95">
        <f t="shared" si="15"/>
        <v>63.960202540641383</v>
      </c>
      <c r="N540">
        <v>1</v>
      </c>
      <c r="O540">
        <v>11.074999999999999</v>
      </c>
      <c r="S540" s="33"/>
    </row>
    <row r="541" spans="1:19">
      <c r="A541" s="1" t="s">
        <v>152</v>
      </c>
      <c r="B541" s="1">
        <v>2019</v>
      </c>
      <c r="C541" s="2">
        <v>43813</v>
      </c>
      <c r="D541" s="1" t="s">
        <v>72</v>
      </c>
      <c r="E541" s="76" t="s">
        <v>208</v>
      </c>
      <c r="F541">
        <v>1</v>
      </c>
      <c r="G541" t="s">
        <v>111</v>
      </c>
      <c r="H541" t="s">
        <v>121</v>
      </c>
      <c r="J541">
        <v>3</v>
      </c>
      <c r="K541">
        <v>2</v>
      </c>
      <c r="L541">
        <v>11.356</v>
      </c>
      <c r="M541" s="95">
        <f t="shared" si="15"/>
        <v>63.40260655160268</v>
      </c>
      <c r="N541">
        <v>2</v>
      </c>
      <c r="O541">
        <v>11.226999999999999</v>
      </c>
      <c r="S541" s="33"/>
    </row>
    <row r="542" spans="1:19">
      <c r="A542" s="1" t="s">
        <v>152</v>
      </c>
      <c r="B542" s="1">
        <v>2019</v>
      </c>
      <c r="C542" s="2">
        <v>43813</v>
      </c>
      <c r="D542" s="1" t="s">
        <v>72</v>
      </c>
      <c r="E542" s="76" t="s">
        <v>208</v>
      </c>
      <c r="F542">
        <v>2</v>
      </c>
      <c r="G542" t="s">
        <v>135</v>
      </c>
      <c r="H542" t="s">
        <v>36</v>
      </c>
      <c r="J542">
        <v>2</v>
      </c>
      <c r="K542">
        <v>1</v>
      </c>
      <c r="L542">
        <v>11.191000000000001</v>
      </c>
      <c r="M542" s="95">
        <f t="shared" si="15"/>
        <v>64.337413993387543</v>
      </c>
      <c r="N542">
        <v>1</v>
      </c>
      <c r="O542">
        <v>11.143000000000001</v>
      </c>
      <c r="S542" s="33"/>
    </row>
    <row r="543" spans="1:19">
      <c r="A543" s="1" t="s">
        <v>152</v>
      </c>
      <c r="B543" s="1">
        <v>2019</v>
      </c>
      <c r="C543" s="2">
        <v>43813</v>
      </c>
      <c r="D543" s="1" t="s">
        <v>72</v>
      </c>
      <c r="E543" s="76" t="s">
        <v>208</v>
      </c>
      <c r="F543">
        <v>2</v>
      </c>
      <c r="G543" t="s">
        <v>20</v>
      </c>
      <c r="H543" t="s">
        <v>21</v>
      </c>
      <c r="J543">
        <v>4</v>
      </c>
      <c r="K543">
        <v>2</v>
      </c>
      <c r="L543">
        <v>11.258000000000001</v>
      </c>
      <c r="M543" s="95">
        <f t="shared" si="15"/>
        <v>63.954521229348018</v>
      </c>
      <c r="N543">
        <v>2</v>
      </c>
      <c r="O543">
        <v>11.211</v>
      </c>
      <c r="S543" s="33"/>
    </row>
    <row r="544" spans="1:19">
      <c r="A544" s="1" t="s">
        <v>152</v>
      </c>
      <c r="B544" s="1">
        <v>2019</v>
      </c>
      <c r="C544" s="2">
        <v>43813</v>
      </c>
      <c r="D544" s="1" t="s">
        <v>72</v>
      </c>
      <c r="E544" s="76" t="s">
        <v>209</v>
      </c>
      <c r="F544" t="s">
        <v>210</v>
      </c>
      <c r="G544" t="s">
        <v>80</v>
      </c>
      <c r="H544" t="s">
        <v>65</v>
      </c>
      <c r="J544">
        <v>1</v>
      </c>
      <c r="K544">
        <v>1</v>
      </c>
      <c r="L544">
        <v>11.303000000000001</v>
      </c>
      <c r="M544" s="95">
        <f t="shared" si="15"/>
        <v>63.699902680704234</v>
      </c>
      <c r="N544">
        <v>1</v>
      </c>
      <c r="O544">
        <v>11.239000000000001</v>
      </c>
      <c r="S544" s="33"/>
    </row>
    <row r="545" spans="1:19">
      <c r="A545" s="1" t="s">
        <v>152</v>
      </c>
      <c r="B545" s="1">
        <v>2019</v>
      </c>
      <c r="C545" s="2">
        <v>43813</v>
      </c>
      <c r="D545" s="1" t="s">
        <v>72</v>
      </c>
      <c r="E545" s="76" t="s">
        <v>209</v>
      </c>
      <c r="F545" t="s">
        <v>210</v>
      </c>
      <c r="G545" t="s">
        <v>135</v>
      </c>
      <c r="H545" t="s">
        <v>36</v>
      </c>
      <c r="J545">
        <v>2</v>
      </c>
      <c r="K545">
        <v>2</v>
      </c>
      <c r="L545">
        <v>11.467000000000001</v>
      </c>
      <c r="M545" s="95">
        <f t="shared" si="15"/>
        <v>62.788872416499515</v>
      </c>
      <c r="N545">
        <v>2</v>
      </c>
      <c r="O545">
        <v>11.356000000000002</v>
      </c>
      <c r="S545" s="33"/>
    </row>
    <row r="546" spans="1:19">
      <c r="A546" s="1" t="s">
        <v>152</v>
      </c>
      <c r="B546" s="1">
        <v>2019</v>
      </c>
      <c r="C546" s="2">
        <v>43813</v>
      </c>
      <c r="D546" s="1" t="s">
        <v>72</v>
      </c>
      <c r="E546" s="76" t="s">
        <v>209</v>
      </c>
      <c r="F546" t="s">
        <v>211</v>
      </c>
      <c r="G546" t="s">
        <v>111</v>
      </c>
      <c r="H546" t="s">
        <v>121</v>
      </c>
      <c r="J546">
        <v>3</v>
      </c>
      <c r="K546">
        <v>1</v>
      </c>
      <c r="L546">
        <v>11.331</v>
      </c>
      <c r="M546" s="95">
        <f t="shared" si="15"/>
        <v>63.542494042891185</v>
      </c>
      <c r="N546">
        <v>1</v>
      </c>
      <c r="O546">
        <v>11.391999999999999</v>
      </c>
      <c r="S546" s="33"/>
    </row>
    <row r="547" spans="1:19">
      <c r="A547" s="1" t="s">
        <v>152</v>
      </c>
      <c r="B547" s="1">
        <v>2019</v>
      </c>
      <c r="C547" s="2">
        <v>43813</v>
      </c>
      <c r="D547" s="1" t="s">
        <v>72</v>
      </c>
      <c r="E547" s="76" t="s">
        <v>209</v>
      </c>
      <c r="F547" t="s">
        <v>211</v>
      </c>
      <c r="G547" t="s">
        <v>20</v>
      </c>
      <c r="H547" t="s">
        <v>21</v>
      </c>
      <c r="J547">
        <v>4</v>
      </c>
      <c r="K547">
        <v>2</v>
      </c>
      <c r="L547">
        <v>11.405999999999999</v>
      </c>
      <c r="M547" s="95">
        <f t="shared" si="15"/>
        <v>63.124671225670703</v>
      </c>
      <c r="N547">
        <v>2</v>
      </c>
      <c r="O547">
        <v>11.657999999999999</v>
      </c>
      <c r="S547" s="33"/>
    </row>
    <row r="548" spans="1:19">
      <c r="A548" s="5" t="s">
        <v>162</v>
      </c>
      <c r="B548" s="5">
        <v>2019</v>
      </c>
      <c r="C548" s="6">
        <v>43806</v>
      </c>
      <c r="D548" s="5" t="s">
        <v>72</v>
      </c>
      <c r="E548" s="47" t="s">
        <v>205</v>
      </c>
      <c r="F548">
        <v>1</v>
      </c>
      <c r="G548" t="s">
        <v>138</v>
      </c>
      <c r="H548" t="s">
        <v>29</v>
      </c>
      <c r="J548">
        <v>6</v>
      </c>
      <c r="K548">
        <v>1</v>
      </c>
      <c r="L548">
        <v>11.567</v>
      </c>
      <c r="M548" s="95">
        <f t="shared" si="15"/>
        <v>62.246044782571104</v>
      </c>
      <c r="S548" s="33"/>
    </row>
    <row r="549" spans="1:19">
      <c r="A549" s="5" t="s">
        <v>162</v>
      </c>
      <c r="B549" s="5">
        <v>2019</v>
      </c>
      <c r="C549" s="6">
        <v>43806</v>
      </c>
      <c r="D549" s="5" t="s">
        <v>72</v>
      </c>
      <c r="E549" s="47" t="s">
        <v>205</v>
      </c>
      <c r="F549">
        <v>1</v>
      </c>
      <c r="G549" t="s">
        <v>50</v>
      </c>
      <c r="H549" t="s">
        <v>51</v>
      </c>
      <c r="J549">
        <v>28</v>
      </c>
      <c r="K549">
        <v>2</v>
      </c>
      <c r="L549">
        <v>11.835000000000001</v>
      </c>
      <c r="M549" s="95">
        <f t="shared" si="15"/>
        <v>60.836501901140679</v>
      </c>
      <c r="S549" s="33"/>
    </row>
    <row r="550" spans="1:19">
      <c r="A550" s="5" t="s">
        <v>162</v>
      </c>
      <c r="B550" s="5">
        <v>2019</v>
      </c>
      <c r="C550" s="6">
        <v>43806</v>
      </c>
      <c r="D550" s="5" t="s">
        <v>72</v>
      </c>
      <c r="E550" s="47" t="s">
        <v>205</v>
      </c>
      <c r="F550">
        <v>2</v>
      </c>
      <c r="G550" t="s">
        <v>113</v>
      </c>
      <c r="H550" t="s">
        <v>163</v>
      </c>
      <c r="J550">
        <v>4</v>
      </c>
      <c r="K550">
        <v>1</v>
      </c>
      <c r="L550">
        <v>11.608000000000001</v>
      </c>
      <c r="M550" s="95">
        <f t="shared" si="15"/>
        <v>62.026188835286007</v>
      </c>
      <c r="S550" s="33"/>
    </row>
    <row r="551" spans="1:19">
      <c r="A551" s="5" t="s">
        <v>162</v>
      </c>
      <c r="B551" s="5">
        <v>2019</v>
      </c>
      <c r="C551" s="6">
        <v>43806</v>
      </c>
      <c r="D551" s="5" t="s">
        <v>72</v>
      </c>
      <c r="E551" s="47" t="s">
        <v>205</v>
      </c>
      <c r="F551">
        <v>2</v>
      </c>
      <c r="G551" t="s">
        <v>158</v>
      </c>
      <c r="H551" t="s">
        <v>159</v>
      </c>
      <c r="J551">
        <v>27</v>
      </c>
      <c r="K551">
        <v>2</v>
      </c>
      <c r="L551">
        <v>11.697000000000001</v>
      </c>
      <c r="M551" s="95">
        <f t="shared" si="15"/>
        <v>61.554244678122593</v>
      </c>
      <c r="S551" s="33"/>
    </row>
    <row r="552" spans="1:19">
      <c r="A552" s="5" t="s">
        <v>162</v>
      </c>
      <c r="B552" s="5">
        <v>2019</v>
      </c>
      <c r="C552" s="6">
        <v>43806</v>
      </c>
      <c r="D552" s="5" t="s">
        <v>72</v>
      </c>
      <c r="E552" s="47" t="s">
        <v>205</v>
      </c>
      <c r="F552">
        <v>3</v>
      </c>
      <c r="G552" t="s">
        <v>141</v>
      </c>
      <c r="H552" t="s">
        <v>44</v>
      </c>
      <c r="J552">
        <v>7</v>
      </c>
      <c r="K552">
        <v>1</v>
      </c>
      <c r="L552">
        <v>11.471</v>
      </c>
      <c r="M552" s="95">
        <f t="shared" si="15"/>
        <v>62.766977595676053</v>
      </c>
      <c r="S552" s="33"/>
    </row>
    <row r="553" spans="1:19">
      <c r="A553" s="5" t="s">
        <v>162</v>
      </c>
      <c r="B553" s="5">
        <v>2019</v>
      </c>
      <c r="C553" s="6">
        <v>43806</v>
      </c>
      <c r="D553" s="5" t="s">
        <v>72</v>
      </c>
      <c r="E553" s="47" t="s">
        <v>205</v>
      </c>
      <c r="F553">
        <v>3</v>
      </c>
      <c r="G553" t="s">
        <v>46</v>
      </c>
      <c r="H553" t="s">
        <v>47</v>
      </c>
      <c r="J553">
        <v>26</v>
      </c>
      <c r="K553">
        <v>2</v>
      </c>
      <c r="L553">
        <v>12.744</v>
      </c>
      <c r="M553" s="95">
        <f t="shared" si="15"/>
        <v>56.497175141242941</v>
      </c>
      <c r="S553" s="33"/>
    </row>
    <row r="554" spans="1:19">
      <c r="A554" s="5" t="s">
        <v>162</v>
      </c>
      <c r="B554" s="5">
        <v>2019</v>
      </c>
      <c r="C554" s="6">
        <v>43806</v>
      </c>
      <c r="D554" s="5" t="s">
        <v>72</v>
      </c>
      <c r="E554" s="47" t="s">
        <v>205</v>
      </c>
      <c r="F554">
        <v>4</v>
      </c>
      <c r="G554" t="s">
        <v>52</v>
      </c>
      <c r="H554" t="s">
        <v>53</v>
      </c>
      <c r="J554">
        <v>9</v>
      </c>
      <c r="K554">
        <v>1</v>
      </c>
      <c r="L554" t="s">
        <v>213</v>
      </c>
      <c r="M554" s="95" t="e">
        <f t="shared" si="15"/>
        <v>#VALUE!</v>
      </c>
      <c r="S554" s="33"/>
    </row>
    <row r="555" spans="1:19">
      <c r="A555" s="5" t="s">
        <v>162</v>
      </c>
      <c r="B555" s="5">
        <v>2019</v>
      </c>
      <c r="C555" s="6">
        <v>43806</v>
      </c>
      <c r="D555" s="5" t="s">
        <v>72</v>
      </c>
      <c r="E555" s="47" t="s">
        <v>205</v>
      </c>
      <c r="F555">
        <v>4</v>
      </c>
      <c r="G555" t="s">
        <v>150</v>
      </c>
      <c r="H555" t="s">
        <v>31</v>
      </c>
      <c r="J555">
        <v>25</v>
      </c>
      <c r="K555">
        <v>2</v>
      </c>
      <c r="L555" t="s">
        <v>213</v>
      </c>
      <c r="M555" s="95" t="e">
        <f t="shared" si="15"/>
        <v>#VALUE!</v>
      </c>
      <c r="S555" s="33"/>
    </row>
    <row r="556" spans="1:19">
      <c r="A556" s="5" t="s">
        <v>162</v>
      </c>
      <c r="B556" s="5">
        <v>2019</v>
      </c>
      <c r="C556" s="6">
        <v>43806</v>
      </c>
      <c r="D556" s="5" t="s">
        <v>72</v>
      </c>
      <c r="E556" s="47" t="s">
        <v>205</v>
      </c>
      <c r="F556">
        <v>5</v>
      </c>
      <c r="G556" t="s">
        <v>30</v>
      </c>
      <c r="H556" t="s">
        <v>31</v>
      </c>
      <c r="J556">
        <v>8</v>
      </c>
      <c r="K556">
        <v>1</v>
      </c>
      <c r="L556">
        <v>11.987</v>
      </c>
      <c r="M556" s="95">
        <f t="shared" si="15"/>
        <v>60.065070493034121</v>
      </c>
      <c r="S556" s="33"/>
    </row>
    <row r="557" spans="1:19">
      <c r="A557" s="5" t="s">
        <v>162</v>
      </c>
      <c r="B557" s="5">
        <v>2019</v>
      </c>
      <c r="C557" s="6">
        <v>43806</v>
      </c>
      <c r="D557" s="5" t="s">
        <v>72</v>
      </c>
      <c r="E557" s="47" t="s">
        <v>205</v>
      </c>
      <c r="F557">
        <v>5</v>
      </c>
      <c r="G557" t="s">
        <v>144</v>
      </c>
      <c r="H557" t="s">
        <v>145</v>
      </c>
      <c r="J557">
        <v>24</v>
      </c>
      <c r="K557">
        <v>2</v>
      </c>
      <c r="L557">
        <v>12.036</v>
      </c>
      <c r="M557" s="95">
        <f t="shared" si="15"/>
        <v>59.820538384845463</v>
      </c>
      <c r="S557" s="33"/>
    </row>
    <row r="558" spans="1:19">
      <c r="A558" s="5" t="s">
        <v>162</v>
      </c>
      <c r="B558" s="5">
        <v>2019</v>
      </c>
      <c r="C558" s="6">
        <v>43806</v>
      </c>
      <c r="D558" s="5" t="s">
        <v>72</v>
      </c>
      <c r="E558" s="47" t="s">
        <v>205</v>
      </c>
      <c r="F558">
        <v>6</v>
      </c>
      <c r="G558" t="s">
        <v>43</v>
      </c>
      <c r="H558" t="s">
        <v>44</v>
      </c>
      <c r="J558">
        <v>10</v>
      </c>
      <c r="K558">
        <v>1</v>
      </c>
      <c r="L558" t="s">
        <v>213</v>
      </c>
      <c r="M558" s="95" t="e">
        <f t="shared" si="15"/>
        <v>#VALUE!</v>
      </c>
      <c r="S558" s="33"/>
    </row>
    <row r="559" spans="1:19">
      <c r="A559" s="5" t="s">
        <v>162</v>
      </c>
      <c r="B559" s="5">
        <v>2019</v>
      </c>
      <c r="C559" s="6">
        <v>43806</v>
      </c>
      <c r="D559" s="5" t="s">
        <v>72</v>
      </c>
      <c r="E559" s="47" t="s">
        <v>205</v>
      </c>
      <c r="F559">
        <v>6</v>
      </c>
      <c r="G559" t="s">
        <v>100</v>
      </c>
      <c r="H559" t="s">
        <v>47</v>
      </c>
      <c r="J559">
        <v>23</v>
      </c>
      <c r="K559">
        <v>2</v>
      </c>
      <c r="L559" t="s">
        <v>213</v>
      </c>
      <c r="M559" s="95" t="e">
        <f t="shared" si="15"/>
        <v>#VALUE!</v>
      </c>
      <c r="S559" s="33"/>
    </row>
    <row r="560" spans="1:19">
      <c r="A560" s="5" t="s">
        <v>162</v>
      </c>
      <c r="B560" s="5">
        <v>2019</v>
      </c>
      <c r="C560" s="6">
        <v>43806</v>
      </c>
      <c r="D560" s="5" t="s">
        <v>72</v>
      </c>
      <c r="E560" s="47" t="s">
        <v>205</v>
      </c>
      <c r="F560">
        <v>7</v>
      </c>
      <c r="G560" t="s">
        <v>20</v>
      </c>
      <c r="H560" t="s">
        <v>21</v>
      </c>
      <c r="J560">
        <v>11</v>
      </c>
      <c r="K560">
        <v>1</v>
      </c>
      <c r="L560" t="s">
        <v>213</v>
      </c>
      <c r="M560" s="95" t="e">
        <f t="shared" si="15"/>
        <v>#VALUE!</v>
      </c>
      <c r="S560" s="33"/>
    </row>
    <row r="561" spans="1:19">
      <c r="A561" s="5" t="s">
        <v>162</v>
      </c>
      <c r="B561" s="5">
        <v>2019</v>
      </c>
      <c r="C561" s="6">
        <v>43806</v>
      </c>
      <c r="D561" s="5" t="s">
        <v>72</v>
      </c>
      <c r="E561" s="47" t="s">
        <v>205</v>
      </c>
      <c r="F561">
        <v>7</v>
      </c>
      <c r="G561" t="s">
        <v>157</v>
      </c>
      <c r="H561" t="s">
        <v>38</v>
      </c>
      <c r="J561">
        <v>22</v>
      </c>
      <c r="K561">
        <v>2</v>
      </c>
      <c r="L561" t="s">
        <v>213</v>
      </c>
      <c r="M561" s="95" t="e">
        <f t="shared" si="15"/>
        <v>#VALUE!</v>
      </c>
      <c r="S561" s="33"/>
    </row>
    <row r="562" spans="1:19">
      <c r="A562" s="5" t="s">
        <v>162</v>
      </c>
      <c r="B562" s="5">
        <v>2019</v>
      </c>
      <c r="C562" s="6">
        <v>43806</v>
      </c>
      <c r="D562" s="5" t="s">
        <v>72</v>
      </c>
      <c r="E562" s="47" t="s">
        <v>205</v>
      </c>
      <c r="F562">
        <v>8</v>
      </c>
      <c r="G562" t="s">
        <v>140</v>
      </c>
      <c r="H562" t="s">
        <v>29</v>
      </c>
      <c r="J562">
        <v>12</v>
      </c>
      <c r="K562">
        <v>1</v>
      </c>
      <c r="L562">
        <v>11.419</v>
      </c>
      <c r="M562" s="95">
        <f t="shared" si="15"/>
        <v>63.052806725632713</v>
      </c>
      <c r="S562" s="33"/>
    </row>
    <row r="563" spans="1:19">
      <c r="A563" s="5" t="s">
        <v>162</v>
      </c>
      <c r="B563" s="5">
        <v>2019</v>
      </c>
      <c r="C563" s="6">
        <v>43806</v>
      </c>
      <c r="D563" s="5" t="s">
        <v>72</v>
      </c>
      <c r="E563" s="47" t="s">
        <v>205</v>
      </c>
      <c r="F563">
        <v>8</v>
      </c>
      <c r="G563" t="s">
        <v>60</v>
      </c>
      <c r="H563" t="s">
        <v>61</v>
      </c>
      <c r="J563">
        <v>21</v>
      </c>
      <c r="K563">
        <v>2</v>
      </c>
      <c r="L563">
        <v>11.557</v>
      </c>
      <c r="M563" s="95">
        <f t="shared" si="15"/>
        <v>62.299904819589855</v>
      </c>
      <c r="S563" s="33"/>
    </row>
    <row r="564" spans="1:19">
      <c r="A564" s="5" t="s">
        <v>162</v>
      </c>
      <c r="B564" s="5">
        <v>2019</v>
      </c>
      <c r="C564" s="6">
        <v>43806</v>
      </c>
      <c r="D564" s="5" t="s">
        <v>72</v>
      </c>
      <c r="E564" s="47" t="s">
        <v>205</v>
      </c>
      <c r="F564">
        <v>9</v>
      </c>
      <c r="G564" t="s">
        <v>39</v>
      </c>
      <c r="H564" t="s">
        <v>40</v>
      </c>
      <c r="J564">
        <v>13</v>
      </c>
      <c r="K564">
        <v>1</v>
      </c>
      <c r="L564">
        <v>11.597</v>
      </c>
      <c r="M564" s="95">
        <f t="shared" si="15"/>
        <v>62.085021988445291</v>
      </c>
      <c r="S564" s="33"/>
    </row>
    <row r="565" spans="1:19">
      <c r="A565" s="5" t="s">
        <v>162</v>
      </c>
      <c r="B565" s="5">
        <v>2019</v>
      </c>
      <c r="C565" s="6">
        <v>43806</v>
      </c>
      <c r="D565" s="5" t="s">
        <v>72</v>
      </c>
      <c r="E565" s="47" t="s">
        <v>205</v>
      </c>
      <c r="F565">
        <v>9</v>
      </c>
      <c r="G565" t="s">
        <v>97</v>
      </c>
      <c r="H565" t="s">
        <v>153</v>
      </c>
      <c r="J565">
        <v>20</v>
      </c>
      <c r="K565">
        <v>2</v>
      </c>
      <c r="L565">
        <v>11.622</v>
      </c>
      <c r="M565" s="95">
        <f t="shared" si="15"/>
        <v>61.951471347444503</v>
      </c>
      <c r="S565" s="33"/>
    </row>
    <row r="566" spans="1:19">
      <c r="A566" s="5" t="s">
        <v>162</v>
      </c>
      <c r="B566" s="5">
        <v>2019</v>
      </c>
      <c r="C566" s="6">
        <v>43806</v>
      </c>
      <c r="D566" s="5" t="s">
        <v>72</v>
      </c>
      <c r="E566" s="47" t="s">
        <v>205</v>
      </c>
      <c r="F566">
        <v>10</v>
      </c>
      <c r="G566" t="s">
        <v>164</v>
      </c>
      <c r="H566" t="s">
        <v>36</v>
      </c>
      <c r="J566">
        <v>14</v>
      </c>
      <c r="K566">
        <v>1</v>
      </c>
      <c r="L566">
        <v>11.148999999999999</v>
      </c>
      <c r="M566" s="95">
        <f t="shared" si="15"/>
        <v>64.579782940174013</v>
      </c>
      <c r="S566" s="33"/>
    </row>
    <row r="567" spans="1:19">
      <c r="A567" s="5" t="s">
        <v>162</v>
      </c>
      <c r="B567" s="5">
        <v>2019</v>
      </c>
      <c r="C567" s="6">
        <v>43806</v>
      </c>
      <c r="D567" s="5" t="s">
        <v>72</v>
      </c>
      <c r="E567" s="47" t="s">
        <v>205</v>
      </c>
      <c r="F567">
        <v>10</v>
      </c>
      <c r="G567" t="s">
        <v>119</v>
      </c>
      <c r="H567" t="s">
        <v>21</v>
      </c>
      <c r="J567">
        <v>19</v>
      </c>
      <c r="K567">
        <v>2</v>
      </c>
      <c r="L567">
        <v>11.523</v>
      </c>
      <c r="M567" s="95">
        <f t="shared" si="15"/>
        <v>62.483728195782348</v>
      </c>
      <c r="S567" s="33"/>
    </row>
    <row r="568" spans="1:19">
      <c r="A568" s="5" t="s">
        <v>162</v>
      </c>
      <c r="B568" s="5">
        <v>2019</v>
      </c>
      <c r="C568" s="6">
        <v>43806</v>
      </c>
      <c r="D568" s="5" t="s">
        <v>72</v>
      </c>
      <c r="E568" s="47" t="s">
        <v>205</v>
      </c>
      <c r="F568">
        <v>11</v>
      </c>
      <c r="G568" t="s">
        <v>147</v>
      </c>
      <c r="H568" t="s">
        <v>148</v>
      </c>
      <c r="J568">
        <v>16</v>
      </c>
      <c r="K568">
        <v>1</v>
      </c>
      <c r="L568">
        <v>11.526999999999999</v>
      </c>
      <c r="M568" s="95">
        <f t="shared" si="15"/>
        <v>62.462045631994449</v>
      </c>
      <c r="S568" s="33"/>
    </row>
    <row r="569" spans="1:19">
      <c r="A569" s="5" t="s">
        <v>162</v>
      </c>
      <c r="B569" s="5">
        <v>2019</v>
      </c>
      <c r="C569" s="6">
        <v>43806</v>
      </c>
      <c r="D569" s="5" t="s">
        <v>72</v>
      </c>
      <c r="E569" s="47" t="s">
        <v>205</v>
      </c>
      <c r="F569">
        <v>11</v>
      </c>
      <c r="G569" t="s">
        <v>142</v>
      </c>
      <c r="H569" t="s">
        <v>61</v>
      </c>
      <c r="J569">
        <v>17</v>
      </c>
      <c r="K569">
        <v>2</v>
      </c>
      <c r="L569">
        <v>11.718</v>
      </c>
      <c r="M569" s="95">
        <f t="shared" si="15"/>
        <v>61.443932411674346</v>
      </c>
      <c r="S569" s="33"/>
    </row>
    <row r="570" spans="1:19">
      <c r="A570" s="5" t="s">
        <v>162</v>
      </c>
      <c r="B570" s="5">
        <v>2019</v>
      </c>
      <c r="C570" s="6">
        <v>43806</v>
      </c>
      <c r="D570" s="5" t="s">
        <v>72</v>
      </c>
      <c r="E570" s="47" t="s">
        <v>205</v>
      </c>
      <c r="F570">
        <v>12</v>
      </c>
      <c r="G570" t="s">
        <v>132</v>
      </c>
      <c r="H570" t="s">
        <v>65</v>
      </c>
      <c r="J570">
        <v>15</v>
      </c>
      <c r="K570">
        <v>1</v>
      </c>
      <c r="L570">
        <v>11.618</v>
      </c>
      <c r="M570" s="95">
        <f t="shared" si="15"/>
        <v>61.97280082630401</v>
      </c>
      <c r="S570" s="33"/>
    </row>
    <row r="571" spans="1:19">
      <c r="A571" s="5" t="s">
        <v>162</v>
      </c>
      <c r="B571" s="5">
        <v>2019</v>
      </c>
      <c r="C571" s="6">
        <v>43806</v>
      </c>
      <c r="D571" s="5" t="s">
        <v>72</v>
      </c>
      <c r="E571" s="47" t="s">
        <v>205</v>
      </c>
      <c r="F571">
        <v>12</v>
      </c>
      <c r="G571" t="s">
        <v>149</v>
      </c>
      <c r="H571" t="s">
        <v>56</v>
      </c>
      <c r="J571">
        <v>18</v>
      </c>
      <c r="K571">
        <v>2</v>
      </c>
      <c r="L571">
        <v>11.65</v>
      </c>
      <c r="M571" s="95">
        <f t="shared" si="15"/>
        <v>61.802575107296136</v>
      </c>
      <c r="S571" s="33"/>
    </row>
    <row r="572" spans="1:19">
      <c r="A572" s="5" t="s">
        <v>162</v>
      </c>
      <c r="B572" s="5">
        <v>2019</v>
      </c>
      <c r="C572" s="6">
        <v>43806</v>
      </c>
      <c r="D572" s="5" t="s">
        <v>72</v>
      </c>
      <c r="E572" s="47" t="s">
        <v>206</v>
      </c>
      <c r="F572">
        <v>1</v>
      </c>
      <c r="G572" t="s">
        <v>135</v>
      </c>
      <c r="H572" t="s">
        <v>36</v>
      </c>
      <c r="J572">
        <v>3</v>
      </c>
      <c r="K572">
        <v>1</v>
      </c>
      <c r="L572">
        <v>11.573</v>
      </c>
      <c r="M572" s="95">
        <f t="shared" si="15"/>
        <v>62.21377343817506</v>
      </c>
      <c r="S572" s="33"/>
    </row>
    <row r="573" spans="1:19">
      <c r="A573" s="5" t="s">
        <v>162</v>
      </c>
      <c r="B573" s="5">
        <v>2019</v>
      </c>
      <c r="C573" s="6">
        <v>43806</v>
      </c>
      <c r="D573" s="5" t="s">
        <v>72</v>
      </c>
      <c r="E573" s="76" t="s">
        <v>206</v>
      </c>
      <c r="F573">
        <v>1</v>
      </c>
      <c r="G573" t="s">
        <v>132</v>
      </c>
      <c r="H573" t="s">
        <v>65</v>
      </c>
      <c r="J573">
        <v>15</v>
      </c>
      <c r="K573">
        <v>2</v>
      </c>
      <c r="L573">
        <v>11.726000000000001</v>
      </c>
      <c r="M573" s="95">
        <f t="shared" si="15"/>
        <v>61.402012621524811</v>
      </c>
      <c r="S573" s="33"/>
    </row>
    <row r="574" spans="1:19">
      <c r="A574" s="5" t="s">
        <v>162</v>
      </c>
      <c r="B574" s="5">
        <v>2019</v>
      </c>
      <c r="C574" s="6">
        <v>43806</v>
      </c>
      <c r="D574" s="5" t="s">
        <v>72</v>
      </c>
      <c r="E574" s="76" t="s">
        <v>206</v>
      </c>
      <c r="F574">
        <v>2</v>
      </c>
      <c r="G574" t="s">
        <v>33</v>
      </c>
      <c r="H574" t="s">
        <v>146</v>
      </c>
      <c r="J574">
        <v>2</v>
      </c>
      <c r="K574">
        <v>1</v>
      </c>
      <c r="L574">
        <v>11.375999999999999</v>
      </c>
      <c r="M574" s="95">
        <f t="shared" si="15"/>
        <v>63.291139240506332</v>
      </c>
      <c r="S574" s="33"/>
    </row>
    <row r="575" spans="1:19">
      <c r="A575" s="5" t="s">
        <v>162</v>
      </c>
      <c r="B575" s="5">
        <v>2019</v>
      </c>
      <c r="C575" s="6">
        <v>43806</v>
      </c>
      <c r="D575" s="5" t="s">
        <v>72</v>
      </c>
      <c r="E575" s="47" t="s">
        <v>206</v>
      </c>
      <c r="F575">
        <v>2</v>
      </c>
      <c r="G575" t="s">
        <v>147</v>
      </c>
      <c r="H575" t="s">
        <v>148</v>
      </c>
      <c r="J575">
        <v>16</v>
      </c>
      <c r="K575">
        <v>2</v>
      </c>
      <c r="L575">
        <v>11.494999999999999</v>
      </c>
      <c r="M575" s="95">
        <f t="shared" si="15"/>
        <v>62.635928664636801</v>
      </c>
      <c r="S575" s="33"/>
    </row>
    <row r="576" spans="1:19">
      <c r="A576" s="5" t="s">
        <v>162</v>
      </c>
      <c r="B576" s="5">
        <v>2019</v>
      </c>
      <c r="C576" s="6">
        <v>43806</v>
      </c>
      <c r="D576" s="5" t="s">
        <v>72</v>
      </c>
      <c r="E576" s="76" t="s">
        <v>206</v>
      </c>
      <c r="F576">
        <v>3</v>
      </c>
      <c r="G576" t="s">
        <v>26</v>
      </c>
      <c r="H576" t="s">
        <v>27</v>
      </c>
      <c r="J576">
        <v>5</v>
      </c>
      <c r="K576">
        <v>1</v>
      </c>
      <c r="L576">
        <v>11.244</v>
      </c>
      <c r="M576" s="95">
        <f t="shared" si="15"/>
        <v>64.034151547492002</v>
      </c>
      <c r="S576" s="33"/>
    </row>
    <row r="577" spans="1:19">
      <c r="A577" s="5" t="s">
        <v>162</v>
      </c>
      <c r="B577" s="5">
        <v>2019</v>
      </c>
      <c r="C577" s="6">
        <v>43806</v>
      </c>
      <c r="D577" s="5" t="s">
        <v>72</v>
      </c>
      <c r="E577" s="76" t="s">
        <v>206</v>
      </c>
      <c r="F577">
        <v>3</v>
      </c>
      <c r="G577" t="s">
        <v>164</v>
      </c>
      <c r="H577" t="s">
        <v>36</v>
      </c>
      <c r="J577">
        <v>14</v>
      </c>
      <c r="K577">
        <v>2</v>
      </c>
      <c r="L577">
        <v>11.26</v>
      </c>
      <c r="M577" s="95">
        <f t="shared" si="15"/>
        <v>63.943161634103021</v>
      </c>
      <c r="S577" s="33"/>
    </row>
    <row r="578" spans="1:19">
      <c r="A578" s="5" t="s">
        <v>162</v>
      </c>
      <c r="B578" s="5">
        <v>2019</v>
      </c>
      <c r="C578" s="6">
        <v>43806</v>
      </c>
      <c r="D578" s="5" t="s">
        <v>72</v>
      </c>
      <c r="E578" s="47" t="s">
        <v>206</v>
      </c>
      <c r="F578">
        <v>4</v>
      </c>
      <c r="G578" t="s">
        <v>111</v>
      </c>
      <c r="H578" t="s">
        <v>121</v>
      </c>
      <c r="J578">
        <v>1</v>
      </c>
      <c r="K578">
        <v>1</v>
      </c>
      <c r="L578">
        <v>11.173</v>
      </c>
      <c r="M578" s="95">
        <f t="shared" si="15"/>
        <v>64.441063277544075</v>
      </c>
      <c r="S578" s="33"/>
    </row>
    <row r="579" spans="1:19">
      <c r="A579" s="5" t="s">
        <v>162</v>
      </c>
      <c r="B579" s="5">
        <v>2019</v>
      </c>
      <c r="C579" s="6">
        <v>43806</v>
      </c>
      <c r="D579" s="5" t="s">
        <v>72</v>
      </c>
      <c r="E579" s="76" t="s">
        <v>206</v>
      </c>
      <c r="F579">
        <v>4</v>
      </c>
      <c r="G579" t="s">
        <v>39</v>
      </c>
      <c r="H579" t="s">
        <v>40</v>
      </c>
      <c r="J579">
        <v>13</v>
      </c>
      <c r="K579">
        <v>2</v>
      </c>
      <c r="L579">
        <v>11.815</v>
      </c>
      <c r="M579" s="95">
        <f t="shared" si="15"/>
        <v>60.939483707151929</v>
      </c>
      <c r="S579" s="33"/>
    </row>
    <row r="580" spans="1:19">
      <c r="A580" s="5" t="s">
        <v>162</v>
      </c>
      <c r="B580" s="5">
        <v>2019</v>
      </c>
      <c r="C580" s="6">
        <v>43806</v>
      </c>
      <c r="D580" s="5" t="s">
        <v>72</v>
      </c>
      <c r="E580" s="76" t="s">
        <v>206</v>
      </c>
      <c r="F580">
        <v>5</v>
      </c>
      <c r="G580" t="s">
        <v>138</v>
      </c>
      <c r="H580" t="s">
        <v>29</v>
      </c>
      <c r="J580">
        <v>6</v>
      </c>
      <c r="K580">
        <v>1</v>
      </c>
      <c r="L580">
        <v>11.13</v>
      </c>
      <c r="M580" s="95">
        <f t="shared" si="15"/>
        <v>64.690026954177895</v>
      </c>
      <c r="S580" s="33"/>
    </row>
    <row r="581" spans="1:19">
      <c r="A581" s="5" t="s">
        <v>162</v>
      </c>
      <c r="B581" s="5">
        <v>2019</v>
      </c>
      <c r="C581" s="6">
        <v>43806</v>
      </c>
      <c r="D581" s="5" t="s">
        <v>72</v>
      </c>
      <c r="E581" s="47" t="s">
        <v>206</v>
      </c>
      <c r="F581">
        <v>5</v>
      </c>
      <c r="G581" t="s">
        <v>140</v>
      </c>
      <c r="H581" t="s">
        <v>29</v>
      </c>
      <c r="J581">
        <v>12</v>
      </c>
      <c r="K581">
        <v>2</v>
      </c>
      <c r="L581">
        <v>11.227</v>
      </c>
      <c r="M581" s="95">
        <f t="shared" si="15"/>
        <v>64.131112496659838</v>
      </c>
      <c r="S581" s="33"/>
    </row>
    <row r="582" spans="1:19">
      <c r="A582" s="5" t="s">
        <v>162</v>
      </c>
      <c r="B582" s="5">
        <v>2019</v>
      </c>
      <c r="C582" s="6">
        <v>43806</v>
      </c>
      <c r="D582" s="5" t="s">
        <v>72</v>
      </c>
      <c r="E582" s="76" t="s">
        <v>206</v>
      </c>
      <c r="F582">
        <v>6</v>
      </c>
      <c r="G582" t="s">
        <v>113</v>
      </c>
      <c r="H582" t="s">
        <v>163</v>
      </c>
      <c r="J582">
        <v>4</v>
      </c>
      <c r="K582">
        <v>1</v>
      </c>
      <c r="L582">
        <v>11.404</v>
      </c>
      <c r="M582" s="95">
        <f t="shared" si="15"/>
        <v>63.135741844966681</v>
      </c>
      <c r="S582" s="33"/>
    </row>
    <row r="583" spans="1:19">
      <c r="A583" s="5" t="s">
        <v>162</v>
      </c>
      <c r="B583" s="5">
        <v>2019</v>
      </c>
      <c r="C583" s="6">
        <v>43806</v>
      </c>
      <c r="D583" s="5" t="s">
        <v>72</v>
      </c>
      <c r="E583" s="76" t="s">
        <v>206</v>
      </c>
      <c r="F583">
        <v>6</v>
      </c>
      <c r="G583" t="s">
        <v>20</v>
      </c>
      <c r="H583" t="s">
        <v>21</v>
      </c>
      <c r="J583">
        <v>11</v>
      </c>
      <c r="K583">
        <v>2</v>
      </c>
      <c r="L583">
        <v>11.717000000000001</v>
      </c>
      <c r="M583" s="95">
        <f t="shared" si="15"/>
        <v>61.449176410343945</v>
      </c>
      <c r="S583" s="33"/>
    </row>
    <row r="584" spans="1:19">
      <c r="A584" s="5" t="s">
        <v>162</v>
      </c>
      <c r="B584" s="5">
        <v>2019</v>
      </c>
      <c r="C584" s="6">
        <v>43806</v>
      </c>
      <c r="D584" s="5" t="s">
        <v>72</v>
      </c>
      <c r="E584" s="47" t="s">
        <v>206</v>
      </c>
      <c r="F584">
        <v>7</v>
      </c>
      <c r="G584" t="s">
        <v>141</v>
      </c>
      <c r="H584" t="s">
        <v>44</v>
      </c>
      <c r="J584">
        <v>7</v>
      </c>
      <c r="K584">
        <v>1</v>
      </c>
      <c r="L584">
        <v>11.874000000000001</v>
      </c>
      <c r="M584" s="95">
        <f t="shared" si="15"/>
        <v>60.636685194542693</v>
      </c>
      <c r="S584" s="33"/>
    </row>
    <row r="585" spans="1:19">
      <c r="A585" s="5" t="s">
        <v>162</v>
      </c>
      <c r="B585" s="5">
        <v>2019</v>
      </c>
      <c r="C585" s="6">
        <v>43806</v>
      </c>
      <c r="D585" s="5" t="s">
        <v>72</v>
      </c>
      <c r="E585" s="76" t="s">
        <v>206</v>
      </c>
      <c r="F585">
        <v>7</v>
      </c>
      <c r="G585" t="s">
        <v>43</v>
      </c>
      <c r="H585" t="s">
        <v>44</v>
      </c>
      <c r="J585">
        <v>10</v>
      </c>
      <c r="K585">
        <v>2</v>
      </c>
      <c r="L585">
        <v>13.609</v>
      </c>
      <c r="M585" s="95">
        <f t="shared" si="15"/>
        <v>52.906165037842605</v>
      </c>
      <c r="S585" s="33"/>
    </row>
    <row r="586" spans="1:19">
      <c r="A586" s="5" t="s">
        <v>162</v>
      </c>
      <c r="B586" s="5">
        <v>2019</v>
      </c>
      <c r="C586" s="6">
        <v>43806</v>
      </c>
      <c r="D586" s="5" t="s">
        <v>72</v>
      </c>
      <c r="E586" s="76" t="s">
        <v>206</v>
      </c>
      <c r="F586">
        <v>8</v>
      </c>
      <c r="G586" t="s">
        <v>30</v>
      </c>
      <c r="H586" t="s">
        <v>31</v>
      </c>
      <c r="J586">
        <v>8</v>
      </c>
      <c r="K586">
        <v>1</v>
      </c>
      <c r="L586">
        <v>11.192</v>
      </c>
      <c r="M586" s="95">
        <f t="shared" si="15"/>
        <v>64.331665475339534</v>
      </c>
      <c r="S586" s="33"/>
    </row>
    <row r="587" spans="1:19">
      <c r="A587" s="5" t="s">
        <v>162</v>
      </c>
      <c r="B587" s="5">
        <v>2019</v>
      </c>
      <c r="C587" s="6">
        <v>43806</v>
      </c>
      <c r="D587" s="5" t="s">
        <v>72</v>
      </c>
      <c r="E587" s="47" t="s">
        <v>206</v>
      </c>
      <c r="F587">
        <v>8</v>
      </c>
      <c r="G587" t="s">
        <v>52</v>
      </c>
      <c r="H587" t="s">
        <v>53</v>
      </c>
      <c r="J587">
        <v>9</v>
      </c>
      <c r="K587">
        <v>2</v>
      </c>
      <c r="L587">
        <v>11.268000000000001</v>
      </c>
      <c r="M587" s="95">
        <f t="shared" si="15"/>
        <v>63.897763578274756</v>
      </c>
      <c r="S587" s="33"/>
    </row>
    <row r="588" spans="1:19">
      <c r="A588" s="5" t="s">
        <v>162</v>
      </c>
      <c r="B588" s="5">
        <v>2019</v>
      </c>
      <c r="C588" s="6">
        <v>43806</v>
      </c>
      <c r="D588" s="5" t="s">
        <v>72</v>
      </c>
      <c r="E588" s="76" t="s">
        <v>207</v>
      </c>
      <c r="F588">
        <v>1</v>
      </c>
      <c r="G588" t="s">
        <v>135</v>
      </c>
      <c r="H588" t="s">
        <v>36</v>
      </c>
      <c r="J588">
        <v>3</v>
      </c>
      <c r="K588">
        <v>1</v>
      </c>
      <c r="L588">
        <v>11.061999999999999</v>
      </c>
      <c r="M588" s="95">
        <f t="shared" si="15"/>
        <v>65.087687579099622</v>
      </c>
      <c r="N588">
        <v>1</v>
      </c>
      <c r="O588">
        <v>11.356</v>
      </c>
      <c r="P588" s="4"/>
      <c r="S588" s="33"/>
    </row>
    <row r="589" spans="1:19">
      <c r="A589" s="5" t="s">
        <v>162</v>
      </c>
      <c r="B589" s="5">
        <v>2019</v>
      </c>
      <c r="C589" s="6">
        <v>43806</v>
      </c>
      <c r="D589" s="5" t="s">
        <v>72</v>
      </c>
      <c r="E589" s="76" t="s">
        <v>207</v>
      </c>
      <c r="F589">
        <v>1</v>
      </c>
      <c r="G589" t="s">
        <v>30</v>
      </c>
      <c r="H589" t="s">
        <v>31</v>
      </c>
      <c r="J589">
        <v>8</v>
      </c>
      <c r="K589">
        <v>2</v>
      </c>
      <c r="L589">
        <v>12.639999999999999</v>
      </c>
      <c r="M589" s="95">
        <f t="shared" si="15"/>
        <v>56.962025316455701</v>
      </c>
      <c r="N589">
        <v>2</v>
      </c>
      <c r="O589">
        <v>11.375</v>
      </c>
      <c r="P589" s="4"/>
      <c r="S589" s="33"/>
    </row>
    <row r="590" spans="1:19">
      <c r="A590" s="5" t="s">
        <v>162</v>
      </c>
      <c r="B590" s="5">
        <v>2019</v>
      </c>
      <c r="C590" s="6">
        <v>43806</v>
      </c>
      <c r="D590" s="5" t="s">
        <v>72</v>
      </c>
      <c r="E590" s="76" t="s">
        <v>207</v>
      </c>
      <c r="F590">
        <v>2</v>
      </c>
      <c r="G590" t="s">
        <v>33</v>
      </c>
      <c r="H590" t="s">
        <v>146</v>
      </c>
      <c r="J590">
        <v>2</v>
      </c>
      <c r="K590">
        <v>2</v>
      </c>
      <c r="L590">
        <v>11.407</v>
      </c>
      <c r="M590" s="95">
        <f t="shared" si="15"/>
        <v>63.11913737178925</v>
      </c>
      <c r="N590">
        <v>1</v>
      </c>
      <c r="O590">
        <v>11.185</v>
      </c>
      <c r="P590" s="4"/>
      <c r="Q590">
        <v>1</v>
      </c>
      <c r="R590">
        <v>11.576000000000001</v>
      </c>
      <c r="S590" s="33">
        <f>3.6*200/R590</f>
        <v>62.197650310988251</v>
      </c>
    </row>
    <row r="591" spans="1:19">
      <c r="A591" s="5" t="s">
        <v>162</v>
      </c>
      <c r="B591" s="5">
        <v>2019</v>
      </c>
      <c r="C591" s="6">
        <v>43806</v>
      </c>
      <c r="D591" s="5" t="s">
        <v>72</v>
      </c>
      <c r="E591" s="76" t="s">
        <v>207</v>
      </c>
      <c r="F591">
        <v>2</v>
      </c>
      <c r="G591" t="s">
        <v>141</v>
      </c>
      <c r="H591" t="s">
        <v>44</v>
      </c>
      <c r="J591">
        <v>7</v>
      </c>
      <c r="K591">
        <v>1</v>
      </c>
      <c r="L591">
        <v>11.356</v>
      </c>
      <c r="M591" s="95">
        <f t="shared" si="15"/>
        <v>63.40260655160268</v>
      </c>
      <c r="N591">
        <v>2</v>
      </c>
      <c r="O591">
        <v>11.347000000000001</v>
      </c>
      <c r="P591" s="4"/>
      <c r="Q591">
        <v>2</v>
      </c>
      <c r="R591">
        <v>12.188000000000001</v>
      </c>
      <c r="S591" s="33">
        <f>3.6*200/R591</f>
        <v>59.074499507712503</v>
      </c>
    </row>
    <row r="592" spans="1:19">
      <c r="A592" s="5" t="s">
        <v>162</v>
      </c>
      <c r="B592" s="5">
        <v>2019</v>
      </c>
      <c r="C592" s="6">
        <v>43806</v>
      </c>
      <c r="D592" s="5" t="s">
        <v>72</v>
      </c>
      <c r="E592" s="76" t="s">
        <v>207</v>
      </c>
      <c r="F592">
        <v>3</v>
      </c>
      <c r="G592" t="s">
        <v>113</v>
      </c>
      <c r="H592" t="s">
        <v>163</v>
      </c>
      <c r="J592">
        <v>4</v>
      </c>
      <c r="K592">
        <v>2</v>
      </c>
      <c r="L592">
        <v>11.276</v>
      </c>
      <c r="M592" s="95">
        <f t="shared" si="15"/>
        <v>63.852429939694929</v>
      </c>
      <c r="N592">
        <v>1</v>
      </c>
      <c r="O592">
        <v>11.186999999999999</v>
      </c>
      <c r="P592" s="4"/>
      <c r="Q592">
        <v>1</v>
      </c>
      <c r="R592">
        <v>11.436999999999999</v>
      </c>
      <c r="S592" s="33">
        <f>3.6*200/R592</f>
        <v>62.953571740841134</v>
      </c>
    </row>
    <row r="593" spans="1:19">
      <c r="A593" s="5" t="s">
        <v>162</v>
      </c>
      <c r="B593" s="5">
        <v>2019</v>
      </c>
      <c r="C593" s="6">
        <v>43806</v>
      </c>
      <c r="D593" s="5" t="s">
        <v>72</v>
      </c>
      <c r="E593" s="76" t="s">
        <v>207</v>
      </c>
      <c r="F593">
        <v>3</v>
      </c>
      <c r="G593" t="s">
        <v>26</v>
      </c>
      <c r="H593" t="s">
        <v>27</v>
      </c>
      <c r="J593">
        <v>5</v>
      </c>
      <c r="K593">
        <v>1</v>
      </c>
      <c r="L593">
        <v>11.17</v>
      </c>
      <c r="M593" s="95">
        <f t="shared" si="15"/>
        <v>64.458370635631155</v>
      </c>
      <c r="N593">
        <v>2</v>
      </c>
      <c r="O593">
        <v>11.695</v>
      </c>
      <c r="P593" s="4"/>
      <c r="Q593">
        <v>2</v>
      </c>
      <c r="R593">
        <v>11.481</v>
      </c>
      <c r="S593" s="33">
        <f>3.6*200/R593</f>
        <v>62.712307290305723</v>
      </c>
    </row>
    <row r="594" spans="1:19">
      <c r="A594" s="5" t="s">
        <v>162</v>
      </c>
      <c r="B594" s="5">
        <v>2019</v>
      </c>
      <c r="C594" s="6">
        <v>43806</v>
      </c>
      <c r="D594" s="5" t="s">
        <v>72</v>
      </c>
      <c r="E594" s="76" t="s">
        <v>207</v>
      </c>
      <c r="F594">
        <v>4</v>
      </c>
      <c r="G594" t="s">
        <v>111</v>
      </c>
      <c r="H594" t="s">
        <v>121</v>
      </c>
      <c r="J594">
        <v>1</v>
      </c>
      <c r="K594">
        <v>1</v>
      </c>
      <c r="L594">
        <v>10.898999999999999</v>
      </c>
      <c r="M594" s="95">
        <f t="shared" si="15"/>
        <v>66.061106523534278</v>
      </c>
      <c r="N594">
        <v>1</v>
      </c>
      <c r="O594">
        <v>11.173</v>
      </c>
      <c r="P594" s="4"/>
      <c r="S594" s="33"/>
    </row>
    <row r="595" spans="1:19">
      <c r="A595" s="5" t="s">
        <v>162</v>
      </c>
      <c r="B595" s="5">
        <v>2019</v>
      </c>
      <c r="C595" s="6">
        <v>43806</v>
      </c>
      <c r="D595" s="5" t="s">
        <v>72</v>
      </c>
      <c r="E595" s="76" t="s">
        <v>207</v>
      </c>
      <c r="F595">
        <v>4</v>
      </c>
      <c r="G595" t="s">
        <v>138</v>
      </c>
      <c r="H595" t="s">
        <v>29</v>
      </c>
      <c r="J595">
        <v>6</v>
      </c>
      <c r="K595">
        <v>2</v>
      </c>
      <c r="L595">
        <v>11.976999999999999</v>
      </c>
      <c r="M595" s="95">
        <f t="shared" si="15"/>
        <v>60.115220839943234</v>
      </c>
      <c r="N595">
        <v>2</v>
      </c>
      <c r="O595">
        <v>11.252000000000001</v>
      </c>
      <c r="P595" s="4"/>
      <c r="S595" s="33"/>
    </row>
    <row r="596" spans="1:19">
      <c r="A596" s="5" t="s">
        <v>162</v>
      </c>
      <c r="B596" s="5">
        <v>2019</v>
      </c>
      <c r="C596" s="6">
        <v>43806</v>
      </c>
      <c r="D596" s="5" t="s">
        <v>72</v>
      </c>
      <c r="E596" s="76" t="s">
        <v>208</v>
      </c>
      <c r="F596">
        <v>1</v>
      </c>
      <c r="G596" t="s">
        <v>111</v>
      </c>
      <c r="H596" t="s">
        <v>121</v>
      </c>
      <c r="J596">
        <v>1</v>
      </c>
      <c r="K596">
        <v>1</v>
      </c>
      <c r="L596">
        <v>11.321999999999999</v>
      </c>
      <c r="M596" s="95">
        <f t="shared" si="15"/>
        <v>63.593004769475364</v>
      </c>
      <c r="N596">
        <v>1</v>
      </c>
      <c r="O596">
        <v>11.226000000000001</v>
      </c>
      <c r="P596" s="4"/>
      <c r="S596" s="33"/>
    </row>
    <row r="597" spans="1:19">
      <c r="A597" s="5" t="s">
        <v>162</v>
      </c>
      <c r="B597" s="5">
        <v>2019</v>
      </c>
      <c r="C597" s="6">
        <v>43806</v>
      </c>
      <c r="D597" s="5" t="s">
        <v>72</v>
      </c>
      <c r="E597" s="76" t="s">
        <v>208</v>
      </c>
      <c r="F597">
        <v>1</v>
      </c>
      <c r="G597" t="s">
        <v>135</v>
      </c>
      <c r="H597" t="s">
        <v>36</v>
      </c>
      <c r="J597">
        <v>3</v>
      </c>
      <c r="K597">
        <v>2</v>
      </c>
      <c r="L597">
        <v>11.468</v>
      </c>
      <c r="M597" s="95">
        <f t="shared" si="15"/>
        <v>62.783397279386115</v>
      </c>
      <c r="N597">
        <v>2</v>
      </c>
      <c r="O597">
        <v>11.387</v>
      </c>
      <c r="P597" s="4"/>
      <c r="S597" s="33"/>
    </row>
    <row r="598" spans="1:19">
      <c r="A598" s="5" t="s">
        <v>162</v>
      </c>
      <c r="B598" s="5">
        <v>2019</v>
      </c>
      <c r="C598" s="6">
        <v>43806</v>
      </c>
      <c r="D598" s="5" t="s">
        <v>72</v>
      </c>
      <c r="E598" s="76" t="s">
        <v>208</v>
      </c>
      <c r="F598">
        <v>2</v>
      </c>
      <c r="G598" t="s">
        <v>33</v>
      </c>
      <c r="H598" t="s">
        <v>146</v>
      </c>
      <c r="J598">
        <v>2</v>
      </c>
      <c r="K598">
        <v>2</v>
      </c>
      <c r="L598">
        <v>11.475999999999999</v>
      </c>
      <c r="M598" s="95">
        <f t="shared" si="15"/>
        <v>62.739630533286864</v>
      </c>
      <c r="N598">
        <v>1</v>
      </c>
      <c r="O598">
        <v>11.303000000000001</v>
      </c>
      <c r="P598" s="4"/>
      <c r="Q598">
        <v>1</v>
      </c>
      <c r="R598">
        <v>11.51</v>
      </c>
      <c r="S598" s="33">
        <f>3.6*200/R598</f>
        <v>62.554300608166812</v>
      </c>
    </row>
    <row r="599" spans="1:19">
      <c r="A599" s="5" t="s">
        <v>162</v>
      </c>
      <c r="B599" s="5">
        <v>2019</v>
      </c>
      <c r="C599" s="6">
        <v>43806</v>
      </c>
      <c r="D599" s="5" t="s">
        <v>72</v>
      </c>
      <c r="E599" s="76" t="s">
        <v>208</v>
      </c>
      <c r="F599">
        <v>2</v>
      </c>
      <c r="G599" t="s">
        <v>113</v>
      </c>
      <c r="H599" t="s">
        <v>163</v>
      </c>
      <c r="J599">
        <v>4</v>
      </c>
      <c r="K599">
        <v>1</v>
      </c>
      <c r="L599">
        <v>11.433</v>
      </c>
      <c r="M599" s="95">
        <f t="shared" si="15"/>
        <v>62.97559695617948</v>
      </c>
      <c r="N599">
        <v>2</v>
      </c>
      <c r="O599">
        <v>11.32</v>
      </c>
      <c r="P599" s="4"/>
      <c r="Q599">
        <v>2</v>
      </c>
      <c r="R599">
        <v>11.526999999999999</v>
      </c>
      <c r="S599" s="33">
        <f>3.6*200/R599</f>
        <v>62.462045631994449</v>
      </c>
    </row>
    <row r="600" spans="1:19">
      <c r="A600" s="5" t="s">
        <v>162</v>
      </c>
      <c r="B600" s="5">
        <v>2019</v>
      </c>
      <c r="C600" s="6">
        <v>43806</v>
      </c>
      <c r="D600" s="5" t="s">
        <v>72</v>
      </c>
      <c r="E600" s="76" t="s">
        <v>209</v>
      </c>
      <c r="F600" t="s">
        <v>210</v>
      </c>
      <c r="G600" t="s">
        <v>111</v>
      </c>
      <c r="H600" t="s">
        <v>121</v>
      </c>
      <c r="J600">
        <v>1</v>
      </c>
      <c r="K600">
        <v>2</v>
      </c>
      <c r="L600">
        <v>11.304</v>
      </c>
      <c r="M600" s="95">
        <f t="shared" si="15"/>
        <v>63.694267515923563</v>
      </c>
      <c r="N600">
        <v>1</v>
      </c>
      <c r="O600">
        <v>11.196999999999999</v>
      </c>
      <c r="P600" s="4"/>
      <c r="Q600">
        <v>1</v>
      </c>
      <c r="R600">
        <v>11.329000000000001</v>
      </c>
      <c r="S600" s="33">
        <f>3.6*200/R600</f>
        <v>63.553711713302143</v>
      </c>
    </row>
    <row r="601" spans="1:19">
      <c r="A601" s="5" t="s">
        <v>162</v>
      </c>
      <c r="B601" s="5">
        <v>2019</v>
      </c>
      <c r="C601" s="6">
        <v>43806</v>
      </c>
      <c r="D601" s="5" t="s">
        <v>72</v>
      </c>
      <c r="E601" s="76" t="s">
        <v>209</v>
      </c>
      <c r="F601" t="s">
        <v>210</v>
      </c>
      <c r="G601" t="s">
        <v>33</v>
      </c>
      <c r="H601" t="s">
        <v>146</v>
      </c>
      <c r="J601">
        <v>2</v>
      </c>
      <c r="K601">
        <v>1</v>
      </c>
      <c r="L601">
        <v>11.297000000000001</v>
      </c>
      <c r="M601" s="95">
        <f t="shared" si="15"/>
        <v>63.733734619810569</v>
      </c>
      <c r="N601">
        <v>2</v>
      </c>
      <c r="O601">
        <v>11.962</v>
      </c>
      <c r="P601" s="4"/>
      <c r="Q601">
        <v>2</v>
      </c>
      <c r="R601">
        <v>11.348000000000001</v>
      </c>
      <c r="S601" s="33">
        <f>3.6*200/R601</f>
        <v>63.447303489601687</v>
      </c>
    </row>
    <row r="602" spans="1:19">
      <c r="A602" s="5" t="s">
        <v>162</v>
      </c>
      <c r="B602" s="5">
        <v>2019</v>
      </c>
      <c r="C602" s="6">
        <v>43806</v>
      </c>
      <c r="D602" s="5" t="s">
        <v>72</v>
      </c>
      <c r="E602" s="76" t="s">
        <v>209</v>
      </c>
      <c r="F602" t="s">
        <v>211</v>
      </c>
      <c r="G602" t="s">
        <v>135</v>
      </c>
      <c r="H602" t="s">
        <v>36</v>
      </c>
      <c r="J602">
        <v>3</v>
      </c>
      <c r="K602">
        <v>1</v>
      </c>
      <c r="L602">
        <v>11.393000000000001</v>
      </c>
      <c r="M602" s="95">
        <f t="shared" ref="M602:M665" si="16">3.6*200/L602</f>
        <v>63.196699727903095</v>
      </c>
      <c r="N602">
        <v>1</v>
      </c>
      <c r="O602">
        <v>11.374000000000001</v>
      </c>
      <c r="P602" s="4"/>
      <c r="S602" s="33"/>
    </row>
    <row r="603" spans="1:19">
      <c r="A603" s="5" t="s">
        <v>162</v>
      </c>
      <c r="B603" s="5">
        <v>2019</v>
      </c>
      <c r="C603" s="6">
        <v>43806</v>
      </c>
      <c r="D603" s="5" t="s">
        <v>72</v>
      </c>
      <c r="E603" s="76" t="s">
        <v>209</v>
      </c>
      <c r="F603" t="s">
        <v>211</v>
      </c>
      <c r="G603" t="s">
        <v>113</v>
      </c>
      <c r="H603" t="s">
        <v>163</v>
      </c>
      <c r="J603">
        <v>4</v>
      </c>
      <c r="K603">
        <v>2</v>
      </c>
      <c r="L603">
        <v>11.438000000000001</v>
      </c>
      <c r="M603" s="95">
        <f t="shared" si="16"/>
        <v>62.948067844028671</v>
      </c>
      <c r="N603">
        <v>2</v>
      </c>
      <c r="O603">
        <v>11.428000000000001</v>
      </c>
      <c r="P603" s="4"/>
      <c r="S603" s="33"/>
    </row>
    <row r="604" spans="1:19">
      <c r="A604" s="47" t="s">
        <v>130</v>
      </c>
      <c r="B604" s="47">
        <v>2019</v>
      </c>
      <c r="C604" s="78">
        <v>43799</v>
      </c>
      <c r="D604" s="47" t="s">
        <v>72</v>
      </c>
      <c r="E604" s="47" t="s">
        <v>205</v>
      </c>
      <c r="F604">
        <v>1</v>
      </c>
      <c r="G604" t="s">
        <v>30</v>
      </c>
      <c r="H604" t="s">
        <v>31</v>
      </c>
      <c r="J604">
        <v>4</v>
      </c>
      <c r="K604">
        <v>1</v>
      </c>
      <c r="L604">
        <v>12.308</v>
      </c>
      <c r="M604" s="95">
        <f t="shared" si="16"/>
        <v>58.498537536561585</v>
      </c>
      <c r="S604" s="33"/>
    </row>
    <row r="605" spans="1:19">
      <c r="A605" s="47" t="s">
        <v>130</v>
      </c>
      <c r="B605" s="47">
        <v>2019</v>
      </c>
      <c r="C605" s="78">
        <v>43799</v>
      </c>
      <c r="D605" s="47" t="s">
        <v>72</v>
      </c>
      <c r="E605" s="47" t="s">
        <v>205</v>
      </c>
      <c r="F605">
        <v>1</v>
      </c>
      <c r="G605" t="s">
        <v>76</v>
      </c>
      <c r="H605" t="s">
        <v>155</v>
      </c>
      <c r="J605">
        <v>28</v>
      </c>
      <c r="K605">
        <v>2</v>
      </c>
      <c r="L605">
        <v>12.343999999999999</v>
      </c>
      <c r="M605" s="95">
        <f t="shared" si="16"/>
        <v>58.327932598833442</v>
      </c>
      <c r="S605" s="33"/>
    </row>
    <row r="606" spans="1:19">
      <c r="A606" s="47" t="s">
        <v>130</v>
      </c>
      <c r="B606" s="47">
        <v>2019</v>
      </c>
      <c r="C606" s="78">
        <v>43799</v>
      </c>
      <c r="D606" s="47" t="s">
        <v>72</v>
      </c>
      <c r="E606" s="47" t="s">
        <v>205</v>
      </c>
      <c r="F606">
        <v>2</v>
      </c>
      <c r="G606" t="s">
        <v>99</v>
      </c>
      <c r="H606" t="s">
        <v>67</v>
      </c>
      <c r="J606">
        <v>10</v>
      </c>
      <c r="K606">
        <v>1</v>
      </c>
      <c r="L606">
        <v>11.651999999999999</v>
      </c>
      <c r="M606" s="95">
        <f t="shared" si="16"/>
        <v>61.791967044284249</v>
      </c>
      <c r="S606" s="33"/>
    </row>
    <row r="607" spans="1:19">
      <c r="A607" s="47" t="s">
        <v>130</v>
      </c>
      <c r="B607" s="47">
        <v>2019</v>
      </c>
      <c r="C607" s="78">
        <v>43799</v>
      </c>
      <c r="D607" s="47" t="s">
        <v>72</v>
      </c>
      <c r="E607" s="47" t="s">
        <v>205</v>
      </c>
      <c r="F607">
        <v>2</v>
      </c>
      <c r="G607" t="s">
        <v>96</v>
      </c>
      <c r="H607" t="s">
        <v>19</v>
      </c>
      <c r="J607">
        <v>27</v>
      </c>
      <c r="K607">
        <v>2</v>
      </c>
      <c r="L607">
        <v>11.87</v>
      </c>
      <c r="M607" s="95">
        <f t="shared" si="16"/>
        <v>60.65711878685763</v>
      </c>
      <c r="S607" s="33"/>
    </row>
    <row r="608" spans="1:19">
      <c r="A608" s="47" t="s">
        <v>130</v>
      </c>
      <c r="B608" s="47">
        <v>2019</v>
      </c>
      <c r="C608" s="78">
        <v>43799</v>
      </c>
      <c r="D608" s="47" t="s">
        <v>72</v>
      </c>
      <c r="E608" s="47" t="s">
        <v>205</v>
      </c>
      <c r="F608">
        <v>3</v>
      </c>
      <c r="G608" t="s">
        <v>78</v>
      </c>
      <c r="H608" t="s">
        <v>19</v>
      </c>
      <c r="J608">
        <v>5</v>
      </c>
      <c r="K608">
        <v>1</v>
      </c>
      <c r="L608">
        <v>11.430999999999999</v>
      </c>
      <c r="M608" s="95">
        <f t="shared" si="16"/>
        <v>62.986615344239354</v>
      </c>
      <c r="S608" s="33"/>
    </row>
    <row r="609" spans="1:19">
      <c r="A609" s="47" t="s">
        <v>130</v>
      </c>
      <c r="B609" s="47">
        <v>2019</v>
      </c>
      <c r="C609" s="78">
        <v>43799</v>
      </c>
      <c r="D609" s="47" t="s">
        <v>72</v>
      </c>
      <c r="E609" s="47" t="s">
        <v>205</v>
      </c>
      <c r="F609">
        <v>3</v>
      </c>
      <c r="G609" t="s">
        <v>124</v>
      </c>
      <c r="H609" t="s">
        <v>123</v>
      </c>
      <c r="J609">
        <v>26</v>
      </c>
      <c r="K609">
        <v>2</v>
      </c>
      <c r="L609">
        <v>11.725999999999999</v>
      </c>
      <c r="M609" s="95">
        <f t="shared" si="16"/>
        <v>61.402012621524818</v>
      </c>
      <c r="S609" s="33"/>
    </row>
    <row r="610" spans="1:19">
      <c r="A610" s="47" t="s">
        <v>130</v>
      </c>
      <c r="B610" s="47">
        <v>2019</v>
      </c>
      <c r="C610" s="78">
        <v>43799</v>
      </c>
      <c r="D610" s="47" t="s">
        <v>72</v>
      </c>
      <c r="E610" s="47" t="s">
        <v>205</v>
      </c>
      <c r="F610">
        <v>4</v>
      </c>
      <c r="G610" t="s">
        <v>137</v>
      </c>
      <c r="H610" t="s">
        <v>38</v>
      </c>
      <c r="J610">
        <v>6</v>
      </c>
      <c r="K610">
        <v>1</v>
      </c>
      <c r="L610">
        <v>11.335000000000001</v>
      </c>
      <c r="M610" s="95">
        <f t="shared" si="16"/>
        <v>63.520070577856195</v>
      </c>
      <c r="S610" s="33"/>
    </row>
    <row r="611" spans="1:19">
      <c r="A611" s="47" t="s">
        <v>130</v>
      </c>
      <c r="B611" s="47">
        <v>2019</v>
      </c>
      <c r="C611" s="78">
        <v>43799</v>
      </c>
      <c r="D611" s="47" t="s">
        <v>72</v>
      </c>
      <c r="E611" s="47" t="s">
        <v>205</v>
      </c>
      <c r="F611">
        <v>4</v>
      </c>
      <c r="G611" t="s">
        <v>28</v>
      </c>
      <c r="H611" t="s">
        <v>29</v>
      </c>
      <c r="J611">
        <v>25</v>
      </c>
      <c r="K611">
        <v>2</v>
      </c>
      <c r="L611">
        <v>11.424000000000001</v>
      </c>
      <c r="M611" s="95">
        <f t="shared" si="16"/>
        <v>63.02521008403361</v>
      </c>
      <c r="S611" s="33"/>
    </row>
    <row r="612" spans="1:19">
      <c r="A612" s="47" t="s">
        <v>130</v>
      </c>
      <c r="B612" s="47">
        <v>2019</v>
      </c>
      <c r="C612" s="78">
        <v>43799</v>
      </c>
      <c r="D612" s="47" t="s">
        <v>72</v>
      </c>
      <c r="E612" s="47" t="s">
        <v>205</v>
      </c>
      <c r="F612">
        <v>5</v>
      </c>
      <c r="G612" t="s">
        <v>138</v>
      </c>
      <c r="H612" t="s">
        <v>165</v>
      </c>
      <c r="J612">
        <v>11</v>
      </c>
      <c r="K612">
        <v>1</v>
      </c>
      <c r="L612">
        <v>11.365</v>
      </c>
      <c r="M612" s="95">
        <f t="shared" si="16"/>
        <v>63.352397712274524</v>
      </c>
      <c r="S612" s="33"/>
    </row>
    <row r="613" spans="1:19">
      <c r="A613" s="47" t="s">
        <v>130</v>
      </c>
      <c r="B613" s="47">
        <v>2019</v>
      </c>
      <c r="C613" s="78">
        <v>43799</v>
      </c>
      <c r="D613" s="47" t="s">
        <v>72</v>
      </c>
      <c r="E613" s="47" t="s">
        <v>205</v>
      </c>
      <c r="F613">
        <v>5</v>
      </c>
      <c r="G613" t="s">
        <v>122</v>
      </c>
      <c r="H613" t="s">
        <v>123</v>
      </c>
      <c r="J613">
        <v>24</v>
      </c>
      <c r="K613">
        <v>2</v>
      </c>
      <c r="L613">
        <v>11.418000000000001</v>
      </c>
      <c r="M613" s="95">
        <f t="shared" si="16"/>
        <v>63.058328954282707</v>
      </c>
      <c r="S613" s="33"/>
    </row>
    <row r="614" spans="1:19">
      <c r="A614" s="47" t="s">
        <v>130</v>
      </c>
      <c r="B614" s="47">
        <v>2019</v>
      </c>
      <c r="C614" s="78">
        <v>43799</v>
      </c>
      <c r="D614" s="47" t="s">
        <v>72</v>
      </c>
      <c r="E614" s="47" t="s">
        <v>205</v>
      </c>
      <c r="F614">
        <v>6</v>
      </c>
      <c r="G614" t="s">
        <v>73</v>
      </c>
      <c r="H614" t="s">
        <v>74</v>
      </c>
      <c r="J614">
        <v>12</v>
      </c>
      <c r="K614">
        <v>1</v>
      </c>
      <c r="L614">
        <v>11.3</v>
      </c>
      <c r="M614" s="95">
        <f t="shared" si="16"/>
        <v>63.716814159292028</v>
      </c>
      <c r="S614" s="33"/>
    </row>
    <row r="615" spans="1:19">
      <c r="A615" s="47" t="s">
        <v>130</v>
      </c>
      <c r="B615" s="47">
        <v>2019</v>
      </c>
      <c r="C615" s="78">
        <v>43799</v>
      </c>
      <c r="D615" s="47" t="s">
        <v>72</v>
      </c>
      <c r="E615" s="47" t="s">
        <v>205</v>
      </c>
      <c r="F615">
        <v>6</v>
      </c>
      <c r="G615" t="s">
        <v>26</v>
      </c>
      <c r="H615" t="s">
        <v>27</v>
      </c>
      <c r="J615">
        <v>23</v>
      </c>
      <c r="K615">
        <v>2</v>
      </c>
      <c r="L615">
        <v>11.321000000000002</v>
      </c>
      <c r="M615" s="95">
        <f t="shared" si="16"/>
        <v>63.59862202985601</v>
      </c>
      <c r="S615" s="33"/>
    </row>
    <row r="616" spans="1:19">
      <c r="A616" s="47" t="s">
        <v>130</v>
      </c>
      <c r="B616" s="47">
        <v>2019</v>
      </c>
      <c r="C616" s="78">
        <v>43799</v>
      </c>
      <c r="D616" s="47" t="s">
        <v>72</v>
      </c>
      <c r="E616" s="47" t="s">
        <v>205</v>
      </c>
      <c r="F616">
        <v>7</v>
      </c>
      <c r="G616" t="s">
        <v>141</v>
      </c>
      <c r="H616" t="s">
        <v>44</v>
      </c>
      <c r="J616">
        <v>7</v>
      </c>
      <c r="K616">
        <v>1</v>
      </c>
      <c r="L616">
        <v>11.544</v>
      </c>
      <c r="M616" s="95">
        <f t="shared" si="16"/>
        <v>62.370062370062371</v>
      </c>
      <c r="S616" s="33"/>
    </row>
    <row r="617" spans="1:19">
      <c r="A617" s="47" t="s">
        <v>130</v>
      </c>
      <c r="B617" s="47">
        <v>2019</v>
      </c>
      <c r="C617" s="78">
        <v>43799</v>
      </c>
      <c r="D617" s="47" t="s">
        <v>72</v>
      </c>
      <c r="E617" s="47" t="s">
        <v>205</v>
      </c>
      <c r="F617">
        <v>7</v>
      </c>
      <c r="G617" t="s">
        <v>168</v>
      </c>
      <c r="H617" t="s">
        <v>148</v>
      </c>
      <c r="J617">
        <v>22</v>
      </c>
      <c r="K617">
        <v>2</v>
      </c>
      <c r="L617">
        <v>11.662000000000001</v>
      </c>
      <c r="M617" s="95">
        <f t="shared" si="16"/>
        <v>61.738981306808434</v>
      </c>
      <c r="S617" s="33"/>
    </row>
    <row r="618" spans="1:19">
      <c r="A618" s="47" t="s">
        <v>130</v>
      </c>
      <c r="B618" s="47">
        <v>2019</v>
      </c>
      <c r="C618" s="78">
        <v>43799</v>
      </c>
      <c r="D618" s="47" t="s">
        <v>72</v>
      </c>
      <c r="E618" s="47" t="s">
        <v>205</v>
      </c>
      <c r="F618">
        <v>8</v>
      </c>
      <c r="G618" t="s">
        <v>97</v>
      </c>
      <c r="H618" t="s">
        <v>153</v>
      </c>
      <c r="J618">
        <v>13</v>
      </c>
      <c r="K618">
        <v>1</v>
      </c>
      <c r="L618">
        <v>12.004</v>
      </c>
      <c r="M618" s="95">
        <f t="shared" si="16"/>
        <v>59.980006664445185</v>
      </c>
      <c r="S618" s="33"/>
    </row>
    <row r="619" spans="1:19">
      <c r="A619" s="47" t="s">
        <v>130</v>
      </c>
      <c r="B619" s="47">
        <v>2019</v>
      </c>
      <c r="C619" s="78">
        <v>43799</v>
      </c>
      <c r="D619" s="47" t="s">
        <v>72</v>
      </c>
      <c r="E619" s="47" t="s">
        <v>205</v>
      </c>
      <c r="F619">
        <v>8</v>
      </c>
      <c r="G619" t="s">
        <v>167</v>
      </c>
      <c r="H619" t="s">
        <v>121</v>
      </c>
      <c r="J619">
        <v>21</v>
      </c>
      <c r="K619">
        <v>2</v>
      </c>
      <c r="L619">
        <v>12.032999999999999</v>
      </c>
      <c r="M619" s="95">
        <f t="shared" si="16"/>
        <v>59.835452505609574</v>
      </c>
      <c r="S619" s="33"/>
    </row>
    <row r="620" spans="1:19">
      <c r="A620" s="47" t="s">
        <v>130</v>
      </c>
      <c r="B620" s="47">
        <v>2019</v>
      </c>
      <c r="C620" s="78">
        <v>43799</v>
      </c>
      <c r="D620" s="47" t="s">
        <v>72</v>
      </c>
      <c r="E620" s="47" t="s">
        <v>205</v>
      </c>
      <c r="F620">
        <v>9</v>
      </c>
      <c r="G620" t="s">
        <v>43</v>
      </c>
      <c r="H620" t="s">
        <v>44</v>
      </c>
      <c r="J620">
        <v>8</v>
      </c>
      <c r="K620">
        <v>1</v>
      </c>
      <c r="L620">
        <v>11.45</v>
      </c>
      <c r="M620" s="95">
        <f t="shared" si="16"/>
        <v>62.882096069869</v>
      </c>
      <c r="S620" s="33"/>
    </row>
    <row r="621" spans="1:19">
      <c r="A621" s="47" t="s">
        <v>130</v>
      </c>
      <c r="B621" s="47">
        <v>2019</v>
      </c>
      <c r="C621" s="78">
        <v>43799</v>
      </c>
      <c r="D621" s="47" t="s">
        <v>72</v>
      </c>
      <c r="E621" s="47" t="s">
        <v>205</v>
      </c>
      <c r="F621">
        <v>9</v>
      </c>
      <c r="G621" t="s">
        <v>52</v>
      </c>
      <c r="H621" t="s">
        <v>53</v>
      </c>
      <c r="J621">
        <v>17</v>
      </c>
      <c r="K621">
        <v>2</v>
      </c>
      <c r="L621">
        <v>11.507999999999999</v>
      </c>
      <c r="M621" s="95">
        <f t="shared" si="16"/>
        <v>62.565172054223154</v>
      </c>
      <c r="S621" s="33"/>
    </row>
    <row r="622" spans="1:19">
      <c r="A622" s="47" t="s">
        <v>130</v>
      </c>
      <c r="B622" s="47">
        <v>2019</v>
      </c>
      <c r="C622" s="78">
        <v>43799</v>
      </c>
      <c r="D622" s="47" t="s">
        <v>72</v>
      </c>
      <c r="E622" s="47" t="s">
        <v>205</v>
      </c>
      <c r="F622">
        <v>10</v>
      </c>
      <c r="G622" t="s">
        <v>101</v>
      </c>
      <c r="H622" t="s">
        <v>47</v>
      </c>
      <c r="J622">
        <v>14</v>
      </c>
      <c r="K622">
        <v>1</v>
      </c>
      <c r="L622">
        <v>11.446999999999999</v>
      </c>
      <c r="M622" s="95">
        <f t="shared" si="16"/>
        <v>62.898576046125626</v>
      </c>
      <c r="S622" s="33"/>
    </row>
    <row r="623" spans="1:19">
      <c r="A623" s="47" t="s">
        <v>130</v>
      </c>
      <c r="B623" s="47">
        <v>2019</v>
      </c>
      <c r="C623" s="78">
        <v>43799</v>
      </c>
      <c r="D623" s="47" t="s">
        <v>72</v>
      </c>
      <c r="E623" s="47" t="s">
        <v>205</v>
      </c>
      <c r="F623">
        <v>10</v>
      </c>
      <c r="G623" t="s">
        <v>24</v>
      </c>
      <c r="H623" t="s">
        <v>154</v>
      </c>
      <c r="J623">
        <v>20</v>
      </c>
      <c r="K623">
        <v>2</v>
      </c>
      <c r="L623">
        <v>11.542</v>
      </c>
      <c r="M623" s="95">
        <f t="shared" si="16"/>
        <v>62.380869866574251</v>
      </c>
      <c r="S623" s="33"/>
    </row>
    <row r="624" spans="1:19">
      <c r="A624" s="47" t="s">
        <v>130</v>
      </c>
      <c r="B624" s="47">
        <v>2019</v>
      </c>
      <c r="C624" s="78">
        <v>43799</v>
      </c>
      <c r="D624" s="47" t="s">
        <v>72</v>
      </c>
      <c r="E624" s="47" t="s">
        <v>205</v>
      </c>
      <c r="F624">
        <v>11</v>
      </c>
      <c r="G624" t="s">
        <v>39</v>
      </c>
      <c r="H624" t="s">
        <v>40</v>
      </c>
      <c r="J624">
        <v>16</v>
      </c>
      <c r="K624">
        <v>1</v>
      </c>
      <c r="L624">
        <v>11.518000000000001</v>
      </c>
      <c r="M624" s="95">
        <f t="shared" si="16"/>
        <v>62.510852578572667</v>
      </c>
      <c r="S624" s="33"/>
    </row>
    <row r="625" spans="1:19">
      <c r="A625" s="47" t="s">
        <v>130</v>
      </c>
      <c r="B625" s="47">
        <v>2019</v>
      </c>
      <c r="C625" s="78">
        <v>43799</v>
      </c>
      <c r="D625" s="47" t="s">
        <v>72</v>
      </c>
      <c r="E625" s="47" t="s">
        <v>205</v>
      </c>
      <c r="F625">
        <v>11</v>
      </c>
      <c r="G625" t="s">
        <v>157</v>
      </c>
      <c r="H625" t="s">
        <v>38</v>
      </c>
      <c r="J625">
        <v>18</v>
      </c>
      <c r="K625">
        <v>2</v>
      </c>
      <c r="L625">
        <v>11.591000000000001</v>
      </c>
      <c r="M625" s="95">
        <f t="shared" si="16"/>
        <v>62.117159865412816</v>
      </c>
      <c r="S625" s="33"/>
    </row>
    <row r="626" spans="1:19">
      <c r="A626" s="47" t="s">
        <v>130</v>
      </c>
      <c r="B626" s="47">
        <v>2019</v>
      </c>
      <c r="C626" s="78">
        <v>43799</v>
      </c>
      <c r="D626" s="47" t="s">
        <v>72</v>
      </c>
      <c r="E626" s="47" t="s">
        <v>205</v>
      </c>
      <c r="F626">
        <v>12</v>
      </c>
      <c r="G626" t="s">
        <v>132</v>
      </c>
      <c r="H626" t="s">
        <v>156</v>
      </c>
      <c r="J626">
        <v>15</v>
      </c>
      <c r="K626">
        <v>1</v>
      </c>
      <c r="L626">
        <v>11.472</v>
      </c>
      <c r="M626" s="95">
        <f t="shared" si="16"/>
        <v>62.761506276150634</v>
      </c>
      <c r="S626" s="33"/>
    </row>
    <row r="627" spans="1:19">
      <c r="A627" s="47" t="s">
        <v>130</v>
      </c>
      <c r="B627" s="47">
        <v>2019</v>
      </c>
      <c r="C627" s="78">
        <v>43799</v>
      </c>
      <c r="D627" s="47" t="s">
        <v>72</v>
      </c>
      <c r="E627" s="47" t="s">
        <v>205</v>
      </c>
      <c r="F627">
        <v>12</v>
      </c>
      <c r="G627" t="s">
        <v>166</v>
      </c>
      <c r="H627" t="s">
        <v>121</v>
      </c>
      <c r="J627">
        <v>19</v>
      </c>
      <c r="K627">
        <v>2</v>
      </c>
      <c r="L627">
        <v>11.478</v>
      </c>
      <c r="M627" s="95">
        <f t="shared" si="16"/>
        <v>62.728698379508629</v>
      </c>
      <c r="S627" s="33"/>
    </row>
    <row r="628" spans="1:19">
      <c r="A628" s="47" t="s">
        <v>130</v>
      </c>
      <c r="B628" s="47">
        <v>2019</v>
      </c>
      <c r="C628" s="78">
        <v>43799</v>
      </c>
      <c r="D628" s="47" t="s">
        <v>72</v>
      </c>
      <c r="E628" s="47" t="s">
        <v>206</v>
      </c>
      <c r="F628">
        <v>1</v>
      </c>
      <c r="G628" t="s">
        <v>80</v>
      </c>
      <c r="H628" t="s">
        <v>65</v>
      </c>
      <c r="J628">
        <v>1</v>
      </c>
      <c r="K628">
        <v>1</v>
      </c>
      <c r="L628">
        <v>11.311</v>
      </c>
      <c r="M628" s="95">
        <f t="shared" si="16"/>
        <v>63.654849261780569</v>
      </c>
      <c r="S628" s="33"/>
    </row>
    <row r="629" spans="1:19">
      <c r="A629" s="47" t="s">
        <v>130</v>
      </c>
      <c r="B629" s="47">
        <v>2019</v>
      </c>
      <c r="C629" s="78">
        <v>43799</v>
      </c>
      <c r="D629" s="47" t="s">
        <v>72</v>
      </c>
      <c r="E629" s="76" t="s">
        <v>206</v>
      </c>
      <c r="F629">
        <v>1</v>
      </c>
      <c r="G629" t="s">
        <v>132</v>
      </c>
      <c r="H629" t="s">
        <v>156</v>
      </c>
      <c r="J629">
        <v>15</v>
      </c>
      <c r="K629">
        <v>2</v>
      </c>
      <c r="L629">
        <v>11.475999999999999</v>
      </c>
      <c r="M629" s="95">
        <f t="shared" si="16"/>
        <v>62.739630533286864</v>
      </c>
      <c r="S629" s="33"/>
    </row>
    <row r="630" spans="1:19">
      <c r="A630" s="47" t="s">
        <v>130</v>
      </c>
      <c r="B630" s="47">
        <v>2019</v>
      </c>
      <c r="C630" s="78">
        <v>43799</v>
      </c>
      <c r="D630" s="47" t="s">
        <v>72</v>
      </c>
      <c r="E630" s="76" t="s">
        <v>206</v>
      </c>
      <c r="F630">
        <v>2</v>
      </c>
      <c r="G630" t="s">
        <v>33</v>
      </c>
      <c r="H630" t="s">
        <v>146</v>
      </c>
      <c r="J630">
        <v>3</v>
      </c>
      <c r="K630">
        <v>1</v>
      </c>
      <c r="L630">
        <v>11.170999999999999</v>
      </c>
      <c r="M630" s="95">
        <f t="shared" si="16"/>
        <v>64.452600483394505</v>
      </c>
      <c r="S630" s="33"/>
    </row>
    <row r="631" spans="1:19">
      <c r="A631" s="47" t="s">
        <v>130</v>
      </c>
      <c r="B631" s="47">
        <v>2019</v>
      </c>
      <c r="C631" s="78">
        <v>43799</v>
      </c>
      <c r="D631" s="47" t="s">
        <v>72</v>
      </c>
      <c r="E631" s="47" t="s">
        <v>206</v>
      </c>
      <c r="F631">
        <v>2</v>
      </c>
      <c r="G631" t="s">
        <v>39</v>
      </c>
      <c r="H631" t="s">
        <v>40</v>
      </c>
      <c r="J631">
        <v>16</v>
      </c>
      <c r="K631">
        <v>2</v>
      </c>
      <c r="L631">
        <v>11.257999999999999</v>
      </c>
      <c r="M631" s="95">
        <f t="shared" si="16"/>
        <v>63.954521229348025</v>
      </c>
      <c r="S631" s="33"/>
    </row>
    <row r="632" spans="1:19">
      <c r="A632" s="47" t="s">
        <v>130</v>
      </c>
      <c r="B632" s="47">
        <v>2019</v>
      </c>
      <c r="C632" s="78">
        <v>43799</v>
      </c>
      <c r="D632" s="47" t="s">
        <v>72</v>
      </c>
      <c r="E632" s="76" t="s">
        <v>206</v>
      </c>
      <c r="F632">
        <v>3</v>
      </c>
      <c r="G632" t="s">
        <v>23</v>
      </c>
      <c r="H632" t="s">
        <v>15</v>
      </c>
      <c r="J632">
        <v>2</v>
      </c>
      <c r="K632">
        <v>1</v>
      </c>
      <c r="L632">
        <v>11.224</v>
      </c>
      <c r="M632" s="95">
        <f t="shared" si="16"/>
        <v>64.148253741981463</v>
      </c>
      <c r="S632" s="33"/>
    </row>
    <row r="633" spans="1:19">
      <c r="A633" s="47" t="s">
        <v>130</v>
      </c>
      <c r="B633" s="47">
        <v>2019</v>
      </c>
      <c r="C633" s="78">
        <v>43799</v>
      </c>
      <c r="D633" s="47" t="s">
        <v>72</v>
      </c>
      <c r="E633" s="76" t="s">
        <v>206</v>
      </c>
      <c r="F633">
        <v>3</v>
      </c>
      <c r="G633" t="s">
        <v>101</v>
      </c>
      <c r="H633" t="s">
        <v>47</v>
      </c>
      <c r="J633">
        <v>14</v>
      </c>
      <c r="K633">
        <v>2</v>
      </c>
      <c r="L633">
        <v>11.377000000000001</v>
      </c>
      <c r="M633" s="95">
        <f t="shared" si="16"/>
        <v>63.285576162432974</v>
      </c>
      <c r="S633" s="33"/>
    </row>
    <row r="634" spans="1:19">
      <c r="A634" s="47" t="s">
        <v>130</v>
      </c>
      <c r="B634" s="47">
        <v>2019</v>
      </c>
      <c r="C634" s="78">
        <v>43799</v>
      </c>
      <c r="D634" s="47" t="s">
        <v>72</v>
      </c>
      <c r="E634" s="47" t="s">
        <v>206</v>
      </c>
      <c r="F634">
        <v>4</v>
      </c>
      <c r="G634" t="s">
        <v>43</v>
      </c>
      <c r="H634" t="s">
        <v>44</v>
      </c>
      <c r="J634">
        <v>8</v>
      </c>
      <c r="K634">
        <v>1</v>
      </c>
      <c r="L634">
        <v>11.45</v>
      </c>
      <c r="M634" s="95">
        <f t="shared" si="16"/>
        <v>62.882096069869</v>
      </c>
      <c r="S634" s="33"/>
    </row>
    <row r="635" spans="1:19">
      <c r="A635" s="47" t="s">
        <v>130</v>
      </c>
      <c r="B635" s="47">
        <v>2019</v>
      </c>
      <c r="C635" s="78">
        <v>43799</v>
      </c>
      <c r="D635" s="47" t="s">
        <v>72</v>
      </c>
      <c r="E635" s="76" t="s">
        <v>206</v>
      </c>
      <c r="F635">
        <v>4</v>
      </c>
      <c r="G635" t="s">
        <v>22</v>
      </c>
      <c r="H635" t="s">
        <v>15</v>
      </c>
      <c r="J635">
        <v>9</v>
      </c>
      <c r="K635">
        <v>2</v>
      </c>
      <c r="L635">
        <v>11.498999999999999</v>
      </c>
      <c r="M635" s="95">
        <f t="shared" si="16"/>
        <v>62.614140360031314</v>
      </c>
      <c r="S635" s="33"/>
    </row>
    <row r="636" spans="1:19">
      <c r="A636" s="47" t="s">
        <v>130</v>
      </c>
      <c r="B636" s="47">
        <v>2019</v>
      </c>
      <c r="C636" s="78">
        <v>43799</v>
      </c>
      <c r="D636" s="47" t="s">
        <v>72</v>
      </c>
      <c r="E636" s="76" t="s">
        <v>206</v>
      </c>
      <c r="F636">
        <v>5</v>
      </c>
      <c r="G636" t="s">
        <v>30</v>
      </c>
      <c r="H636" t="s">
        <v>31</v>
      </c>
      <c r="J636">
        <v>4</v>
      </c>
      <c r="K636">
        <v>1</v>
      </c>
      <c r="L636">
        <v>11.976000000000001</v>
      </c>
      <c r="M636" s="95">
        <f t="shared" si="16"/>
        <v>60.120240480961918</v>
      </c>
      <c r="S636" s="33"/>
    </row>
    <row r="637" spans="1:19">
      <c r="A637" s="47" t="s">
        <v>130</v>
      </c>
      <c r="B637" s="47">
        <v>2019</v>
      </c>
      <c r="C637" s="78">
        <v>43799</v>
      </c>
      <c r="D637" s="47" t="s">
        <v>72</v>
      </c>
      <c r="E637" s="47" t="s">
        <v>206</v>
      </c>
      <c r="F637">
        <v>5</v>
      </c>
      <c r="G637" t="s">
        <v>97</v>
      </c>
      <c r="H637" t="s">
        <v>153</v>
      </c>
      <c r="J637">
        <v>13</v>
      </c>
      <c r="K637">
        <v>2</v>
      </c>
      <c r="L637">
        <v>12</v>
      </c>
      <c r="M637" s="95">
        <f t="shared" si="16"/>
        <v>60</v>
      </c>
      <c r="S637" s="33"/>
    </row>
    <row r="638" spans="1:19">
      <c r="A638" s="47" t="s">
        <v>130</v>
      </c>
      <c r="B638" s="47">
        <v>2019</v>
      </c>
      <c r="C638" s="78">
        <v>43799</v>
      </c>
      <c r="D638" s="47" t="s">
        <v>72</v>
      </c>
      <c r="E638" s="76" t="s">
        <v>206</v>
      </c>
      <c r="F638">
        <v>6</v>
      </c>
      <c r="G638" t="s">
        <v>141</v>
      </c>
      <c r="H638" t="s">
        <v>44</v>
      </c>
      <c r="J638">
        <v>7</v>
      </c>
      <c r="K638">
        <v>1</v>
      </c>
      <c r="L638">
        <v>11.545</v>
      </c>
      <c r="M638" s="95">
        <f t="shared" si="16"/>
        <v>62.364660025985273</v>
      </c>
      <c r="S638" s="33"/>
    </row>
    <row r="639" spans="1:19">
      <c r="A639" s="47" t="s">
        <v>130</v>
      </c>
      <c r="B639" s="47">
        <v>2019</v>
      </c>
      <c r="C639" s="78">
        <v>43799</v>
      </c>
      <c r="D639" s="47" t="s">
        <v>72</v>
      </c>
      <c r="E639" s="76" t="s">
        <v>206</v>
      </c>
      <c r="F639">
        <v>6</v>
      </c>
      <c r="G639" t="s">
        <v>99</v>
      </c>
      <c r="H639" t="s">
        <v>67</v>
      </c>
      <c r="J639">
        <v>10</v>
      </c>
      <c r="K639">
        <v>2</v>
      </c>
      <c r="L639">
        <v>11.571999999999999</v>
      </c>
      <c r="M639" s="95">
        <f t="shared" si="16"/>
        <v>62.21914967162116</v>
      </c>
      <c r="S639" s="33"/>
    </row>
    <row r="640" spans="1:19">
      <c r="A640" s="47" t="s">
        <v>130</v>
      </c>
      <c r="B640" s="47">
        <v>2019</v>
      </c>
      <c r="C640" s="78">
        <v>43799</v>
      </c>
      <c r="D640" s="47" t="s">
        <v>72</v>
      </c>
      <c r="E640" s="47" t="s">
        <v>206</v>
      </c>
      <c r="F640">
        <v>7</v>
      </c>
      <c r="G640" t="s">
        <v>78</v>
      </c>
      <c r="H640" t="s">
        <v>19</v>
      </c>
      <c r="J640">
        <v>5</v>
      </c>
      <c r="K640">
        <v>1</v>
      </c>
      <c r="L640">
        <v>11.108000000000001</v>
      </c>
      <c r="M640" s="95">
        <f t="shared" si="16"/>
        <v>64.818149081742888</v>
      </c>
      <c r="S640" s="33"/>
    </row>
    <row r="641" spans="1:19">
      <c r="A641" s="47" t="s">
        <v>130</v>
      </c>
      <c r="B641" s="47">
        <v>2019</v>
      </c>
      <c r="C641" s="78">
        <v>43799</v>
      </c>
      <c r="D641" s="47" t="s">
        <v>72</v>
      </c>
      <c r="E641" s="76" t="s">
        <v>206</v>
      </c>
      <c r="F641">
        <v>7</v>
      </c>
      <c r="G641" t="s">
        <v>73</v>
      </c>
      <c r="H641" t="s">
        <v>74</v>
      </c>
      <c r="J641">
        <v>12</v>
      </c>
      <c r="K641">
        <v>2</v>
      </c>
      <c r="L641">
        <v>11.186</v>
      </c>
      <c r="M641" s="95">
        <f t="shared" si="16"/>
        <v>64.366172000715181</v>
      </c>
      <c r="S641" s="33"/>
    </row>
    <row r="642" spans="1:19">
      <c r="A642" s="47" t="s">
        <v>130</v>
      </c>
      <c r="B642" s="47">
        <v>2019</v>
      </c>
      <c r="C642" s="78">
        <v>43799</v>
      </c>
      <c r="D642" s="47" t="s">
        <v>72</v>
      </c>
      <c r="E642" s="76" t="s">
        <v>206</v>
      </c>
      <c r="F642">
        <v>8</v>
      </c>
      <c r="G642" t="s">
        <v>137</v>
      </c>
      <c r="H642" t="s">
        <v>38</v>
      </c>
      <c r="J642">
        <v>6</v>
      </c>
      <c r="K642">
        <v>1</v>
      </c>
      <c r="L642">
        <v>11.356999999999999</v>
      </c>
      <c r="M642" s="95">
        <f t="shared" si="16"/>
        <v>63.397023861935374</v>
      </c>
      <c r="S642" s="33"/>
    </row>
    <row r="643" spans="1:19">
      <c r="A643" s="47" t="s">
        <v>130</v>
      </c>
      <c r="B643" s="47">
        <v>2019</v>
      </c>
      <c r="C643" s="78">
        <v>43799</v>
      </c>
      <c r="D643" s="47" t="s">
        <v>72</v>
      </c>
      <c r="E643" s="47" t="s">
        <v>206</v>
      </c>
      <c r="F643">
        <v>8</v>
      </c>
      <c r="G643" t="s">
        <v>138</v>
      </c>
      <c r="H643" t="s">
        <v>165</v>
      </c>
      <c r="J643">
        <v>11</v>
      </c>
      <c r="K643">
        <v>2</v>
      </c>
      <c r="L643">
        <v>11.394</v>
      </c>
      <c r="M643" s="95">
        <f t="shared" si="16"/>
        <v>63.191153238546605</v>
      </c>
      <c r="S643" s="33"/>
    </row>
    <row r="644" spans="1:19">
      <c r="A644" s="47" t="s">
        <v>130</v>
      </c>
      <c r="B644" s="47">
        <v>2019</v>
      </c>
      <c r="C644" s="78">
        <v>43799</v>
      </c>
      <c r="D644" s="47" t="s">
        <v>72</v>
      </c>
      <c r="E644" s="76" t="s">
        <v>207</v>
      </c>
      <c r="F644">
        <v>1</v>
      </c>
      <c r="G644" t="s">
        <v>80</v>
      </c>
      <c r="H644" t="s">
        <v>65</v>
      </c>
      <c r="J644">
        <v>1</v>
      </c>
      <c r="K644">
        <v>1</v>
      </c>
      <c r="L644">
        <v>11.077999999999999</v>
      </c>
      <c r="M644" s="95">
        <f t="shared" si="16"/>
        <v>64.993681169886258</v>
      </c>
      <c r="N644">
        <v>1</v>
      </c>
      <c r="O644">
        <v>11.515000000000001</v>
      </c>
      <c r="P644" s="95">
        <f t="shared" ref="P644:P659" si="17">3.6*200/O644</f>
        <v>62.527138514980457</v>
      </c>
      <c r="S644" s="33"/>
    </row>
    <row r="645" spans="1:19">
      <c r="A645" s="47" t="s">
        <v>130</v>
      </c>
      <c r="B645" s="47">
        <v>2019</v>
      </c>
      <c r="C645" s="78">
        <v>43799</v>
      </c>
      <c r="D645" s="47" t="s">
        <v>72</v>
      </c>
      <c r="E645" s="76" t="s">
        <v>207</v>
      </c>
      <c r="F645">
        <v>1</v>
      </c>
      <c r="G645" t="s">
        <v>137</v>
      </c>
      <c r="H645" t="s">
        <v>38</v>
      </c>
      <c r="J645">
        <v>6</v>
      </c>
      <c r="K645">
        <v>2</v>
      </c>
      <c r="L645">
        <v>11.113999999999999</v>
      </c>
      <c r="M645" s="95">
        <f t="shared" si="16"/>
        <v>64.783156379341378</v>
      </c>
      <c r="N645">
        <v>2</v>
      </c>
      <c r="O645">
        <v>11.734</v>
      </c>
      <c r="P645" s="95">
        <f t="shared" si="17"/>
        <v>61.360149991477755</v>
      </c>
      <c r="S645" s="33"/>
    </row>
    <row r="646" spans="1:19">
      <c r="A646" s="47" t="s">
        <v>130</v>
      </c>
      <c r="B646" s="47">
        <v>2019</v>
      </c>
      <c r="C646" s="78">
        <v>43799</v>
      </c>
      <c r="D646" s="47" t="s">
        <v>72</v>
      </c>
      <c r="E646" s="76" t="s">
        <v>207</v>
      </c>
      <c r="F646">
        <v>2</v>
      </c>
      <c r="G646" t="s">
        <v>33</v>
      </c>
      <c r="H646" t="s">
        <v>146</v>
      </c>
      <c r="J646">
        <v>3</v>
      </c>
      <c r="K646">
        <v>1</v>
      </c>
      <c r="L646">
        <v>11.324</v>
      </c>
      <c r="M646" s="95">
        <f t="shared" si="16"/>
        <v>63.581773225008831</v>
      </c>
      <c r="N646">
        <v>1</v>
      </c>
      <c r="O646">
        <v>11.372999999999999</v>
      </c>
      <c r="P646" s="95">
        <f t="shared" si="17"/>
        <v>63.307834344500137</v>
      </c>
      <c r="S646" s="33"/>
    </row>
    <row r="647" spans="1:19">
      <c r="A647" s="47" t="s">
        <v>130</v>
      </c>
      <c r="B647" s="47">
        <v>2019</v>
      </c>
      <c r="C647" s="78">
        <v>43799</v>
      </c>
      <c r="D647" s="47" t="s">
        <v>72</v>
      </c>
      <c r="E647" s="76" t="s">
        <v>207</v>
      </c>
      <c r="F647">
        <v>2</v>
      </c>
      <c r="G647" t="s">
        <v>78</v>
      </c>
      <c r="H647" t="s">
        <v>19</v>
      </c>
      <c r="J647">
        <v>5</v>
      </c>
      <c r="K647">
        <v>2</v>
      </c>
      <c r="L647">
        <v>11.44</v>
      </c>
      <c r="M647" s="95">
        <f t="shared" si="16"/>
        <v>62.93706293706294</v>
      </c>
      <c r="N647">
        <v>2</v>
      </c>
      <c r="O647">
        <v>11.54</v>
      </c>
      <c r="P647" s="95">
        <f t="shared" si="17"/>
        <v>62.391681109185448</v>
      </c>
      <c r="S647" s="33"/>
    </row>
    <row r="648" spans="1:19">
      <c r="A648" s="47" t="s">
        <v>130</v>
      </c>
      <c r="B648" s="47">
        <v>2019</v>
      </c>
      <c r="C648" s="78">
        <v>43799</v>
      </c>
      <c r="D648" s="47" t="s">
        <v>72</v>
      </c>
      <c r="E648" s="76" t="s">
        <v>207</v>
      </c>
      <c r="F648">
        <v>3</v>
      </c>
      <c r="G648" t="s">
        <v>23</v>
      </c>
      <c r="H648" t="s">
        <v>15</v>
      </c>
      <c r="J648">
        <v>2</v>
      </c>
      <c r="K648">
        <v>1</v>
      </c>
      <c r="L648">
        <v>11.188000000000001</v>
      </c>
      <c r="M648" s="95">
        <f t="shared" si="16"/>
        <v>64.354665713264211</v>
      </c>
      <c r="N648">
        <v>1</v>
      </c>
      <c r="O648">
        <v>11.105</v>
      </c>
      <c r="P648" s="95">
        <f t="shared" si="17"/>
        <v>64.835659612787026</v>
      </c>
      <c r="S648" s="33"/>
    </row>
    <row r="649" spans="1:19">
      <c r="A649" s="47" t="s">
        <v>130</v>
      </c>
      <c r="B649" s="47">
        <v>2019</v>
      </c>
      <c r="C649" s="78">
        <v>43799</v>
      </c>
      <c r="D649" s="47" t="s">
        <v>72</v>
      </c>
      <c r="E649" s="76" t="s">
        <v>207</v>
      </c>
      <c r="F649">
        <v>3</v>
      </c>
      <c r="G649" t="s">
        <v>141</v>
      </c>
      <c r="H649" t="s">
        <v>44</v>
      </c>
      <c r="J649">
        <v>7</v>
      </c>
      <c r="K649">
        <v>2</v>
      </c>
      <c r="L649">
        <v>11.284000000000001</v>
      </c>
      <c r="M649" s="95">
        <f t="shared" si="16"/>
        <v>63.807160581354125</v>
      </c>
      <c r="N649">
        <v>2</v>
      </c>
      <c r="O649">
        <v>11.235000000000001</v>
      </c>
      <c r="P649" s="95">
        <f t="shared" si="17"/>
        <v>64.085447263017343</v>
      </c>
      <c r="S649" s="33"/>
    </row>
    <row r="650" spans="1:19">
      <c r="A650" s="47" t="s">
        <v>130</v>
      </c>
      <c r="B650" s="47">
        <v>2019</v>
      </c>
      <c r="C650" s="78">
        <v>43799</v>
      </c>
      <c r="D650" s="47" t="s">
        <v>72</v>
      </c>
      <c r="E650" s="76" t="s">
        <v>207</v>
      </c>
      <c r="F650">
        <v>4</v>
      </c>
      <c r="G650" t="s">
        <v>30</v>
      </c>
      <c r="H650" t="s">
        <v>31</v>
      </c>
      <c r="J650">
        <v>4</v>
      </c>
      <c r="K650">
        <v>1</v>
      </c>
      <c r="L650">
        <v>11.747</v>
      </c>
      <c r="M650" s="95">
        <f t="shared" si="16"/>
        <v>61.292244828466842</v>
      </c>
      <c r="N650">
        <v>1</v>
      </c>
      <c r="O650">
        <v>11.244</v>
      </c>
      <c r="P650" s="95">
        <f t="shared" si="17"/>
        <v>64.034151547492002</v>
      </c>
      <c r="S650" s="33"/>
    </row>
    <row r="651" spans="1:19">
      <c r="A651" s="47" t="s">
        <v>130</v>
      </c>
      <c r="B651" s="47">
        <v>2019</v>
      </c>
      <c r="C651" s="78">
        <v>43799</v>
      </c>
      <c r="D651" s="47" t="s">
        <v>72</v>
      </c>
      <c r="E651" s="76" t="s">
        <v>207</v>
      </c>
      <c r="F651">
        <v>4</v>
      </c>
      <c r="G651" t="s">
        <v>43</v>
      </c>
      <c r="H651" t="s">
        <v>44</v>
      </c>
      <c r="J651">
        <v>8</v>
      </c>
      <c r="K651">
        <v>2</v>
      </c>
      <c r="L651">
        <v>11.776</v>
      </c>
      <c r="M651" s="95">
        <f t="shared" si="16"/>
        <v>61.141304347826086</v>
      </c>
      <c r="N651">
        <v>2</v>
      </c>
      <c r="O651">
        <v>11.629</v>
      </c>
      <c r="P651" s="95">
        <f t="shared" si="17"/>
        <v>61.914180067073694</v>
      </c>
      <c r="S651" s="33"/>
    </row>
    <row r="652" spans="1:19">
      <c r="A652" s="47" t="s">
        <v>130</v>
      </c>
      <c r="B652" s="47">
        <v>2019</v>
      </c>
      <c r="C652" s="78">
        <v>43799</v>
      </c>
      <c r="D652" s="47" t="s">
        <v>72</v>
      </c>
      <c r="E652" s="76" t="s">
        <v>208</v>
      </c>
      <c r="F652">
        <v>1</v>
      </c>
      <c r="G652" t="s">
        <v>80</v>
      </c>
      <c r="H652" t="s">
        <v>65</v>
      </c>
      <c r="J652">
        <v>1</v>
      </c>
      <c r="K652">
        <v>1</v>
      </c>
      <c r="L652">
        <v>11.36</v>
      </c>
      <c r="M652" s="95">
        <f t="shared" si="16"/>
        <v>63.380281690140848</v>
      </c>
      <c r="N652">
        <v>1</v>
      </c>
      <c r="O652">
        <v>11.414</v>
      </c>
      <c r="P652" s="95">
        <f t="shared" si="17"/>
        <v>63.080427545120031</v>
      </c>
      <c r="S652" s="33"/>
    </row>
    <row r="653" spans="1:19">
      <c r="A653" s="47" t="s">
        <v>130</v>
      </c>
      <c r="B653" s="47">
        <v>2019</v>
      </c>
      <c r="C653" s="78">
        <v>43799</v>
      </c>
      <c r="D653" s="47" t="s">
        <v>72</v>
      </c>
      <c r="E653" s="76" t="s">
        <v>208</v>
      </c>
      <c r="F653">
        <v>1</v>
      </c>
      <c r="G653" t="s">
        <v>30</v>
      </c>
      <c r="H653" t="s">
        <v>31</v>
      </c>
      <c r="J653">
        <v>4</v>
      </c>
      <c r="K653">
        <v>2</v>
      </c>
      <c r="L653">
        <v>11.427</v>
      </c>
      <c r="M653" s="95">
        <f t="shared" si="16"/>
        <v>63.008663691257553</v>
      </c>
      <c r="N653">
        <v>2</v>
      </c>
      <c r="O653">
        <v>12.087999999999999</v>
      </c>
      <c r="P653" s="95">
        <f t="shared" si="17"/>
        <v>59.563203176704171</v>
      </c>
      <c r="S653" s="33"/>
    </row>
    <row r="654" spans="1:19">
      <c r="A654" s="47" t="s">
        <v>130</v>
      </c>
      <c r="B654" s="47">
        <v>2019</v>
      </c>
      <c r="C654" s="78">
        <v>43799</v>
      </c>
      <c r="D654" s="47" t="s">
        <v>72</v>
      </c>
      <c r="E654" s="76" t="s">
        <v>208</v>
      </c>
      <c r="F654">
        <v>2</v>
      </c>
      <c r="G654" t="s">
        <v>23</v>
      </c>
      <c r="H654" t="s">
        <v>15</v>
      </c>
      <c r="J654">
        <v>2</v>
      </c>
      <c r="K654">
        <v>2</v>
      </c>
      <c r="L654">
        <v>11.211</v>
      </c>
      <c r="M654" s="95">
        <f t="shared" si="16"/>
        <v>64.222638480064219</v>
      </c>
      <c r="N654">
        <v>1</v>
      </c>
      <c r="O654">
        <v>11.237</v>
      </c>
      <c r="P654" s="95">
        <f t="shared" si="17"/>
        <v>64.074041114176381</v>
      </c>
      <c r="Q654">
        <v>1</v>
      </c>
      <c r="R654">
        <v>11.246</v>
      </c>
      <c r="S654" s="33">
        <f>3.6*200/R654</f>
        <v>64.022763649297531</v>
      </c>
    </row>
    <row r="655" spans="1:19">
      <c r="A655" s="47" t="s">
        <v>130</v>
      </c>
      <c r="B655" s="47">
        <v>2019</v>
      </c>
      <c r="C655" s="78">
        <v>43799</v>
      </c>
      <c r="D655" s="47" t="s">
        <v>72</v>
      </c>
      <c r="E655" s="76" t="s">
        <v>208</v>
      </c>
      <c r="F655">
        <v>2</v>
      </c>
      <c r="G655" t="s">
        <v>33</v>
      </c>
      <c r="H655" t="s">
        <v>146</v>
      </c>
      <c r="J655">
        <v>3</v>
      </c>
      <c r="K655">
        <v>1</v>
      </c>
      <c r="L655">
        <v>11.207000000000001</v>
      </c>
      <c r="M655" s="95">
        <f t="shared" si="16"/>
        <v>64.245560810207905</v>
      </c>
      <c r="N655">
        <v>2</v>
      </c>
      <c r="O655">
        <v>11.34</v>
      </c>
      <c r="P655" s="95">
        <f t="shared" si="17"/>
        <v>63.492063492063494</v>
      </c>
      <c r="Q655">
        <v>2</v>
      </c>
      <c r="R655">
        <v>11.283000000000001</v>
      </c>
      <c r="S655" s="33">
        <f>3.6*200/R655</f>
        <v>63.812815740494543</v>
      </c>
    </row>
    <row r="656" spans="1:19">
      <c r="A656" s="47" t="s">
        <v>130</v>
      </c>
      <c r="B656" s="47">
        <v>2019</v>
      </c>
      <c r="C656" s="78">
        <v>43799</v>
      </c>
      <c r="D656" s="47" t="s">
        <v>72</v>
      </c>
      <c r="E656" s="76" t="s">
        <v>209</v>
      </c>
      <c r="F656" t="s">
        <v>210</v>
      </c>
      <c r="G656" t="s">
        <v>80</v>
      </c>
      <c r="H656" t="s">
        <v>65</v>
      </c>
      <c r="J656">
        <v>1</v>
      </c>
      <c r="K656">
        <v>1</v>
      </c>
      <c r="L656">
        <v>11.131</v>
      </c>
      <c r="M656" s="95">
        <f t="shared" si="16"/>
        <v>64.684215254694095</v>
      </c>
      <c r="N656">
        <v>1</v>
      </c>
      <c r="O656">
        <v>11.106999999999999</v>
      </c>
      <c r="P656" s="95">
        <f t="shared" si="17"/>
        <v>64.823984874403536</v>
      </c>
      <c r="S656" s="33"/>
    </row>
    <row r="657" spans="1:19">
      <c r="A657" s="47" t="s">
        <v>130</v>
      </c>
      <c r="B657" s="47">
        <v>2019</v>
      </c>
      <c r="C657" s="78">
        <v>43799</v>
      </c>
      <c r="D657" s="47" t="s">
        <v>72</v>
      </c>
      <c r="E657" s="76" t="s">
        <v>209</v>
      </c>
      <c r="F657" t="s">
        <v>210</v>
      </c>
      <c r="G657" t="s">
        <v>23</v>
      </c>
      <c r="H657" t="s">
        <v>15</v>
      </c>
      <c r="J657">
        <v>2</v>
      </c>
      <c r="K657">
        <v>2</v>
      </c>
      <c r="L657">
        <v>11.162000000000001</v>
      </c>
      <c r="M657" s="95">
        <f t="shared" si="16"/>
        <v>64.504569073642713</v>
      </c>
      <c r="N657">
        <v>2</v>
      </c>
      <c r="O657">
        <v>11.222</v>
      </c>
      <c r="P657" s="95">
        <f t="shared" si="17"/>
        <v>64.159686330422389</v>
      </c>
      <c r="S657" s="33"/>
    </row>
    <row r="658" spans="1:19">
      <c r="A658" s="47" t="s">
        <v>130</v>
      </c>
      <c r="B658" s="47">
        <v>2019</v>
      </c>
      <c r="C658" s="78">
        <v>43799</v>
      </c>
      <c r="D658" s="47" t="s">
        <v>72</v>
      </c>
      <c r="E658" s="76" t="s">
        <v>209</v>
      </c>
      <c r="F658" t="s">
        <v>211</v>
      </c>
      <c r="G658" t="s">
        <v>33</v>
      </c>
      <c r="H658" t="s">
        <v>146</v>
      </c>
      <c r="J658">
        <v>3</v>
      </c>
      <c r="K658">
        <v>1</v>
      </c>
      <c r="L658">
        <v>11.39</v>
      </c>
      <c r="M658" s="95">
        <f t="shared" si="16"/>
        <v>63.21334503950834</v>
      </c>
      <c r="N658">
        <v>2</v>
      </c>
      <c r="O658">
        <v>11.407</v>
      </c>
      <c r="P658" s="95">
        <f t="shared" si="17"/>
        <v>63.11913737178925</v>
      </c>
      <c r="Q658">
        <v>1</v>
      </c>
      <c r="R658">
        <v>11.363</v>
      </c>
      <c r="S658" s="33">
        <f>3.6*200/R658</f>
        <v>63.363548358708087</v>
      </c>
    </row>
    <row r="659" spans="1:19">
      <c r="A659" s="47" t="s">
        <v>130</v>
      </c>
      <c r="B659" s="47">
        <v>2019</v>
      </c>
      <c r="C659" s="78">
        <v>43799</v>
      </c>
      <c r="D659" s="47" t="s">
        <v>72</v>
      </c>
      <c r="E659" s="76" t="s">
        <v>209</v>
      </c>
      <c r="F659" t="s">
        <v>211</v>
      </c>
      <c r="G659" t="s">
        <v>30</v>
      </c>
      <c r="H659" t="s">
        <v>31</v>
      </c>
      <c r="J659">
        <v>4</v>
      </c>
      <c r="K659">
        <v>2</v>
      </c>
      <c r="L659">
        <v>11.424000000000001</v>
      </c>
      <c r="M659" s="95">
        <f t="shared" si="16"/>
        <v>63.02521008403361</v>
      </c>
      <c r="N659">
        <v>1</v>
      </c>
      <c r="O659">
        <v>11.394</v>
      </c>
      <c r="P659" s="95">
        <f t="shared" si="17"/>
        <v>63.191153238546605</v>
      </c>
      <c r="Q659">
        <v>2</v>
      </c>
      <c r="R659">
        <v>11.365</v>
      </c>
      <c r="S659" s="33">
        <f>3.6*200/R659</f>
        <v>63.352397712274524</v>
      </c>
    </row>
    <row r="660" spans="1:19">
      <c r="A660" s="47" t="s">
        <v>103</v>
      </c>
      <c r="B660" s="47">
        <v>2019</v>
      </c>
      <c r="C660" s="10">
        <v>43779</v>
      </c>
      <c r="D660" s="1" t="s">
        <v>72</v>
      </c>
      <c r="E660" s="47" t="s">
        <v>205</v>
      </c>
      <c r="F660">
        <v>1</v>
      </c>
      <c r="G660" t="s">
        <v>113</v>
      </c>
      <c r="H660" t="s">
        <v>121</v>
      </c>
      <c r="J660">
        <v>9</v>
      </c>
      <c r="K660">
        <v>1</v>
      </c>
      <c r="L660">
        <v>11.634</v>
      </c>
      <c r="M660" s="95">
        <f t="shared" si="16"/>
        <v>61.887570912841667</v>
      </c>
      <c r="S660" s="33"/>
    </row>
    <row r="661" spans="1:19">
      <c r="A661" s="47" t="s">
        <v>103</v>
      </c>
      <c r="B661" s="47">
        <v>2019</v>
      </c>
      <c r="C661" s="10">
        <v>43779</v>
      </c>
      <c r="D661" s="1" t="s">
        <v>72</v>
      </c>
      <c r="E661" s="47" t="s">
        <v>205</v>
      </c>
      <c r="F661">
        <v>1</v>
      </c>
      <c r="G661" t="s">
        <v>169</v>
      </c>
      <c r="H661" t="s">
        <v>49</v>
      </c>
      <c r="J661">
        <v>28</v>
      </c>
      <c r="K661">
        <v>2</v>
      </c>
      <c r="L661">
        <v>11.712</v>
      </c>
      <c r="M661" s="95">
        <f t="shared" si="16"/>
        <v>61.475409836065573</v>
      </c>
      <c r="S661" s="33"/>
    </row>
    <row r="662" spans="1:19">
      <c r="A662" s="47" t="s">
        <v>103</v>
      </c>
      <c r="B662" s="47">
        <v>2019</v>
      </c>
      <c r="C662" s="10">
        <v>43779</v>
      </c>
      <c r="D662" s="1" t="s">
        <v>72</v>
      </c>
      <c r="E662" s="47" t="s">
        <v>205</v>
      </c>
      <c r="F662">
        <v>2</v>
      </c>
      <c r="G662" t="s">
        <v>30</v>
      </c>
      <c r="H662" t="s">
        <v>31</v>
      </c>
      <c r="J662">
        <v>3</v>
      </c>
      <c r="K662">
        <v>1</v>
      </c>
      <c r="L662">
        <v>12.444000000000001</v>
      </c>
      <c r="M662" s="95">
        <f t="shared" si="16"/>
        <v>57.859209257473481</v>
      </c>
      <c r="S662" s="33"/>
    </row>
    <row r="663" spans="1:19">
      <c r="A663" s="47" t="s">
        <v>103</v>
      </c>
      <c r="B663" s="47">
        <v>2019</v>
      </c>
      <c r="C663" s="10">
        <v>43779</v>
      </c>
      <c r="D663" s="1" t="s">
        <v>72</v>
      </c>
      <c r="E663" s="47" t="s">
        <v>205</v>
      </c>
      <c r="F663">
        <v>2</v>
      </c>
      <c r="G663" t="s">
        <v>149</v>
      </c>
      <c r="H663" t="s">
        <v>56</v>
      </c>
      <c r="J663">
        <v>27</v>
      </c>
      <c r="K663">
        <v>2</v>
      </c>
      <c r="L663">
        <v>12.655000000000001</v>
      </c>
      <c r="M663" s="95">
        <f t="shared" si="16"/>
        <v>56.894508099565385</v>
      </c>
      <c r="S663" s="33"/>
    </row>
    <row r="664" spans="1:19">
      <c r="A664" s="47" t="s">
        <v>103</v>
      </c>
      <c r="B664" s="47">
        <v>2019</v>
      </c>
      <c r="C664" s="10">
        <v>43779</v>
      </c>
      <c r="D664" s="1" t="s">
        <v>72</v>
      </c>
      <c r="E664" s="47" t="s">
        <v>205</v>
      </c>
      <c r="F664">
        <v>3</v>
      </c>
      <c r="G664" t="s">
        <v>137</v>
      </c>
      <c r="H664" t="s">
        <v>38</v>
      </c>
      <c r="J664">
        <v>6</v>
      </c>
      <c r="K664">
        <v>1</v>
      </c>
      <c r="L664">
        <v>11.41</v>
      </c>
      <c r="M664" s="95">
        <f t="shared" si="16"/>
        <v>63.102541630148991</v>
      </c>
      <c r="S664" s="33"/>
    </row>
    <row r="665" spans="1:19">
      <c r="A665" s="47" t="s">
        <v>103</v>
      </c>
      <c r="B665" s="47">
        <v>2019</v>
      </c>
      <c r="C665" s="10">
        <v>43779</v>
      </c>
      <c r="D665" s="1" t="s">
        <v>72</v>
      </c>
      <c r="E665" s="47" t="s">
        <v>205</v>
      </c>
      <c r="F665">
        <v>3</v>
      </c>
      <c r="G665" t="s">
        <v>95</v>
      </c>
      <c r="H665" t="s">
        <v>155</v>
      </c>
      <c r="J665">
        <v>26</v>
      </c>
      <c r="K665">
        <v>2</v>
      </c>
      <c r="L665">
        <v>11.635</v>
      </c>
      <c r="M665" s="95">
        <f t="shared" si="16"/>
        <v>61.882251826385904</v>
      </c>
      <c r="S665" s="33"/>
    </row>
    <row r="666" spans="1:19">
      <c r="A666" s="47" t="s">
        <v>103</v>
      </c>
      <c r="B666" s="47">
        <v>2019</v>
      </c>
      <c r="C666" s="10">
        <v>43779</v>
      </c>
      <c r="D666" s="1" t="s">
        <v>72</v>
      </c>
      <c r="E666" s="47" t="s">
        <v>205</v>
      </c>
      <c r="F666">
        <v>4</v>
      </c>
      <c r="G666" t="s">
        <v>22</v>
      </c>
      <c r="H666" t="s">
        <v>172</v>
      </c>
      <c r="J666">
        <v>10</v>
      </c>
      <c r="K666">
        <v>1</v>
      </c>
      <c r="L666">
        <v>11.64</v>
      </c>
      <c r="M666" s="95">
        <f t="shared" ref="M666:M729" si="18">3.6*200/L666</f>
        <v>61.855670103092784</v>
      </c>
      <c r="S666" s="33"/>
    </row>
    <row r="667" spans="1:19">
      <c r="A667" s="47" t="s">
        <v>103</v>
      </c>
      <c r="B667" s="47">
        <v>2019</v>
      </c>
      <c r="C667" s="10">
        <v>43779</v>
      </c>
      <c r="D667" s="1" t="s">
        <v>72</v>
      </c>
      <c r="E667" s="47" t="s">
        <v>205</v>
      </c>
      <c r="F667">
        <v>4</v>
      </c>
      <c r="G667" t="s">
        <v>96</v>
      </c>
      <c r="H667" t="s">
        <v>19</v>
      </c>
      <c r="J667">
        <v>25</v>
      </c>
      <c r="K667">
        <v>2</v>
      </c>
      <c r="L667">
        <v>11.976000000000001</v>
      </c>
      <c r="M667" s="95">
        <f t="shared" si="18"/>
        <v>60.120240480961918</v>
      </c>
      <c r="S667" s="33"/>
    </row>
    <row r="668" spans="1:19">
      <c r="A668" s="47" t="s">
        <v>103</v>
      </c>
      <c r="B668" s="47">
        <v>2019</v>
      </c>
      <c r="C668" s="10">
        <v>43779</v>
      </c>
      <c r="D668" s="1" t="s">
        <v>72</v>
      </c>
      <c r="E668" s="47" t="s">
        <v>205</v>
      </c>
      <c r="F668">
        <v>5</v>
      </c>
      <c r="G668" t="s">
        <v>73</v>
      </c>
      <c r="H668" t="s">
        <v>74</v>
      </c>
      <c r="J668">
        <v>7</v>
      </c>
      <c r="K668">
        <v>1</v>
      </c>
      <c r="L668">
        <v>11.917999999999999</v>
      </c>
      <c r="M668" s="95">
        <f t="shared" si="18"/>
        <v>60.412820943111264</v>
      </c>
      <c r="S668" s="33"/>
    </row>
    <row r="669" spans="1:19">
      <c r="A669" s="47" t="s">
        <v>103</v>
      </c>
      <c r="B669" s="47">
        <v>2019</v>
      </c>
      <c r="C669" s="10">
        <v>43779</v>
      </c>
      <c r="D669" s="1" t="s">
        <v>72</v>
      </c>
      <c r="E669" s="47" t="s">
        <v>205</v>
      </c>
      <c r="F669">
        <v>5</v>
      </c>
      <c r="G669" t="s">
        <v>39</v>
      </c>
      <c r="H669" t="s">
        <v>40</v>
      </c>
      <c r="J669">
        <v>24</v>
      </c>
      <c r="K669">
        <v>2</v>
      </c>
      <c r="L669">
        <v>12.042999999999999</v>
      </c>
      <c r="M669" s="95">
        <f t="shared" si="18"/>
        <v>59.785767665863993</v>
      </c>
      <c r="S669" s="33"/>
    </row>
    <row r="670" spans="1:19">
      <c r="A670" s="47" t="s">
        <v>103</v>
      </c>
      <c r="B670" s="47">
        <v>2019</v>
      </c>
      <c r="C670" s="10">
        <v>43779</v>
      </c>
      <c r="D670" s="1" t="s">
        <v>72</v>
      </c>
      <c r="E670" s="47" t="s">
        <v>205</v>
      </c>
      <c r="F670">
        <v>6</v>
      </c>
      <c r="G670" t="s">
        <v>78</v>
      </c>
      <c r="H670" t="s">
        <v>19</v>
      </c>
      <c r="J670">
        <v>11</v>
      </c>
      <c r="K670">
        <v>1</v>
      </c>
      <c r="L670">
        <v>11.297000000000001</v>
      </c>
      <c r="M670" s="95">
        <f t="shared" si="18"/>
        <v>63.733734619810569</v>
      </c>
      <c r="S670" s="33"/>
    </row>
    <row r="671" spans="1:19">
      <c r="A671" s="47" t="s">
        <v>103</v>
      </c>
      <c r="B671" s="47">
        <v>2019</v>
      </c>
      <c r="C671" s="10">
        <v>43779</v>
      </c>
      <c r="D671" s="1" t="s">
        <v>72</v>
      </c>
      <c r="E671" s="47" t="s">
        <v>205</v>
      </c>
      <c r="F671">
        <v>6</v>
      </c>
      <c r="G671" t="s">
        <v>52</v>
      </c>
      <c r="H671" t="s">
        <v>53</v>
      </c>
      <c r="J671">
        <v>23</v>
      </c>
      <c r="K671">
        <v>2</v>
      </c>
      <c r="L671">
        <v>11.382000000000001</v>
      </c>
      <c r="M671" s="95">
        <f t="shared" si="18"/>
        <v>63.257775434897198</v>
      </c>
      <c r="S671" s="33"/>
    </row>
    <row r="672" spans="1:19">
      <c r="A672" s="47" t="s">
        <v>103</v>
      </c>
      <c r="B672" s="47">
        <v>2019</v>
      </c>
      <c r="C672" s="10">
        <v>43779</v>
      </c>
      <c r="D672" s="1" t="s">
        <v>72</v>
      </c>
      <c r="E672" s="47" t="s">
        <v>205</v>
      </c>
      <c r="F672">
        <v>7</v>
      </c>
      <c r="G672" t="s">
        <v>16</v>
      </c>
      <c r="H672" t="s">
        <v>17</v>
      </c>
      <c r="J672">
        <v>12</v>
      </c>
      <c r="K672">
        <v>1</v>
      </c>
      <c r="L672">
        <v>11.57</v>
      </c>
      <c r="M672" s="95">
        <f t="shared" si="18"/>
        <v>62.22990492653414</v>
      </c>
      <c r="S672" s="33"/>
    </row>
    <row r="673" spans="1:19">
      <c r="A673" s="47" t="s">
        <v>103</v>
      </c>
      <c r="B673" s="47">
        <v>2019</v>
      </c>
      <c r="C673" s="10">
        <v>43779</v>
      </c>
      <c r="D673" s="1" t="s">
        <v>72</v>
      </c>
      <c r="E673" s="47" t="s">
        <v>205</v>
      </c>
      <c r="F673">
        <v>7</v>
      </c>
      <c r="G673" t="s">
        <v>132</v>
      </c>
      <c r="H673" t="s">
        <v>156</v>
      </c>
      <c r="J673">
        <v>22</v>
      </c>
      <c r="K673">
        <v>2</v>
      </c>
      <c r="L673">
        <v>11.702999999999999</v>
      </c>
      <c r="M673" s="95">
        <f t="shared" si="18"/>
        <v>61.52268649064343</v>
      </c>
      <c r="S673" s="33"/>
    </row>
    <row r="674" spans="1:19">
      <c r="A674" s="47" t="s">
        <v>103</v>
      </c>
      <c r="B674" s="47">
        <v>2019</v>
      </c>
      <c r="C674" s="10">
        <v>43779</v>
      </c>
      <c r="D674" s="1" t="s">
        <v>72</v>
      </c>
      <c r="E674" s="47" t="s">
        <v>205</v>
      </c>
      <c r="F674">
        <v>8</v>
      </c>
      <c r="G674" t="s">
        <v>20</v>
      </c>
      <c r="H674" t="s">
        <v>21</v>
      </c>
      <c r="J674">
        <v>8</v>
      </c>
      <c r="K674">
        <v>1</v>
      </c>
      <c r="L674">
        <v>11.602</v>
      </c>
      <c r="M674" s="95">
        <f t="shared" si="18"/>
        <v>62.058265816238581</v>
      </c>
      <c r="S674" s="33"/>
    </row>
    <row r="675" spans="1:19">
      <c r="A675" s="47" t="s">
        <v>103</v>
      </c>
      <c r="B675" s="47">
        <v>2019</v>
      </c>
      <c r="C675" s="10">
        <v>43779</v>
      </c>
      <c r="D675" s="1" t="s">
        <v>72</v>
      </c>
      <c r="E675" s="47" t="s">
        <v>205</v>
      </c>
      <c r="F675">
        <v>8</v>
      </c>
      <c r="G675" t="s">
        <v>147</v>
      </c>
      <c r="H675" t="s">
        <v>148</v>
      </c>
      <c r="J675">
        <v>21</v>
      </c>
      <c r="K675">
        <v>2</v>
      </c>
      <c r="L675">
        <v>11.725</v>
      </c>
      <c r="M675" s="95">
        <f t="shared" si="18"/>
        <v>61.407249466950958</v>
      </c>
      <c r="S675" s="33"/>
    </row>
    <row r="676" spans="1:19">
      <c r="A676" s="47" t="s">
        <v>103</v>
      </c>
      <c r="B676" s="47">
        <v>2019</v>
      </c>
      <c r="C676" s="10">
        <v>43779</v>
      </c>
      <c r="D676" s="1" t="s">
        <v>72</v>
      </c>
      <c r="E676" s="47" t="s">
        <v>205</v>
      </c>
      <c r="F676">
        <v>9</v>
      </c>
      <c r="G676" t="s">
        <v>99</v>
      </c>
      <c r="H676" t="s">
        <v>67</v>
      </c>
      <c r="J676">
        <v>13</v>
      </c>
      <c r="K676">
        <v>1</v>
      </c>
      <c r="L676">
        <v>11.384</v>
      </c>
      <c r="M676" s="95">
        <f t="shared" si="18"/>
        <v>63.246661981728742</v>
      </c>
      <c r="S676" s="33"/>
    </row>
    <row r="677" spans="1:19">
      <c r="A677" s="47" t="s">
        <v>103</v>
      </c>
      <c r="B677" s="47">
        <v>2019</v>
      </c>
      <c r="C677" s="10">
        <v>43779</v>
      </c>
      <c r="D677" s="1" t="s">
        <v>72</v>
      </c>
      <c r="E677" s="47" t="s">
        <v>205</v>
      </c>
      <c r="F677">
        <v>9</v>
      </c>
      <c r="G677" t="s">
        <v>124</v>
      </c>
      <c r="H677" t="s">
        <v>123</v>
      </c>
      <c r="J677">
        <v>20</v>
      </c>
      <c r="K677">
        <v>2</v>
      </c>
      <c r="L677">
        <v>11.561</v>
      </c>
      <c r="M677" s="95">
        <f t="shared" si="18"/>
        <v>62.278349623734968</v>
      </c>
      <c r="S677" s="33"/>
    </row>
    <row r="678" spans="1:19">
      <c r="A678" s="47" t="s">
        <v>103</v>
      </c>
      <c r="B678" s="47">
        <v>2019</v>
      </c>
      <c r="C678" s="10">
        <v>43779</v>
      </c>
      <c r="D678" s="1" t="s">
        <v>72</v>
      </c>
      <c r="E678" s="47" t="s">
        <v>205</v>
      </c>
      <c r="F678">
        <v>10</v>
      </c>
      <c r="G678" t="s">
        <v>83</v>
      </c>
      <c r="H678" t="s">
        <v>67</v>
      </c>
      <c r="J678">
        <v>16</v>
      </c>
      <c r="K678">
        <v>1</v>
      </c>
      <c r="L678">
        <v>11.869</v>
      </c>
      <c r="M678" s="95">
        <f t="shared" si="18"/>
        <v>60.662229336928135</v>
      </c>
      <c r="S678" s="33"/>
    </row>
    <row r="679" spans="1:19">
      <c r="A679" s="47" t="s">
        <v>103</v>
      </c>
      <c r="B679" s="47">
        <v>2019</v>
      </c>
      <c r="C679" s="10">
        <v>43779</v>
      </c>
      <c r="D679" s="1" t="s">
        <v>72</v>
      </c>
      <c r="E679" s="47" t="s">
        <v>205</v>
      </c>
      <c r="F679">
        <v>10</v>
      </c>
      <c r="G679" t="s">
        <v>24</v>
      </c>
      <c r="H679" t="s">
        <v>154</v>
      </c>
      <c r="J679">
        <v>17</v>
      </c>
      <c r="K679">
        <v>2</v>
      </c>
      <c r="L679">
        <v>11.903</v>
      </c>
      <c r="M679" s="95">
        <f t="shared" si="18"/>
        <v>60.488952364950009</v>
      </c>
      <c r="S679" s="33"/>
    </row>
    <row r="680" spans="1:19">
      <c r="A680" s="47" t="s">
        <v>103</v>
      </c>
      <c r="B680" s="47">
        <v>2019</v>
      </c>
      <c r="C680" s="10">
        <v>43779</v>
      </c>
      <c r="D680" s="1" t="s">
        <v>72</v>
      </c>
      <c r="E680" s="47" t="s">
        <v>205</v>
      </c>
      <c r="F680">
        <v>11</v>
      </c>
      <c r="G680" t="s">
        <v>76</v>
      </c>
      <c r="H680" t="s">
        <v>155</v>
      </c>
      <c r="J680">
        <v>15</v>
      </c>
      <c r="K680">
        <v>1</v>
      </c>
      <c r="L680">
        <v>11.772</v>
      </c>
      <c r="M680" s="95">
        <f t="shared" si="18"/>
        <v>61.162079510703364</v>
      </c>
      <c r="S680" s="33"/>
    </row>
    <row r="681" spans="1:19">
      <c r="A681" s="47" t="s">
        <v>103</v>
      </c>
      <c r="B681" s="47">
        <v>2019</v>
      </c>
      <c r="C681" s="10">
        <v>43779</v>
      </c>
      <c r="D681" s="1" t="s">
        <v>72</v>
      </c>
      <c r="E681" s="47" t="s">
        <v>205</v>
      </c>
      <c r="F681">
        <v>11</v>
      </c>
      <c r="G681" t="s">
        <v>122</v>
      </c>
      <c r="H681" t="s">
        <v>123</v>
      </c>
      <c r="J681">
        <v>18</v>
      </c>
      <c r="K681">
        <v>2</v>
      </c>
      <c r="L681">
        <v>11.972</v>
      </c>
      <c r="M681" s="95">
        <f t="shared" si="18"/>
        <v>60.140327430671569</v>
      </c>
      <c r="S681" s="33"/>
    </row>
    <row r="682" spans="1:19">
      <c r="A682" s="47" t="s">
        <v>103</v>
      </c>
      <c r="B682" s="47">
        <v>2019</v>
      </c>
      <c r="C682" s="10">
        <v>43779</v>
      </c>
      <c r="D682" s="1" t="s">
        <v>72</v>
      </c>
      <c r="E682" s="47" t="s">
        <v>205</v>
      </c>
      <c r="F682">
        <v>12</v>
      </c>
      <c r="G682" t="s">
        <v>164</v>
      </c>
      <c r="H682" t="s">
        <v>36</v>
      </c>
      <c r="J682">
        <v>14</v>
      </c>
      <c r="K682">
        <v>1</v>
      </c>
      <c r="L682">
        <v>11.638999999999999</v>
      </c>
      <c r="M682" s="95">
        <f t="shared" si="18"/>
        <v>61.860984620671886</v>
      </c>
      <c r="S682" s="33"/>
    </row>
    <row r="683" spans="1:19">
      <c r="A683" s="47" t="s">
        <v>103</v>
      </c>
      <c r="B683" s="47">
        <v>2019</v>
      </c>
      <c r="C683" s="10">
        <v>43779</v>
      </c>
      <c r="D683" s="1" t="s">
        <v>72</v>
      </c>
      <c r="E683" s="47" t="s">
        <v>205</v>
      </c>
      <c r="F683">
        <v>12</v>
      </c>
      <c r="G683" t="s">
        <v>101</v>
      </c>
      <c r="H683" t="s">
        <v>47</v>
      </c>
      <c r="J683">
        <v>19</v>
      </c>
      <c r="K683">
        <v>2</v>
      </c>
      <c r="L683">
        <v>11.696999999999999</v>
      </c>
      <c r="M683" s="95">
        <f t="shared" si="18"/>
        <v>61.5542446781226</v>
      </c>
      <c r="S683" s="33"/>
    </row>
    <row r="684" spans="1:19">
      <c r="A684" s="47" t="s">
        <v>103</v>
      </c>
      <c r="B684" s="47">
        <v>2019</v>
      </c>
      <c r="C684" s="10">
        <v>43779</v>
      </c>
      <c r="D684" s="1" t="s">
        <v>72</v>
      </c>
      <c r="E684" s="47" t="s">
        <v>206</v>
      </c>
      <c r="F684">
        <v>1</v>
      </c>
      <c r="G684" t="s">
        <v>14</v>
      </c>
      <c r="H684" t="s">
        <v>172</v>
      </c>
      <c r="J684">
        <v>4</v>
      </c>
      <c r="K684">
        <v>1</v>
      </c>
      <c r="L684">
        <v>11.234999999999999</v>
      </c>
      <c r="M684" s="95">
        <f t="shared" si="18"/>
        <v>64.085447263017357</v>
      </c>
      <c r="S684" s="33"/>
    </row>
    <row r="685" spans="1:19">
      <c r="A685" s="47" t="s">
        <v>103</v>
      </c>
      <c r="B685" s="47">
        <v>2019</v>
      </c>
      <c r="C685" s="10">
        <v>43779</v>
      </c>
      <c r="D685" s="1" t="s">
        <v>72</v>
      </c>
      <c r="E685" s="76" t="s">
        <v>206</v>
      </c>
      <c r="F685">
        <v>1</v>
      </c>
      <c r="G685" t="s">
        <v>164</v>
      </c>
      <c r="H685" t="s">
        <v>36</v>
      </c>
      <c r="J685">
        <v>14</v>
      </c>
      <c r="K685">
        <v>2</v>
      </c>
      <c r="L685">
        <v>11.266999999999999</v>
      </c>
      <c r="M685" s="95">
        <f t="shared" si="18"/>
        <v>63.903434809621018</v>
      </c>
      <c r="S685" s="33"/>
    </row>
    <row r="686" spans="1:19">
      <c r="A686" s="47" t="s">
        <v>103</v>
      </c>
      <c r="B686" s="47">
        <v>2019</v>
      </c>
      <c r="C686" s="10">
        <v>43779</v>
      </c>
      <c r="D686" s="1" t="s">
        <v>72</v>
      </c>
      <c r="E686" s="76" t="s">
        <v>206</v>
      </c>
      <c r="F686">
        <v>2</v>
      </c>
      <c r="G686" t="s">
        <v>23</v>
      </c>
      <c r="H686" t="s">
        <v>15</v>
      </c>
      <c r="J686">
        <v>2</v>
      </c>
      <c r="K686">
        <v>1</v>
      </c>
      <c r="L686">
        <v>11.342000000000001</v>
      </c>
      <c r="M686" s="95">
        <f t="shared" si="18"/>
        <v>63.480867571856813</v>
      </c>
      <c r="S686" s="33"/>
    </row>
    <row r="687" spans="1:19">
      <c r="A687" s="47" t="s">
        <v>103</v>
      </c>
      <c r="B687" s="47">
        <v>2019</v>
      </c>
      <c r="C687" s="10">
        <v>43779</v>
      </c>
      <c r="D687" s="1" t="s">
        <v>72</v>
      </c>
      <c r="E687" s="47" t="s">
        <v>206</v>
      </c>
      <c r="F687">
        <v>2</v>
      </c>
      <c r="G687" t="s">
        <v>76</v>
      </c>
      <c r="H687" t="s">
        <v>155</v>
      </c>
      <c r="J687">
        <v>15</v>
      </c>
      <c r="K687">
        <v>2</v>
      </c>
      <c r="L687">
        <v>11.466000000000001</v>
      </c>
      <c r="M687" s="95">
        <f t="shared" si="18"/>
        <v>62.794348508634215</v>
      </c>
      <c r="S687" s="33"/>
    </row>
    <row r="688" spans="1:19">
      <c r="A688" s="47" t="s">
        <v>103</v>
      </c>
      <c r="B688" s="47">
        <v>2019</v>
      </c>
      <c r="C688" s="10">
        <v>43779</v>
      </c>
      <c r="D688" s="1" t="s">
        <v>72</v>
      </c>
      <c r="E688" s="76" t="s">
        <v>206</v>
      </c>
      <c r="F688">
        <v>3</v>
      </c>
      <c r="G688" t="s">
        <v>136</v>
      </c>
      <c r="H688" t="s">
        <v>25</v>
      </c>
      <c r="J688">
        <v>5</v>
      </c>
      <c r="K688">
        <v>1</v>
      </c>
      <c r="L688">
        <v>11.849</v>
      </c>
      <c r="M688" s="95">
        <f t="shared" si="18"/>
        <v>60.764621487045318</v>
      </c>
      <c r="S688" s="33"/>
    </row>
    <row r="689" spans="1:19">
      <c r="A689" s="47" t="s">
        <v>103</v>
      </c>
      <c r="B689" s="47">
        <v>2019</v>
      </c>
      <c r="C689" s="10">
        <v>43779</v>
      </c>
      <c r="D689" s="1" t="s">
        <v>72</v>
      </c>
      <c r="E689" s="76" t="s">
        <v>206</v>
      </c>
      <c r="F689">
        <v>3</v>
      </c>
      <c r="G689" t="s">
        <v>83</v>
      </c>
      <c r="H689" t="s">
        <v>67</v>
      </c>
      <c r="J689">
        <v>16</v>
      </c>
      <c r="K689">
        <v>2</v>
      </c>
      <c r="L689">
        <v>11.859</v>
      </c>
      <c r="M689" s="95">
        <f t="shared" si="18"/>
        <v>60.713382241335694</v>
      </c>
      <c r="S689" s="33"/>
    </row>
    <row r="690" spans="1:19">
      <c r="A690" s="47" t="s">
        <v>103</v>
      </c>
      <c r="B690" s="47">
        <v>2019</v>
      </c>
      <c r="C690" s="10">
        <v>43779</v>
      </c>
      <c r="D690" s="1" t="s">
        <v>72</v>
      </c>
      <c r="E690" s="47" t="s">
        <v>206</v>
      </c>
      <c r="F690">
        <v>4</v>
      </c>
      <c r="G690" t="s">
        <v>80</v>
      </c>
      <c r="H690" t="s">
        <v>65</v>
      </c>
      <c r="J690">
        <v>1</v>
      </c>
      <c r="K690">
        <v>1</v>
      </c>
      <c r="L690">
        <v>11.34</v>
      </c>
      <c r="M690" s="95">
        <f t="shared" si="18"/>
        <v>63.492063492063494</v>
      </c>
      <c r="S690" s="33"/>
    </row>
    <row r="691" spans="1:19">
      <c r="A691" s="47" t="s">
        <v>103</v>
      </c>
      <c r="B691" s="47">
        <v>2019</v>
      </c>
      <c r="C691" s="10">
        <v>43779</v>
      </c>
      <c r="D691" s="1" t="s">
        <v>72</v>
      </c>
      <c r="E691" s="76" t="s">
        <v>206</v>
      </c>
      <c r="F691">
        <v>4</v>
      </c>
      <c r="G691" t="s">
        <v>99</v>
      </c>
      <c r="H691" t="s">
        <v>67</v>
      </c>
      <c r="J691">
        <v>13</v>
      </c>
      <c r="K691">
        <v>2</v>
      </c>
      <c r="L691">
        <v>11.507999999999999</v>
      </c>
      <c r="M691" s="95">
        <f t="shared" si="18"/>
        <v>62.565172054223154</v>
      </c>
      <c r="S691" s="33"/>
    </row>
    <row r="692" spans="1:19">
      <c r="A692" s="47" t="s">
        <v>103</v>
      </c>
      <c r="B692" s="47">
        <v>2019</v>
      </c>
      <c r="C692" s="10">
        <v>43779</v>
      </c>
      <c r="D692" s="1" t="s">
        <v>72</v>
      </c>
      <c r="E692" s="76" t="s">
        <v>206</v>
      </c>
      <c r="F692">
        <v>5</v>
      </c>
      <c r="G692" t="s">
        <v>20</v>
      </c>
      <c r="H692" t="s">
        <v>21</v>
      </c>
      <c r="J692">
        <v>8</v>
      </c>
      <c r="K692">
        <v>1</v>
      </c>
      <c r="L692">
        <v>11.438000000000001</v>
      </c>
      <c r="M692" s="95">
        <f t="shared" si="18"/>
        <v>62.948067844028671</v>
      </c>
      <c r="S692" s="33"/>
    </row>
    <row r="693" spans="1:19">
      <c r="A693" s="47" t="s">
        <v>103</v>
      </c>
      <c r="B693" s="47">
        <v>2019</v>
      </c>
      <c r="C693" s="10">
        <v>43779</v>
      </c>
      <c r="D693" s="1" t="s">
        <v>72</v>
      </c>
      <c r="E693" s="47" t="s">
        <v>206</v>
      </c>
      <c r="F693">
        <v>5</v>
      </c>
      <c r="G693" t="s">
        <v>113</v>
      </c>
      <c r="H693" t="s">
        <v>121</v>
      </c>
      <c r="J693">
        <v>9</v>
      </c>
      <c r="K693">
        <v>2</v>
      </c>
      <c r="L693">
        <v>11.458</v>
      </c>
      <c r="M693" s="95">
        <f t="shared" si="18"/>
        <v>62.838191656484554</v>
      </c>
      <c r="S693" s="33"/>
    </row>
    <row r="694" spans="1:19">
      <c r="A694" s="47" t="s">
        <v>103</v>
      </c>
      <c r="B694" s="47">
        <v>2019</v>
      </c>
      <c r="C694" s="10">
        <v>43779</v>
      </c>
      <c r="D694" s="1" t="s">
        <v>72</v>
      </c>
      <c r="E694" s="76" t="s">
        <v>206</v>
      </c>
      <c r="F694">
        <v>6</v>
      </c>
      <c r="G694" t="s">
        <v>30</v>
      </c>
      <c r="H694" t="s">
        <v>31</v>
      </c>
      <c r="J694">
        <v>3</v>
      </c>
      <c r="K694">
        <v>1</v>
      </c>
      <c r="L694">
        <v>11.323</v>
      </c>
      <c r="M694" s="95">
        <f t="shared" si="18"/>
        <v>63.587388501280579</v>
      </c>
      <c r="S694" s="33"/>
    </row>
    <row r="695" spans="1:19">
      <c r="A695" s="47" t="s">
        <v>103</v>
      </c>
      <c r="B695" s="47">
        <v>2019</v>
      </c>
      <c r="C695" s="10">
        <v>43779</v>
      </c>
      <c r="D695" s="1" t="s">
        <v>72</v>
      </c>
      <c r="E695" s="76" t="s">
        <v>206</v>
      </c>
      <c r="F695">
        <v>6</v>
      </c>
      <c r="G695" t="s">
        <v>16</v>
      </c>
      <c r="H695" t="s">
        <v>17</v>
      </c>
      <c r="J695">
        <v>12</v>
      </c>
      <c r="K695">
        <v>2</v>
      </c>
      <c r="L695">
        <v>11.407</v>
      </c>
      <c r="M695" s="95">
        <f t="shared" si="18"/>
        <v>63.11913737178925</v>
      </c>
      <c r="S695" s="33"/>
    </row>
    <row r="696" spans="1:19">
      <c r="A696" s="47" t="s">
        <v>103</v>
      </c>
      <c r="B696" s="47">
        <v>2019</v>
      </c>
      <c r="C696" s="10">
        <v>43779</v>
      </c>
      <c r="D696" s="1" t="s">
        <v>72</v>
      </c>
      <c r="E696" s="47" t="s">
        <v>206</v>
      </c>
      <c r="F696">
        <v>7</v>
      </c>
      <c r="G696" t="s">
        <v>137</v>
      </c>
      <c r="H696" t="s">
        <v>38</v>
      </c>
      <c r="J696">
        <v>6</v>
      </c>
      <c r="K696">
        <v>1</v>
      </c>
      <c r="L696">
        <v>11.173</v>
      </c>
      <c r="M696" s="95">
        <f t="shared" si="18"/>
        <v>64.441063277544075</v>
      </c>
      <c r="S696" s="33"/>
    </row>
    <row r="697" spans="1:19">
      <c r="A697" s="47" t="s">
        <v>103</v>
      </c>
      <c r="B697" s="47">
        <v>2019</v>
      </c>
      <c r="C697" s="10">
        <v>43779</v>
      </c>
      <c r="D697" s="1" t="s">
        <v>72</v>
      </c>
      <c r="E697" s="76" t="s">
        <v>206</v>
      </c>
      <c r="F697">
        <v>7</v>
      </c>
      <c r="G697" t="s">
        <v>78</v>
      </c>
      <c r="H697" t="s">
        <v>19</v>
      </c>
      <c r="J697">
        <v>11</v>
      </c>
      <c r="K697">
        <v>2</v>
      </c>
      <c r="L697">
        <v>11.244</v>
      </c>
      <c r="M697" s="129">
        <f t="shared" si="18"/>
        <v>64.034151547492002</v>
      </c>
      <c r="S697" s="33"/>
    </row>
    <row r="698" spans="1:19">
      <c r="A698" s="47" t="s">
        <v>103</v>
      </c>
      <c r="B698" s="47">
        <v>2019</v>
      </c>
      <c r="C698" s="10">
        <v>43779</v>
      </c>
      <c r="D698" s="1" t="s">
        <v>72</v>
      </c>
      <c r="E698" s="76" t="s">
        <v>206</v>
      </c>
      <c r="F698">
        <v>8</v>
      </c>
      <c r="G698" t="s">
        <v>73</v>
      </c>
      <c r="H698" t="s">
        <v>74</v>
      </c>
      <c r="J698">
        <v>7</v>
      </c>
      <c r="K698">
        <v>1</v>
      </c>
      <c r="L698">
        <v>11.662000000000001</v>
      </c>
      <c r="M698" s="95">
        <f t="shared" si="18"/>
        <v>61.738981306808434</v>
      </c>
      <c r="S698" s="33"/>
    </row>
    <row r="699" spans="1:19">
      <c r="A699" s="47" t="s">
        <v>103</v>
      </c>
      <c r="B699" s="47">
        <v>2019</v>
      </c>
      <c r="C699" s="10">
        <v>43779</v>
      </c>
      <c r="D699" s="1" t="s">
        <v>72</v>
      </c>
      <c r="E699" s="47" t="s">
        <v>206</v>
      </c>
      <c r="F699">
        <v>8</v>
      </c>
      <c r="G699" t="s">
        <v>22</v>
      </c>
      <c r="H699" t="s">
        <v>172</v>
      </c>
      <c r="J699">
        <v>10</v>
      </c>
      <c r="K699">
        <v>2</v>
      </c>
      <c r="L699">
        <v>11.827</v>
      </c>
      <c r="M699" s="95">
        <f t="shared" si="18"/>
        <v>60.877652828274286</v>
      </c>
      <c r="S699" s="33"/>
    </row>
    <row r="700" spans="1:19">
      <c r="A700" s="47" t="s">
        <v>103</v>
      </c>
      <c r="B700" s="47">
        <v>2019</v>
      </c>
      <c r="C700" s="10">
        <v>43779</v>
      </c>
      <c r="D700" s="1" t="s">
        <v>72</v>
      </c>
      <c r="E700" s="76" t="s">
        <v>207</v>
      </c>
      <c r="F700">
        <v>1</v>
      </c>
      <c r="G700" t="s">
        <v>14</v>
      </c>
      <c r="H700" t="s">
        <v>172</v>
      </c>
      <c r="J700">
        <v>4</v>
      </c>
      <c r="K700">
        <v>1</v>
      </c>
      <c r="L700">
        <v>11.087</v>
      </c>
      <c r="M700" s="95">
        <f t="shared" si="18"/>
        <v>64.940921800306668</v>
      </c>
      <c r="N700">
        <v>1</v>
      </c>
      <c r="O700">
        <v>10.99</v>
      </c>
      <c r="P700" s="129">
        <f t="shared" ref="P700:P715" si="19">3.6*200/O700</f>
        <v>65.514103730664246</v>
      </c>
      <c r="S700" s="33"/>
    </row>
    <row r="701" spans="1:19">
      <c r="A701" s="47" t="s">
        <v>103</v>
      </c>
      <c r="B701" s="47">
        <v>2019</v>
      </c>
      <c r="C701" s="10">
        <v>43779</v>
      </c>
      <c r="D701" s="1" t="s">
        <v>72</v>
      </c>
      <c r="E701" s="76" t="s">
        <v>207</v>
      </c>
      <c r="F701">
        <v>1</v>
      </c>
      <c r="G701" t="s">
        <v>73</v>
      </c>
      <c r="H701" t="s">
        <v>74</v>
      </c>
      <c r="J701">
        <v>7</v>
      </c>
      <c r="K701">
        <v>2</v>
      </c>
      <c r="L701">
        <v>11.289</v>
      </c>
      <c r="M701" s="95">
        <f t="shared" si="18"/>
        <v>63.778899813978214</v>
      </c>
      <c r="N701">
        <v>2</v>
      </c>
      <c r="O701">
        <v>11.447000000000001</v>
      </c>
      <c r="P701" s="129">
        <f t="shared" si="19"/>
        <v>62.898576046125619</v>
      </c>
      <c r="S701" s="33"/>
    </row>
    <row r="702" spans="1:19">
      <c r="A702" s="47" t="s">
        <v>103</v>
      </c>
      <c r="B702" s="47">
        <v>2019</v>
      </c>
      <c r="C702" s="10">
        <v>43779</v>
      </c>
      <c r="D702" s="1" t="s">
        <v>72</v>
      </c>
      <c r="E702" s="76" t="s">
        <v>207</v>
      </c>
      <c r="F702">
        <v>2</v>
      </c>
      <c r="G702" t="s">
        <v>23</v>
      </c>
      <c r="H702" t="s">
        <v>15</v>
      </c>
      <c r="J702">
        <v>2</v>
      </c>
      <c r="K702">
        <v>1</v>
      </c>
      <c r="L702">
        <v>11.202999999999999</v>
      </c>
      <c r="M702" s="95">
        <f t="shared" si="18"/>
        <v>64.268499509060078</v>
      </c>
      <c r="N702">
        <v>1</v>
      </c>
      <c r="O702">
        <v>11.243</v>
      </c>
      <c r="P702" s="129">
        <f t="shared" si="19"/>
        <v>64.039847015921012</v>
      </c>
      <c r="S702" s="33"/>
    </row>
    <row r="703" spans="1:19">
      <c r="A703" s="47" t="s">
        <v>103</v>
      </c>
      <c r="B703" s="47">
        <v>2019</v>
      </c>
      <c r="C703" s="10">
        <v>43779</v>
      </c>
      <c r="D703" s="1" t="s">
        <v>72</v>
      </c>
      <c r="E703" s="76" t="s">
        <v>207</v>
      </c>
      <c r="F703">
        <v>2</v>
      </c>
      <c r="G703" t="s">
        <v>137</v>
      </c>
      <c r="H703" t="s">
        <v>38</v>
      </c>
      <c r="J703">
        <v>6</v>
      </c>
      <c r="K703">
        <v>2</v>
      </c>
      <c r="L703">
        <v>11.205</v>
      </c>
      <c r="M703" s="95">
        <f t="shared" si="18"/>
        <v>64.257028112449802</v>
      </c>
      <c r="N703">
        <v>2</v>
      </c>
      <c r="O703">
        <v>11.280000000000001</v>
      </c>
      <c r="P703" s="129">
        <f t="shared" si="19"/>
        <v>63.829787234042549</v>
      </c>
      <c r="S703" s="33"/>
    </row>
    <row r="704" spans="1:19">
      <c r="A704" s="47" t="s">
        <v>103</v>
      </c>
      <c r="B704" s="47">
        <v>2019</v>
      </c>
      <c r="C704" s="10">
        <v>43779</v>
      </c>
      <c r="D704" s="1" t="s">
        <v>72</v>
      </c>
      <c r="E704" s="76" t="s">
        <v>207</v>
      </c>
      <c r="F704">
        <v>3</v>
      </c>
      <c r="G704" t="s">
        <v>30</v>
      </c>
      <c r="H704" t="s">
        <v>31</v>
      </c>
      <c r="J704">
        <v>3</v>
      </c>
      <c r="K704">
        <v>1</v>
      </c>
      <c r="L704">
        <v>11.625</v>
      </c>
      <c r="M704" s="95">
        <f t="shared" si="18"/>
        <v>61.935483870967744</v>
      </c>
      <c r="N704">
        <v>1</v>
      </c>
      <c r="O704">
        <v>11.207000000000001</v>
      </c>
      <c r="P704" s="129">
        <f t="shared" si="19"/>
        <v>64.245560810207905</v>
      </c>
      <c r="S704" s="33"/>
    </row>
    <row r="705" spans="1:19">
      <c r="A705" s="47" t="s">
        <v>103</v>
      </c>
      <c r="B705" s="47">
        <v>2019</v>
      </c>
      <c r="C705" s="10">
        <v>43779</v>
      </c>
      <c r="D705" s="1" t="s">
        <v>72</v>
      </c>
      <c r="E705" s="76" t="s">
        <v>207</v>
      </c>
      <c r="F705">
        <v>3</v>
      </c>
      <c r="G705" t="s">
        <v>136</v>
      </c>
      <c r="H705" t="s">
        <v>25</v>
      </c>
      <c r="J705">
        <v>5</v>
      </c>
      <c r="K705">
        <v>2</v>
      </c>
      <c r="L705">
        <v>11.829000000000001</v>
      </c>
      <c r="M705" s="95">
        <f t="shared" si="18"/>
        <v>60.867359878265276</v>
      </c>
      <c r="N705">
        <v>2</v>
      </c>
      <c r="O705">
        <v>11.265000000000001</v>
      </c>
      <c r="P705" s="129">
        <f t="shared" si="19"/>
        <v>63.914780292942737</v>
      </c>
      <c r="S705" s="33"/>
    </row>
    <row r="706" spans="1:19">
      <c r="A706" s="47" t="s">
        <v>103</v>
      </c>
      <c r="B706" s="47">
        <v>2019</v>
      </c>
      <c r="C706" s="10">
        <v>43779</v>
      </c>
      <c r="D706" s="1" t="s">
        <v>72</v>
      </c>
      <c r="E706" s="76" t="s">
        <v>207</v>
      </c>
      <c r="F706">
        <v>4</v>
      </c>
      <c r="G706" t="s">
        <v>80</v>
      </c>
      <c r="H706" t="s">
        <v>65</v>
      </c>
      <c r="J706">
        <v>1</v>
      </c>
      <c r="K706">
        <v>1</v>
      </c>
      <c r="L706">
        <v>11.25</v>
      </c>
      <c r="M706" s="95">
        <f t="shared" si="18"/>
        <v>64</v>
      </c>
      <c r="N706">
        <v>1</v>
      </c>
      <c r="O706">
        <v>11.085000000000001</v>
      </c>
      <c r="P706" s="129">
        <f t="shared" si="19"/>
        <v>64.952638700947219</v>
      </c>
      <c r="S706" s="33"/>
    </row>
    <row r="707" spans="1:19">
      <c r="A707" s="47" t="s">
        <v>103</v>
      </c>
      <c r="B707" s="47">
        <v>2019</v>
      </c>
      <c r="C707" s="10">
        <v>43779</v>
      </c>
      <c r="D707" s="1" t="s">
        <v>72</v>
      </c>
      <c r="E707" s="76" t="s">
        <v>207</v>
      </c>
      <c r="F707">
        <v>4</v>
      </c>
      <c r="G707" t="s">
        <v>20</v>
      </c>
      <c r="H707" t="s">
        <v>21</v>
      </c>
      <c r="J707">
        <v>8</v>
      </c>
      <c r="K707">
        <v>2</v>
      </c>
      <c r="L707">
        <v>11.632999999999999</v>
      </c>
      <c r="M707" s="95">
        <f t="shared" si="18"/>
        <v>61.892890913779766</v>
      </c>
      <c r="N707">
        <v>2</v>
      </c>
      <c r="O707">
        <v>11.255000000000001</v>
      </c>
      <c r="P707" s="129">
        <f t="shared" si="19"/>
        <v>63.971568191914699</v>
      </c>
      <c r="S707" s="33"/>
    </row>
    <row r="708" spans="1:19">
      <c r="A708" s="47" t="s">
        <v>103</v>
      </c>
      <c r="B708" s="47">
        <v>2019</v>
      </c>
      <c r="C708" s="10">
        <v>43779</v>
      </c>
      <c r="D708" s="1" t="s">
        <v>72</v>
      </c>
      <c r="E708" s="76" t="s">
        <v>208</v>
      </c>
      <c r="F708">
        <v>1</v>
      </c>
      <c r="G708" t="s">
        <v>80</v>
      </c>
      <c r="H708" t="s">
        <v>65</v>
      </c>
      <c r="J708">
        <v>1</v>
      </c>
      <c r="K708">
        <v>1</v>
      </c>
      <c r="L708">
        <v>11.205</v>
      </c>
      <c r="M708" s="95">
        <f t="shared" si="18"/>
        <v>64.257028112449802</v>
      </c>
      <c r="N708">
        <v>1</v>
      </c>
      <c r="O708">
        <v>11.196</v>
      </c>
      <c r="P708" s="129">
        <f t="shared" si="19"/>
        <v>64.308681672025727</v>
      </c>
      <c r="S708" s="33"/>
    </row>
    <row r="709" spans="1:19">
      <c r="A709" s="47" t="s">
        <v>103</v>
      </c>
      <c r="B709" s="47">
        <v>2019</v>
      </c>
      <c r="C709" s="10">
        <v>43779</v>
      </c>
      <c r="D709" s="1" t="s">
        <v>72</v>
      </c>
      <c r="E709" s="76" t="s">
        <v>208</v>
      </c>
      <c r="F709">
        <v>1</v>
      </c>
      <c r="G709" t="s">
        <v>14</v>
      </c>
      <c r="H709" t="s">
        <v>172</v>
      </c>
      <c r="J709">
        <v>4</v>
      </c>
      <c r="K709">
        <v>2</v>
      </c>
      <c r="L709">
        <v>11.322000000000001</v>
      </c>
      <c r="M709" s="95">
        <f t="shared" si="18"/>
        <v>63.59300476947535</v>
      </c>
      <c r="N709">
        <v>2</v>
      </c>
      <c r="O709">
        <v>11.25</v>
      </c>
      <c r="P709" s="129">
        <f t="shared" si="19"/>
        <v>64</v>
      </c>
      <c r="S709" s="33"/>
    </row>
    <row r="710" spans="1:19">
      <c r="A710" s="47" t="s">
        <v>103</v>
      </c>
      <c r="B710" s="47">
        <v>2019</v>
      </c>
      <c r="C710" s="10">
        <v>43779</v>
      </c>
      <c r="D710" s="1" t="s">
        <v>72</v>
      </c>
      <c r="E710" s="76" t="s">
        <v>208</v>
      </c>
      <c r="F710">
        <v>2</v>
      </c>
      <c r="G710" t="s">
        <v>23</v>
      </c>
      <c r="H710" t="s">
        <v>15</v>
      </c>
      <c r="J710">
        <v>2</v>
      </c>
      <c r="K710">
        <v>1</v>
      </c>
      <c r="L710">
        <v>11.272</v>
      </c>
      <c r="M710" s="95">
        <f t="shared" si="18"/>
        <v>63.875088715400992</v>
      </c>
      <c r="N710">
        <v>1</v>
      </c>
      <c r="O710">
        <v>11.302</v>
      </c>
      <c r="P710" s="129">
        <f t="shared" si="19"/>
        <v>63.705538842682714</v>
      </c>
      <c r="S710" s="33"/>
    </row>
    <row r="711" spans="1:19">
      <c r="A711" s="47" t="s">
        <v>103</v>
      </c>
      <c r="B711" s="47">
        <v>2019</v>
      </c>
      <c r="C711" s="10">
        <v>43779</v>
      </c>
      <c r="D711" s="1" t="s">
        <v>72</v>
      </c>
      <c r="E711" s="76" t="s">
        <v>208</v>
      </c>
      <c r="F711">
        <v>2</v>
      </c>
      <c r="G711" t="s">
        <v>30</v>
      </c>
      <c r="H711" t="s">
        <v>31</v>
      </c>
      <c r="J711">
        <v>3</v>
      </c>
      <c r="K711">
        <v>2</v>
      </c>
      <c r="L711">
        <v>11.336</v>
      </c>
      <c r="M711" s="95">
        <f t="shared" si="18"/>
        <v>63.51446718419195</v>
      </c>
      <c r="N711">
        <v>2</v>
      </c>
      <c r="O711">
        <v>11.449</v>
      </c>
      <c r="P711" s="129">
        <f t="shared" si="19"/>
        <v>62.88758843567124</v>
      </c>
      <c r="S711" s="33"/>
    </row>
    <row r="712" spans="1:19">
      <c r="A712" s="47" t="s">
        <v>103</v>
      </c>
      <c r="B712" s="47">
        <v>2019</v>
      </c>
      <c r="C712" s="10">
        <v>43779</v>
      </c>
      <c r="D712" s="1" t="s">
        <v>72</v>
      </c>
      <c r="E712" s="76" t="s">
        <v>209</v>
      </c>
      <c r="F712" t="s">
        <v>210</v>
      </c>
      <c r="G712" t="s">
        <v>80</v>
      </c>
      <c r="H712" t="s">
        <v>65</v>
      </c>
      <c r="J712">
        <v>1</v>
      </c>
      <c r="K712">
        <v>1</v>
      </c>
      <c r="L712">
        <v>11.217000000000001</v>
      </c>
      <c r="M712" s="95">
        <f t="shared" si="18"/>
        <v>64.18828563787109</v>
      </c>
      <c r="N712">
        <v>1</v>
      </c>
      <c r="O712">
        <v>11.17</v>
      </c>
      <c r="P712" s="129">
        <f t="shared" si="19"/>
        <v>64.458370635631155</v>
      </c>
      <c r="S712" s="33"/>
    </row>
    <row r="713" spans="1:19">
      <c r="A713" s="47" t="s">
        <v>103</v>
      </c>
      <c r="B713" s="47">
        <v>2019</v>
      </c>
      <c r="C713" s="10">
        <v>43779</v>
      </c>
      <c r="D713" s="1" t="s">
        <v>72</v>
      </c>
      <c r="E713" s="76" t="s">
        <v>209</v>
      </c>
      <c r="F713" t="s">
        <v>210</v>
      </c>
      <c r="G713" t="s">
        <v>23</v>
      </c>
      <c r="H713" t="s">
        <v>15</v>
      </c>
      <c r="J713">
        <v>2</v>
      </c>
      <c r="K713">
        <v>2</v>
      </c>
      <c r="L713">
        <v>11.271000000000001</v>
      </c>
      <c r="M713" s="95">
        <f t="shared" si="18"/>
        <v>63.880755922278411</v>
      </c>
      <c r="N713">
        <v>2</v>
      </c>
      <c r="O713">
        <v>11.189</v>
      </c>
      <c r="P713" s="129">
        <f t="shared" si="19"/>
        <v>64.348914112074354</v>
      </c>
      <c r="S713" s="33"/>
    </row>
    <row r="714" spans="1:19">
      <c r="A714" s="47" t="s">
        <v>103</v>
      </c>
      <c r="B714" s="47">
        <v>2019</v>
      </c>
      <c r="C714" s="10">
        <v>43779</v>
      </c>
      <c r="D714" s="1" t="s">
        <v>72</v>
      </c>
      <c r="E714" s="76" t="s">
        <v>209</v>
      </c>
      <c r="F714" t="s">
        <v>211</v>
      </c>
      <c r="G714" t="s">
        <v>30</v>
      </c>
      <c r="H714" t="s">
        <v>31</v>
      </c>
      <c r="J714">
        <v>3</v>
      </c>
      <c r="K714">
        <v>1</v>
      </c>
      <c r="L714">
        <v>11.441000000000001</v>
      </c>
      <c r="M714" s="95">
        <f t="shared" si="18"/>
        <v>62.931561926405031</v>
      </c>
      <c r="N714">
        <v>1</v>
      </c>
      <c r="O714">
        <v>11.276</v>
      </c>
      <c r="P714" s="129">
        <f t="shared" si="19"/>
        <v>63.852429939694929</v>
      </c>
      <c r="S714" s="33"/>
    </row>
    <row r="715" spans="1:19">
      <c r="A715" s="47" t="s">
        <v>103</v>
      </c>
      <c r="B715" s="47">
        <v>2019</v>
      </c>
      <c r="C715" s="10">
        <v>43779</v>
      </c>
      <c r="D715" s="1" t="s">
        <v>72</v>
      </c>
      <c r="E715" s="76" t="s">
        <v>209</v>
      </c>
      <c r="F715" t="s">
        <v>211</v>
      </c>
      <c r="G715" t="s">
        <v>14</v>
      </c>
      <c r="H715" t="s">
        <v>172</v>
      </c>
      <c r="J715">
        <v>4</v>
      </c>
      <c r="K715">
        <v>2</v>
      </c>
      <c r="L715">
        <v>11.46</v>
      </c>
      <c r="M715" s="95">
        <f t="shared" si="18"/>
        <v>62.827225130890049</v>
      </c>
      <c r="N715">
        <v>2</v>
      </c>
      <c r="O715">
        <v>11.29</v>
      </c>
      <c r="P715" s="129">
        <f t="shared" si="19"/>
        <v>63.773250664304697</v>
      </c>
      <c r="S715" s="33"/>
    </row>
    <row r="716" spans="1:19">
      <c r="A716" s="5" t="s">
        <v>173</v>
      </c>
      <c r="B716" s="5">
        <v>2019</v>
      </c>
      <c r="C716" s="24">
        <v>43771</v>
      </c>
      <c r="D716" s="5" t="s">
        <v>72</v>
      </c>
      <c r="E716" s="47" t="s">
        <v>205</v>
      </c>
      <c r="F716">
        <v>1</v>
      </c>
      <c r="G716" t="s">
        <v>136</v>
      </c>
      <c r="H716" t="s">
        <v>25</v>
      </c>
      <c r="J716">
        <v>5</v>
      </c>
      <c r="K716">
        <v>1</v>
      </c>
      <c r="L716">
        <v>11.677</v>
      </c>
      <c r="M716" s="95">
        <f t="shared" si="18"/>
        <v>61.659672861180098</v>
      </c>
      <c r="S716" s="33"/>
    </row>
    <row r="717" spans="1:19">
      <c r="A717" s="5" t="s">
        <v>173</v>
      </c>
      <c r="B717" s="5">
        <v>2019</v>
      </c>
      <c r="C717" s="24">
        <v>43771</v>
      </c>
      <c r="D717" s="5" t="s">
        <v>72</v>
      </c>
      <c r="E717" s="47" t="s">
        <v>205</v>
      </c>
      <c r="F717">
        <v>1</v>
      </c>
      <c r="G717" t="s">
        <v>150</v>
      </c>
      <c r="H717" t="s">
        <v>31</v>
      </c>
      <c r="J717">
        <v>28</v>
      </c>
      <c r="K717">
        <v>2</v>
      </c>
      <c r="L717">
        <v>11.796999999999999</v>
      </c>
      <c r="M717" s="95">
        <f t="shared" si="18"/>
        <v>61.032465881156234</v>
      </c>
      <c r="S717" s="33"/>
    </row>
    <row r="718" spans="1:19">
      <c r="A718" s="5" t="s">
        <v>173</v>
      </c>
      <c r="B718" s="5">
        <v>2019</v>
      </c>
      <c r="C718" s="24">
        <v>43771</v>
      </c>
      <c r="D718" s="5" t="s">
        <v>72</v>
      </c>
      <c r="E718" s="47" t="s">
        <v>205</v>
      </c>
      <c r="F718">
        <v>2</v>
      </c>
      <c r="G718" t="s">
        <v>22</v>
      </c>
      <c r="H718" t="s">
        <v>172</v>
      </c>
      <c r="J718">
        <v>11</v>
      </c>
      <c r="K718">
        <v>1</v>
      </c>
      <c r="L718">
        <v>11.198</v>
      </c>
      <c r="M718" s="95">
        <f t="shared" si="18"/>
        <v>64.297195927844257</v>
      </c>
      <c r="S718" s="33"/>
    </row>
    <row r="719" spans="1:19">
      <c r="A719" s="5" t="s">
        <v>173</v>
      </c>
      <c r="B719" s="5">
        <v>2019</v>
      </c>
      <c r="C719" s="24">
        <v>43771</v>
      </c>
      <c r="D719" s="5" t="s">
        <v>72</v>
      </c>
      <c r="E719" s="47" t="s">
        <v>205</v>
      </c>
      <c r="F719">
        <v>2</v>
      </c>
      <c r="G719" t="s">
        <v>149</v>
      </c>
      <c r="H719" t="s">
        <v>56</v>
      </c>
      <c r="J719">
        <v>27</v>
      </c>
      <c r="K719">
        <v>2</v>
      </c>
      <c r="L719">
        <v>11.341000000000001</v>
      </c>
      <c r="M719" s="95">
        <f t="shared" si="18"/>
        <v>63.4864650383564</v>
      </c>
      <c r="S719" s="33"/>
    </row>
    <row r="720" spans="1:19">
      <c r="A720" s="5" t="s">
        <v>173</v>
      </c>
      <c r="B720" s="5">
        <v>2019</v>
      </c>
      <c r="C720" s="24">
        <v>43771</v>
      </c>
      <c r="D720" s="5" t="s">
        <v>72</v>
      </c>
      <c r="E720" s="47" t="s">
        <v>205</v>
      </c>
      <c r="F720">
        <v>3</v>
      </c>
      <c r="G720" t="s">
        <v>16</v>
      </c>
      <c r="H720" t="s">
        <v>17</v>
      </c>
      <c r="J720">
        <v>12</v>
      </c>
      <c r="K720">
        <v>1</v>
      </c>
      <c r="L720">
        <v>11.715</v>
      </c>
      <c r="M720" s="95">
        <f t="shared" si="18"/>
        <v>61.459667093469911</v>
      </c>
      <c r="S720" s="33"/>
    </row>
    <row r="721" spans="1:19">
      <c r="A721" s="5" t="s">
        <v>173</v>
      </c>
      <c r="B721" s="5">
        <v>2019</v>
      </c>
      <c r="C721" s="24">
        <v>43771</v>
      </c>
      <c r="D721" s="5" t="s">
        <v>72</v>
      </c>
      <c r="E721" s="47" t="s">
        <v>205</v>
      </c>
      <c r="F721">
        <v>3</v>
      </c>
      <c r="G721" t="s">
        <v>119</v>
      </c>
      <c r="H721" t="s">
        <v>21</v>
      </c>
      <c r="J721">
        <v>26</v>
      </c>
      <c r="K721">
        <v>2</v>
      </c>
      <c r="L721">
        <v>12.05</v>
      </c>
      <c r="M721" s="95">
        <f t="shared" si="18"/>
        <v>59.751037344398334</v>
      </c>
      <c r="S721" s="33"/>
    </row>
    <row r="722" spans="1:19">
      <c r="A722" s="5" t="s">
        <v>173</v>
      </c>
      <c r="B722" s="5">
        <v>2019</v>
      </c>
      <c r="C722" s="24">
        <v>43771</v>
      </c>
      <c r="D722" s="5" t="s">
        <v>72</v>
      </c>
      <c r="E722" s="47" t="s">
        <v>205</v>
      </c>
      <c r="F722">
        <v>4</v>
      </c>
      <c r="G722" t="s">
        <v>30</v>
      </c>
      <c r="H722" t="s">
        <v>31</v>
      </c>
      <c r="J722">
        <v>13</v>
      </c>
      <c r="K722">
        <v>1</v>
      </c>
      <c r="L722">
        <v>11.65</v>
      </c>
      <c r="M722" s="95">
        <f t="shared" si="18"/>
        <v>61.802575107296136</v>
      </c>
      <c r="S722" s="33"/>
    </row>
    <row r="723" spans="1:19">
      <c r="A723" s="5" t="s">
        <v>173</v>
      </c>
      <c r="B723" s="5">
        <v>2019</v>
      </c>
      <c r="C723" s="24">
        <v>43771</v>
      </c>
      <c r="D723" s="5" t="s">
        <v>72</v>
      </c>
      <c r="E723" s="47" t="s">
        <v>205</v>
      </c>
      <c r="F723">
        <v>4</v>
      </c>
      <c r="G723" t="s">
        <v>147</v>
      </c>
      <c r="H723" t="s">
        <v>148</v>
      </c>
      <c r="J723">
        <v>25</v>
      </c>
      <c r="K723">
        <v>2</v>
      </c>
      <c r="L723">
        <v>11.784000000000001</v>
      </c>
      <c r="M723" s="95">
        <f t="shared" si="18"/>
        <v>61.099796334012218</v>
      </c>
      <c r="S723" s="33"/>
    </row>
    <row r="724" spans="1:19">
      <c r="A724" s="5" t="s">
        <v>173</v>
      </c>
      <c r="B724" s="5">
        <v>2019</v>
      </c>
      <c r="C724" s="24">
        <v>43771</v>
      </c>
      <c r="D724" s="5" t="s">
        <v>72</v>
      </c>
      <c r="E724" s="47" t="s">
        <v>205</v>
      </c>
      <c r="F724">
        <v>5</v>
      </c>
      <c r="G724" t="s">
        <v>111</v>
      </c>
      <c r="H724" t="s">
        <v>121</v>
      </c>
      <c r="J724">
        <v>2</v>
      </c>
      <c r="K724">
        <v>1</v>
      </c>
      <c r="L724">
        <v>11.276999999999999</v>
      </c>
      <c r="M724" s="95">
        <f t="shared" si="18"/>
        <v>63.846767757382288</v>
      </c>
      <c r="S724" s="33"/>
    </row>
    <row r="725" spans="1:19">
      <c r="A725" s="5" t="s">
        <v>173</v>
      </c>
      <c r="B725" s="5">
        <v>2019</v>
      </c>
      <c r="C725" s="24">
        <v>43771</v>
      </c>
      <c r="D725" s="5" t="s">
        <v>72</v>
      </c>
      <c r="E725" s="47" t="s">
        <v>205</v>
      </c>
      <c r="F725">
        <v>5</v>
      </c>
      <c r="G725" t="s">
        <v>170</v>
      </c>
      <c r="H725" t="s">
        <v>59</v>
      </c>
      <c r="J725">
        <v>24</v>
      </c>
      <c r="K725">
        <v>2</v>
      </c>
      <c r="L725">
        <v>11.517999999999999</v>
      </c>
      <c r="M725" s="95">
        <f t="shared" si="18"/>
        <v>62.510852578572674</v>
      </c>
      <c r="S725" s="33"/>
    </row>
    <row r="726" spans="1:19">
      <c r="A726" s="5" t="s">
        <v>173</v>
      </c>
      <c r="B726" s="5">
        <v>2019</v>
      </c>
      <c r="C726" s="24">
        <v>43771</v>
      </c>
      <c r="D726" s="5" t="s">
        <v>72</v>
      </c>
      <c r="E726" s="47" t="s">
        <v>205</v>
      </c>
      <c r="F726">
        <v>6</v>
      </c>
      <c r="G726" t="s">
        <v>78</v>
      </c>
      <c r="H726" t="s">
        <v>19</v>
      </c>
      <c r="J726">
        <v>6</v>
      </c>
      <c r="K726">
        <v>1</v>
      </c>
      <c r="L726">
        <v>11.308999999999999</v>
      </c>
      <c r="M726" s="95">
        <f t="shared" si="18"/>
        <v>63.666106640728628</v>
      </c>
      <c r="S726" s="33"/>
    </row>
    <row r="727" spans="1:19">
      <c r="A727" s="5" t="s">
        <v>173</v>
      </c>
      <c r="B727" s="5">
        <v>2019</v>
      </c>
      <c r="C727" s="24">
        <v>43771</v>
      </c>
      <c r="D727" s="5" t="s">
        <v>72</v>
      </c>
      <c r="E727" s="47" t="s">
        <v>205</v>
      </c>
      <c r="F727">
        <v>6</v>
      </c>
      <c r="G727" t="s">
        <v>39</v>
      </c>
      <c r="H727" t="s">
        <v>40</v>
      </c>
      <c r="J727">
        <v>23</v>
      </c>
      <c r="K727">
        <v>2</v>
      </c>
      <c r="L727">
        <v>11.385999999999999</v>
      </c>
      <c r="M727" s="95">
        <f t="shared" si="18"/>
        <v>63.235552432812227</v>
      </c>
      <c r="S727" s="33"/>
    </row>
    <row r="728" spans="1:19">
      <c r="A728" s="5" t="s">
        <v>173</v>
      </c>
      <c r="B728" s="5">
        <v>2019</v>
      </c>
      <c r="C728" s="24">
        <v>43771</v>
      </c>
      <c r="D728" s="5" t="s">
        <v>72</v>
      </c>
      <c r="E728" s="47" t="s">
        <v>205</v>
      </c>
      <c r="F728">
        <v>7</v>
      </c>
      <c r="G728" t="s">
        <v>73</v>
      </c>
      <c r="H728" t="s">
        <v>19</v>
      </c>
      <c r="J728">
        <v>7</v>
      </c>
      <c r="K728">
        <v>1</v>
      </c>
      <c r="L728">
        <v>11.536</v>
      </c>
      <c r="M728" s="95">
        <f t="shared" si="18"/>
        <v>62.413314840499311</v>
      </c>
      <c r="S728" s="33"/>
    </row>
    <row r="729" spans="1:19">
      <c r="A729" s="5" t="s">
        <v>173</v>
      </c>
      <c r="B729" s="5">
        <v>2019</v>
      </c>
      <c r="C729" s="24">
        <v>43771</v>
      </c>
      <c r="D729" s="5" t="s">
        <v>72</v>
      </c>
      <c r="E729" s="47" t="s">
        <v>205</v>
      </c>
      <c r="F729">
        <v>7</v>
      </c>
      <c r="G729" t="s">
        <v>101</v>
      </c>
      <c r="H729" t="s">
        <v>47</v>
      </c>
      <c r="J729">
        <v>22</v>
      </c>
      <c r="K729">
        <v>2</v>
      </c>
      <c r="L729">
        <v>11.562999999999999</v>
      </c>
      <c r="M729" s="95">
        <f t="shared" si="18"/>
        <v>62.267577618265165</v>
      </c>
      <c r="S729" s="33"/>
    </row>
    <row r="730" spans="1:19">
      <c r="A730" s="5" t="s">
        <v>173</v>
      </c>
      <c r="B730" s="5">
        <v>2019</v>
      </c>
      <c r="C730" s="24">
        <v>43771</v>
      </c>
      <c r="D730" s="5" t="s">
        <v>72</v>
      </c>
      <c r="E730" s="47" t="s">
        <v>205</v>
      </c>
      <c r="F730">
        <v>8</v>
      </c>
      <c r="G730" t="s">
        <v>24</v>
      </c>
      <c r="H730" t="s">
        <v>154</v>
      </c>
      <c r="J730">
        <v>14</v>
      </c>
      <c r="K730">
        <v>1</v>
      </c>
      <c r="L730">
        <v>11.552</v>
      </c>
      <c r="M730" s="95">
        <f t="shared" ref="M730:M752" si="20">3.6*200/L730</f>
        <v>62.326869806094187</v>
      </c>
      <c r="S730" s="33"/>
    </row>
    <row r="731" spans="1:19">
      <c r="A731" s="5" t="s">
        <v>173</v>
      </c>
      <c r="B731" s="5">
        <v>2019</v>
      </c>
      <c r="C731" s="24">
        <v>43771</v>
      </c>
      <c r="D731" s="5" t="s">
        <v>72</v>
      </c>
      <c r="E731" s="47" t="s">
        <v>205</v>
      </c>
      <c r="F731">
        <v>8</v>
      </c>
      <c r="G731" t="s">
        <v>142</v>
      </c>
      <c r="H731" t="s">
        <v>61</v>
      </c>
      <c r="J731">
        <v>21</v>
      </c>
      <c r="K731">
        <v>2</v>
      </c>
      <c r="L731">
        <v>11.623999999999999</v>
      </c>
      <c r="M731" s="95">
        <f t="shared" si="20"/>
        <v>61.940812112869928</v>
      </c>
      <c r="S731" s="33"/>
    </row>
    <row r="732" spans="1:19">
      <c r="A732" s="5" t="s">
        <v>173</v>
      </c>
      <c r="B732" s="5">
        <v>2019</v>
      </c>
      <c r="C732" s="24">
        <v>43771</v>
      </c>
      <c r="D732" s="5" t="s">
        <v>72</v>
      </c>
      <c r="E732" s="47" t="s">
        <v>205</v>
      </c>
      <c r="F732">
        <v>9</v>
      </c>
      <c r="G732" t="s">
        <v>99</v>
      </c>
      <c r="H732" t="s">
        <v>67</v>
      </c>
      <c r="J732">
        <v>4</v>
      </c>
      <c r="K732">
        <v>1</v>
      </c>
      <c r="L732">
        <v>11.686</v>
      </c>
      <c r="M732" s="95">
        <f t="shared" si="20"/>
        <v>61.612185521136404</v>
      </c>
      <c r="S732" s="33"/>
    </row>
    <row r="733" spans="1:19">
      <c r="A733" s="5" t="s">
        <v>173</v>
      </c>
      <c r="B733" s="5">
        <v>2019</v>
      </c>
      <c r="C733" s="24">
        <v>43771</v>
      </c>
      <c r="D733" s="5" t="s">
        <v>72</v>
      </c>
      <c r="E733" s="47" t="s">
        <v>205</v>
      </c>
      <c r="F733">
        <v>9</v>
      </c>
      <c r="G733" t="s">
        <v>167</v>
      </c>
      <c r="H733" t="s">
        <v>121</v>
      </c>
      <c r="J733">
        <v>20</v>
      </c>
      <c r="K733">
        <v>2</v>
      </c>
      <c r="L733">
        <v>11.734999999999999</v>
      </c>
      <c r="M733" s="95">
        <f t="shared" si="20"/>
        <v>61.354921175969324</v>
      </c>
      <c r="S733" s="33"/>
    </row>
    <row r="734" spans="1:19">
      <c r="A734" s="5" t="s">
        <v>173</v>
      </c>
      <c r="B734" s="5">
        <v>2019</v>
      </c>
      <c r="C734" s="24">
        <v>43771</v>
      </c>
      <c r="D734" s="5" t="s">
        <v>72</v>
      </c>
      <c r="E734" s="47" t="s">
        <v>205</v>
      </c>
      <c r="F734">
        <v>10</v>
      </c>
      <c r="G734" t="s">
        <v>20</v>
      </c>
      <c r="H734" t="s">
        <v>21</v>
      </c>
      <c r="J734">
        <v>15</v>
      </c>
      <c r="K734">
        <v>1</v>
      </c>
      <c r="L734">
        <v>11.436</v>
      </c>
      <c r="M734" s="95">
        <f t="shared" si="20"/>
        <v>62.959076600209862</v>
      </c>
      <c r="S734" s="33"/>
    </row>
    <row r="735" spans="1:19">
      <c r="A735" s="5" t="s">
        <v>173</v>
      </c>
      <c r="B735" s="5">
        <v>2019</v>
      </c>
      <c r="C735" s="24">
        <v>43771</v>
      </c>
      <c r="D735" s="5" t="s">
        <v>72</v>
      </c>
      <c r="E735" s="47" t="s">
        <v>205</v>
      </c>
      <c r="F735">
        <v>10</v>
      </c>
      <c r="G735" t="s">
        <v>124</v>
      </c>
      <c r="H735" t="s">
        <v>123</v>
      </c>
      <c r="J735">
        <v>19</v>
      </c>
      <c r="K735">
        <v>2</v>
      </c>
      <c r="L735">
        <v>11.574999999999999</v>
      </c>
      <c r="M735" s="95">
        <f t="shared" si="20"/>
        <v>62.203023758099356</v>
      </c>
      <c r="S735" s="33"/>
    </row>
    <row r="736" spans="1:19">
      <c r="A736" s="5" t="s">
        <v>173</v>
      </c>
      <c r="B736" s="5">
        <v>2019</v>
      </c>
      <c r="C736" s="24">
        <v>43771</v>
      </c>
      <c r="D736" s="5" t="s">
        <v>72</v>
      </c>
      <c r="E736" s="47" t="s">
        <v>205</v>
      </c>
      <c r="F736">
        <v>11</v>
      </c>
      <c r="G736" t="s">
        <v>52</v>
      </c>
      <c r="H736" t="s">
        <v>53</v>
      </c>
      <c r="J736">
        <v>16</v>
      </c>
      <c r="K736">
        <v>1</v>
      </c>
      <c r="L736">
        <v>11.331</v>
      </c>
      <c r="M736" s="95">
        <f t="shared" si="20"/>
        <v>63.542494042891185</v>
      </c>
      <c r="S736" s="33"/>
    </row>
    <row r="737" spans="1:19">
      <c r="A737" s="5" t="s">
        <v>173</v>
      </c>
      <c r="B737" s="5">
        <v>2019</v>
      </c>
      <c r="C737" s="24">
        <v>43771</v>
      </c>
      <c r="D737" s="5" t="s">
        <v>72</v>
      </c>
      <c r="E737" s="47" t="s">
        <v>205</v>
      </c>
      <c r="F737">
        <v>11</v>
      </c>
      <c r="G737" t="s">
        <v>132</v>
      </c>
      <c r="H737" t="s">
        <v>156</v>
      </c>
      <c r="J737">
        <v>17</v>
      </c>
      <c r="K737">
        <v>2</v>
      </c>
      <c r="L737">
        <v>11.418999999999999</v>
      </c>
      <c r="M737" s="95">
        <f t="shared" si="20"/>
        <v>63.052806725632728</v>
      </c>
      <c r="S737" s="33"/>
    </row>
    <row r="738" spans="1:19">
      <c r="A738" s="5" t="s">
        <v>173</v>
      </c>
      <c r="B738" s="5">
        <v>2019</v>
      </c>
      <c r="C738" s="24">
        <v>43771</v>
      </c>
      <c r="D738" s="5" t="s">
        <v>72</v>
      </c>
      <c r="E738" s="47" t="s">
        <v>205</v>
      </c>
      <c r="F738">
        <v>12</v>
      </c>
      <c r="G738" t="s">
        <v>122</v>
      </c>
      <c r="H738" t="s">
        <v>123</v>
      </c>
      <c r="J738">
        <v>8</v>
      </c>
      <c r="K738">
        <v>1</v>
      </c>
      <c r="L738">
        <v>11.525</v>
      </c>
      <c r="M738" s="95">
        <f t="shared" si="20"/>
        <v>62.47288503253796</v>
      </c>
      <c r="S738" s="33"/>
    </row>
    <row r="739" spans="1:19">
      <c r="A739" s="5" t="s">
        <v>173</v>
      </c>
      <c r="B739" s="5">
        <v>2019</v>
      </c>
      <c r="C739" s="24">
        <v>43771</v>
      </c>
      <c r="D739" s="5" t="s">
        <v>72</v>
      </c>
      <c r="E739" s="47" t="s">
        <v>205</v>
      </c>
      <c r="F739">
        <v>12</v>
      </c>
      <c r="G739" t="s">
        <v>83</v>
      </c>
      <c r="H739" t="s">
        <v>67</v>
      </c>
      <c r="J739">
        <v>18</v>
      </c>
      <c r="K739">
        <v>2</v>
      </c>
      <c r="L739">
        <v>11.566000000000001</v>
      </c>
      <c r="M739" s="95">
        <f t="shared" si="20"/>
        <v>62.251426595192804</v>
      </c>
      <c r="S739" s="33"/>
    </row>
    <row r="740" spans="1:19">
      <c r="A740" s="5" t="s">
        <v>173</v>
      </c>
      <c r="B740" s="5">
        <v>2019</v>
      </c>
      <c r="C740" s="24">
        <v>43771</v>
      </c>
      <c r="D740" s="5" t="s">
        <v>72</v>
      </c>
      <c r="E740" s="47" t="s">
        <v>206</v>
      </c>
      <c r="F740">
        <v>1</v>
      </c>
      <c r="G740" t="s">
        <v>122</v>
      </c>
      <c r="H740" t="s">
        <v>123</v>
      </c>
      <c r="J740">
        <v>8</v>
      </c>
      <c r="K740">
        <v>1</v>
      </c>
      <c r="L740">
        <v>11.37</v>
      </c>
      <c r="M740" s="95">
        <f t="shared" si="20"/>
        <v>63.324538258575203</v>
      </c>
      <c r="S740" s="33"/>
    </row>
    <row r="741" spans="1:19">
      <c r="A741" s="5" t="s">
        <v>173</v>
      </c>
      <c r="B741" s="5">
        <v>2019</v>
      </c>
      <c r="C741" s="24">
        <v>43771</v>
      </c>
      <c r="D741" s="5" t="s">
        <v>72</v>
      </c>
      <c r="E741" s="76" t="s">
        <v>206</v>
      </c>
      <c r="F741">
        <v>1</v>
      </c>
      <c r="G741" t="s">
        <v>14</v>
      </c>
      <c r="H741" t="s">
        <v>172</v>
      </c>
      <c r="J741">
        <v>9</v>
      </c>
      <c r="K741">
        <v>2</v>
      </c>
      <c r="L741">
        <v>11.399999999999999</v>
      </c>
      <c r="M741" s="95">
        <f t="shared" si="20"/>
        <v>63.15789473684211</v>
      </c>
      <c r="S741" s="33"/>
    </row>
    <row r="742" spans="1:19">
      <c r="A742" s="5" t="s">
        <v>173</v>
      </c>
      <c r="B742" s="5">
        <v>2019</v>
      </c>
      <c r="C742" s="24">
        <v>43771</v>
      </c>
      <c r="D742" s="5" t="s">
        <v>72</v>
      </c>
      <c r="E742" s="76" t="s">
        <v>206</v>
      </c>
      <c r="F742">
        <v>2</v>
      </c>
      <c r="G742" t="s">
        <v>80</v>
      </c>
      <c r="H742" t="s">
        <v>65</v>
      </c>
      <c r="J742">
        <v>1</v>
      </c>
      <c r="K742">
        <v>1</v>
      </c>
      <c r="L742">
        <v>11.321999999999999</v>
      </c>
      <c r="M742" s="95">
        <f t="shared" si="20"/>
        <v>63.593004769475364</v>
      </c>
      <c r="S742" s="33"/>
    </row>
    <row r="743" spans="1:19">
      <c r="A743" s="5" t="s">
        <v>173</v>
      </c>
      <c r="B743" s="5">
        <v>2019</v>
      </c>
      <c r="C743" s="24">
        <v>43771</v>
      </c>
      <c r="D743" s="5" t="s">
        <v>72</v>
      </c>
      <c r="E743" s="47" t="s">
        <v>206</v>
      </c>
      <c r="F743">
        <v>2</v>
      </c>
      <c r="G743" t="s">
        <v>52</v>
      </c>
      <c r="H743" t="s">
        <v>53</v>
      </c>
      <c r="J743">
        <v>16</v>
      </c>
      <c r="K743">
        <v>2</v>
      </c>
      <c r="L743">
        <v>11.943</v>
      </c>
      <c r="M743" s="95">
        <f t="shared" si="20"/>
        <v>60.286360211002261</v>
      </c>
      <c r="S743" s="33"/>
    </row>
    <row r="744" spans="1:19">
      <c r="A744" s="5" t="s">
        <v>173</v>
      </c>
      <c r="B744" s="5">
        <v>2019</v>
      </c>
      <c r="C744" s="24">
        <v>43771</v>
      </c>
      <c r="D744" s="5" t="s">
        <v>72</v>
      </c>
      <c r="E744" s="76" t="s">
        <v>206</v>
      </c>
      <c r="F744">
        <v>3</v>
      </c>
      <c r="G744" t="s">
        <v>23</v>
      </c>
      <c r="H744" t="s">
        <v>15</v>
      </c>
      <c r="J744">
        <v>3</v>
      </c>
      <c r="K744">
        <v>1</v>
      </c>
      <c r="L744">
        <v>10.997</v>
      </c>
      <c r="M744" s="95">
        <f t="shared" si="20"/>
        <v>65.47240156406292</v>
      </c>
      <c r="S744" s="33"/>
    </row>
    <row r="745" spans="1:19">
      <c r="A745" s="5" t="s">
        <v>173</v>
      </c>
      <c r="B745" s="5">
        <v>2019</v>
      </c>
      <c r="C745" s="24">
        <v>43771</v>
      </c>
      <c r="D745" s="5" t="s">
        <v>72</v>
      </c>
      <c r="E745" s="76" t="s">
        <v>206</v>
      </c>
      <c r="F745">
        <v>3</v>
      </c>
      <c r="G745" t="s">
        <v>20</v>
      </c>
      <c r="H745" t="s">
        <v>21</v>
      </c>
      <c r="J745">
        <v>15</v>
      </c>
      <c r="K745">
        <v>2</v>
      </c>
      <c r="L745">
        <v>11.087999999999999</v>
      </c>
      <c r="M745" s="95">
        <f t="shared" si="20"/>
        <v>64.935064935064943</v>
      </c>
      <c r="S745" s="33"/>
    </row>
    <row r="746" spans="1:19">
      <c r="A746" s="5" t="s">
        <v>173</v>
      </c>
      <c r="B746" s="5">
        <v>2019</v>
      </c>
      <c r="C746" s="24">
        <v>43771</v>
      </c>
      <c r="D746" s="5" t="s">
        <v>72</v>
      </c>
      <c r="E746" s="47" t="s">
        <v>206</v>
      </c>
      <c r="F746">
        <v>4</v>
      </c>
      <c r="G746" t="s">
        <v>99</v>
      </c>
      <c r="H746" t="s">
        <v>67</v>
      </c>
      <c r="J746">
        <v>4</v>
      </c>
      <c r="K746">
        <v>1</v>
      </c>
      <c r="L746">
        <v>11.345000000000001</v>
      </c>
      <c r="M746" s="95">
        <f t="shared" si="20"/>
        <v>63.464081092992501</v>
      </c>
      <c r="S746" s="33"/>
    </row>
    <row r="747" spans="1:19">
      <c r="A747" s="5" t="s">
        <v>173</v>
      </c>
      <c r="B747" s="5">
        <v>2019</v>
      </c>
      <c r="C747" s="24">
        <v>43771</v>
      </c>
      <c r="D747" s="5" t="s">
        <v>72</v>
      </c>
      <c r="E747" s="76" t="s">
        <v>206</v>
      </c>
      <c r="F747">
        <v>4</v>
      </c>
      <c r="G747" t="s">
        <v>137</v>
      </c>
      <c r="H747" t="s">
        <v>38</v>
      </c>
      <c r="J747">
        <v>10</v>
      </c>
      <c r="K747">
        <v>2</v>
      </c>
      <c r="L747">
        <v>11.345000000000001</v>
      </c>
      <c r="M747" s="95">
        <f t="shared" si="20"/>
        <v>63.464081092992501</v>
      </c>
      <c r="S747" s="33"/>
    </row>
    <row r="748" spans="1:19">
      <c r="A748" s="5" t="s">
        <v>173</v>
      </c>
      <c r="B748" s="5">
        <v>2019</v>
      </c>
      <c r="C748" s="24">
        <v>43771</v>
      </c>
      <c r="D748" s="5" t="s">
        <v>72</v>
      </c>
      <c r="E748" s="76" t="s">
        <v>206</v>
      </c>
      <c r="F748">
        <v>5</v>
      </c>
      <c r="G748" t="s">
        <v>136</v>
      </c>
      <c r="H748" t="s">
        <v>25</v>
      </c>
      <c r="J748">
        <v>5</v>
      </c>
      <c r="K748">
        <v>1</v>
      </c>
      <c r="L748">
        <v>11.449</v>
      </c>
      <c r="M748" s="95">
        <f t="shared" si="20"/>
        <v>62.88758843567124</v>
      </c>
      <c r="S748" s="33"/>
    </row>
    <row r="749" spans="1:19">
      <c r="A749" s="5" t="s">
        <v>173</v>
      </c>
      <c r="B749" s="5">
        <v>2019</v>
      </c>
      <c r="C749" s="24">
        <v>43771</v>
      </c>
      <c r="D749" s="5" t="s">
        <v>72</v>
      </c>
      <c r="E749" s="47" t="s">
        <v>206</v>
      </c>
      <c r="F749">
        <v>5</v>
      </c>
      <c r="G749" t="s">
        <v>24</v>
      </c>
      <c r="H749" t="s">
        <v>154</v>
      </c>
      <c r="J749">
        <v>14</v>
      </c>
      <c r="K749">
        <v>2</v>
      </c>
      <c r="L749">
        <v>11.766</v>
      </c>
      <c r="M749" s="129">
        <f t="shared" si="20"/>
        <v>61.193268740438555</v>
      </c>
      <c r="S749" s="33"/>
    </row>
    <row r="750" spans="1:19">
      <c r="A750" s="5" t="s">
        <v>173</v>
      </c>
      <c r="B750" s="5">
        <v>2019</v>
      </c>
      <c r="C750" s="24">
        <v>43771</v>
      </c>
      <c r="D750" s="5" t="s">
        <v>72</v>
      </c>
      <c r="E750" s="76" t="s">
        <v>206</v>
      </c>
      <c r="F750">
        <v>6</v>
      </c>
      <c r="G750" t="s">
        <v>73</v>
      </c>
      <c r="H750" t="s">
        <v>19</v>
      </c>
      <c r="J750">
        <v>7</v>
      </c>
      <c r="K750">
        <v>1</v>
      </c>
      <c r="L750">
        <v>11.433</v>
      </c>
      <c r="M750" s="95">
        <f t="shared" si="20"/>
        <v>62.97559695617948</v>
      </c>
      <c r="S750" s="33"/>
    </row>
    <row r="751" spans="1:19">
      <c r="A751" s="5" t="s">
        <v>173</v>
      </c>
      <c r="B751" s="5">
        <v>2019</v>
      </c>
      <c r="C751" s="24">
        <v>43771</v>
      </c>
      <c r="D751" s="5" t="s">
        <v>72</v>
      </c>
      <c r="E751" s="76" t="s">
        <v>206</v>
      </c>
      <c r="F751">
        <v>6</v>
      </c>
      <c r="G751" t="s">
        <v>22</v>
      </c>
      <c r="H751" t="s">
        <v>172</v>
      </c>
      <c r="J751">
        <v>11</v>
      </c>
      <c r="K751">
        <v>2</v>
      </c>
      <c r="L751">
        <v>11.507999999999999</v>
      </c>
      <c r="M751" s="95">
        <f t="shared" si="20"/>
        <v>62.565172054223154</v>
      </c>
      <c r="S751" s="33"/>
    </row>
    <row r="752" spans="1:19">
      <c r="A752" s="5" t="s">
        <v>173</v>
      </c>
      <c r="B752" s="5">
        <v>2019</v>
      </c>
      <c r="C752" s="24">
        <v>43771</v>
      </c>
      <c r="D752" s="5" t="s">
        <v>72</v>
      </c>
      <c r="E752" s="47" t="s">
        <v>206</v>
      </c>
      <c r="F752">
        <v>7</v>
      </c>
      <c r="G752" t="s">
        <v>78</v>
      </c>
      <c r="H752" t="s">
        <v>19</v>
      </c>
      <c r="J752">
        <v>6</v>
      </c>
      <c r="K752">
        <v>1</v>
      </c>
      <c r="L752">
        <v>11.395</v>
      </c>
      <c r="M752" s="95">
        <f t="shared" si="20"/>
        <v>63.18560772268539</v>
      </c>
      <c r="S752" s="33"/>
    </row>
    <row r="753" spans="1:19">
      <c r="A753" s="5" t="s">
        <v>173</v>
      </c>
      <c r="B753" s="5">
        <v>2019</v>
      </c>
      <c r="C753" s="24">
        <v>43771</v>
      </c>
      <c r="D753" s="5" t="s">
        <v>72</v>
      </c>
      <c r="E753" s="76" t="s">
        <v>206</v>
      </c>
      <c r="F753">
        <v>7</v>
      </c>
      <c r="G753" t="s">
        <v>16</v>
      </c>
      <c r="H753" t="s">
        <v>17</v>
      </c>
      <c r="J753">
        <v>12</v>
      </c>
      <c r="K753">
        <v>2</v>
      </c>
      <c r="L753" t="s">
        <v>212</v>
      </c>
      <c r="M753" s="4"/>
      <c r="S753" s="33"/>
    </row>
    <row r="754" spans="1:19">
      <c r="A754" s="5" t="s">
        <v>173</v>
      </c>
      <c r="B754" s="5">
        <v>2019</v>
      </c>
      <c r="C754" s="24">
        <v>43771</v>
      </c>
      <c r="D754" s="5" t="s">
        <v>72</v>
      </c>
      <c r="E754" s="76" t="s">
        <v>206</v>
      </c>
      <c r="F754">
        <v>8</v>
      </c>
      <c r="G754" t="s">
        <v>111</v>
      </c>
      <c r="H754" t="s">
        <v>121</v>
      </c>
      <c r="J754">
        <v>2</v>
      </c>
      <c r="K754">
        <v>1</v>
      </c>
      <c r="L754">
        <v>11.058</v>
      </c>
      <c r="M754" s="95">
        <f t="shared" ref="M754:M785" si="21">3.6*200/L754</f>
        <v>65.111231687466088</v>
      </c>
      <c r="S754" s="33"/>
    </row>
    <row r="755" spans="1:19">
      <c r="A755" s="5" t="s">
        <v>173</v>
      </c>
      <c r="B755" s="5">
        <v>2019</v>
      </c>
      <c r="C755" s="24">
        <v>43771</v>
      </c>
      <c r="D755" s="5" t="s">
        <v>72</v>
      </c>
      <c r="E755" s="47" t="s">
        <v>206</v>
      </c>
      <c r="F755">
        <v>8</v>
      </c>
      <c r="G755" t="s">
        <v>30</v>
      </c>
      <c r="H755" t="s">
        <v>31</v>
      </c>
      <c r="J755">
        <v>13</v>
      </c>
      <c r="K755">
        <v>2</v>
      </c>
      <c r="L755">
        <v>11.065999999999999</v>
      </c>
      <c r="M755" s="95">
        <f t="shared" si="21"/>
        <v>65.064160491595885</v>
      </c>
      <c r="S755" s="33"/>
    </row>
    <row r="756" spans="1:19">
      <c r="A756" s="5" t="s">
        <v>173</v>
      </c>
      <c r="B756" s="5">
        <v>2019</v>
      </c>
      <c r="C756" s="24">
        <v>43771</v>
      </c>
      <c r="D756" s="5" t="s">
        <v>72</v>
      </c>
      <c r="E756" s="76" t="s">
        <v>207</v>
      </c>
      <c r="F756">
        <v>1</v>
      </c>
      <c r="G756" t="s">
        <v>111</v>
      </c>
      <c r="H756" t="s">
        <v>121</v>
      </c>
      <c r="J756">
        <v>2</v>
      </c>
      <c r="K756">
        <v>1</v>
      </c>
      <c r="L756">
        <v>11.103999999999999</v>
      </c>
      <c r="M756" s="95">
        <f t="shared" si="21"/>
        <v>64.84149855907782</v>
      </c>
      <c r="N756">
        <v>1</v>
      </c>
      <c r="O756">
        <v>11.089</v>
      </c>
      <c r="P756" s="4"/>
      <c r="S756" s="33"/>
    </row>
    <row r="757" spans="1:19">
      <c r="A757" s="5" t="s">
        <v>173</v>
      </c>
      <c r="B757" s="5">
        <v>2019</v>
      </c>
      <c r="C757" s="24">
        <v>43771</v>
      </c>
      <c r="D757" s="5" t="s">
        <v>72</v>
      </c>
      <c r="E757" s="76" t="s">
        <v>207</v>
      </c>
      <c r="F757">
        <v>1</v>
      </c>
      <c r="G757" t="s">
        <v>122</v>
      </c>
      <c r="H757" t="s">
        <v>123</v>
      </c>
      <c r="J757">
        <v>8</v>
      </c>
      <c r="K757">
        <v>2</v>
      </c>
      <c r="L757">
        <v>11.744999999999999</v>
      </c>
      <c r="M757" s="95">
        <f t="shared" si="21"/>
        <v>61.30268199233717</v>
      </c>
      <c r="N757">
        <v>2</v>
      </c>
      <c r="O757">
        <v>11.16</v>
      </c>
      <c r="P757" s="4"/>
      <c r="S757" s="33"/>
    </row>
    <row r="758" spans="1:19">
      <c r="A758" s="5" t="s">
        <v>173</v>
      </c>
      <c r="B758" s="5">
        <v>2019</v>
      </c>
      <c r="C758" s="24">
        <v>43771</v>
      </c>
      <c r="D758" s="5" t="s">
        <v>72</v>
      </c>
      <c r="E758" s="76" t="s">
        <v>207</v>
      </c>
      <c r="F758">
        <v>2</v>
      </c>
      <c r="G758" t="s">
        <v>80</v>
      </c>
      <c r="H758" t="s">
        <v>65</v>
      </c>
      <c r="J758">
        <v>1</v>
      </c>
      <c r="K758">
        <v>1</v>
      </c>
      <c r="L758">
        <v>11.22</v>
      </c>
      <c r="M758" s="95">
        <f t="shared" si="21"/>
        <v>64.171122994652407</v>
      </c>
      <c r="N758">
        <v>1</v>
      </c>
      <c r="O758">
        <v>10.977</v>
      </c>
      <c r="P758" s="4"/>
      <c r="S758" s="33"/>
    </row>
    <row r="759" spans="1:19">
      <c r="A759" s="5" t="s">
        <v>173</v>
      </c>
      <c r="B759" s="5">
        <v>2019</v>
      </c>
      <c r="C759" s="24">
        <v>43771</v>
      </c>
      <c r="D759" s="5" t="s">
        <v>72</v>
      </c>
      <c r="E759" s="76" t="s">
        <v>207</v>
      </c>
      <c r="F759">
        <v>2</v>
      </c>
      <c r="G759" t="s">
        <v>78</v>
      </c>
      <c r="H759" t="s">
        <v>19</v>
      </c>
      <c r="J759">
        <v>6</v>
      </c>
      <c r="K759">
        <v>2</v>
      </c>
      <c r="L759">
        <v>11.388</v>
      </c>
      <c r="M759" s="95">
        <f t="shared" si="21"/>
        <v>63.224446786090624</v>
      </c>
      <c r="N759">
        <v>2</v>
      </c>
      <c r="O759">
        <v>11.092000000000001</v>
      </c>
      <c r="P759" s="4"/>
      <c r="S759" s="33"/>
    </row>
    <row r="760" spans="1:19">
      <c r="A760" s="5" t="s">
        <v>173</v>
      </c>
      <c r="B760" s="5">
        <v>2019</v>
      </c>
      <c r="C760" s="24">
        <v>43771</v>
      </c>
      <c r="D760" s="5" t="s">
        <v>72</v>
      </c>
      <c r="E760" s="76" t="s">
        <v>207</v>
      </c>
      <c r="F760">
        <v>3</v>
      </c>
      <c r="G760" t="s">
        <v>23</v>
      </c>
      <c r="H760" t="s">
        <v>15</v>
      </c>
      <c r="J760">
        <v>3</v>
      </c>
      <c r="K760">
        <v>1</v>
      </c>
      <c r="L760">
        <v>11.154</v>
      </c>
      <c r="M760" s="95">
        <f t="shared" si="21"/>
        <v>64.550833781603018</v>
      </c>
      <c r="N760">
        <v>2</v>
      </c>
      <c r="O760">
        <v>11.211</v>
      </c>
      <c r="P760" s="4"/>
      <c r="Q760">
        <v>1</v>
      </c>
      <c r="R760">
        <v>11.346</v>
      </c>
      <c r="S760" s="33">
        <f>3.6*200/R760</f>
        <v>63.458487572712848</v>
      </c>
    </row>
    <row r="761" spans="1:19">
      <c r="A761" s="5" t="s">
        <v>173</v>
      </c>
      <c r="B761" s="5">
        <v>2019</v>
      </c>
      <c r="C761" s="24">
        <v>43771</v>
      </c>
      <c r="D761" s="5" t="s">
        <v>72</v>
      </c>
      <c r="E761" s="76" t="s">
        <v>207</v>
      </c>
      <c r="F761">
        <v>3</v>
      </c>
      <c r="G761" t="s">
        <v>73</v>
      </c>
      <c r="H761" t="s">
        <v>19</v>
      </c>
      <c r="J761">
        <v>7</v>
      </c>
      <c r="K761">
        <v>2</v>
      </c>
      <c r="L761">
        <v>11.536999999999999</v>
      </c>
      <c r="M761" s="95">
        <f t="shared" si="21"/>
        <v>62.407905001300172</v>
      </c>
      <c r="N761">
        <v>1</v>
      </c>
      <c r="O761">
        <v>11.207000000000001</v>
      </c>
      <c r="P761" s="4"/>
      <c r="Q761">
        <v>2</v>
      </c>
      <c r="R761">
        <v>11.856</v>
      </c>
      <c r="S761" s="33">
        <f>3.6*200/R761</f>
        <v>60.728744939271259</v>
      </c>
    </row>
    <row r="762" spans="1:19">
      <c r="A762" s="5" t="s">
        <v>173</v>
      </c>
      <c r="B762" s="5">
        <v>2019</v>
      </c>
      <c r="C762" s="24">
        <v>43771</v>
      </c>
      <c r="D762" s="5" t="s">
        <v>72</v>
      </c>
      <c r="E762" s="76" t="s">
        <v>207</v>
      </c>
      <c r="F762">
        <v>4</v>
      </c>
      <c r="G762" t="s">
        <v>99</v>
      </c>
      <c r="H762" t="s">
        <v>67</v>
      </c>
      <c r="J762">
        <v>4</v>
      </c>
      <c r="K762">
        <v>1</v>
      </c>
      <c r="L762">
        <v>11.387</v>
      </c>
      <c r="M762" s="95">
        <f t="shared" si="21"/>
        <v>63.229999121805562</v>
      </c>
      <c r="N762">
        <v>1</v>
      </c>
      <c r="O762">
        <v>11.462</v>
      </c>
      <c r="P762" s="4"/>
      <c r="S762" s="33"/>
    </row>
    <row r="763" spans="1:19">
      <c r="A763" s="5" t="s">
        <v>173</v>
      </c>
      <c r="B763" s="5">
        <v>2019</v>
      </c>
      <c r="C763" s="24">
        <v>43771</v>
      </c>
      <c r="D763" s="5" t="s">
        <v>72</v>
      </c>
      <c r="E763" s="76" t="s">
        <v>207</v>
      </c>
      <c r="F763">
        <v>4</v>
      </c>
      <c r="G763" t="s">
        <v>136</v>
      </c>
      <c r="H763" t="s">
        <v>25</v>
      </c>
      <c r="J763">
        <v>5</v>
      </c>
      <c r="K763">
        <v>2</v>
      </c>
      <c r="L763">
        <v>11.393000000000001</v>
      </c>
      <c r="M763" s="95">
        <f t="shared" si="21"/>
        <v>63.196699727903095</v>
      </c>
      <c r="N763">
        <v>2</v>
      </c>
      <c r="O763">
        <v>11.516999999999999</v>
      </c>
      <c r="P763" s="4"/>
      <c r="S763" s="33"/>
    </row>
    <row r="764" spans="1:19">
      <c r="A764" s="5" t="s">
        <v>173</v>
      </c>
      <c r="B764" s="5">
        <v>2019</v>
      </c>
      <c r="C764" s="24">
        <v>43771</v>
      </c>
      <c r="D764" s="5" t="s">
        <v>72</v>
      </c>
      <c r="E764" s="76" t="s">
        <v>208</v>
      </c>
      <c r="F764">
        <v>1</v>
      </c>
      <c r="G764" t="s">
        <v>111</v>
      </c>
      <c r="H764" t="s">
        <v>121</v>
      </c>
      <c r="J764">
        <v>2</v>
      </c>
      <c r="K764">
        <v>1</v>
      </c>
      <c r="L764">
        <v>11.231999999999999</v>
      </c>
      <c r="M764" s="95">
        <f t="shared" si="21"/>
        <v>64.102564102564102</v>
      </c>
      <c r="N764">
        <v>1</v>
      </c>
      <c r="O764">
        <v>11.316000000000001</v>
      </c>
      <c r="P764" s="4"/>
      <c r="S764" s="33"/>
    </row>
    <row r="765" spans="1:19">
      <c r="A765" s="5" t="s">
        <v>173</v>
      </c>
      <c r="B765" s="5">
        <v>2019</v>
      </c>
      <c r="C765" s="24">
        <v>43771</v>
      </c>
      <c r="D765" s="5" t="s">
        <v>72</v>
      </c>
      <c r="E765" s="76" t="s">
        <v>208</v>
      </c>
      <c r="F765">
        <v>1</v>
      </c>
      <c r="G765" t="s">
        <v>99</v>
      </c>
      <c r="H765" t="s">
        <v>67</v>
      </c>
      <c r="J765">
        <v>4</v>
      </c>
      <c r="K765">
        <v>2</v>
      </c>
      <c r="L765">
        <v>11.485999999999999</v>
      </c>
      <c r="M765" s="95">
        <f t="shared" si="21"/>
        <v>62.685007835625989</v>
      </c>
      <c r="N765">
        <v>2</v>
      </c>
      <c r="O765">
        <v>11.862</v>
      </c>
      <c r="P765" s="4"/>
      <c r="S765" s="33"/>
    </row>
    <row r="766" spans="1:19">
      <c r="A766" s="5" t="s">
        <v>173</v>
      </c>
      <c r="B766" s="5">
        <v>2019</v>
      </c>
      <c r="C766" s="24">
        <v>43771</v>
      </c>
      <c r="D766" s="5" t="s">
        <v>72</v>
      </c>
      <c r="E766" s="76" t="s">
        <v>208</v>
      </c>
      <c r="F766">
        <v>2</v>
      </c>
      <c r="G766" t="s">
        <v>80</v>
      </c>
      <c r="H766" t="s">
        <v>65</v>
      </c>
      <c r="J766">
        <v>1</v>
      </c>
      <c r="K766">
        <v>1</v>
      </c>
      <c r="L766">
        <v>10.996</v>
      </c>
      <c r="M766" s="95">
        <f t="shared" si="21"/>
        <v>65.478355765732985</v>
      </c>
      <c r="N766">
        <v>1</v>
      </c>
      <c r="O766">
        <v>11.282</v>
      </c>
      <c r="P766" s="4"/>
      <c r="S766" s="33"/>
    </row>
    <row r="767" spans="1:19">
      <c r="A767" s="5" t="s">
        <v>173</v>
      </c>
      <c r="B767" s="5">
        <v>2019</v>
      </c>
      <c r="C767" s="24">
        <v>43771</v>
      </c>
      <c r="D767" s="5" t="s">
        <v>72</v>
      </c>
      <c r="E767" s="76" t="s">
        <v>208</v>
      </c>
      <c r="F767">
        <v>2</v>
      </c>
      <c r="G767" t="s">
        <v>23</v>
      </c>
      <c r="H767" t="s">
        <v>15</v>
      </c>
      <c r="J767">
        <v>3</v>
      </c>
      <c r="K767">
        <v>2</v>
      </c>
      <c r="L767">
        <v>11.037000000000001</v>
      </c>
      <c r="M767" s="95">
        <f t="shared" si="21"/>
        <v>65.235118238651808</v>
      </c>
      <c r="N767">
        <v>2</v>
      </c>
      <c r="O767">
        <v>11.311</v>
      </c>
      <c r="P767" s="4"/>
      <c r="S767" s="33"/>
    </row>
    <row r="768" spans="1:19">
      <c r="A768" s="5" t="s">
        <v>173</v>
      </c>
      <c r="B768" s="5">
        <v>2019</v>
      </c>
      <c r="C768" s="24">
        <v>43771</v>
      </c>
      <c r="D768" s="5" t="s">
        <v>72</v>
      </c>
      <c r="E768" s="76" t="s">
        <v>209</v>
      </c>
      <c r="F768" t="s">
        <v>210</v>
      </c>
      <c r="G768" t="s">
        <v>80</v>
      </c>
      <c r="H768" t="s">
        <v>65</v>
      </c>
      <c r="J768">
        <v>1</v>
      </c>
      <c r="K768">
        <v>1</v>
      </c>
      <c r="L768">
        <v>10.948</v>
      </c>
      <c r="M768" s="95">
        <f t="shared" si="21"/>
        <v>65.765436609426374</v>
      </c>
      <c r="N768">
        <v>1</v>
      </c>
      <c r="O768">
        <v>11.340999999999999</v>
      </c>
      <c r="P768" s="4"/>
      <c r="S768" s="33"/>
    </row>
    <row r="769" spans="1:19">
      <c r="A769" s="5" t="s">
        <v>173</v>
      </c>
      <c r="B769" s="5">
        <v>2019</v>
      </c>
      <c r="C769" s="24">
        <v>43771</v>
      </c>
      <c r="D769" s="5" t="s">
        <v>72</v>
      </c>
      <c r="E769" s="76" t="s">
        <v>209</v>
      </c>
      <c r="F769" t="s">
        <v>210</v>
      </c>
      <c r="G769" t="s">
        <v>111</v>
      </c>
      <c r="H769" t="s">
        <v>121</v>
      </c>
      <c r="J769">
        <v>2</v>
      </c>
      <c r="K769">
        <v>2</v>
      </c>
      <c r="L769">
        <v>10.96</v>
      </c>
      <c r="M769" s="95">
        <f t="shared" si="21"/>
        <v>65.693430656934297</v>
      </c>
      <c r="N769">
        <v>2</v>
      </c>
      <c r="O769">
        <v>11.516</v>
      </c>
      <c r="P769" s="4"/>
      <c r="S769" s="33"/>
    </row>
    <row r="770" spans="1:19">
      <c r="A770" s="5" t="s">
        <v>173</v>
      </c>
      <c r="B770" s="5">
        <v>2019</v>
      </c>
      <c r="C770" s="24">
        <v>43771</v>
      </c>
      <c r="D770" s="5" t="s">
        <v>72</v>
      </c>
      <c r="E770" s="76" t="s">
        <v>209</v>
      </c>
      <c r="F770" t="s">
        <v>211</v>
      </c>
      <c r="G770" t="s">
        <v>23</v>
      </c>
      <c r="H770" t="s">
        <v>15</v>
      </c>
      <c r="J770">
        <v>3</v>
      </c>
      <c r="K770">
        <v>1</v>
      </c>
      <c r="L770">
        <v>11.010999999999999</v>
      </c>
      <c r="M770" s="95">
        <f t="shared" si="21"/>
        <v>65.389156298247215</v>
      </c>
      <c r="N770">
        <v>1</v>
      </c>
      <c r="O770">
        <v>11.218</v>
      </c>
      <c r="P770" s="4"/>
      <c r="S770" s="33"/>
    </row>
    <row r="771" spans="1:19">
      <c r="A771" s="5" t="s">
        <v>173</v>
      </c>
      <c r="B771" s="5">
        <v>2019</v>
      </c>
      <c r="C771" s="24">
        <v>43771</v>
      </c>
      <c r="D771" s="5" t="s">
        <v>72</v>
      </c>
      <c r="E771" s="76" t="s">
        <v>209</v>
      </c>
      <c r="F771" t="s">
        <v>211</v>
      </c>
      <c r="G771" t="s">
        <v>99</v>
      </c>
      <c r="H771" t="s">
        <v>67</v>
      </c>
      <c r="J771">
        <v>4</v>
      </c>
      <c r="K771">
        <v>2</v>
      </c>
      <c r="L771">
        <v>11.347</v>
      </c>
      <c r="M771" s="95">
        <f t="shared" si="21"/>
        <v>63.452895038336123</v>
      </c>
      <c r="N771">
        <v>2</v>
      </c>
      <c r="O771">
        <v>11.523999999999999</v>
      </c>
      <c r="P771" s="4"/>
      <c r="S771" s="33"/>
    </row>
    <row r="772" spans="1:19">
      <c r="A772" s="5" t="s">
        <v>176</v>
      </c>
      <c r="B772" s="5">
        <v>2019</v>
      </c>
      <c r="C772" s="6">
        <v>43524</v>
      </c>
      <c r="D772" s="5" t="s">
        <v>13</v>
      </c>
      <c r="E772" s="47" t="s">
        <v>205</v>
      </c>
      <c r="F772">
        <v>1</v>
      </c>
      <c r="G772" t="s">
        <v>113</v>
      </c>
      <c r="H772" t="s">
        <v>121</v>
      </c>
      <c r="J772">
        <v>9</v>
      </c>
      <c r="K772">
        <v>1</v>
      </c>
      <c r="L772">
        <v>12.292</v>
      </c>
      <c r="M772" s="95">
        <f t="shared" si="21"/>
        <v>58.574682720468601</v>
      </c>
      <c r="S772" s="33"/>
    </row>
    <row r="773" spans="1:19">
      <c r="A773" s="5" t="s">
        <v>176</v>
      </c>
      <c r="B773" s="5">
        <v>2019</v>
      </c>
      <c r="C773" s="6">
        <v>43524</v>
      </c>
      <c r="D773" s="5" t="s">
        <v>13</v>
      </c>
      <c r="E773" s="47" t="s">
        <v>205</v>
      </c>
      <c r="F773">
        <v>1</v>
      </c>
      <c r="G773" t="s">
        <v>166</v>
      </c>
      <c r="H773" t="s">
        <v>121</v>
      </c>
      <c r="J773">
        <v>28</v>
      </c>
      <c r="K773">
        <v>2</v>
      </c>
      <c r="L773">
        <v>12.298</v>
      </c>
      <c r="M773" s="95">
        <f t="shared" si="21"/>
        <v>58.546105057732966</v>
      </c>
      <c r="S773" s="33"/>
    </row>
    <row r="774" spans="1:19">
      <c r="A774" s="5" t="s">
        <v>176</v>
      </c>
      <c r="B774" s="5">
        <v>2019</v>
      </c>
      <c r="C774" s="6">
        <v>43524</v>
      </c>
      <c r="D774" s="5" t="s">
        <v>13</v>
      </c>
      <c r="E774" s="47" t="s">
        <v>205</v>
      </c>
      <c r="F774">
        <v>2</v>
      </c>
      <c r="G774" t="s">
        <v>139</v>
      </c>
      <c r="H774" t="s">
        <v>36</v>
      </c>
      <c r="J774">
        <v>10</v>
      </c>
      <c r="K774">
        <v>1</v>
      </c>
      <c r="L774">
        <v>11.722</v>
      </c>
      <c r="M774" s="95">
        <f t="shared" si="21"/>
        <v>61.422965364272308</v>
      </c>
      <c r="S774" s="33"/>
    </row>
    <row r="775" spans="1:19">
      <c r="A775" s="5" t="s">
        <v>176</v>
      </c>
      <c r="B775" s="5">
        <v>2019</v>
      </c>
      <c r="C775" s="6">
        <v>43524</v>
      </c>
      <c r="D775" s="5" t="s">
        <v>13</v>
      </c>
      <c r="E775" s="47" t="s">
        <v>205</v>
      </c>
      <c r="F775">
        <v>2</v>
      </c>
      <c r="G775" t="s">
        <v>99</v>
      </c>
      <c r="H775" t="s">
        <v>67</v>
      </c>
      <c r="J775">
        <v>27</v>
      </c>
      <c r="K775">
        <v>2</v>
      </c>
      <c r="L775">
        <v>11.888</v>
      </c>
      <c r="M775" s="95">
        <f t="shared" si="21"/>
        <v>60.565275908479137</v>
      </c>
      <c r="S775" s="33"/>
    </row>
    <row r="776" spans="1:19">
      <c r="A776" s="5" t="s">
        <v>176</v>
      </c>
      <c r="B776" s="5">
        <v>2019</v>
      </c>
      <c r="C776" s="6">
        <v>43524</v>
      </c>
      <c r="D776" s="5" t="s">
        <v>13</v>
      </c>
      <c r="E776" s="47" t="s">
        <v>205</v>
      </c>
      <c r="F776">
        <v>3</v>
      </c>
      <c r="G776" t="s">
        <v>23</v>
      </c>
      <c r="H776" t="s">
        <v>15</v>
      </c>
      <c r="J776">
        <v>11</v>
      </c>
      <c r="K776">
        <v>1</v>
      </c>
      <c r="L776">
        <v>11.347</v>
      </c>
      <c r="M776" s="95">
        <f t="shared" si="21"/>
        <v>63.452895038336123</v>
      </c>
      <c r="S776" s="33"/>
    </row>
    <row r="777" spans="1:19">
      <c r="A777" s="5" t="s">
        <v>176</v>
      </c>
      <c r="B777" s="5">
        <v>2019</v>
      </c>
      <c r="C777" s="6">
        <v>43524</v>
      </c>
      <c r="D777" s="5" t="s">
        <v>13</v>
      </c>
      <c r="E777" s="47" t="s">
        <v>205</v>
      </c>
      <c r="F777">
        <v>3</v>
      </c>
      <c r="G777" t="s">
        <v>50</v>
      </c>
      <c r="H777" t="s">
        <v>51</v>
      </c>
      <c r="J777">
        <v>26</v>
      </c>
      <c r="K777">
        <v>2</v>
      </c>
      <c r="L777">
        <v>11.891</v>
      </c>
      <c r="M777" s="95">
        <f t="shared" si="21"/>
        <v>60.549995795139182</v>
      </c>
      <c r="S777" s="33"/>
    </row>
    <row r="778" spans="1:19">
      <c r="A778" s="5" t="s">
        <v>176</v>
      </c>
      <c r="B778" s="5">
        <v>2019</v>
      </c>
      <c r="C778" s="6">
        <v>43524</v>
      </c>
      <c r="D778" s="5" t="s">
        <v>13</v>
      </c>
      <c r="E778" s="47" t="s">
        <v>205</v>
      </c>
      <c r="F778">
        <v>4</v>
      </c>
      <c r="G778" t="s">
        <v>30</v>
      </c>
      <c r="H778" t="s">
        <v>31</v>
      </c>
      <c r="J778">
        <v>5</v>
      </c>
      <c r="K778">
        <v>1</v>
      </c>
      <c r="L778">
        <v>11.704000000000001</v>
      </c>
      <c r="M778" s="95">
        <f t="shared" si="21"/>
        <v>61.517429938482564</v>
      </c>
      <c r="S778" s="33"/>
    </row>
    <row r="779" spans="1:19">
      <c r="A779" s="5" t="s">
        <v>176</v>
      </c>
      <c r="B779" s="5">
        <v>2019</v>
      </c>
      <c r="C779" s="6">
        <v>43524</v>
      </c>
      <c r="D779" s="5" t="s">
        <v>13</v>
      </c>
      <c r="E779" s="47" t="s">
        <v>205</v>
      </c>
      <c r="F779">
        <v>4</v>
      </c>
      <c r="G779" t="s">
        <v>20</v>
      </c>
      <c r="H779" t="s">
        <v>21</v>
      </c>
      <c r="J779">
        <v>25</v>
      </c>
      <c r="K779">
        <v>2</v>
      </c>
      <c r="L779">
        <v>11.781000000000001</v>
      </c>
      <c r="M779" s="95">
        <f t="shared" si="21"/>
        <v>61.11535523300229</v>
      </c>
      <c r="S779" s="33"/>
    </row>
    <row r="780" spans="1:19">
      <c r="A780" s="5" t="s">
        <v>176</v>
      </c>
      <c r="B780" s="5">
        <v>2019</v>
      </c>
      <c r="C780" s="6">
        <v>43524</v>
      </c>
      <c r="D780" s="5" t="s">
        <v>13</v>
      </c>
      <c r="E780" s="47" t="s">
        <v>205</v>
      </c>
      <c r="F780">
        <v>5</v>
      </c>
      <c r="G780" t="s">
        <v>138</v>
      </c>
      <c r="H780" t="s">
        <v>29</v>
      </c>
      <c r="J780">
        <v>12</v>
      </c>
      <c r="K780">
        <v>1</v>
      </c>
      <c r="L780">
        <v>11.577999999999999</v>
      </c>
      <c r="M780" s="95">
        <f t="shared" si="21"/>
        <v>62.186906201416484</v>
      </c>
      <c r="S780" s="33"/>
    </row>
    <row r="781" spans="1:19">
      <c r="A781" s="5" t="s">
        <v>176</v>
      </c>
      <c r="B781" s="5">
        <v>2019</v>
      </c>
      <c r="C781" s="6">
        <v>43524</v>
      </c>
      <c r="D781" s="5" t="s">
        <v>13</v>
      </c>
      <c r="E781" s="47" t="s">
        <v>205</v>
      </c>
      <c r="F781">
        <v>5</v>
      </c>
      <c r="G781" t="s">
        <v>97</v>
      </c>
      <c r="H781" t="s">
        <v>40</v>
      </c>
      <c r="J781">
        <v>24</v>
      </c>
      <c r="K781">
        <v>2</v>
      </c>
      <c r="L781">
        <v>12.136999999999999</v>
      </c>
      <c r="M781" s="95">
        <f t="shared" si="21"/>
        <v>59.322732141385849</v>
      </c>
      <c r="S781" s="33"/>
    </row>
    <row r="782" spans="1:19">
      <c r="A782" s="5" t="s">
        <v>176</v>
      </c>
      <c r="B782" s="5">
        <v>2019</v>
      </c>
      <c r="C782" s="6">
        <v>43524</v>
      </c>
      <c r="D782" s="5" t="s">
        <v>13</v>
      </c>
      <c r="E782" s="47" t="s">
        <v>205</v>
      </c>
      <c r="F782">
        <v>6</v>
      </c>
      <c r="G782" t="s">
        <v>111</v>
      </c>
      <c r="H782" t="s">
        <v>121</v>
      </c>
      <c r="J782">
        <v>6</v>
      </c>
      <c r="K782">
        <v>1</v>
      </c>
      <c r="L782">
        <v>11.536</v>
      </c>
      <c r="M782" s="95">
        <f t="shared" si="21"/>
        <v>62.413314840499311</v>
      </c>
      <c r="S782" s="33"/>
    </row>
    <row r="783" spans="1:19">
      <c r="A783" s="5" t="s">
        <v>176</v>
      </c>
      <c r="B783" s="5">
        <v>2019</v>
      </c>
      <c r="C783" s="6">
        <v>43524</v>
      </c>
      <c r="D783" s="5" t="s">
        <v>13</v>
      </c>
      <c r="E783" s="47" t="s">
        <v>205</v>
      </c>
      <c r="F783">
        <v>6</v>
      </c>
      <c r="G783" t="s">
        <v>140</v>
      </c>
      <c r="H783" t="s">
        <v>29</v>
      </c>
      <c r="J783">
        <v>23</v>
      </c>
      <c r="K783">
        <v>2</v>
      </c>
      <c r="L783">
        <v>11.84</v>
      </c>
      <c r="M783" s="95">
        <f t="shared" si="21"/>
        <v>60.810810810810814</v>
      </c>
      <c r="S783" s="33"/>
    </row>
    <row r="784" spans="1:19">
      <c r="A784" s="5" t="s">
        <v>176</v>
      </c>
      <c r="B784" s="5">
        <v>2019</v>
      </c>
      <c r="C784" s="6">
        <v>43524</v>
      </c>
      <c r="D784" s="5" t="s">
        <v>13</v>
      </c>
      <c r="E784" s="47" t="s">
        <v>205</v>
      </c>
      <c r="F784">
        <v>7</v>
      </c>
      <c r="G784" t="s">
        <v>73</v>
      </c>
      <c r="H784" t="s">
        <v>19</v>
      </c>
      <c r="J784">
        <v>7</v>
      </c>
      <c r="K784">
        <v>1</v>
      </c>
      <c r="L784">
        <v>11.488</v>
      </c>
      <c r="M784" s="95">
        <f t="shared" si="21"/>
        <v>62.674094707520894</v>
      </c>
      <c r="S784" s="33"/>
    </row>
    <row r="785" spans="1:19">
      <c r="A785" s="5" t="s">
        <v>176</v>
      </c>
      <c r="B785" s="5">
        <v>2019</v>
      </c>
      <c r="C785" s="6">
        <v>43524</v>
      </c>
      <c r="D785" s="5" t="s">
        <v>13</v>
      </c>
      <c r="E785" s="47" t="s">
        <v>205</v>
      </c>
      <c r="F785">
        <v>7</v>
      </c>
      <c r="G785" t="s">
        <v>178</v>
      </c>
      <c r="H785" t="s">
        <v>159</v>
      </c>
      <c r="J785">
        <v>22</v>
      </c>
      <c r="K785">
        <v>2</v>
      </c>
      <c r="L785">
        <v>11.536999999999999</v>
      </c>
      <c r="M785" s="95">
        <f t="shared" si="21"/>
        <v>62.407905001300172</v>
      </c>
      <c r="S785" s="33"/>
    </row>
    <row r="786" spans="1:19">
      <c r="A786" s="5" t="s">
        <v>176</v>
      </c>
      <c r="B786" s="5">
        <v>2019</v>
      </c>
      <c r="C786" s="6">
        <v>43524</v>
      </c>
      <c r="D786" s="5" t="s">
        <v>13</v>
      </c>
      <c r="E786" s="47" t="s">
        <v>205</v>
      </c>
      <c r="F786">
        <v>8</v>
      </c>
      <c r="G786" t="s">
        <v>142</v>
      </c>
      <c r="H786" t="s">
        <v>61</v>
      </c>
      <c r="J786">
        <v>8</v>
      </c>
      <c r="K786">
        <v>1</v>
      </c>
      <c r="L786">
        <v>11.507</v>
      </c>
      <c r="M786" s="95">
        <f t="shared" ref="M786:M804" si="22">3.6*200/L786</f>
        <v>62.57060919440341</v>
      </c>
      <c r="S786" s="33"/>
    </row>
    <row r="787" spans="1:19">
      <c r="A787" s="5" t="s">
        <v>176</v>
      </c>
      <c r="B787" s="5">
        <v>2019</v>
      </c>
      <c r="C787" s="6">
        <v>43524</v>
      </c>
      <c r="D787" s="5" t="s">
        <v>13</v>
      </c>
      <c r="E787" s="47" t="s">
        <v>205</v>
      </c>
      <c r="F787">
        <v>8</v>
      </c>
      <c r="G787" t="s">
        <v>26</v>
      </c>
      <c r="H787" t="s">
        <v>27</v>
      </c>
      <c r="J787">
        <v>17</v>
      </c>
      <c r="K787">
        <v>2</v>
      </c>
      <c r="L787">
        <v>11.565</v>
      </c>
      <c r="M787" s="95">
        <f t="shared" si="22"/>
        <v>62.256809338521407</v>
      </c>
      <c r="S787" s="33"/>
    </row>
    <row r="788" spans="1:19">
      <c r="A788" s="5" t="s">
        <v>176</v>
      </c>
      <c r="B788" s="5">
        <v>2019</v>
      </c>
      <c r="C788" s="6">
        <v>43524</v>
      </c>
      <c r="D788" s="5" t="s">
        <v>13</v>
      </c>
      <c r="E788" s="47" t="s">
        <v>205</v>
      </c>
      <c r="F788">
        <v>9</v>
      </c>
      <c r="G788" t="s">
        <v>136</v>
      </c>
      <c r="H788" t="s">
        <v>25</v>
      </c>
      <c r="J788">
        <v>13</v>
      </c>
      <c r="K788">
        <v>1</v>
      </c>
      <c r="L788">
        <v>11.617000000000001</v>
      </c>
      <c r="M788" s="95">
        <f t="shared" si="22"/>
        <v>61.97813549109064</v>
      </c>
      <c r="S788" s="33"/>
    </row>
    <row r="789" spans="1:19">
      <c r="A789" s="5" t="s">
        <v>176</v>
      </c>
      <c r="B789" s="5">
        <v>2019</v>
      </c>
      <c r="C789" s="6">
        <v>43524</v>
      </c>
      <c r="D789" s="5" t="s">
        <v>13</v>
      </c>
      <c r="E789" s="47" t="s">
        <v>205</v>
      </c>
      <c r="F789">
        <v>9</v>
      </c>
      <c r="G789" t="s">
        <v>124</v>
      </c>
      <c r="H789" t="s">
        <v>123</v>
      </c>
      <c r="J789">
        <v>21</v>
      </c>
      <c r="K789">
        <v>2</v>
      </c>
      <c r="L789">
        <v>11.714</v>
      </c>
      <c r="M789" s="95">
        <f t="shared" si="22"/>
        <v>61.464913778384833</v>
      </c>
      <c r="S789" s="33"/>
    </row>
    <row r="790" spans="1:19">
      <c r="A790" s="5" t="s">
        <v>176</v>
      </c>
      <c r="B790" s="5">
        <v>2019</v>
      </c>
      <c r="C790" s="6">
        <v>43524</v>
      </c>
      <c r="D790" s="5" t="s">
        <v>13</v>
      </c>
      <c r="E790" s="47" t="s">
        <v>205</v>
      </c>
      <c r="F790">
        <v>10</v>
      </c>
      <c r="G790" t="s">
        <v>122</v>
      </c>
      <c r="H790" t="s">
        <v>123</v>
      </c>
      <c r="J790">
        <v>14</v>
      </c>
      <c r="K790">
        <v>1</v>
      </c>
      <c r="L790">
        <v>11.279</v>
      </c>
      <c r="M790" s="95">
        <f t="shared" si="22"/>
        <v>63.835446404823124</v>
      </c>
      <c r="S790" s="33"/>
    </row>
    <row r="791" spans="1:19">
      <c r="A791" s="5" t="s">
        <v>176</v>
      </c>
      <c r="B791" s="5">
        <v>2019</v>
      </c>
      <c r="C791" s="6">
        <v>43524</v>
      </c>
      <c r="D791" s="5" t="s">
        <v>13</v>
      </c>
      <c r="E791" s="47" t="s">
        <v>205</v>
      </c>
      <c r="F791">
        <v>10</v>
      </c>
      <c r="G791" t="s">
        <v>157</v>
      </c>
      <c r="H791" t="s">
        <v>38</v>
      </c>
      <c r="J791">
        <v>20</v>
      </c>
      <c r="K791">
        <v>2</v>
      </c>
      <c r="L791">
        <v>11.334999999999999</v>
      </c>
      <c r="M791" s="95">
        <f t="shared" si="22"/>
        <v>63.520070577856202</v>
      </c>
      <c r="S791" s="33"/>
    </row>
    <row r="792" spans="1:19">
      <c r="A792" s="5" t="s">
        <v>176</v>
      </c>
      <c r="B792" s="5">
        <v>2019</v>
      </c>
      <c r="C792" s="6">
        <v>43524</v>
      </c>
      <c r="D792" s="5" t="s">
        <v>13</v>
      </c>
      <c r="E792" s="47" t="s">
        <v>205</v>
      </c>
      <c r="F792">
        <v>11</v>
      </c>
      <c r="G792" t="s">
        <v>43</v>
      </c>
      <c r="H792" t="s">
        <v>44</v>
      </c>
      <c r="J792">
        <v>15</v>
      </c>
      <c r="K792">
        <v>1</v>
      </c>
      <c r="L792">
        <v>11.641</v>
      </c>
      <c r="M792" s="95">
        <f t="shared" si="22"/>
        <v>61.850356498582599</v>
      </c>
      <c r="S792" s="33"/>
    </row>
    <row r="793" spans="1:19">
      <c r="A793" s="5" t="s">
        <v>176</v>
      </c>
      <c r="B793" s="5">
        <v>2019</v>
      </c>
      <c r="C793" s="6">
        <v>43524</v>
      </c>
      <c r="D793" s="5" t="s">
        <v>13</v>
      </c>
      <c r="E793" s="47" t="s">
        <v>205</v>
      </c>
      <c r="F793">
        <v>11</v>
      </c>
      <c r="G793" t="s">
        <v>177</v>
      </c>
      <c r="H793" t="s">
        <v>19</v>
      </c>
      <c r="J793">
        <v>19</v>
      </c>
      <c r="K793">
        <v>2</v>
      </c>
      <c r="L793">
        <v>11.75</v>
      </c>
      <c r="M793" s="95">
        <f t="shared" si="22"/>
        <v>61.276595744680854</v>
      </c>
      <c r="S793" s="33"/>
    </row>
    <row r="794" spans="1:19">
      <c r="A794" s="5" t="s">
        <v>176</v>
      </c>
      <c r="B794" s="5">
        <v>2019</v>
      </c>
      <c r="C794" s="6">
        <v>43524</v>
      </c>
      <c r="D794" s="5" t="s">
        <v>13</v>
      </c>
      <c r="E794" s="47" t="s">
        <v>205</v>
      </c>
      <c r="F794">
        <v>12</v>
      </c>
      <c r="G794" t="s">
        <v>83</v>
      </c>
      <c r="H794" t="s">
        <v>67</v>
      </c>
      <c r="J794">
        <v>16</v>
      </c>
      <c r="K794">
        <v>1</v>
      </c>
      <c r="L794">
        <v>11.491</v>
      </c>
      <c r="M794" s="95">
        <f t="shared" si="22"/>
        <v>62.657732138195108</v>
      </c>
      <c r="S794" s="33"/>
    </row>
    <row r="795" spans="1:19">
      <c r="A795" s="5" t="s">
        <v>176</v>
      </c>
      <c r="B795" s="5">
        <v>2019</v>
      </c>
      <c r="C795" s="6">
        <v>43524</v>
      </c>
      <c r="D795" s="5" t="s">
        <v>13</v>
      </c>
      <c r="E795" s="47" t="s">
        <v>205</v>
      </c>
      <c r="F795">
        <v>12</v>
      </c>
      <c r="G795" t="s">
        <v>132</v>
      </c>
      <c r="H795" t="s">
        <v>65</v>
      </c>
      <c r="J795">
        <v>18</v>
      </c>
      <c r="K795">
        <v>2</v>
      </c>
      <c r="L795">
        <v>11.510999999999999</v>
      </c>
      <c r="M795" s="95">
        <f t="shared" si="22"/>
        <v>62.548866301798284</v>
      </c>
      <c r="S795" s="33"/>
    </row>
    <row r="796" spans="1:19">
      <c r="A796" s="5" t="s">
        <v>176</v>
      </c>
      <c r="B796" s="5">
        <v>2019</v>
      </c>
      <c r="C796" s="6">
        <v>43524</v>
      </c>
      <c r="D796" s="5" t="s">
        <v>13</v>
      </c>
      <c r="E796" s="47" t="s">
        <v>206</v>
      </c>
      <c r="F796">
        <v>1</v>
      </c>
      <c r="G796" t="s">
        <v>135</v>
      </c>
      <c r="H796" t="s">
        <v>36</v>
      </c>
      <c r="J796">
        <v>2</v>
      </c>
      <c r="K796">
        <v>1</v>
      </c>
      <c r="L796">
        <v>11.397</v>
      </c>
      <c r="M796" s="95">
        <f t="shared" si="22"/>
        <v>63.174519610423793</v>
      </c>
      <c r="S796" s="33"/>
    </row>
    <row r="797" spans="1:19">
      <c r="A797" s="5" t="s">
        <v>176</v>
      </c>
      <c r="B797" s="5">
        <v>2019</v>
      </c>
      <c r="C797" s="6">
        <v>43524</v>
      </c>
      <c r="D797" s="5" t="s">
        <v>13</v>
      </c>
      <c r="E797" s="76" t="s">
        <v>206</v>
      </c>
      <c r="F797">
        <v>1</v>
      </c>
      <c r="G797" t="s">
        <v>83</v>
      </c>
      <c r="H797" t="s">
        <v>67</v>
      </c>
      <c r="J797">
        <v>16</v>
      </c>
      <c r="K797">
        <v>2</v>
      </c>
      <c r="L797">
        <v>11.576000000000001</v>
      </c>
      <c r="M797" s="95">
        <f t="shared" si="22"/>
        <v>62.197650310988251</v>
      </c>
      <c r="S797" s="33"/>
    </row>
    <row r="798" spans="1:19">
      <c r="A798" s="5" t="s">
        <v>176</v>
      </c>
      <c r="B798" s="5">
        <v>2019</v>
      </c>
      <c r="C798" s="6">
        <v>43524</v>
      </c>
      <c r="D798" s="5" t="s">
        <v>13</v>
      </c>
      <c r="E798" s="76" t="s">
        <v>206</v>
      </c>
      <c r="F798">
        <v>2</v>
      </c>
      <c r="G798" t="s">
        <v>80</v>
      </c>
      <c r="H798" t="s">
        <v>65</v>
      </c>
      <c r="J798">
        <v>1</v>
      </c>
      <c r="K798">
        <v>1</v>
      </c>
      <c r="L798">
        <v>11.297000000000001</v>
      </c>
      <c r="M798" s="95">
        <f t="shared" si="22"/>
        <v>63.733734619810569</v>
      </c>
      <c r="S798" s="33"/>
    </row>
    <row r="799" spans="1:19">
      <c r="A799" s="5" t="s">
        <v>176</v>
      </c>
      <c r="B799" s="5">
        <v>2019</v>
      </c>
      <c r="C799" s="6">
        <v>43524</v>
      </c>
      <c r="D799" s="5" t="s">
        <v>13</v>
      </c>
      <c r="E799" s="47" t="s">
        <v>206</v>
      </c>
      <c r="F799">
        <v>2</v>
      </c>
      <c r="G799" t="s">
        <v>43</v>
      </c>
      <c r="H799" t="s">
        <v>44</v>
      </c>
      <c r="J799">
        <v>15</v>
      </c>
      <c r="K799">
        <v>2</v>
      </c>
      <c r="L799">
        <v>11.518000000000001</v>
      </c>
      <c r="M799" s="95">
        <f t="shared" si="22"/>
        <v>62.510852578572667</v>
      </c>
      <c r="S799" s="33"/>
    </row>
    <row r="800" spans="1:19">
      <c r="A800" s="5" t="s">
        <v>176</v>
      </c>
      <c r="B800" s="5">
        <v>2019</v>
      </c>
      <c r="C800" s="6">
        <v>43524</v>
      </c>
      <c r="D800" s="5" t="s">
        <v>13</v>
      </c>
      <c r="E800" s="76" t="s">
        <v>206</v>
      </c>
      <c r="F800">
        <v>3</v>
      </c>
      <c r="G800" t="s">
        <v>16</v>
      </c>
      <c r="H800" t="s">
        <v>17</v>
      </c>
      <c r="J800">
        <v>3</v>
      </c>
      <c r="K800">
        <v>1</v>
      </c>
      <c r="L800">
        <v>11.7</v>
      </c>
      <c r="M800" s="95">
        <f t="shared" si="22"/>
        <v>61.53846153846154</v>
      </c>
      <c r="S800" s="33"/>
    </row>
    <row r="801" spans="1:19">
      <c r="A801" s="5" t="s">
        <v>176</v>
      </c>
      <c r="B801" s="5">
        <v>2019</v>
      </c>
      <c r="C801" s="6">
        <v>43524</v>
      </c>
      <c r="D801" s="5" t="s">
        <v>13</v>
      </c>
      <c r="E801" s="76" t="s">
        <v>206</v>
      </c>
      <c r="F801">
        <v>3</v>
      </c>
      <c r="G801" t="s">
        <v>122</v>
      </c>
      <c r="H801" t="s">
        <v>123</v>
      </c>
      <c r="J801">
        <v>14</v>
      </c>
      <c r="K801">
        <v>2</v>
      </c>
      <c r="L801">
        <v>11.926</v>
      </c>
      <c r="M801" s="129">
        <f t="shared" si="22"/>
        <v>60.372295824249541</v>
      </c>
      <c r="S801" s="33"/>
    </row>
    <row r="802" spans="1:19">
      <c r="A802" s="5" t="s">
        <v>176</v>
      </c>
      <c r="B802" s="5">
        <v>2019</v>
      </c>
      <c r="C802" s="6">
        <v>43524</v>
      </c>
      <c r="D802" s="5" t="s">
        <v>13</v>
      </c>
      <c r="E802" s="47" t="s">
        <v>206</v>
      </c>
      <c r="F802">
        <v>4</v>
      </c>
      <c r="G802" t="s">
        <v>14</v>
      </c>
      <c r="H802" t="s">
        <v>15</v>
      </c>
      <c r="J802">
        <v>4</v>
      </c>
      <c r="K802">
        <v>1</v>
      </c>
      <c r="L802">
        <v>11.311</v>
      </c>
      <c r="M802" s="95">
        <f t="shared" si="22"/>
        <v>63.654849261780569</v>
      </c>
      <c r="S802" s="33"/>
    </row>
    <row r="803" spans="1:19">
      <c r="A803" s="5" t="s">
        <v>176</v>
      </c>
      <c r="B803" s="5">
        <v>2019</v>
      </c>
      <c r="C803" s="6">
        <v>43524</v>
      </c>
      <c r="D803" s="5" t="s">
        <v>13</v>
      </c>
      <c r="E803" s="76" t="s">
        <v>206</v>
      </c>
      <c r="F803">
        <v>4</v>
      </c>
      <c r="G803" t="s">
        <v>136</v>
      </c>
      <c r="H803" t="s">
        <v>25</v>
      </c>
      <c r="J803">
        <v>13</v>
      </c>
      <c r="K803">
        <v>2</v>
      </c>
      <c r="L803">
        <v>11.443999999999999</v>
      </c>
      <c r="M803" s="95">
        <f t="shared" si="22"/>
        <v>62.915064662705355</v>
      </c>
      <c r="S803" s="33"/>
    </row>
    <row r="804" spans="1:19">
      <c r="A804" s="5" t="s">
        <v>176</v>
      </c>
      <c r="B804" s="5">
        <v>2019</v>
      </c>
      <c r="C804" s="6">
        <v>43524</v>
      </c>
      <c r="D804" s="5" t="s">
        <v>13</v>
      </c>
      <c r="E804" s="76" t="s">
        <v>206</v>
      </c>
      <c r="F804">
        <v>5</v>
      </c>
      <c r="G804" t="s">
        <v>142</v>
      </c>
      <c r="H804" t="s">
        <v>61</v>
      </c>
      <c r="J804">
        <v>8</v>
      </c>
      <c r="K804">
        <v>1</v>
      </c>
      <c r="L804">
        <v>11.551</v>
      </c>
      <c r="M804" s="95">
        <f t="shared" si="22"/>
        <v>62.332265604709548</v>
      </c>
      <c r="S804" s="33"/>
    </row>
    <row r="805" spans="1:19">
      <c r="A805" s="5" t="s">
        <v>176</v>
      </c>
      <c r="B805" s="5">
        <v>2019</v>
      </c>
      <c r="C805" s="6">
        <v>43524</v>
      </c>
      <c r="D805" s="5" t="s">
        <v>13</v>
      </c>
      <c r="E805" s="47" t="s">
        <v>206</v>
      </c>
      <c r="F805">
        <v>5</v>
      </c>
      <c r="G805" t="s">
        <v>113</v>
      </c>
      <c r="H805" t="s">
        <v>121</v>
      </c>
      <c r="J805">
        <v>9</v>
      </c>
      <c r="K805">
        <v>2</v>
      </c>
      <c r="L805" t="s">
        <v>212</v>
      </c>
      <c r="M805" s="4"/>
      <c r="S805" s="33"/>
    </row>
    <row r="806" spans="1:19">
      <c r="A806" s="5" t="s">
        <v>176</v>
      </c>
      <c r="B806" s="5">
        <v>2019</v>
      </c>
      <c r="C806" s="6">
        <v>43524</v>
      </c>
      <c r="D806" s="5" t="s">
        <v>13</v>
      </c>
      <c r="E806" s="76" t="s">
        <v>206</v>
      </c>
      <c r="F806">
        <v>6</v>
      </c>
      <c r="G806" t="s">
        <v>73</v>
      </c>
      <c r="H806" t="s">
        <v>19</v>
      </c>
      <c r="J806">
        <v>7</v>
      </c>
      <c r="K806">
        <v>1</v>
      </c>
      <c r="L806">
        <v>11.372</v>
      </c>
      <c r="M806" s="95">
        <f t="shared" ref="M806:M837" si="23">3.6*200/L806</f>
        <v>63.313401336616252</v>
      </c>
      <c r="S806" s="33"/>
    </row>
    <row r="807" spans="1:19">
      <c r="A807" s="5" t="s">
        <v>176</v>
      </c>
      <c r="B807" s="5">
        <v>2019</v>
      </c>
      <c r="C807" s="6">
        <v>43524</v>
      </c>
      <c r="D807" s="5" t="s">
        <v>13</v>
      </c>
      <c r="E807" s="76" t="s">
        <v>206</v>
      </c>
      <c r="F807">
        <v>6</v>
      </c>
      <c r="G807" t="s">
        <v>139</v>
      </c>
      <c r="H807" t="s">
        <v>36</v>
      </c>
      <c r="J807">
        <v>10</v>
      </c>
      <c r="K807">
        <v>2</v>
      </c>
      <c r="L807">
        <v>11.420999999999999</v>
      </c>
      <c r="M807" s="95">
        <f t="shared" si="23"/>
        <v>63.04176516942475</v>
      </c>
      <c r="S807" s="33"/>
    </row>
    <row r="808" spans="1:19">
      <c r="A808" s="5" t="s">
        <v>176</v>
      </c>
      <c r="B808" s="5">
        <v>2019</v>
      </c>
      <c r="C808" s="6">
        <v>43524</v>
      </c>
      <c r="D808" s="5" t="s">
        <v>13</v>
      </c>
      <c r="E808" s="47" t="s">
        <v>206</v>
      </c>
      <c r="F808">
        <v>7</v>
      </c>
      <c r="G808" t="s">
        <v>111</v>
      </c>
      <c r="H808" t="s">
        <v>121</v>
      </c>
      <c r="J808">
        <v>6</v>
      </c>
      <c r="K808">
        <v>1</v>
      </c>
      <c r="L808">
        <v>11.387</v>
      </c>
      <c r="M808" s="95">
        <f t="shared" si="23"/>
        <v>63.229999121805562</v>
      </c>
      <c r="S808" s="33"/>
    </row>
    <row r="809" spans="1:19">
      <c r="A809" s="5" t="s">
        <v>176</v>
      </c>
      <c r="B809" s="5">
        <v>2019</v>
      </c>
      <c r="C809" s="6">
        <v>43524</v>
      </c>
      <c r="D809" s="5" t="s">
        <v>13</v>
      </c>
      <c r="E809" s="76" t="s">
        <v>206</v>
      </c>
      <c r="F809">
        <v>7</v>
      </c>
      <c r="G809" t="s">
        <v>23</v>
      </c>
      <c r="H809" t="s">
        <v>15</v>
      </c>
      <c r="J809">
        <v>11</v>
      </c>
      <c r="K809">
        <v>2</v>
      </c>
      <c r="L809">
        <v>11.4</v>
      </c>
      <c r="M809" s="95">
        <f t="shared" si="23"/>
        <v>63.157894736842103</v>
      </c>
      <c r="S809" s="33"/>
    </row>
    <row r="810" spans="1:19">
      <c r="A810" s="5" t="s">
        <v>176</v>
      </c>
      <c r="B810" s="5">
        <v>2019</v>
      </c>
      <c r="C810" s="6">
        <v>43524</v>
      </c>
      <c r="D810" s="5" t="s">
        <v>13</v>
      </c>
      <c r="E810" s="76" t="s">
        <v>206</v>
      </c>
      <c r="F810">
        <v>8</v>
      </c>
      <c r="G810" t="s">
        <v>30</v>
      </c>
      <c r="H810" t="s">
        <v>31</v>
      </c>
      <c r="J810">
        <v>5</v>
      </c>
      <c r="K810">
        <v>1</v>
      </c>
      <c r="L810">
        <v>11.225</v>
      </c>
      <c r="M810" s="95">
        <f t="shared" si="23"/>
        <v>64.142538975501111</v>
      </c>
      <c r="S810" s="33"/>
    </row>
    <row r="811" spans="1:19">
      <c r="A811" s="5" t="s">
        <v>176</v>
      </c>
      <c r="B811" s="5">
        <v>2019</v>
      </c>
      <c r="C811" s="6">
        <v>43524</v>
      </c>
      <c r="D811" s="5" t="s">
        <v>13</v>
      </c>
      <c r="E811" s="47" t="s">
        <v>206</v>
      </c>
      <c r="F811">
        <v>8</v>
      </c>
      <c r="G811" t="s">
        <v>138</v>
      </c>
      <c r="H811" t="s">
        <v>29</v>
      </c>
      <c r="J811">
        <v>12</v>
      </c>
      <c r="K811">
        <v>2</v>
      </c>
      <c r="L811">
        <v>11.305</v>
      </c>
      <c r="M811" s="95">
        <f t="shared" si="23"/>
        <v>63.688633348076074</v>
      </c>
      <c r="S811" s="33"/>
    </row>
    <row r="812" spans="1:19">
      <c r="A812" s="5" t="s">
        <v>176</v>
      </c>
      <c r="B812" s="5">
        <v>2019</v>
      </c>
      <c r="C812" s="6">
        <v>43524</v>
      </c>
      <c r="D812" s="5" t="s">
        <v>13</v>
      </c>
      <c r="E812" s="76" t="s">
        <v>207</v>
      </c>
      <c r="F812">
        <v>1</v>
      </c>
      <c r="G812" t="s">
        <v>135</v>
      </c>
      <c r="H812" t="s">
        <v>36</v>
      </c>
      <c r="J812">
        <v>2</v>
      </c>
      <c r="K812">
        <v>1</v>
      </c>
      <c r="L812">
        <v>10.895</v>
      </c>
      <c r="M812" s="95">
        <f t="shared" si="23"/>
        <v>66.085360256998626</v>
      </c>
      <c r="N812">
        <v>1</v>
      </c>
      <c r="O812">
        <v>11.355</v>
      </c>
      <c r="P812" s="95">
        <f t="shared" ref="P812:P827" si="24">3.6*200/O812</f>
        <v>63.408190224570674</v>
      </c>
      <c r="S812" s="33"/>
    </row>
    <row r="813" spans="1:19">
      <c r="A813" s="5" t="s">
        <v>176</v>
      </c>
      <c r="B813" s="5">
        <v>2019</v>
      </c>
      <c r="C813" s="6">
        <v>43524</v>
      </c>
      <c r="D813" s="5" t="s">
        <v>13</v>
      </c>
      <c r="E813" s="76" t="s">
        <v>207</v>
      </c>
      <c r="F813">
        <v>1</v>
      </c>
      <c r="G813" t="s">
        <v>30</v>
      </c>
      <c r="H813" t="s">
        <v>31</v>
      </c>
      <c r="J813">
        <v>5</v>
      </c>
      <c r="K813">
        <v>2</v>
      </c>
      <c r="L813">
        <v>10.977</v>
      </c>
      <c r="M813" s="95">
        <f t="shared" si="23"/>
        <v>65.591691719048924</v>
      </c>
      <c r="N813">
        <v>2</v>
      </c>
      <c r="O813">
        <v>11.395</v>
      </c>
      <c r="P813" s="95">
        <f t="shared" si="24"/>
        <v>63.18560772268539</v>
      </c>
      <c r="S813" s="33"/>
    </row>
    <row r="814" spans="1:19">
      <c r="A814" s="5" t="s">
        <v>176</v>
      </c>
      <c r="B814" s="5">
        <v>2019</v>
      </c>
      <c r="C814" s="6">
        <v>43524</v>
      </c>
      <c r="D814" s="5" t="s">
        <v>13</v>
      </c>
      <c r="E814" s="76" t="s">
        <v>207</v>
      </c>
      <c r="F814">
        <v>2</v>
      </c>
      <c r="G814" t="s">
        <v>80</v>
      </c>
      <c r="H814" t="s">
        <v>65</v>
      </c>
      <c r="J814">
        <v>1</v>
      </c>
      <c r="K814">
        <v>1</v>
      </c>
      <c r="L814">
        <v>11.282999999999999</v>
      </c>
      <c r="M814" s="95">
        <f t="shared" si="23"/>
        <v>63.81281574049455</v>
      </c>
      <c r="N814">
        <v>1</v>
      </c>
      <c r="O814">
        <v>11.237</v>
      </c>
      <c r="P814" s="95">
        <f t="shared" si="24"/>
        <v>64.074041114176381</v>
      </c>
      <c r="S814" s="33"/>
    </row>
    <row r="815" spans="1:19">
      <c r="A815" s="5" t="s">
        <v>176</v>
      </c>
      <c r="B815" s="5">
        <v>2019</v>
      </c>
      <c r="C815" s="6">
        <v>43524</v>
      </c>
      <c r="D815" s="5" t="s">
        <v>13</v>
      </c>
      <c r="E815" s="76" t="s">
        <v>207</v>
      </c>
      <c r="F815">
        <v>2</v>
      </c>
      <c r="G815" t="s">
        <v>111</v>
      </c>
      <c r="H815" t="s">
        <v>121</v>
      </c>
      <c r="J815">
        <v>6</v>
      </c>
      <c r="K815">
        <v>2</v>
      </c>
      <c r="L815">
        <v>11.466999999999999</v>
      </c>
      <c r="M815" s="95">
        <f t="shared" si="23"/>
        <v>62.78887241649953</v>
      </c>
      <c r="N815">
        <v>2</v>
      </c>
      <c r="O815">
        <v>11.641999999999999</v>
      </c>
      <c r="P815" s="95">
        <f t="shared" si="24"/>
        <v>61.845043806906034</v>
      </c>
      <c r="S815" s="33"/>
    </row>
    <row r="816" spans="1:19">
      <c r="A816" s="5" t="s">
        <v>176</v>
      </c>
      <c r="B816" s="5">
        <v>2019</v>
      </c>
      <c r="C816" s="6">
        <v>43524</v>
      </c>
      <c r="D816" s="5" t="s">
        <v>13</v>
      </c>
      <c r="E816" s="76" t="s">
        <v>207</v>
      </c>
      <c r="F816">
        <v>3</v>
      </c>
      <c r="G816" t="s">
        <v>16</v>
      </c>
      <c r="H816" t="s">
        <v>17</v>
      </c>
      <c r="J816">
        <v>3</v>
      </c>
      <c r="K816">
        <v>1</v>
      </c>
      <c r="L816">
        <v>11.336</v>
      </c>
      <c r="M816" s="95">
        <f t="shared" si="23"/>
        <v>63.51446718419195</v>
      </c>
      <c r="N816">
        <v>1</v>
      </c>
      <c r="O816">
        <v>11.132999999999999</v>
      </c>
      <c r="P816" s="95">
        <f t="shared" si="24"/>
        <v>64.672594987873893</v>
      </c>
      <c r="S816" s="33"/>
    </row>
    <row r="817" spans="1:19">
      <c r="A817" s="5" t="s">
        <v>176</v>
      </c>
      <c r="B817" s="5">
        <v>2019</v>
      </c>
      <c r="C817" s="6">
        <v>43524</v>
      </c>
      <c r="D817" s="5" t="s">
        <v>13</v>
      </c>
      <c r="E817" s="76" t="s">
        <v>207</v>
      </c>
      <c r="F817">
        <v>3</v>
      </c>
      <c r="G817" t="s">
        <v>73</v>
      </c>
      <c r="H817" t="s">
        <v>19</v>
      </c>
      <c r="J817">
        <v>7</v>
      </c>
      <c r="K817">
        <v>2</v>
      </c>
      <c r="L817">
        <v>11.347</v>
      </c>
      <c r="M817" s="95">
        <f t="shared" si="23"/>
        <v>63.452895038336123</v>
      </c>
      <c r="N817">
        <v>2</v>
      </c>
      <c r="O817">
        <v>11.478</v>
      </c>
      <c r="P817" s="95">
        <f t="shared" si="24"/>
        <v>62.728698379508629</v>
      </c>
      <c r="S817" s="33"/>
    </row>
    <row r="818" spans="1:19">
      <c r="A818" s="5" t="s">
        <v>176</v>
      </c>
      <c r="B818" s="5">
        <v>2019</v>
      </c>
      <c r="C818" s="6">
        <v>43524</v>
      </c>
      <c r="D818" s="5" t="s">
        <v>13</v>
      </c>
      <c r="E818" s="76" t="s">
        <v>207</v>
      </c>
      <c r="F818">
        <v>4</v>
      </c>
      <c r="G818" t="s">
        <v>14</v>
      </c>
      <c r="H818" t="s">
        <v>15</v>
      </c>
      <c r="J818">
        <v>4</v>
      </c>
      <c r="K818">
        <v>1</v>
      </c>
      <c r="L818">
        <v>11.455</v>
      </c>
      <c r="M818" s="95">
        <f t="shared" si="23"/>
        <v>62.854648625054558</v>
      </c>
      <c r="N818">
        <v>1</v>
      </c>
      <c r="O818">
        <v>11.493</v>
      </c>
      <c r="P818" s="95">
        <f t="shared" si="24"/>
        <v>62.646828504306967</v>
      </c>
      <c r="S818" s="33"/>
    </row>
    <row r="819" spans="1:19">
      <c r="A819" s="5" t="s">
        <v>176</v>
      </c>
      <c r="B819" s="5">
        <v>2019</v>
      </c>
      <c r="C819" s="6">
        <v>43524</v>
      </c>
      <c r="D819" s="5" t="s">
        <v>13</v>
      </c>
      <c r="E819" s="76" t="s">
        <v>207</v>
      </c>
      <c r="F819">
        <v>4</v>
      </c>
      <c r="G819" t="s">
        <v>142</v>
      </c>
      <c r="H819" t="s">
        <v>61</v>
      </c>
      <c r="J819">
        <v>8</v>
      </c>
      <c r="K819">
        <v>2</v>
      </c>
      <c r="L819">
        <v>11.519</v>
      </c>
      <c r="M819" s="95">
        <f t="shared" si="23"/>
        <v>62.505425818213389</v>
      </c>
      <c r="N819">
        <v>2</v>
      </c>
      <c r="O819">
        <v>11.539</v>
      </c>
      <c r="P819" s="95">
        <f t="shared" si="24"/>
        <v>62.397088135886996</v>
      </c>
      <c r="S819" s="33"/>
    </row>
    <row r="820" spans="1:19">
      <c r="A820" s="5" t="s">
        <v>176</v>
      </c>
      <c r="B820" s="5">
        <v>2019</v>
      </c>
      <c r="C820" s="6">
        <v>43525</v>
      </c>
      <c r="D820" s="5" t="s">
        <v>13</v>
      </c>
      <c r="E820" s="76" t="s">
        <v>208</v>
      </c>
      <c r="F820">
        <v>1</v>
      </c>
      <c r="G820" t="s">
        <v>135</v>
      </c>
      <c r="H820" t="s">
        <v>36</v>
      </c>
      <c r="J820">
        <v>2</v>
      </c>
      <c r="K820">
        <v>1</v>
      </c>
      <c r="L820">
        <v>11.324999999999999</v>
      </c>
      <c r="M820" s="95">
        <f t="shared" si="23"/>
        <v>63.576158940397356</v>
      </c>
      <c r="N820">
        <v>1</v>
      </c>
      <c r="O820">
        <v>11.132999999999999</v>
      </c>
      <c r="P820" s="95">
        <f t="shared" si="24"/>
        <v>64.672594987873893</v>
      </c>
      <c r="S820" s="94"/>
    </row>
    <row r="821" spans="1:19">
      <c r="A821" s="5" t="s">
        <v>176</v>
      </c>
      <c r="B821" s="5">
        <v>2019</v>
      </c>
      <c r="C821" s="6">
        <v>43525</v>
      </c>
      <c r="D821" s="5" t="s">
        <v>13</v>
      </c>
      <c r="E821" s="76" t="s">
        <v>208</v>
      </c>
      <c r="F821">
        <v>1</v>
      </c>
      <c r="G821" t="s">
        <v>14</v>
      </c>
      <c r="H821" t="s">
        <v>15</v>
      </c>
      <c r="J821">
        <v>4</v>
      </c>
      <c r="K821">
        <v>2</v>
      </c>
      <c r="L821">
        <v>11.481</v>
      </c>
      <c r="M821" s="95">
        <f t="shared" si="23"/>
        <v>62.712307290305723</v>
      </c>
      <c r="N821">
        <v>2</v>
      </c>
      <c r="O821">
        <v>11.286999999999999</v>
      </c>
      <c r="P821" s="95">
        <f t="shared" si="24"/>
        <v>63.790201116328525</v>
      </c>
      <c r="S821" s="94"/>
    </row>
    <row r="822" spans="1:19">
      <c r="A822" s="5" t="s">
        <v>176</v>
      </c>
      <c r="B822" s="5">
        <v>2019</v>
      </c>
      <c r="C822" s="6">
        <v>43525</v>
      </c>
      <c r="D822" s="5" t="s">
        <v>13</v>
      </c>
      <c r="E822" s="76" t="s">
        <v>208</v>
      </c>
      <c r="F822">
        <v>2</v>
      </c>
      <c r="G822" t="s">
        <v>80</v>
      </c>
      <c r="H822" t="s">
        <v>65</v>
      </c>
      <c r="J822">
        <v>1</v>
      </c>
      <c r="K822">
        <v>1</v>
      </c>
      <c r="L822">
        <v>11.177</v>
      </c>
      <c r="M822" s="95">
        <f t="shared" si="23"/>
        <v>64.418001252572253</v>
      </c>
      <c r="N822">
        <v>1</v>
      </c>
      <c r="O822">
        <v>11.215999999999999</v>
      </c>
      <c r="P822" s="95">
        <f t="shared" si="24"/>
        <v>64.194008559201151</v>
      </c>
      <c r="S822" s="33"/>
    </row>
    <row r="823" spans="1:19">
      <c r="A823" s="5" t="s">
        <v>176</v>
      </c>
      <c r="B823" s="5">
        <v>2019</v>
      </c>
      <c r="C823" s="6">
        <v>43525</v>
      </c>
      <c r="D823" s="5" t="s">
        <v>13</v>
      </c>
      <c r="E823" s="76" t="s">
        <v>208</v>
      </c>
      <c r="F823">
        <v>2</v>
      </c>
      <c r="G823" t="s">
        <v>16</v>
      </c>
      <c r="H823" t="s">
        <v>17</v>
      </c>
      <c r="J823">
        <v>3</v>
      </c>
      <c r="K823">
        <v>2</v>
      </c>
      <c r="L823">
        <v>11.224</v>
      </c>
      <c r="M823" s="95">
        <f t="shared" si="23"/>
        <v>64.148253741981463</v>
      </c>
      <c r="N823">
        <v>2</v>
      </c>
      <c r="O823">
        <v>11.267999999999999</v>
      </c>
      <c r="P823" s="95">
        <f t="shared" si="24"/>
        <v>63.89776357827477</v>
      </c>
      <c r="S823" s="33"/>
    </row>
    <row r="824" spans="1:19">
      <c r="A824" s="5" t="s">
        <v>176</v>
      </c>
      <c r="B824" s="5">
        <v>2019</v>
      </c>
      <c r="C824" s="6">
        <v>43525</v>
      </c>
      <c r="D824" s="5" t="s">
        <v>13</v>
      </c>
      <c r="E824" s="76" t="s">
        <v>209</v>
      </c>
      <c r="F824" t="s">
        <v>210</v>
      </c>
      <c r="G824" t="s">
        <v>80</v>
      </c>
      <c r="H824" t="s">
        <v>65</v>
      </c>
      <c r="J824">
        <v>1</v>
      </c>
      <c r="K824">
        <v>1</v>
      </c>
      <c r="L824">
        <v>11.276</v>
      </c>
      <c r="M824" s="95">
        <f t="shared" si="23"/>
        <v>63.852429939694929</v>
      </c>
      <c r="N824">
        <v>1</v>
      </c>
      <c r="O824">
        <v>11.112</v>
      </c>
      <c r="P824" s="95">
        <f t="shared" si="24"/>
        <v>64.794816414686821</v>
      </c>
      <c r="S824" s="33"/>
    </row>
    <row r="825" spans="1:19">
      <c r="A825" s="5" t="s">
        <v>176</v>
      </c>
      <c r="B825" s="5">
        <v>2019</v>
      </c>
      <c r="C825" s="6">
        <v>43525</v>
      </c>
      <c r="D825" s="5" t="s">
        <v>13</v>
      </c>
      <c r="E825" s="76" t="s">
        <v>209</v>
      </c>
      <c r="F825" t="s">
        <v>210</v>
      </c>
      <c r="G825" t="s">
        <v>135</v>
      </c>
      <c r="H825" t="s">
        <v>36</v>
      </c>
      <c r="J825">
        <v>2</v>
      </c>
      <c r="K825">
        <v>2</v>
      </c>
      <c r="L825">
        <v>11.33</v>
      </c>
      <c r="M825" s="95">
        <f t="shared" si="23"/>
        <v>63.548102383053838</v>
      </c>
      <c r="N825">
        <v>2</v>
      </c>
      <c r="O825">
        <v>11.247</v>
      </c>
      <c r="P825" s="95">
        <f t="shared" si="24"/>
        <v>64.017071218991731</v>
      </c>
      <c r="S825" s="33"/>
    </row>
    <row r="826" spans="1:19">
      <c r="A826" s="5" t="s">
        <v>176</v>
      </c>
      <c r="B826" s="5">
        <v>2019</v>
      </c>
      <c r="C826" s="6">
        <v>43525</v>
      </c>
      <c r="D826" s="5" t="s">
        <v>13</v>
      </c>
      <c r="E826" s="76" t="s">
        <v>209</v>
      </c>
      <c r="F826" t="s">
        <v>211</v>
      </c>
      <c r="G826" t="s">
        <v>16</v>
      </c>
      <c r="H826" t="s">
        <v>17</v>
      </c>
      <c r="J826">
        <v>3</v>
      </c>
      <c r="K826">
        <v>1</v>
      </c>
      <c r="L826">
        <v>11.349</v>
      </c>
      <c r="M826" s="95">
        <f t="shared" si="23"/>
        <v>63.441712926249011</v>
      </c>
      <c r="N826">
        <v>1</v>
      </c>
      <c r="O826">
        <v>11.167999999999999</v>
      </c>
      <c r="P826" s="95">
        <f t="shared" si="24"/>
        <v>64.469914040114617</v>
      </c>
      <c r="S826" s="33"/>
    </row>
    <row r="827" spans="1:19">
      <c r="A827" s="5" t="s">
        <v>176</v>
      </c>
      <c r="B827" s="5">
        <v>2019</v>
      </c>
      <c r="C827" s="6">
        <v>43525</v>
      </c>
      <c r="D827" s="5" t="s">
        <v>13</v>
      </c>
      <c r="E827" s="76" t="s">
        <v>209</v>
      </c>
      <c r="F827" t="s">
        <v>211</v>
      </c>
      <c r="G827" t="s">
        <v>14</v>
      </c>
      <c r="H827" t="s">
        <v>15</v>
      </c>
      <c r="J827">
        <v>4</v>
      </c>
      <c r="K827">
        <v>2</v>
      </c>
      <c r="L827">
        <v>11.44</v>
      </c>
      <c r="M827" s="95">
        <f t="shared" si="23"/>
        <v>62.93706293706294</v>
      </c>
      <c r="N827">
        <v>2</v>
      </c>
      <c r="O827">
        <v>11.331999999999999</v>
      </c>
      <c r="P827" s="95">
        <f t="shared" si="24"/>
        <v>63.536886692552073</v>
      </c>
      <c r="S827" s="33"/>
    </row>
    <row r="828" spans="1:19">
      <c r="A828" s="47" t="s">
        <v>130</v>
      </c>
      <c r="B828" s="47">
        <v>2019</v>
      </c>
      <c r="C828" s="78">
        <v>43491</v>
      </c>
      <c r="D828" s="47" t="s">
        <v>72</v>
      </c>
      <c r="E828" s="76" t="s">
        <v>205</v>
      </c>
      <c r="F828">
        <v>1</v>
      </c>
      <c r="G828" t="s">
        <v>111</v>
      </c>
      <c r="H828" t="s">
        <v>163</v>
      </c>
      <c r="K828">
        <v>1</v>
      </c>
      <c r="L828">
        <v>11.494</v>
      </c>
      <c r="M828" s="95">
        <f t="shared" si="23"/>
        <v>62.641378110318428</v>
      </c>
      <c r="S828" s="33"/>
    </row>
    <row r="829" spans="1:19">
      <c r="A829" s="47" t="s">
        <v>130</v>
      </c>
      <c r="B829" s="47">
        <v>2019</v>
      </c>
      <c r="C829" s="78">
        <v>43491</v>
      </c>
      <c r="D829" s="47" t="s">
        <v>72</v>
      </c>
      <c r="E829" s="76" t="s">
        <v>205</v>
      </c>
      <c r="F829">
        <v>1</v>
      </c>
      <c r="G829" t="s">
        <v>60</v>
      </c>
      <c r="H829" t="s">
        <v>61</v>
      </c>
      <c r="K829">
        <v>2</v>
      </c>
      <c r="L829">
        <v>11.664999999999999</v>
      </c>
      <c r="M829" s="95">
        <f t="shared" si="23"/>
        <v>61.7231033004715</v>
      </c>
      <c r="S829" s="33"/>
    </row>
    <row r="830" spans="1:19">
      <c r="A830" s="47" t="s">
        <v>130</v>
      </c>
      <c r="B830" s="47">
        <v>2019</v>
      </c>
      <c r="C830" s="78">
        <v>43491</v>
      </c>
      <c r="D830" s="47" t="s">
        <v>72</v>
      </c>
      <c r="E830" s="76" t="s">
        <v>205</v>
      </c>
      <c r="F830">
        <v>2</v>
      </c>
      <c r="G830" t="s">
        <v>178</v>
      </c>
      <c r="H830" t="s">
        <v>159</v>
      </c>
      <c r="K830">
        <v>1</v>
      </c>
      <c r="L830">
        <v>11.749000000000001</v>
      </c>
      <c r="M830" s="95">
        <f t="shared" si="23"/>
        <v>61.281811217975992</v>
      </c>
      <c r="S830" s="33"/>
    </row>
    <row r="831" spans="1:19">
      <c r="A831" s="47" t="s">
        <v>130</v>
      </c>
      <c r="B831" s="47">
        <v>2019</v>
      </c>
      <c r="C831" s="78">
        <v>43491</v>
      </c>
      <c r="D831" s="47" t="s">
        <v>72</v>
      </c>
      <c r="E831" s="76" t="s">
        <v>205</v>
      </c>
      <c r="F831">
        <v>2</v>
      </c>
      <c r="G831" t="s">
        <v>100</v>
      </c>
      <c r="H831" t="s">
        <v>47</v>
      </c>
      <c r="K831">
        <v>2</v>
      </c>
      <c r="L831">
        <v>12.466000000000001</v>
      </c>
      <c r="M831" s="95">
        <f t="shared" si="23"/>
        <v>57.757099310123529</v>
      </c>
      <c r="S831" s="33"/>
    </row>
    <row r="832" spans="1:19">
      <c r="A832" s="47" t="s">
        <v>130</v>
      </c>
      <c r="B832" s="47">
        <v>2019</v>
      </c>
      <c r="C832" s="78">
        <v>43491</v>
      </c>
      <c r="D832" s="47" t="s">
        <v>72</v>
      </c>
      <c r="E832" s="76" t="s">
        <v>205</v>
      </c>
      <c r="F832">
        <v>3</v>
      </c>
      <c r="G832" t="s">
        <v>136</v>
      </c>
      <c r="H832" t="s">
        <v>25</v>
      </c>
      <c r="K832">
        <v>1</v>
      </c>
      <c r="L832">
        <v>11.672000000000001</v>
      </c>
      <c r="M832" s="95">
        <f t="shared" si="23"/>
        <v>61.686086360520903</v>
      </c>
      <c r="S832" s="33"/>
    </row>
    <row r="833" spans="1:19">
      <c r="A833" s="47" t="s">
        <v>130</v>
      </c>
      <c r="B833" s="47">
        <v>2019</v>
      </c>
      <c r="C833" s="78">
        <v>43491</v>
      </c>
      <c r="D833" s="47" t="s">
        <v>72</v>
      </c>
      <c r="E833" s="76" t="s">
        <v>205</v>
      </c>
      <c r="F833">
        <v>3</v>
      </c>
      <c r="G833" t="s">
        <v>181</v>
      </c>
      <c r="H833" t="s">
        <v>182</v>
      </c>
      <c r="K833">
        <v>2</v>
      </c>
      <c r="L833">
        <v>11.692</v>
      </c>
      <c r="M833" s="95">
        <f t="shared" si="23"/>
        <v>61.580567909681832</v>
      </c>
      <c r="S833" s="33"/>
    </row>
    <row r="834" spans="1:19">
      <c r="A834" s="47" t="s">
        <v>130</v>
      </c>
      <c r="B834" s="47">
        <v>2019</v>
      </c>
      <c r="C834" s="78">
        <v>43491</v>
      </c>
      <c r="D834" s="47" t="s">
        <v>72</v>
      </c>
      <c r="E834" s="76" t="s">
        <v>205</v>
      </c>
      <c r="F834">
        <v>4</v>
      </c>
      <c r="G834" t="s">
        <v>164</v>
      </c>
      <c r="H834" t="s">
        <v>36</v>
      </c>
      <c r="K834">
        <v>1</v>
      </c>
      <c r="L834">
        <v>11.919</v>
      </c>
      <c r="M834" s="95">
        <f t="shared" si="23"/>
        <v>60.407752328215452</v>
      </c>
      <c r="S834" s="33"/>
    </row>
    <row r="835" spans="1:19">
      <c r="A835" s="47" t="s">
        <v>130</v>
      </c>
      <c r="B835" s="47">
        <v>2019</v>
      </c>
      <c r="C835" s="78">
        <v>43491</v>
      </c>
      <c r="D835" s="47" t="s">
        <v>72</v>
      </c>
      <c r="E835" s="76" t="s">
        <v>205</v>
      </c>
      <c r="F835">
        <v>4</v>
      </c>
      <c r="G835" t="s">
        <v>180</v>
      </c>
      <c r="H835" t="s">
        <v>27</v>
      </c>
      <c r="K835">
        <v>2</v>
      </c>
      <c r="L835">
        <v>12.32</v>
      </c>
      <c r="M835" s="95">
        <f t="shared" si="23"/>
        <v>58.441558441558442</v>
      </c>
      <c r="S835" s="33"/>
    </row>
    <row r="836" spans="1:19">
      <c r="A836" s="47" t="s">
        <v>130</v>
      </c>
      <c r="B836" s="47">
        <v>2019</v>
      </c>
      <c r="C836" s="78">
        <v>43491</v>
      </c>
      <c r="D836" s="47" t="s">
        <v>72</v>
      </c>
      <c r="E836" s="76" t="s">
        <v>205</v>
      </c>
      <c r="F836">
        <v>5</v>
      </c>
      <c r="G836" t="s">
        <v>132</v>
      </c>
      <c r="H836" t="s">
        <v>179</v>
      </c>
      <c r="K836">
        <v>1</v>
      </c>
      <c r="L836">
        <v>11.387</v>
      </c>
      <c r="M836" s="95">
        <f t="shared" si="23"/>
        <v>63.229999121805562</v>
      </c>
      <c r="S836" s="33"/>
    </row>
    <row r="837" spans="1:19">
      <c r="A837" s="47" t="s">
        <v>130</v>
      </c>
      <c r="B837" s="47">
        <v>2019</v>
      </c>
      <c r="C837" s="78">
        <v>43491</v>
      </c>
      <c r="D837" s="47" t="s">
        <v>72</v>
      </c>
      <c r="E837" s="76" t="s">
        <v>205</v>
      </c>
      <c r="F837">
        <v>5</v>
      </c>
      <c r="G837" t="s">
        <v>39</v>
      </c>
      <c r="H837" t="s">
        <v>40</v>
      </c>
      <c r="K837">
        <v>2</v>
      </c>
      <c r="L837">
        <v>11.433</v>
      </c>
      <c r="M837" s="95">
        <f t="shared" si="23"/>
        <v>62.97559695617948</v>
      </c>
      <c r="S837" s="33"/>
    </row>
    <row r="838" spans="1:19">
      <c r="A838" s="47" t="s">
        <v>130</v>
      </c>
      <c r="B838" s="47">
        <v>2019</v>
      </c>
      <c r="C838" s="78">
        <v>43491</v>
      </c>
      <c r="D838" s="47" t="s">
        <v>72</v>
      </c>
      <c r="E838" s="76" t="s">
        <v>205</v>
      </c>
      <c r="F838">
        <v>6</v>
      </c>
      <c r="G838" t="s">
        <v>33</v>
      </c>
      <c r="H838" t="s">
        <v>27</v>
      </c>
      <c r="K838">
        <v>1</v>
      </c>
      <c r="L838">
        <v>12.03</v>
      </c>
      <c r="M838" s="95">
        <f t="shared" ref="M838:M856" si="25">3.6*200/L838</f>
        <v>59.850374064837908</v>
      </c>
      <c r="S838" s="33"/>
    </row>
    <row r="839" spans="1:19">
      <c r="A839" s="47" t="s">
        <v>130</v>
      </c>
      <c r="B839" s="47">
        <v>2019</v>
      </c>
      <c r="C839" s="78">
        <v>43491</v>
      </c>
      <c r="D839" s="47" t="s">
        <v>72</v>
      </c>
      <c r="E839" s="76" t="s">
        <v>205</v>
      </c>
      <c r="F839">
        <v>6</v>
      </c>
      <c r="G839" t="s">
        <v>50</v>
      </c>
      <c r="H839" t="s">
        <v>51</v>
      </c>
      <c r="K839">
        <v>2</v>
      </c>
      <c r="L839">
        <v>12.039</v>
      </c>
      <c r="M839" s="95">
        <f t="shared" si="25"/>
        <v>59.805631696984804</v>
      </c>
      <c r="S839" s="33"/>
    </row>
    <row r="840" spans="1:19">
      <c r="A840" s="47" t="s">
        <v>130</v>
      </c>
      <c r="B840" s="47">
        <v>2019</v>
      </c>
      <c r="C840" s="78">
        <v>43491</v>
      </c>
      <c r="D840" s="47" t="s">
        <v>72</v>
      </c>
      <c r="E840" s="76" t="s">
        <v>205</v>
      </c>
      <c r="F840">
        <v>7</v>
      </c>
      <c r="G840" t="s">
        <v>83</v>
      </c>
      <c r="H840" t="s">
        <v>67</v>
      </c>
      <c r="K840">
        <v>1</v>
      </c>
      <c r="L840">
        <v>11.769</v>
      </c>
      <c r="M840" s="95">
        <f t="shared" si="25"/>
        <v>61.177670150395102</v>
      </c>
      <c r="S840" s="33"/>
    </row>
    <row r="841" spans="1:19">
      <c r="A841" s="47" t="s">
        <v>130</v>
      </c>
      <c r="B841" s="47">
        <v>2019</v>
      </c>
      <c r="C841" s="78">
        <v>43491</v>
      </c>
      <c r="D841" s="47" t="s">
        <v>72</v>
      </c>
      <c r="E841" s="76" t="s">
        <v>205</v>
      </c>
      <c r="F841">
        <v>7</v>
      </c>
      <c r="G841" t="s">
        <v>150</v>
      </c>
      <c r="H841" t="s">
        <v>31</v>
      </c>
      <c r="K841">
        <v>2</v>
      </c>
      <c r="L841">
        <v>11.81</v>
      </c>
      <c r="M841" s="95">
        <f t="shared" si="25"/>
        <v>60.96528365791702</v>
      </c>
      <c r="S841" s="33"/>
    </row>
    <row r="842" spans="1:19">
      <c r="A842" s="47" t="s">
        <v>130</v>
      </c>
      <c r="B842" s="47">
        <v>2019</v>
      </c>
      <c r="C842" s="78">
        <v>43491</v>
      </c>
      <c r="D842" s="47" t="s">
        <v>72</v>
      </c>
      <c r="E842" s="76" t="s">
        <v>205</v>
      </c>
      <c r="F842">
        <v>8</v>
      </c>
      <c r="G842" t="s">
        <v>122</v>
      </c>
      <c r="H842" t="s">
        <v>123</v>
      </c>
      <c r="K842">
        <v>1</v>
      </c>
      <c r="L842">
        <v>12.012</v>
      </c>
      <c r="M842" s="95">
        <f t="shared" si="25"/>
        <v>59.940059940059939</v>
      </c>
      <c r="S842" s="33"/>
    </row>
    <row r="843" spans="1:19">
      <c r="A843" s="47" t="s">
        <v>130</v>
      </c>
      <c r="B843" s="47">
        <v>2019</v>
      </c>
      <c r="C843" s="78">
        <v>43491</v>
      </c>
      <c r="D843" s="47" t="s">
        <v>72</v>
      </c>
      <c r="E843" s="76" t="s">
        <v>205</v>
      </c>
      <c r="F843">
        <v>8</v>
      </c>
      <c r="G843" t="s">
        <v>140</v>
      </c>
      <c r="H843" t="s">
        <v>29</v>
      </c>
      <c r="K843">
        <v>2</v>
      </c>
      <c r="L843">
        <v>12.095000000000001</v>
      </c>
      <c r="M843" s="95">
        <f t="shared" si="25"/>
        <v>59.528730880529139</v>
      </c>
      <c r="S843" s="33"/>
    </row>
    <row r="844" spans="1:19">
      <c r="A844" s="47" t="s">
        <v>130</v>
      </c>
      <c r="B844" s="47">
        <v>2019</v>
      </c>
      <c r="C844" s="78">
        <v>43491</v>
      </c>
      <c r="D844" s="47" t="s">
        <v>72</v>
      </c>
      <c r="E844" s="76" t="s">
        <v>205</v>
      </c>
      <c r="F844">
        <v>9</v>
      </c>
      <c r="G844" t="s">
        <v>147</v>
      </c>
      <c r="H844" t="s">
        <v>148</v>
      </c>
      <c r="K844">
        <v>1</v>
      </c>
      <c r="L844">
        <v>11.487</v>
      </c>
      <c r="M844" s="95">
        <f t="shared" si="25"/>
        <v>62.679550796552626</v>
      </c>
      <c r="S844" s="33"/>
    </row>
    <row r="845" spans="1:19">
      <c r="A845" s="47" t="s">
        <v>130</v>
      </c>
      <c r="B845" s="47">
        <v>2019</v>
      </c>
      <c r="C845" s="78">
        <v>43491</v>
      </c>
      <c r="D845" s="47" t="s">
        <v>72</v>
      </c>
      <c r="E845" s="76" t="s">
        <v>205</v>
      </c>
      <c r="F845">
        <v>9</v>
      </c>
      <c r="G845" t="s">
        <v>52</v>
      </c>
      <c r="H845" t="s">
        <v>53</v>
      </c>
      <c r="K845">
        <v>2</v>
      </c>
      <c r="L845">
        <v>12.105</v>
      </c>
      <c r="M845" s="95">
        <f t="shared" si="25"/>
        <v>59.479553903345725</v>
      </c>
      <c r="S845" s="33"/>
    </row>
    <row r="846" spans="1:19">
      <c r="A846" s="47" t="s">
        <v>130</v>
      </c>
      <c r="B846" s="47">
        <v>2019</v>
      </c>
      <c r="C846" s="78">
        <v>43491</v>
      </c>
      <c r="D846" s="47" t="s">
        <v>72</v>
      </c>
      <c r="E846" s="76" t="s">
        <v>205</v>
      </c>
      <c r="F846">
        <v>10</v>
      </c>
      <c r="G846" t="s">
        <v>142</v>
      </c>
      <c r="H846" t="s">
        <v>61</v>
      </c>
      <c r="K846">
        <v>1</v>
      </c>
      <c r="L846">
        <v>11.638999999999999</v>
      </c>
      <c r="M846" s="95">
        <f t="shared" si="25"/>
        <v>61.860984620671886</v>
      </c>
      <c r="S846" s="33"/>
    </row>
    <row r="847" spans="1:19">
      <c r="A847" s="47" t="s">
        <v>130</v>
      </c>
      <c r="B847" s="47">
        <v>2019</v>
      </c>
      <c r="C847" s="78">
        <v>43491</v>
      </c>
      <c r="D847" s="47" t="s">
        <v>72</v>
      </c>
      <c r="E847" s="76" t="s">
        <v>205</v>
      </c>
      <c r="F847">
        <v>10</v>
      </c>
      <c r="G847" t="s">
        <v>124</v>
      </c>
      <c r="H847" t="s">
        <v>123</v>
      </c>
      <c r="K847">
        <v>2</v>
      </c>
      <c r="L847">
        <v>11.68</v>
      </c>
      <c r="M847" s="95">
        <f t="shared" si="25"/>
        <v>61.643835616438359</v>
      </c>
      <c r="S847" s="33"/>
    </row>
    <row r="848" spans="1:19">
      <c r="A848" s="47" t="s">
        <v>130</v>
      </c>
      <c r="B848" s="47">
        <v>2019</v>
      </c>
      <c r="C848" s="78">
        <v>43491</v>
      </c>
      <c r="D848" s="47" t="s">
        <v>72</v>
      </c>
      <c r="E848" s="76" t="s">
        <v>205</v>
      </c>
      <c r="F848">
        <v>11</v>
      </c>
      <c r="G848" t="s">
        <v>101</v>
      </c>
      <c r="H848" t="s">
        <v>47</v>
      </c>
      <c r="K848">
        <v>1</v>
      </c>
      <c r="L848">
        <v>11.791</v>
      </c>
      <c r="M848" s="95">
        <f t="shared" si="25"/>
        <v>61.063523026036805</v>
      </c>
      <c r="S848" s="33"/>
    </row>
    <row r="849" spans="1:19">
      <c r="A849" s="47" t="s">
        <v>130</v>
      </c>
      <c r="B849" s="47">
        <v>2019</v>
      </c>
      <c r="C849" s="78">
        <v>43491</v>
      </c>
      <c r="D849" s="47" t="s">
        <v>72</v>
      </c>
      <c r="E849" s="76" t="s">
        <v>205</v>
      </c>
      <c r="F849">
        <v>11</v>
      </c>
      <c r="G849" t="s">
        <v>149</v>
      </c>
      <c r="H849" t="s">
        <v>56</v>
      </c>
      <c r="K849">
        <v>2</v>
      </c>
      <c r="L849">
        <v>11.943</v>
      </c>
      <c r="M849" s="95">
        <f t="shared" si="25"/>
        <v>60.286360211002261</v>
      </c>
      <c r="S849" s="33"/>
    </row>
    <row r="850" spans="1:19">
      <c r="A850" s="47" t="s">
        <v>130</v>
      </c>
      <c r="B850" s="47">
        <v>2019</v>
      </c>
      <c r="C850" s="78">
        <v>43491</v>
      </c>
      <c r="D850" s="47" t="s">
        <v>72</v>
      </c>
      <c r="E850" s="76" t="s">
        <v>205</v>
      </c>
      <c r="F850">
        <v>12</v>
      </c>
      <c r="G850" t="s">
        <v>97</v>
      </c>
      <c r="H850" t="s">
        <v>153</v>
      </c>
      <c r="K850">
        <v>1</v>
      </c>
      <c r="L850">
        <v>11.776999999999999</v>
      </c>
      <c r="M850" s="95">
        <f t="shared" si="25"/>
        <v>61.136112762163542</v>
      </c>
      <c r="S850" s="33"/>
    </row>
    <row r="851" spans="1:19">
      <c r="A851" s="47" t="s">
        <v>130</v>
      </c>
      <c r="B851" s="47">
        <v>2019</v>
      </c>
      <c r="C851" s="78">
        <v>43491</v>
      </c>
      <c r="D851" s="47" t="s">
        <v>72</v>
      </c>
      <c r="E851" s="76" t="s">
        <v>205</v>
      </c>
      <c r="F851">
        <v>12</v>
      </c>
      <c r="G851" t="s">
        <v>99</v>
      </c>
      <c r="H851" t="s">
        <v>67</v>
      </c>
      <c r="K851">
        <v>2</v>
      </c>
      <c r="L851">
        <v>11.838999999999999</v>
      </c>
      <c r="M851" s="95">
        <f t="shared" si="25"/>
        <v>60.815947292845685</v>
      </c>
      <c r="S851" s="33"/>
    </row>
    <row r="852" spans="1:19">
      <c r="A852" s="47" t="s">
        <v>130</v>
      </c>
      <c r="B852" s="47">
        <v>2019</v>
      </c>
      <c r="C852" s="78">
        <v>43491</v>
      </c>
      <c r="D852" s="47" t="s">
        <v>72</v>
      </c>
      <c r="E852" s="76" t="s">
        <v>206</v>
      </c>
      <c r="F852">
        <v>1</v>
      </c>
      <c r="G852" t="s">
        <v>80</v>
      </c>
      <c r="H852" t="s">
        <v>65</v>
      </c>
      <c r="K852">
        <v>1</v>
      </c>
      <c r="L852">
        <v>11.712</v>
      </c>
      <c r="M852" s="95">
        <f t="shared" si="25"/>
        <v>61.475409836065573</v>
      </c>
      <c r="S852" s="33"/>
    </row>
    <row r="853" spans="1:19">
      <c r="A853" s="47" t="s">
        <v>130</v>
      </c>
      <c r="B853" s="47">
        <v>2019</v>
      </c>
      <c r="C853" s="78">
        <v>43491</v>
      </c>
      <c r="D853" s="47" t="s">
        <v>72</v>
      </c>
      <c r="E853" s="76" t="s">
        <v>206</v>
      </c>
      <c r="F853">
        <v>1</v>
      </c>
      <c r="G853" t="s">
        <v>97</v>
      </c>
      <c r="H853" t="s">
        <v>153</v>
      </c>
      <c r="K853">
        <v>2</v>
      </c>
      <c r="L853">
        <v>11.962999999999999</v>
      </c>
      <c r="M853" s="95">
        <f t="shared" si="25"/>
        <v>60.185572180891086</v>
      </c>
      <c r="S853" s="33"/>
    </row>
    <row r="854" spans="1:19">
      <c r="A854" s="47" t="s">
        <v>130</v>
      </c>
      <c r="B854" s="47">
        <v>2019</v>
      </c>
      <c r="C854" s="78">
        <v>43491</v>
      </c>
      <c r="D854" s="47" t="s">
        <v>72</v>
      </c>
      <c r="E854" s="76" t="s">
        <v>206</v>
      </c>
      <c r="F854">
        <v>2</v>
      </c>
      <c r="G854" t="s">
        <v>30</v>
      </c>
      <c r="H854" t="s">
        <v>31</v>
      </c>
      <c r="K854">
        <v>1</v>
      </c>
      <c r="L854">
        <v>11.661</v>
      </c>
      <c r="M854" s="95">
        <f t="shared" si="25"/>
        <v>61.744275791098538</v>
      </c>
      <c r="S854" s="33"/>
    </row>
    <row r="855" spans="1:19">
      <c r="A855" s="47" t="s">
        <v>130</v>
      </c>
      <c r="B855" s="47">
        <v>2019</v>
      </c>
      <c r="C855" s="78">
        <v>43491</v>
      </c>
      <c r="D855" s="47" t="s">
        <v>72</v>
      </c>
      <c r="E855" s="76" t="s">
        <v>206</v>
      </c>
      <c r="F855">
        <v>2</v>
      </c>
      <c r="G855" t="s">
        <v>101</v>
      </c>
      <c r="H855" t="s">
        <v>47</v>
      </c>
      <c r="K855">
        <v>2</v>
      </c>
      <c r="L855">
        <v>11.728</v>
      </c>
      <c r="M855" s="95">
        <f t="shared" si="25"/>
        <v>61.391541609822646</v>
      </c>
      <c r="S855" s="33"/>
    </row>
    <row r="856" spans="1:19">
      <c r="A856" s="47" t="s">
        <v>130</v>
      </c>
      <c r="B856" s="47">
        <v>2019</v>
      </c>
      <c r="C856" s="78">
        <v>43491</v>
      </c>
      <c r="D856" s="47" t="s">
        <v>72</v>
      </c>
      <c r="E856" s="76" t="s">
        <v>206</v>
      </c>
      <c r="F856">
        <v>3</v>
      </c>
      <c r="G856" t="s">
        <v>142</v>
      </c>
      <c r="H856" t="s">
        <v>61</v>
      </c>
      <c r="K856">
        <v>1</v>
      </c>
      <c r="L856">
        <v>11.661</v>
      </c>
      <c r="M856" s="95">
        <f t="shared" si="25"/>
        <v>61.744275791098538</v>
      </c>
      <c r="S856" s="33"/>
    </row>
    <row r="857" spans="1:19">
      <c r="A857" s="47" t="s">
        <v>130</v>
      </c>
      <c r="B857" s="47">
        <v>2019</v>
      </c>
      <c r="C857" s="78">
        <v>43491</v>
      </c>
      <c r="D857" s="47" t="s">
        <v>72</v>
      </c>
      <c r="E857" s="76" t="s">
        <v>206</v>
      </c>
      <c r="F857">
        <v>3</v>
      </c>
      <c r="G857" t="s">
        <v>137</v>
      </c>
      <c r="H857" t="s">
        <v>38</v>
      </c>
      <c r="K857">
        <v>2</v>
      </c>
      <c r="L857" t="s">
        <v>212</v>
      </c>
      <c r="M857" s="4"/>
      <c r="S857" s="33"/>
    </row>
    <row r="858" spans="1:19">
      <c r="A858" s="47" t="s">
        <v>130</v>
      </c>
      <c r="B858" s="47">
        <v>2019</v>
      </c>
      <c r="C858" s="78">
        <v>43491</v>
      </c>
      <c r="D858" s="47" t="s">
        <v>72</v>
      </c>
      <c r="E858" s="76" t="s">
        <v>206</v>
      </c>
      <c r="F858">
        <v>4</v>
      </c>
      <c r="G858" t="s">
        <v>147</v>
      </c>
      <c r="H858" t="s">
        <v>148</v>
      </c>
      <c r="K858">
        <v>1</v>
      </c>
      <c r="L858">
        <v>11.339</v>
      </c>
      <c r="M858" s="95">
        <f t="shared" ref="M858:M889" si="26">3.6*200/L858</f>
        <v>63.497662933239262</v>
      </c>
      <c r="S858" s="33"/>
    </row>
    <row r="859" spans="1:19">
      <c r="A859" s="47" t="s">
        <v>130</v>
      </c>
      <c r="B859" s="47">
        <v>2019</v>
      </c>
      <c r="C859" s="78">
        <v>43491</v>
      </c>
      <c r="D859" s="47" t="s">
        <v>72</v>
      </c>
      <c r="E859" s="76" t="s">
        <v>206</v>
      </c>
      <c r="F859">
        <v>4</v>
      </c>
      <c r="G859" t="s">
        <v>14</v>
      </c>
      <c r="H859" t="s">
        <v>15</v>
      </c>
      <c r="K859">
        <v>2</v>
      </c>
      <c r="L859">
        <v>11.412000000000001</v>
      </c>
      <c r="M859" s="95">
        <f t="shared" si="26"/>
        <v>63.09148264984227</v>
      </c>
      <c r="S859" s="33"/>
    </row>
    <row r="860" spans="1:19">
      <c r="A860" s="47" t="s">
        <v>130</v>
      </c>
      <c r="B860" s="47">
        <v>2019</v>
      </c>
      <c r="C860" s="78">
        <v>43491</v>
      </c>
      <c r="D860" s="47" t="s">
        <v>72</v>
      </c>
      <c r="E860" s="76" t="s">
        <v>206</v>
      </c>
      <c r="F860">
        <v>5</v>
      </c>
      <c r="G860" t="s">
        <v>122</v>
      </c>
      <c r="H860" t="s">
        <v>123</v>
      </c>
      <c r="K860">
        <v>1</v>
      </c>
      <c r="L860">
        <v>11.765000000000001</v>
      </c>
      <c r="M860" s="95">
        <f t="shared" si="26"/>
        <v>61.198470038249042</v>
      </c>
      <c r="P860" s="4"/>
      <c r="S860" s="33"/>
    </row>
    <row r="861" spans="1:19">
      <c r="A861" s="47" t="s">
        <v>130</v>
      </c>
      <c r="B861" s="47">
        <v>2019</v>
      </c>
      <c r="C861" s="78">
        <v>43491</v>
      </c>
      <c r="D861" s="47" t="s">
        <v>72</v>
      </c>
      <c r="E861" s="76" t="s">
        <v>206</v>
      </c>
      <c r="F861">
        <v>5</v>
      </c>
      <c r="G861" t="s">
        <v>111</v>
      </c>
      <c r="H861" t="s">
        <v>163</v>
      </c>
      <c r="K861">
        <v>2</v>
      </c>
      <c r="L861">
        <v>12.287000000000001</v>
      </c>
      <c r="M861" s="95">
        <f t="shared" si="26"/>
        <v>58.598518759664685</v>
      </c>
      <c r="P861" s="4"/>
      <c r="S861" s="33"/>
    </row>
    <row r="862" spans="1:19">
      <c r="A862" s="47" t="s">
        <v>130</v>
      </c>
      <c r="B862" s="47">
        <v>2019</v>
      </c>
      <c r="C862" s="78">
        <v>43491</v>
      </c>
      <c r="D862" s="47" t="s">
        <v>72</v>
      </c>
      <c r="E862" s="76" t="s">
        <v>206</v>
      </c>
      <c r="F862">
        <v>6</v>
      </c>
      <c r="G862" t="s">
        <v>178</v>
      </c>
      <c r="H862" t="s">
        <v>159</v>
      </c>
      <c r="K862">
        <v>1</v>
      </c>
      <c r="L862">
        <v>11.554</v>
      </c>
      <c r="M862" s="95">
        <f t="shared" si="26"/>
        <v>62.316081010905314</v>
      </c>
      <c r="P862" s="4"/>
      <c r="S862" s="33"/>
    </row>
    <row r="863" spans="1:19">
      <c r="A863" s="47" t="s">
        <v>130</v>
      </c>
      <c r="B863" s="47">
        <v>2019</v>
      </c>
      <c r="C863" s="78">
        <v>43491</v>
      </c>
      <c r="D863" s="47" t="s">
        <v>72</v>
      </c>
      <c r="E863" s="76" t="s">
        <v>206</v>
      </c>
      <c r="F863">
        <v>6</v>
      </c>
      <c r="G863" t="s">
        <v>83</v>
      </c>
      <c r="H863" t="s">
        <v>67</v>
      </c>
      <c r="K863">
        <v>2</v>
      </c>
      <c r="L863">
        <v>11.633000000000001</v>
      </c>
      <c r="M863" s="95">
        <f t="shared" si="26"/>
        <v>61.892890913779759</v>
      </c>
      <c r="P863" s="4"/>
      <c r="S863" s="33"/>
    </row>
    <row r="864" spans="1:19">
      <c r="A864" s="47" t="s">
        <v>130</v>
      </c>
      <c r="B864" s="47">
        <v>2019</v>
      </c>
      <c r="C864" s="78">
        <v>43491</v>
      </c>
      <c r="D864" s="47" t="s">
        <v>72</v>
      </c>
      <c r="E864" s="76" t="s">
        <v>206</v>
      </c>
      <c r="F864">
        <v>7</v>
      </c>
      <c r="G864" t="s">
        <v>33</v>
      </c>
      <c r="H864" t="s">
        <v>27</v>
      </c>
      <c r="K864">
        <v>1</v>
      </c>
      <c r="L864">
        <v>11.571</v>
      </c>
      <c r="M864" s="95">
        <f t="shared" si="26"/>
        <v>62.2245268343272</v>
      </c>
      <c r="P864" s="4"/>
      <c r="S864" s="33"/>
    </row>
    <row r="865" spans="1:19">
      <c r="A865" s="47" t="s">
        <v>130</v>
      </c>
      <c r="B865" s="47">
        <v>2019</v>
      </c>
      <c r="C865" s="78">
        <v>43491</v>
      </c>
      <c r="D865" s="47" t="s">
        <v>72</v>
      </c>
      <c r="E865" s="76" t="s">
        <v>206</v>
      </c>
      <c r="F865">
        <v>7</v>
      </c>
      <c r="G865" t="s">
        <v>136</v>
      </c>
      <c r="H865" t="s">
        <v>25</v>
      </c>
      <c r="K865">
        <v>2</v>
      </c>
      <c r="L865">
        <v>11.631</v>
      </c>
      <c r="M865" s="95">
        <f t="shared" si="26"/>
        <v>61.903533660046428</v>
      </c>
      <c r="P865" s="4"/>
      <c r="S865" s="33"/>
    </row>
    <row r="866" spans="1:19">
      <c r="A866" s="47" t="s">
        <v>130</v>
      </c>
      <c r="B866" s="47">
        <v>2019</v>
      </c>
      <c r="C866" s="78">
        <v>43491</v>
      </c>
      <c r="D866" s="47" t="s">
        <v>72</v>
      </c>
      <c r="E866" s="76" t="s">
        <v>206</v>
      </c>
      <c r="F866">
        <v>8</v>
      </c>
      <c r="G866" t="s">
        <v>164</v>
      </c>
      <c r="H866" t="s">
        <v>36</v>
      </c>
      <c r="K866">
        <v>1</v>
      </c>
      <c r="L866">
        <v>11.579000000000001</v>
      </c>
      <c r="M866" s="95">
        <f t="shared" si="26"/>
        <v>62.181535538474819</v>
      </c>
      <c r="P866" s="4"/>
      <c r="S866" s="33"/>
    </row>
    <row r="867" spans="1:19">
      <c r="A867" s="47" t="s">
        <v>130</v>
      </c>
      <c r="B867" s="47">
        <v>2019</v>
      </c>
      <c r="C867" s="78">
        <v>43491</v>
      </c>
      <c r="D867" s="47" t="s">
        <v>72</v>
      </c>
      <c r="E867" s="76" t="s">
        <v>206</v>
      </c>
      <c r="F867">
        <v>8</v>
      </c>
      <c r="G867" t="s">
        <v>132</v>
      </c>
      <c r="H867" t="s">
        <v>179</v>
      </c>
      <c r="K867">
        <v>2</v>
      </c>
      <c r="L867">
        <v>11.729000000000001</v>
      </c>
      <c r="M867" s="95">
        <f t="shared" si="26"/>
        <v>61.38630744308977</v>
      </c>
      <c r="P867" s="4"/>
      <c r="S867" s="33"/>
    </row>
    <row r="868" spans="1:19">
      <c r="A868" s="47" t="s">
        <v>130</v>
      </c>
      <c r="B868" s="47">
        <v>2019</v>
      </c>
      <c r="C868" s="78">
        <v>43491</v>
      </c>
      <c r="D868" s="47" t="s">
        <v>72</v>
      </c>
      <c r="E868" s="76" t="s">
        <v>207</v>
      </c>
      <c r="F868">
        <v>1</v>
      </c>
      <c r="G868" t="s">
        <v>80</v>
      </c>
      <c r="H868" t="s">
        <v>65</v>
      </c>
      <c r="K868">
        <v>1</v>
      </c>
      <c r="L868">
        <v>11.26</v>
      </c>
      <c r="M868" s="95">
        <f t="shared" si="26"/>
        <v>63.943161634103021</v>
      </c>
      <c r="N868">
        <v>1</v>
      </c>
      <c r="O868">
        <v>11.839</v>
      </c>
      <c r="P868" s="95">
        <f t="shared" ref="P868:P883" si="27">3.6*200/O868</f>
        <v>60.815947292845678</v>
      </c>
      <c r="S868" s="33"/>
    </row>
    <row r="869" spans="1:19">
      <c r="A869" s="47" t="s">
        <v>130</v>
      </c>
      <c r="B869" s="47">
        <v>2019</v>
      </c>
      <c r="C869" s="78">
        <v>43491</v>
      </c>
      <c r="D869" s="47" t="s">
        <v>72</v>
      </c>
      <c r="E869" s="76" t="s">
        <v>207</v>
      </c>
      <c r="F869">
        <v>1</v>
      </c>
      <c r="G869" t="s">
        <v>164</v>
      </c>
      <c r="H869" t="s">
        <v>36</v>
      </c>
      <c r="K869">
        <v>2</v>
      </c>
      <c r="L869">
        <v>11.513</v>
      </c>
      <c r="M869" s="95">
        <f t="shared" si="26"/>
        <v>62.538000521150003</v>
      </c>
      <c r="N869">
        <v>2</v>
      </c>
      <c r="O869">
        <v>12.117000000000001</v>
      </c>
      <c r="P869" s="95">
        <f t="shared" si="27"/>
        <v>59.420648675414704</v>
      </c>
      <c r="S869" s="33"/>
    </row>
    <row r="870" spans="1:19">
      <c r="A870" s="47" t="s">
        <v>130</v>
      </c>
      <c r="B870" s="47">
        <v>2019</v>
      </c>
      <c r="C870" s="78">
        <v>43491</v>
      </c>
      <c r="D870" s="47" t="s">
        <v>72</v>
      </c>
      <c r="E870" s="76" t="s">
        <v>207</v>
      </c>
      <c r="F870">
        <v>2</v>
      </c>
      <c r="G870" t="s">
        <v>30</v>
      </c>
      <c r="H870" t="s">
        <v>31</v>
      </c>
      <c r="K870">
        <v>1</v>
      </c>
      <c r="L870">
        <v>11.643000000000001</v>
      </c>
      <c r="M870" s="95">
        <f t="shared" si="26"/>
        <v>61.839732027827878</v>
      </c>
      <c r="N870">
        <v>1</v>
      </c>
      <c r="O870">
        <v>11.347</v>
      </c>
      <c r="P870" s="95">
        <f t="shared" si="27"/>
        <v>63.452895038336123</v>
      </c>
      <c r="S870" s="33"/>
    </row>
    <row r="871" spans="1:19">
      <c r="A871" s="47" t="s">
        <v>130</v>
      </c>
      <c r="B871" s="47">
        <v>2019</v>
      </c>
      <c r="C871" s="78">
        <v>43491</v>
      </c>
      <c r="D871" s="47" t="s">
        <v>72</v>
      </c>
      <c r="E871" s="76" t="s">
        <v>207</v>
      </c>
      <c r="F871">
        <v>2</v>
      </c>
      <c r="G871" t="s">
        <v>33</v>
      </c>
      <c r="H871" t="s">
        <v>27</v>
      </c>
      <c r="K871">
        <v>2</v>
      </c>
      <c r="L871">
        <v>11.756</v>
      </c>
      <c r="M871" s="95">
        <f t="shared" si="26"/>
        <v>61.245321537938075</v>
      </c>
      <c r="N871">
        <v>2</v>
      </c>
      <c r="O871">
        <v>11.481</v>
      </c>
      <c r="P871" s="95">
        <f t="shared" si="27"/>
        <v>62.712307290305723</v>
      </c>
      <c r="S871" s="33"/>
    </row>
    <row r="872" spans="1:19">
      <c r="A872" s="47" t="s">
        <v>130</v>
      </c>
      <c r="B872" s="47">
        <v>2019</v>
      </c>
      <c r="C872" s="78">
        <v>43491</v>
      </c>
      <c r="D872" s="47" t="s">
        <v>72</v>
      </c>
      <c r="E872" s="76" t="s">
        <v>207</v>
      </c>
      <c r="F872">
        <v>3</v>
      </c>
      <c r="G872" t="s">
        <v>178</v>
      </c>
      <c r="H872" t="s">
        <v>159</v>
      </c>
      <c r="K872">
        <v>1</v>
      </c>
      <c r="L872">
        <v>11.667999999999999</v>
      </c>
      <c r="M872" s="95">
        <f t="shared" si="26"/>
        <v>61.707233459033255</v>
      </c>
      <c r="N872">
        <v>1</v>
      </c>
      <c r="O872">
        <v>11.805</v>
      </c>
      <c r="P872" s="95">
        <f t="shared" si="27"/>
        <v>60.991105463786532</v>
      </c>
      <c r="S872" s="33"/>
    </row>
    <row r="873" spans="1:19">
      <c r="A873" s="47" t="s">
        <v>130</v>
      </c>
      <c r="B873" s="47">
        <v>2019</v>
      </c>
      <c r="C873" s="78">
        <v>43491</v>
      </c>
      <c r="D873" s="47" t="s">
        <v>72</v>
      </c>
      <c r="E873" s="76" t="s">
        <v>207</v>
      </c>
      <c r="F873">
        <v>3</v>
      </c>
      <c r="G873" t="s">
        <v>142</v>
      </c>
      <c r="H873" t="s">
        <v>61</v>
      </c>
      <c r="K873">
        <v>2</v>
      </c>
      <c r="L873">
        <v>11.719999999999999</v>
      </c>
      <c r="M873" s="95">
        <f t="shared" si="26"/>
        <v>61.433447098976117</v>
      </c>
      <c r="N873">
        <v>2</v>
      </c>
      <c r="O873">
        <v>12.03</v>
      </c>
      <c r="P873" s="95">
        <f t="shared" si="27"/>
        <v>59.850374064837908</v>
      </c>
      <c r="S873" s="33"/>
    </row>
    <row r="874" spans="1:19">
      <c r="A874" s="47" t="s">
        <v>130</v>
      </c>
      <c r="B874" s="47">
        <v>2019</v>
      </c>
      <c r="C874" s="78">
        <v>43491</v>
      </c>
      <c r="D874" s="47" t="s">
        <v>72</v>
      </c>
      <c r="E874" s="76" t="s">
        <v>207</v>
      </c>
      <c r="F874">
        <v>4</v>
      </c>
      <c r="G874" t="s">
        <v>122</v>
      </c>
      <c r="H874" t="s">
        <v>123</v>
      </c>
      <c r="K874">
        <v>2</v>
      </c>
      <c r="L874">
        <v>11.615</v>
      </c>
      <c r="M874" s="95">
        <f t="shared" si="26"/>
        <v>61.988807576409812</v>
      </c>
      <c r="N874">
        <v>1</v>
      </c>
      <c r="O874">
        <v>11.56</v>
      </c>
      <c r="P874" s="95">
        <f t="shared" si="27"/>
        <v>62.283737024221452</v>
      </c>
      <c r="Q874">
        <v>1</v>
      </c>
      <c r="R874">
        <v>12.039</v>
      </c>
      <c r="S874" s="95">
        <f>3.6*200/R874</f>
        <v>59.805631696984804</v>
      </c>
    </row>
    <row r="875" spans="1:19">
      <c r="A875" s="47" t="s">
        <v>130</v>
      </c>
      <c r="B875" s="47">
        <v>2019</v>
      </c>
      <c r="C875" s="78">
        <v>43491</v>
      </c>
      <c r="D875" s="47" t="s">
        <v>72</v>
      </c>
      <c r="E875" s="76" t="s">
        <v>207</v>
      </c>
      <c r="F875">
        <v>4</v>
      </c>
      <c r="G875" t="s">
        <v>147</v>
      </c>
      <c r="H875" t="s">
        <v>148</v>
      </c>
      <c r="K875">
        <v>1</v>
      </c>
      <c r="L875">
        <v>11.419</v>
      </c>
      <c r="M875" s="95">
        <f t="shared" si="26"/>
        <v>63.052806725632713</v>
      </c>
      <c r="N875">
        <v>2</v>
      </c>
      <c r="O875">
        <v>11.614000000000001</v>
      </c>
      <c r="P875" s="95">
        <f t="shared" si="27"/>
        <v>61.994144997416903</v>
      </c>
      <c r="Q875">
        <v>2</v>
      </c>
      <c r="R875">
        <v>12.142999999999999</v>
      </c>
      <c r="S875" s="95">
        <f>3.6*200/R875</f>
        <v>59.293420077410858</v>
      </c>
    </row>
    <row r="876" spans="1:19">
      <c r="A876" s="1" t="s">
        <v>130</v>
      </c>
      <c r="B876" s="1">
        <v>2019</v>
      </c>
      <c r="C876" s="2">
        <v>43491</v>
      </c>
      <c r="D876" s="1" t="s">
        <v>72</v>
      </c>
      <c r="E876" s="47" t="s">
        <v>208</v>
      </c>
      <c r="F876">
        <v>1</v>
      </c>
      <c r="G876" t="s">
        <v>80</v>
      </c>
      <c r="H876" t="s">
        <v>65</v>
      </c>
      <c r="K876">
        <v>1</v>
      </c>
      <c r="L876">
        <v>11.816000000000001</v>
      </c>
      <c r="M876" s="129">
        <f t="shared" si="26"/>
        <v>60.934326337169935</v>
      </c>
      <c r="N876">
        <v>1</v>
      </c>
      <c r="O876">
        <v>11.726000000000001</v>
      </c>
      <c r="P876" s="129">
        <f t="shared" si="27"/>
        <v>61.402012621524811</v>
      </c>
    </row>
    <row r="877" spans="1:19">
      <c r="A877" s="1" t="s">
        <v>130</v>
      </c>
      <c r="B877" s="1">
        <v>2019</v>
      </c>
      <c r="C877" s="2">
        <v>43491</v>
      </c>
      <c r="D877" s="1" t="s">
        <v>72</v>
      </c>
      <c r="E877" s="47" t="s">
        <v>208</v>
      </c>
      <c r="F877">
        <v>1</v>
      </c>
      <c r="G877" t="s">
        <v>122</v>
      </c>
      <c r="H877" t="s">
        <v>123</v>
      </c>
      <c r="K877">
        <v>2</v>
      </c>
      <c r="L877">
        <v>11.964</v>
      </c>
      <c r="M877" s="129">
        <f t="shared" si="26"/>
        <v>60.180541624874621</v>
      </c>
      <c r="N877">
        <v>2</v>
      </c>
      <c r="O877">
        <v>11.97</v>
      </c>
      <c r="P877" s="129">
        <f t="shared" si="27"/>
        <v>60.150375939849624</v>
      </c>
    </row>
    <row r="878" spans="1:19">
      <c r="A878" s="1" t="s">
        <v>130</v>
      </c>
      <c r="B878" s="1">
        <v>2019</v>
      </c>
      <c r="C878" s="2">
        <v>43491</v>
      </c>
      <c r="D878" s="1" t="s">
        <v>72</v>
      </c>
      <c r="E878" s="47" t="s">
        <v>208</v>
      </c>
      <c r="F878">
        <v>2</v>
      </c>
      <c r="G878" t="s">
        <v>178</v>
      </c>
      <c r="H878" t="s">
        <v>159</v>
      </c>
      <c r="K878">
        <v>2</v>
      </c>
      <c r="L878">
        <v>11.526</v>
      </c>
      <c r="M878" s="129">
        <f t="shared" si="26"/>
        <v>62.467464862051017</v>
      </c>
      <c r="N878">
        <v>1</v>
      </c>
      <c r="O878">
        <v>11.407</v>
      </c>
      <c r="P878" s="129">
        <f t="shared" si="27"/>
        <v>63.11913737178925</v>
      </c>
      <c r="Q878">
        <v>1</v>
      </c>
      <c r="R878">
        <v>11.742000000000001</v>
      </c>
      <c r="S878" s="129">
        <f>3.6*200/R878</f>
        <v>61.318344404701065</v>
      </c>
    </row>
    <row r="879" spans="1:19">
      <c r="A879" s="1" t="s">
        <v>130</v>
      </c>
      <c r="B879" s="1">
        <v>2019</v>
      </c>
      <c r="C879" s="2">
        <v>43491</v>
      </c>
      <c r="D879" s="1" t="s">
        <v>72</v>
      </c>
      <c r="E879" s="47" t="s">
        <v>208</v>
      </c>
      <c r="F879">
        <v>2</v>
      </c>
      <c r="G879" t="s">
        <v>30</v>
      </c>
      <c r="H879" t="s">
        <v>31</v>
      </c>
      <c r="K879">
        <v>1</v>
      </c>
      <c r="L879">
        <v>11.523</v>
      </c>
      <c r="M879" s="129">
        <f t="shared" si="26"/>
        <v>62.483728195782348</v>
      </c>
      <c r="N879">
        <v>2</v>
      </c>
      <c r="O879">
        <v>11.428000000000001</v>
      </c>
      <c r="P879" s="129">
        <f t="shared" si="27"/>
        <v>63.003150157507868</v>
      </c>
      <c r="Q879">
        <v>2</v>
      </c>
      <c r="R879">
        <v>11.795000000000002</v>
      </c>
      <c r="S879" s="129">
        <f>3.6*200/R879</f>
        <v>61.042814752013555</v>
      </c>
    </row>
    <row r="880" spans="1:19">
      <c r="A880" s="1" t="s">
        <v>130</v>
      </c>
      <c r="B880" s="1">
        <v>2019</v>
      </c>
      <c r="C880" s="2">
        <v>43491</v>
      </c>
      <c r="D880" s="1" t="s">
        <v>72</v>
      </c>
      <c r="E880" s="47" t="s">
        <v>209</v>
      </c>
      <c r="F880" t="s">
        <v>210</v>
      </c>
      <c r="G880" t="s">
        <v>80</v>
      </c>
      <c r="H880" t="s">
        <v>65</v>
      </c>
      <c r="K880">
        <v>1</v>
      </c>
      <c r="L880">
        <v>11.545</v>
      </c>
      <c r="M880" s="129">
        <f t="shared" si="26"/>
        <v>62.364660025985273</v>
      </c>
      <c r="N880">
        <v>1</v>
      </c>
      <c r="O880">
        <v>11.792999999999999</v>
      </c>
      <c r="P880" s="129">
        <f t="shared" si="27"/>
        <v>61.053167133045029</v>
      </c>
      <c r="S880" s="129"/>
    </row>
    <row r="881" spans="1:19">
      <c r="A881" s="1" t="s">
        <v>130</v>
      </c>
      <c r="B881" s="1">
        <v>2019</v>
      </c>
      <c r="C881" s="2">
        <v>43491</v>
      </c>
      <c r="D881" s="1" t="s">
        <v>72</v>
      </c>
      <c r="E881" s="47" t="s">
        <v>209</v>
      </c>
      <c r="F881" t="s">
        <v>210</v>
      </c>
      <c r="G881" t="s">
        <v>178</v>
      </c>
      <c r="H881" t="s">
        <v>159</v>
      </c>
      <c r="K881">
        <v>2</v>
      </c>
      <c r="L881">
        <v>12.022</v>
      </c>
      <c r="M881" s="129">
        <f t="shared" si="26"/>
        <v>59.890201297621026</v>
      </c>
      <c r="N881">
        <v>2</v>
      </c>
      <c r="O881">
        <v>13.026</v>
      </c>
      <c r="P881" s="129">
        <f t="shared" si="27"/>
        <v>55.274067250115152</v>
      </c>
      <c r="S881" s="129"/>
    </row>
    <row r="882" spans="1:19">
      <c r="A882" s="1" t="s">
        <v>130</v>
      </c>
      <c r="B882" s="1">
        <v>2019</v>
      </c>
      <c r="C882" s="2">
        <v>43491</v>
      </c>
      <c r="D882" s="1" t="s">
        <v>72</v>
      </c>
      <c r="E882" s="47" t="s">
        <v>209</v>
      </c>
      <c r="F882" t="s">
        <v>211</v>
      </c>
      <c r="G882" t="s">
        <v>122</v>
      </c>
      <c r="H882" t="s">
        <v>123</v>
      </c>
      <c r="K882">
        <v>1</v>
      </c>
      <c r="L882">
        <v>11.44</v>
      </c>
      <c r="M882" s="129">
        <f t="shared" si="26"/>
        <v>62.93706293706294</v>
      </c>
      <c r="N882">
        <v>1</v>
      </c>
      <c r="O882">
        <v>11.452999999999999</v>
      </c>
      <c r="P882" s="129">
        <f t="shared" si="27"/>
        <v>62.865624727145729</v>
      </c>
      <c r="S882" s="129"/>
    </row>
    <row r="883" spans="1:19">
      <c r="A883" s="1" t="s">
        <v>130</v>
      </c>
      <c r="B883" s="1">
        <v>2019</v>
      </c>
      <c r="C883" s="2">
        <v>43491</v>
      </c>
      <c r="D883" s="1" t="s">
        <v>72</v>
      </c>
      <c r="E883" s="47" t="s">
        <v>209</v>
      </c>
      <c r="F883" t="s">
        <v>211</v>
      </c>
      <c r="G883" t="s">
        <v>30</v>
      </c>
      <c r="H883" t="s">
        <v>31</v>
      </c>
      <c r="K883">
        <v>2</v>
      </c>
      <c r="L883">
        <v>11.468999999999999</v>
      </c>
      <c r="M883" s="129">
        <f t="shared" si="26"/>
        <v>62.777923097044209</v>
      </c>
      <c r="N883">
        <v>2</v>
      </c>
      <c r="O883">
        <v>11.66</v>
      </c>
      <c r="P883" s="129">
        <f t="shared" si="27"/>
        <v>61.749571183533448</v>
      </c>
      <c r="S883" s="129"/>
    </row>
    <row r="884" spans="1:19">
      <c r="A884" s="1" t="s">
        <v>162</v>
      </c>
      <c r="B884" s="1">
        <v>2019</v>
      </c>
      <c r="C884" s="24">
        <v>43484</v>
      </c>
      <c r="D884" s="1" t="s">
        <v>72</v>
      </c>
      <c r="E884" s="52" t="s">
        <v>205</v>
      </c>
      <c r="F884">
        <v>1</v>
      </c>
      <c r="G884" t="s">
        <v>124</v>
      </c>
      <c r="H884" t="s">
        <v>123</v>
      </c>
      <c r="J884">
        <v>10</v>
      </c>
      <c r="K884">
        <v>1</v>
      </c>
      <c r="L884">
        <v>11.986000000000001</v>
      </c>
      <c r="M884" s="129">
        <f t="shared" si="26"/>
        <v>60.070081762055729</v>
      </c>
      <c r="S884" s="129"/>
    </row>
    <row r="885" spans="1:19">
      <c r="A885" s="1" t="s">
        <v>162</v>
      </c>
      <c r="B885" s="1">
        <v>2019</v>
      </c>
      <c r="C885" s="24">
        <v>43484</v>
      </c>
      <c r="D885" s="1" t="s">
        <v>72</v>
      </c>
      <c r="E885" s="52" t="s">
        <v>205</v>
      </c>
      <c r="F885">
        <v>1</v>
      </c>
      <c r="G885" t="s">
        <v>214</v>
      </c>
      <c r="H885" t="s">
        <v>123</v>
      </c>
      <c r="J885">
        <v>24</v>
      </c>
      <c r="K885">
        <v>2</v>
      </c>
      <c r="L885">
        <v>12.261000000000001</v>
      </c>
      <c r="M885" s="129">
        <f t="shared" si="26"/>
        <v>58.722779544898451</v>
      </c>
      <c r="S885" s="129"/>
    </row>
    <row r="886" spans="1:19">
      <c r="A886" s="1" t="s">
        <v>162</v>
      </c>
      <c r="B886" s="1">
        <v>2019</v>
      </c>
      <c r="C886" s="24">
        <v>43484</v>
      </c>
      <c r="D886" s="1" t="s">
        <v>72</v>
      </c>
      <c r="E886" s="52" t="s">
        <v>205</v>
      </c>
      <c r="F886">
        <v>2</v>
      </c>
      <c r="G886" t="s">
        <v>142</v>
      </c>
      <c r="H886" t="s">
        <v>61</v>
      </c>
      <c r="J886">
        <v>11</v>
      </c>
      <c r="K886">
        <v>1</v>
      </c>
      <c r="L886">
        <v>11.888999999999999</v>
      </c>
      <c r="M886" s="129">
        <f t="shared" si="26"/>
        <v>60.560181680545043</v>
      </c>
      <c r="S886" s="129"/>
    </row>
    <row r="887" spans="1:19">
      <c r="A887" s="1" t="s">
        <v>162</v>
      </c>
      <c r="B887" s="1">
        <v>2019</v>
      </c>
      <c r="C887" s="24">
        <v>43484</v>
      </c>
      <c r="D887" s="1" t="s">
        <v>72</v>
      </c>
      <c r="E887" s="52" t="s">
        <v>205</v>
      </c>
      <c r="F887">
        <v>2</v>
      </c>
      <c r="G887" t="s">
        <v>215</v>
      </c>
      <c r="H887" t="s">
        <v>38</v>
      </c>
      <c r="J887">
        <v>23</v>
      </c>
      <c r="K887">
        <v>2</v>
      </c>
      <c r="L887">
        <v>12.333</v>
      </c>
      <c r="M887" s="129">
        <f t="shared" si="26"/>
        <v>58.379956215032841</v>
      </c>
      <c r="S887" s="129"/>
    </row>
    <row r="888" spans="1:19">
      <c r="A888" s="1" t="s">
        <v>162</v>
      </c>
      <c r="B888" s="1">
        <v>2019</v>
      </c>
      <c r="C888" s="24">
        <v>43484</v>
      </c>
      <c r="D888" s="1" t="s">
        <v>72</v>
      </c>
      <c r="E888" s="52" t="s">
        <v>205</v>
      </c>
      <c r="F888">
        <v>3</v>
      </c>
      <c r="G888" t="s">
        <v>136</v>
      </c>
      <c r="H888" t="s">
        <v>25</v>
      </c>
      <c r="J888">
        <v>8</v>
      </c>
      <c r="K888">
        <v>1</v>
      </c>
      <c r="L888">
        <v>11.6</v>
      </c>
      <c r="M888" s="129">
        <f t="shared" si="26"/>
        <v>62.068965517241381</v>
      </c>
      <c r="S888" s="129"/>
    </row>
    <row r="889" spans="1:19">
      <c r="A889" s="1" t="s">
        <v>162</v>
      </c>
      <c r="B889" s="1">
        <v>2019</v>
      </c>
      <c r="C889" s="24">
        <v>43484</v>
      </c>
      <c r="D889" s="1" t="s">
        <v>72</v>
      </c>
      <c r="E889" s="52" t="s">
        <v>205</v>
      </c>
      <c r="F889">
        <v>3</v>
      </c>
      <c r="G889" t="s">
        <v>60</v>
      </c>
      <c r="H889" t="s">
        <v>61</v>
      </c>
      <c r="J889">
        <v>22</v>
      </c>
      <c r="K889">
        <v>2</v>
      </c>
      <c r="L889">
        <v>11.737</v>
      </c>
      <c r="M889" s="129">
        <f t="shared" si="26"/>
        <v>61.344466217943257</v>
      </c>
      <c r="S889" s="129"/>
    </row>
    <row r="890" spans="1:19">
      <c r="A890" s="1" t="s">
        <v>162</v>
      </c>
      <c r="B890" s="1">
        <v>2019</v>
      </c>
      <c r="C890" s="24">
        <v>43484</v>
      </c>
      <c r="D890" s="1" t="s">
        <v>72</v>
      </c>
      <c r="E890" s="52" t="s">
        <v>205</v>
      </c>
      <c r="F890">
        <v>4</v>
      </c>
      <c r="G890" t="s">
        <v>101</v>
      </c>
      <c r="H890" t="s">
        <v>47</v>
      </c>
      <c r="J890">
        <v>12</v>
      </c>
      <c r="K890">
        <v>1</v>
      </c>
      <c r="L890">
        <v>11.521000000000001</v>
      </c>
      <c r="M890" s="129">
        <f t="shared" ref="M890:M921" si="28">3.6*200/L890</f>
        <v>62.494575123687177</v>
      </c>
      <c r="S890" s="129"/>
    </row>
    <row r="891" spans="1:19">
      <c r="A891" s="1" t="s">
        <v>162</v>
      </c>
      <c r="B891" s="1">
        <v>2019</v>
      </c>
      <c r="C891" s="24">
        <v>43484</v>
      </c>
      <c r="D891" s="1" t="s">
        <v>72</v>
      </c>
      <c r="E891" s="52" t="s">
        <v>205</v>
      </c>
      <c r="F891">
        <v>4</v>
      </c>
      <c r="G891" t="s">
        <v>181</v>
      </c>
      <c r="H891" t="s">
        <v>182</v>
      </c>
      <c r="J891">
        <v>21</v>
      </c>
      <c r="K891">
        <v>2</v>
      </c>
      <c r="L891">
        <v>11.56</v>
      </c>
      <c r="M891" s="129">
        <f t="shared" si="28"/>
        <v>62.283737024221452</v>
      </c>
      <c r="S891" s="129"/>
    </row>
    <row r="892" spans="1:19">
      <c r="A892" s="1" t="s">
        <v>162</v>
      </c>
      <c r="B892" s="1">
        <v>2019</v>
      </c>
      <c r="C892" s="24">
        <v>43484</v>
      </c>
      <c r="D892" s="1" t="s">
        <v>72</v>
      </c>
      <c r="E892" s="52" t="s">
        <v>205</v>
      </c>
      <c r="F892">
        <v>5</v>
      </c>
      <c r="G892" t="s">
        <v>132</v>
      </c>
      <c r="H892" t="s">
        <v>65</v>
      </c>
      <c r="J892">
        <v>13</v>
      </c>
      <c r="K892">
        <v>1</v>
      </c>
      <c r="L892">
        <v>11.401</v>
      </c>
      <c r="M892" s="129">
        <f t="shared" si="28"/>
        <v>63.152355056573988</v>
      </c>
      <c r="S892" s="129"/>
    </row>
    <row r="893" spans="1:19">
      <c r="A893" s="1" t="s">
        <v>162</v>
      </c>
      <c r="B893" s="1">
        <v>2019</v>
      </c>
      <c r="C893" s="24">
        <v>43484</v>
      </c>
      <c r="D893" s="1" t="s">
        <v>72</v>
      </c>
      <c r="E893" s="52" t="s">
        <v>205</v>
      </c>
      <c r="F893">
        <v>5</v>
      </c>
      <c r="G893" t="s">
        <v>100</v>
      </c>
      <c r="H893" t="s">
        <v>47</v>
      </c>
      <c r="J893">
        <v>20</v>
      </c>
      <c r="K893">
        <v>2</v>
      </c>
      <c r="L893">
        <v>11.609</v>
      </c>
      <c r="M893" s="129">
        <f t="shared" si="28"/>
        <v>62.020845895425964</v>
      </c>
      <c r="S893" s="129"/>
    </row>
    <row r="894" spans="1:19">
      <c r="A894" s="1" t="s">
        <v>162</v>
      </c>
      <c r="B894" s="1">
        <v>2019</v>
      </c>
      <c r="C894" s="24">
        <v>43484</v>
      </c>
      <c r="D894" s="1" t="s">
        <v>72</v>
      </c>
      <c r="E894" s="52" t="s">
        <v>205</v>
      </c>
      <c r="F894">
        <v>6</v>
      </c>
      <c r="G894" t="s">
        <v>99</v>
      </c>
      <c r="H894" t="s">
        <v>67</v>
      </c>
      <c r="J894">
        <v>14</v>
      </c>
      <c r="K894">
        <v>1</v>
      </c>
      <c r="L894">
        <v>11.792999999999999</v>
      </c>
      <c r="M894" s="129">
        <f t="shared" si="28"/>
        <v>61.053167133045029</v>
      </c>
      <c r="S894" s="129"/>
    </row>
    <row r="895" spans="1:19">
      <c r="A895" s="1" t="s">
        <v>162</v>
      </c>
      <c r="B895" s="1">
        <v>2019</v>
      </c>
      <c r="C895" s="24">
        <v>43484</v>
      </c>
      <c r="D895" s="1" t="s">
        <v>72</v>
      </c>
      <c r="E895" s="52" t="s">
        <v>205</v>
      </c>
      <c r="F895">
        <v>6</v>
      </c>
      <c r="G895" t="s">
        <v>180</v>
      </c>
      <c r="H895" t="s">
        <v>27</v>
      </c>
      <c r="J895">
        <v>19</v>
      </c>
      <c r="K895">
        <v>2</v>
      </c>
      <c r="L895">
        <v>12.165999999999999</v>
      </c>
      <c r="M895" s="129">
        <f t="shared" si="28"/>
        <v>59.181325004109823</v>
      </c>
      <c r="S895" s="129"/>
    </row>
    <row r="896" spans="1:19">
      <c r="A896" s="1" t="s">
        <v>162</v>
      </c>
      <c r="B896" s="1">
        <v>2019</v>
      </c>
      <c r="C896" s="24">
        <v>43484</v>
      </c>
      <c r="D896" s="1" t="s">
        <v>72</v>
      </c>
      <c r="E896" s="52" t="s">
        <v>205</v>
      </c>
      <c r="F896">
        <v>7</v>
      </c>
      <c r="G896" t="s">
        <v>150</v>
      </c>
      <c r="H896" t="s">
        <v>31</v>
      </c>
      <c r="J896">
        <v>15</v>
      </c>
      <c r="K896">
        <v>1</v>
      </c>
      <c r="L896">
        <v>11.285</v>
      </c>
      <c r="M896" s="129">
        <f t="shared" si="28"/>
        <v>63.801506424457244</v>
      </c>
      <c r="S896" s="129"/>
    </row>
    <row r="897" spans="1:19">
      <c r="A897" s="1" t="s">
        <v>162</v>
      </c>
      <c r="B897" s="1">
        <v>2019</v>
      </c>
      <c r="C897" s="24">
        <v>43484</v>
      </c>
      <c r="D897" s="1" t="s">
        <v>72</v>
      </c>
      <c r="E897" s="52" t="s">
        <v>205</v>
      </c>
      <c r="F897">
        <v>7</v>
      </c>
      <c r="G897" t="s">
        <v>50</v>
      </c>
      <c r="H897" t="s">
        <v>51</v>
      </c>
      <c r="J897">
        <v>18</v>
      </c>
      <c r="K897">
        <v>2</v>
      </c>
      <c r="L897">
        <v>12.103</v>
      </c>
      <c r="M897" s="129">
        <f t="shared" si="28"/>
        <v>59.489382797653477</v>
      </c>
      <c r="S897" s="129"/>
    </row>
    <row r="898" spans="1:19">
      <c r="A898" s="1" t="s">
        <v>162</v>
      </c>
      <c r="B898" s="1">
        <v>2019</v>
      </c>
      <c r="C898" s="24">
        <v>43484</v>
      </c>
      <c r="D898" s="1" t="s">
        <v>72</v>
      </c>
      <c r="E898" s="52" t="s">
        <v>205</v>
      </c>
      <c r="F898">
        <v>8</v>
      </c>
      <c r="G898" t="s">
        <v>52</v>
      </c>
      <c r="H898" t="s">
        <v>53</v>
      </c>
      <c r="J898">
        <v>16</v>
      </c>
      <c r="K898">
        <v>1</v>
      </c>
      <c r="L898">
        <v>11.904</v>
      </c>
      <c r="M898" s="129">
        <f t="shared" si="28"/>
        <v>60.483870967741936</v>
      </c>
      <c r="S898" s="129"/>
    </row>
    <row r="899" spans="1:19">
      <c r="A899" s="1" t="s">
        <v>162</v>
      </c>
      <c r="B899" s="1">
        <v>2019</v>
      </c>
      <c r="C899" s="24">
        <v>43484</v>
      </c>
      <c r="D899" s="1" t="s">
        <v>72</v>
      </c>
      <c r="E899" s="52" t="s">
        <v>205</v>
      </c>
      <c r="F899">
        <v>8</v>
      </c>
      <c r="G899" t="s">
        <v>149</v>
      </c>
      <c r="H899" t="s">
        <v>56</v>
      </c>
      <c r="J899">
        <v>17</v>
      </c>
      <c r="K899">
        <v>2</v>
      </c>
      <c r="L899">
        <v>11.922000000000001</v>
      </c>
      <c r="M899" s="129">
        <f t="shared" si="28"/>
        <v>60.392551585304474</v>
      </c>
      <c r="S899" s="129"/>
    </row>
    <row r="900" spans="1:19">
      <c r="A900" s="1" t="s">
        <v>162</v>
      </c>
      <c r="B900" s="1">
        <v>2019</v>
      </c>
      <c r="C900" s="24">
        <v>43484</v>
      </c>
      <c r="D900" s="1" t="s">
        <v>72</v>
      </c>
      <c r="E900" s="52" t="s">
        <v>206</v>
      </c>
      <c r="F900">
        <v>1</v>
      </c>
      <c r="G900" t="s">
        <v>80</v>
      </c>
      <c r="H900" t="s">
        <v>65</v>
      </c>
      <c r="J900">
        <v>1</v>
      </c>
      <c r="K900">
        <v>1</v>
      </c>
      <c r="L900">
        <v>11.449</v>
      </c>
      <c r="M900" s="129">
        <f t="shared" si="28"/>
        <v>62.88758843567124</v>
      </c>
      <c r="S900" s="129"/>
    </row>
    <row r="901" spans="1:19">
      <c r="A901" s="1" t="s">
        <v>162</v>
      </c>
      <c r="B901" s="1">
        <v>2019</v>
      </c>
      <c r="C901" s="24">
        <v>43484</v>
      </c>
      <c r="D901" s="1" t="s">
        <v>72</v>
      </c>
      <c r="E901" t="s">
        <v>206</v>
      </c>
      <c r="F901">
        <v>1</v>
      </c>
      <c r="G901" t="s">
        <v>52</v>
      </c>
      <c r="H901" t="s">
        <v>53</v>
      </c>
      <c r="J901">
        <v>16</v>
      </c>
      <c r="K901">
        <v>2</v>
      </c>
      <c r="L901">
        <v>12.263999999999999</v>
      </c>
      <c r="M901" s="129">
        <f t="shared" si="28"/>
        <v>58.708414872798436</v>
      </c>
      <c r="S901" s="129"/>
    </row>
    <row r="902" spans="1:19">
      <c r="A902" s="1" t="s">
        <v>162</v>
      </c>
      <c r="B902" s="1">
        <v>2019</v>
      </c>
      <c r="C902" s="24">
        <v>43484</v>
      </c>
      <c r="D902" s="1" t="s">
        <v>72</v>
      </c>
      <c r="E902" t="s">
        <v>206</v>
      </c>
      <c r="F902">
        <v>2</v>
      </c>
      <c r="G902" t="s">
        <v>139</v>
      </c>
      <c r="H902" t="s">
        <v>36</v>
      </c>
      <c r="J902">
        <v>3</v>
      </c>
      <c r="K902">
        <v>1</v>
      </c>
      <c r="L902">
        <v>11.446</v>
      </c>
      <c r="M902" s="129">
        <f t="shared" si="28"/>
        <v>62.9040712912808</v>
      </c>
      <c r="S902" s="129"/>
    </row>
    <row r="903" spans="1:19">
      <c r="A903" s="1" t="s">
        <v>162</v>
      </c>
      <c r="B903" s="1">
        <v>2019</v>
      </c>
      <c r="C903" s="24">
        <v>43484</v>
      </c>
      <c r="D903" s="1" t="s">
        <v>72</v>
      </c>
      <c r="E903" s="52" t="s">
        <v>206</v>
      </c>
      <c r="F903">
        <v>2</v>
      </c>
      <c r="G903" t="s">
        <v>150</v>
      </c>
      <c r="H903" t="s">
        <v>31</v>
      </c>
      <c r="J903">
        <v>15</v>
      </c>
      <c r="K903">
        <v>2</v>
      </c>
      <c r="L903">
        <v>11.53</v>
      </c>
      <c r="M903" s="129">
        <f t="shared" si="28"/>
        <v>62.44579358196011</v>
      </c>
      <c r="S903" s="129"/>
    </row>
    <row r="904" spans="1:19">
      <c r="A904" s="1" t="s">
        <v>162</v>
      </c>
      <c r="B904" s="1">
        <v>2019</v>
      </c>
      <c r="C904" s="24">
        <v>43484</v>
      </c>
      <c r="D904" s="1" t="s">
        <v>72</v>
      </c>
      <c r="E904" t="s">
        <v>206</v>
      </c>
      <c r="F904">
        <v>3</v>
      </c>
      <c r="G904" t="s">
        <v>30</v>
      </c>
      <c r="H904" t="s">
        <v>31</v>
      </c>
      <c r="J904">
        <v>2</v>
      </c>
      <c r="K904">
        <v>1</v>
      </c>
      <c r="L904">
        <v>11.337999999999999</v>
      </c>
      <c r="M904" s="129">
        <f t="shared" si="28"/>
        <v>63.503263362145006</v>
      </c>
      <c r="S904" s="129"/>
    </row>
    <row r="905" spans="1:19">
      <c r="A905" s="1" t="s">
        <v>162</v>
      </c>
      <c r="B905" s="1">
        <v>2019</v>
      </c>
      <c r="C905" s="24">
        <v>43484</v>
      </c>
      <c r="D905" s="1" t="s">
        <v>72</v>
      </c>
      <c r="E905" t="s">
        <v>206</v>
      </c>
      <c r="F905">
        <v>3</v>
      </c>
      <c r="G905" t="s">
        <v>99</v>
      </c>
      <c r="H905" t="s">
        <v>67</v>
      </c>
      <c r="J905">
        <v>14</v>
      </c>
      <c r="K905">
        <v>2</v>
      </c>
      <c r="L905">
        <v>11.412999999999998</v>
      </c>
      <c r="M905" s="129">
        <f t="shared" si="28"/>
        <v>63.085954613160439</v>
      </c>
      <c r="S905" s="129"/>
    </row>
    <row r="906" spans="1:19">
      <c r="A906" s="1" t="s">
        <v>162</v>
      </c>
      <c r="B906" s="1">
        <v>2019</v>
      </c>
      <c r="C906" s="24">
        <v>43484</v>
      </c>
      <c r="D906" s="1" t="s">
        <v>72</v>
      </c>
      <c r="E906" s="52" t="s">
        <v>206</v>
      </c>
      <c r="F906">
        <v>4</v>
      </c>
      <c r="G906" t="s">
        <v>16</v>
      </c>
      <c r="H906" t="s">
        <v>17</v>
      </c>
      <c r="J906">
        <v>5</v>
      </c>
      <c r="K906">
        <v>1</v>
      </c>
      <c r="L906">
        <v>11.63</v>
      </c>
      <c r="M906" s="129">
        <f t="shared" si="28"/>
        <v>61.90885640584694</v>
      </c>
      <c r="S906" s="129"/>
    </row>
    <row r="907" spans="1:19">
      <c r="A907" s="1" t="s">
        <v>162</v>
      </c>
      <c r="B907" s="1">
        <v>2019</v>
      </c>
      <c r="C907" s="24">
        <v>43484</v>
      </c>
      <c r="D907" s="1" t="s">
        <v>72</v>
      </c>
      <c r="E907" t="s">
        <v>206</v>
      </c>
      <c r="F907">
        <v>4</v>
      </c>
      <c r="G907" t="s">
        <v>132</v>
      </c>
      <c r="H907" t="s">
        <v>65</v>
      </c>
      <c r="J907">
        <v>13</v>
      </c>
      <c r="K907">
        <v>2</v>
      </c>
      <c r="L907">
        <v>11.732000000000001</v>
      </c>
      <c r="M907" s="129">
        <f t="shared" si="28"/>
        <v>61.370610296624612</v>
      </c>
      <c r="S907" s="129"/>
    </row>
    <row r="908" spans="1:19">
      <c r="A908" s="1" t="s">
        <v>162</v>
      </c>
      <c r="B908" s="1">
        <v>2019</v>
      </c>
      <c r="C908" s="24">
        <v>43484</v>
      </c>
      <c r="D908" s="1" t="s">
        <v>72</v>
      </c>
      <c r="E908" t="s">
        <v>206</v>
      </c>
      <c r="F908">
        <v>5</v>
      </c>
      <c r="G908" t="s">
        <v>138</v>
      </c>
      <c r="H908" t="s">
        <v>29</v>
      </c>
      <c r="J908">
        <v>4</v>
      </c>
      <c r="K908">
        <v>1</v>
      </c>
      <c r="L908">
        <v>11.334</v>
      </c>
      <c r="M908" s="129">
        <f t="shared" si="28"/>
        <v>63.525674960296456</v>
      </c>
      <c r="S908" s="129"/>
    </row>
    <row r="909" spans="1:19">
      <c r="A909" s="1" t="s">
        <v>162</v>
      </c>
      <c r="B909" s="1">
        <v>2019</v>
      </c>
      <c r="C909" s="24">
        <v>43484</v>
      </c>
      <c r="D909" s="1" t="s">
        <v>72</v>
      </c>
      <c r="E909" s="52" t="s">
        <v>206</v>
      </c>
      <c r="F909">
        <v>5</v>
      </c>
      <c r="G909" t="s">
        <v>101</v>
      </c>
      <c r="H909" t="s">
        <v>47</v>
      </c>
      <c r="J909">
        <v>12</v>
      </c>
      <c r="K909">
        <v>2</v>
      </c>
      <c r="L909">
        <v>11.57</v>
      </c>
      <c r="M909" s="129">
        <f t="shared" si="28"/>
        <v>62.22990492653414</v>
      </c>
      <c r="S909" s="129"/>
    </row>
    <row r="910" spans="1:19">
      <c r="A910" s="1" t="s">
        <v>162</v>
      </c>
      <c r="B910" s="1">
        <v>2019</v>
      </c>
      <c r="C910" s="24">
        <v>43484</v>
      </c>
      <c r="D910" s="1" t="s">
        <v>72</v>
      </c>
      <c r="E910" t="s">
        <v>206</v>
      </c>
      <c r="F910">
        <v>6</v>
      </c>
      <c r="G910" t="s">
        <v>136</v>
      </c>
      <c r="H910" t="s">
        <v>25</v>
      </c>
      <c r="J910">
        <v>8</v>
      </c>
      <c r="K910">
        <v>1</v>
      </c>
      <c r="L910">
        <v>11.327</v>
      </c>
      <c r="M910" s="129">
        <f t="shared" si="28"/>
        <v>63.56493334510462</v>
      </c>
      <c r="S910" s="129"/>
    </row>
    <row r="911" spans="1:19">
      <c r="A911" s="1" t="s">
        <v>162</v>
      </c>
      <c r="B911" s="1">
        <v>2019</v>
      </c>
      <c r="C911" s="24">
        <v>43484</v>
      </c>
      <c r="D911" s="1" t="s">
        <v>72</v>
      </c>
      <c r="E911" t="s">
        <v>206</v>
      </c>
      <c r="F911">
        <v>6</v>
      </c>
      <c r="G911" t="s">
        <v>26</v>
      </c>
      <c r="H911" t="s">
        <v>27</v>
      </c>
      <c r="J911">
        <v>9</v>
      </c>
      <c r="K911">
        <v>2</v>
      </c>
      <c r="L911">
        <v>11.340999999999999</v>
      </c>
      <c r="M911" s="129">
        <f t="shared" si="28"/>
        <v>63.486465038356407</v>
      </c>
      <c r="S911" s="129"/>
    </row>
    <row r="912" spans="1:19">
      <c r="A912" s="1" t="s">
        <v>162</v>
      </c>
      <c r="B912" s="1">
        <v>2019</v>
      </c>
      <c r="C912" s="24">
        <v>43484</v>
      </c>
      <c r="D912" s="1" t="s">
        <v>72</v>
      </c>
      <c r="E912" s="52" t="s">
        <v>206</v>
      </c>
      <c r="F912">
        <v>7</v>
      </c>
      <c r="G912" t="s">
        <v>83</v>
      </c>
      <c r="H912" t="s">
        <v>67</v>
      </c>
      <c r="J912">
        <v>6</v>
      </c>
      <c r="K912">
        <v>1</v>
      </c>
      <c r="L912">
        <v>11.525</v>
      </c>
      <c r="M912" s="129">
        <f t="shared" si="28"/>
        <v>62.47288503253796</v>
      </c>
      <c r="S912" s="129"/>
    </row>
    <row r="913" spans="1:19">
      <c r="A913" s="1" t="s">
        <v>162</v>
      </c>
      <c r="B913" s="1">
        <v>2019</v>
      </c>
      <c r="C913" s="24">
        <v>43484</v>
      </c>
      <c r="D913" s="1" t="s">
        <v>72</v>
      </c>
      <c r="E913" t="s">
        <v>206</v>
      </c>
      <c r="F913">
        <v>7</v>
      </c>
      <c r="G913" t="s">
        <v>142</v>
      </c>
      <c r="H913" t="s">
        <v>61</v>
      </c>
      <c r="J913">
        <v>11</v>
      </c>
      <c r="K913">
        <v>2</v>
      </c>
      <c r="L913">
        <v>11.57</v>
      </c>
      <c r="M913" s="129">
        <f t="shared" si="28"/>
        <v>62.22990492653414</v>
      </c>
      <c r="S913" s="129"/>
    </row>
    <row r="914" spans="1:19">
      <c r="A914" s="1" t="s">
        <v>162</v>
      </c>
      <c r="B914" s="1">
        <v>2019</v>
      </c>
      <c r="C914" s="24">
        <v>43484</v>
      </c>
      <c r="D914" s="1" t="s">
        <v>72</v>
      </c>
      <c r="E914" t="s">
        <v>206</v>
      </c>
      <c r="F914">
        <v>8</v>
      </c>
      <c r="G914" t="s">
        <v>140</v>
      </c>
      <c r="H914" t="s">
        <v>165</v>
      </c>
      <c r="J914">
        <v>7</v>
      </c>
      <c r="K914">
        <v>1</v>
      </c>
      <c r="L914">
        <v>11.526</v>
      </c>
      <c r="M914" s="129">
        <f t="shared" si="28"/>
        <v>62.467464862051017</v>
      </c>
      <c r="S914" s="129"/>
    </row>
    <row r="915" spans="1:19">
      <c r="A915" s="1" t="s">
        <v>162</v>
      </c>
      <c r="B915" s="1">
        <v>2019</v>
      </c>
      <c r="C915" s="24">
        <v>43484</v>
      </c>
      <c r="D915" s="1" t="s">
        <v>72</v>
      </c>
      <c r="E915" s="52" t="s">
        <v>206</v>
      </c>
      <c r="F915">
        <v>8</v>
      </c>
      <c r="G915" t="s">
        <v>124</v>
      </c>
      <c r="H915" t="s">
        <v>123</v>
      </c>
      <c r="J915">
        <v>10</v>
      </c>
      <c r="K915">
        <v>2</v>
      </c>
      <c r="L915">
        <v>11.574</v>
      </c>
      <c r="M915" s="129">
        <f t="shared" si="28"/>
        <v>62.208398133748055</v>
      </c>
      <c r="S915" s="129"/>
    </row>
    <row r="916" spans="1:19">
      <c r="A916" s="1" t="s">
        <v>162</v>
      </c>
      <c r="B916" s="1">
        <v>2019</v>
      </c>
      <c r="C916" s="24">
        <v>43484</v>
      </c>
      <c r="D916" s="1" t="s">
        <v>72</v>
      </c>
      <c r="E916" t="s">
        <v>207</v>
      </c>
      <c r="F916">
        <v>1</v>
      </c>
      <c r="G916" t="s">
        <v>80</v>
      </c>
      <c r="H916" t="s">
        <v>65</v>
      </c>
      <c r="J916">
        <v>1</v>
      </c>
      <c r="K916">
        <v>1</v>
      </c>
      <c r="L916">
        <v>11.202</v>
      </c>
      <c r="M916" s="129">
        <f t="shared" si="28"/>
        <v>64.274236743438678</v>
      </c>
      <c r="N916">
        <v>1</v>
      </c>
      <c r="O916">
        <v>11.276999999999999</v>
      </c>
      <c r="P916" s="129">
        <f t="shared" ref="P916:P931" si="29">3.6*200/O916</f>
        <v>63.846767757382288</v>
      </c>
      <c r="S916" s="129"/>
    </row>
    <row r="917" spans="1:19">
      <c r="A917" s="1" t="s">
        <v>162</v>
      </c>
      <c r="B917" s="1">
        <v>2019</v>
      </c>
      <c r="C917" s="24">
        <v>43484</v>
      </c>
      <c r="D917" s="1" t="s">
        <v>72</v>
      </c>
      <c r="E917" t="s">
        <v>207</v>
      </c>
      <c r="F917">
        <v>1</v>
      </c>
      <c r="G917" t="s">
        <v>140</v>
      </c>
      <c r="H917" t="s">
        <v>165</v>
      </c>
      <c r="J917">
        <v>7</v>
      </c>
      <c r="K917">
        <v>2</v>
      </c>
      <c r="L917">
        <v>11.568</v>
      </c>
      <c r="M917" s="129">
        <f t="shared" si="28"/>
        <v>62.240663900414937</v>
      </c>
      <c r="N917">
        <v>2</v>
      </c>
      <c r="O917">
        <v>11.843999999999999</v>
      </c>
      <c r="P917" s="129">
        <f t="shared" si="29"/>
        <v>60.790273556231007</v>
      </c>
      <c r="S917" s="129"/>
    </row>
    <row r="918" spans="1:19">
      <c r="A918" s="1" t="s">
        <v>162</v>
      </c>
      <c r="B918" s="1">
        <v>2019</v>
      </c>
      <c r="C918" s="24">
        <v>43484</v>
      </c>
      <c r="D918" s="1" t="s">
        <v>72</v>
      </c>
      <c r="E918" t="s">
        <v>207</v>
      </c>
      <c r="F918">
        <v>2</v>
      </c>
      <c r="G918" t="s">
        <v>139</v>
      </c>
      <c r="H918" t="s">
        <v>36</v>
      </c>
      <c r="J918">
        <v>3</v>
      </c>
      <c r="K918">
        <v>1</v>
      </c>
      <c r="L918">
        <v>11.36</v>
      </c>
      <c r="M918" s="129">
        <f t="shared" si="28"/>
        <v>63.380281690140848</v>
      </c>
      <c r="N918">
        <v>1</v>
      </c>
      <c r="O918">
        <v>11.657999999999999</v>
      </c>
      <c r="P918" s="129">
        <f t="shared" si="29"/>
        <v>61.760164693772516</v>
      </c>
      <c r="S918" s="129"/>
    </row>
    <row r="919" spans="1:19">
      <c r="A919" s="1" t="s">
        <v>162</v>
      </c>
      <c r="B919" s="1">
        <v>2019</v>
      </c>
      <c r="C919" s="24">
        <v>43484</v>
      </c>
      <c r="D919" s="1" t="s">
        <v>72</v>
      </c>
      <c r="E919" t="s">
        <v>207</v>
      </c>
      <c r="F919">
        <v>2</v>
      </c>
      <c r="G919" t="s">
        <v>83</v>
      </c>
      <c r="H919" t="s">
        <v>67</v>
      </c>
      <c r="J919">
        <v>6</v>
      </c>
      <c r="K919">
        <v>2</v>
      </c>
      <c r="L919">
        <v>11.471</v>
      </c>
      <c r="M919" s="129">
        <f t="shared" si="28"/>
        <v>62.766977595676053</v>
      </c>
      <c r="N919">
        <v>2</v>
      </c>
      <c r="O919">
        <v>11.728</v>
      </c>
      <c r="P919" s="129">
        <f t="shared" si="29"/>
        <v>61.391541609822646</v>
      </c>
      <c r="S919" s="129"/>
    </row>
    <row r="920" spans="1:19">
      <c r="A920" s="1" t="s">
        <v>162</v>
      </c>
      <c r="B920" s="1">
        <v>2019</v>
      </c>
      <c r="C920" s="24">
        <v>43484</v>
      </c>
      <c r="D920" s="1" t="s">
        <v>72</v>
      </c>
      <c r="E920" t="s">
        <v>207</v>
      </c>
      <c r="F920">
        <v>3</v>
      </c>
      <c r="G920" t="s">
        <v>30</v>
      </c>
      <c r="H920" t="s">
        <v>31</v>
      </c>
      <c r="J920">
        <v>2</v>
      </c>
      <c r="K920">
        <v>1</v>
      </c>
      <c r="L920">
        <v>11.205</v>
      </c>
      <c r="M920" s="129">
        <f t="shared" si="28"/>
        <v>64.257028112449802</v>
      </c>
      <c r="N920">
        <v>1</v>
      </c>
      <c r="O920">
        <v>11.483000000000001</v>
      </c>
      <c r="P920" s="129">
        <f t="shared" si="29"/>
        <v>62.701384655577804</v>
      </c>
      <c r="S920" s="129"/>
    </row>
    <row r="921" spans="1:19">
      <c r="A921" s="1" t="s">
        <v>162</v>
      </c>
      <c r="B921" s="1">
        <v>2019</v>
      </c>
      <c r="C921" s="24">
        <v>43484</v>
      </c>
      <c r="D921" s="1" t="s">
        <v>72</v>
      </c>
      <c r="E921" t="s">
        <v>207</v>
      </c>
      <c r="F921">
        <v>3</v>
      </c>
      <c r="G921" t="s">
        <v>136</v>
      </c>
      <c r="H921" t="s">
        <v>25</v>
      </c>
      <c r="J921">
        <v>8</v>
      </c>
      <c r="K921">
        <v>2</v>
      </c>
      <c r="L921">
        <v>11.279</v>
      </c>
      <c r="M921" s="129">
        <f t="shared" si="28"/>
        <v>63.835446404823124</v>
      </c>
      <c r="N921">
        <v>2</v>
      </c>
      <c r="O921">
        <v>11.531000000000001</v>
      </c>
      <c r="P921" s="129">
        <f t="shared" si="29"/>
        <v>62.440378111178561</v>
      </c>
      <c r="S921" s="129"/>
    </row>
    <row r="922" spans="1:19">
      <c r="A922" s="1" t="s">
        <v>162</v>
      </c>
      <c r="B922" s="1">
        <v>2019</v>
      </c>
      <c r="C922" s="24">
        <v>43484</v>
      </c>
      <c r="D922" s="1" t="s">
        <v>72</v>
      </c>
      <c r="E922" t="s">
        <v>207</v>
      </c>
      <c r="F922">
        <v>4</v>
      </c>
      <c r="G922" t="s">
        <v>138</v>
      </c>
      <c r="H922" t="s">
        <v>29</v>
      </c>
      <c r="J922">
        <v>4</v>
      </c>
      <c r="K922">
        <v>1</v>
      </c>
      <c r="L922">
        <v>11.481999999999999</v>
      </c>
      <c r="M922" s="129">
        <f t="shared" ref="M922:M931" si="30">3.6*200/L922</f>
        <v>62.706845497300122</v>
      </c>
      <c r="N922">
        <v>1</v>
      </c>
      <c r="O922">
        <v>11.411</v>
      </c>
      <c r="P922" s="129">
        <f t="shared" si="29"/>
        <v>63.097011655420211</v>
      </c>
      <c r="S922" s="129"/>
    </row>
    <row r="923" spans="1:19">
      <c r="A923" s="1" t="s">
        <v>162</v>
      </c>
      <c r="B923" s="1">
        <v>2019</v>
      </c>
      <c r="C923" s="24">
        <v>43484</v>
      </c>
      <c r="D923" s="1" t="s">
        <v>72</v>
      </c>
      <c r="E923" t="s">
        <v>207</v>
      </c>
      <c r="F923">
        <v>4</v>
      </c>
      <c r="G923" t="s">
        <v>16</v>
      </c>
      <c r="H923" t="s">
        <v>17</v>
      </c>
      <c r="J923">
        <v>5</v>
      </c>
      <c r="K923">
        <v>2</v>
      </c>
      <c r="L923">
        <v>11.526999999999999</v>
      </c>
      <c r="M923" s="129">
        <f t="shared" si="30"/>
        <v>62.462045631994449</v>
      </c>
      <c r="N923">
        <v>2</v>
      </c>
      <c r="O923">
        <v>11.618</v>
      </c>
      <c r="P923" s="129">
        <f t="shared" si="29"/>
        <v>61.97280082630401</v>
      </c>
      <c r="S923" s="129"/>
    </row>
    <row r="924" spans="1:19">
      <c r="A924" s="1" t="s">
        <v>162</v>
      </c>
      <c r="B924" s="1">
        <v>2019</v>
      </c>
      <c r="C924" s="24">
        <v>43484</v>
      </c>
      <c r="D924" s="1" t="s">
        <v>72</v>
      </c>
      <c r="E924" t="s">
        <v>208</v>
      </c>
      <c r="F924">
        <v>1</v>
      </c>
      <c r="G924" t="s">
        <v>80</v>
      </c>
      <c r="H924" t="s">
        <v>65</v>
      </c>
      <c r="J924">
        <v>1</v>
      </c>
      <c r="K924">
        <v>1</v>
      </c>
      <c r="L924">
        <v>11.05</v>
      </c>
      <c r="M924" s="129">
        <f t="shared" si="30"/>
        <v>65.158371040723978</v>
      </c>
      <c r="N924">
        <v>1</v>
      </c>
      <c r="O924">
        <v>11.063000000000001</v>
      </c>
      <c r="P924" s="129">
        <f t="shared" si="29"/>
        <v>65.081804212238993</v>
      </c>
      <c r="S924" s="129"/>
    </row>
    <row r="925" spans="1:19">
      <c r="A925" s="1" t="s">
        <v>162</v>
      </c>
      <c r="B925" s="1">
        <v>2019</v>
      </c>
      <c r="C925" s="24">
        <v>43484</v>
      </c>
      <c r="D925" s="1" t="s">
        <v>72</v>
      </c>
      <c r="E925" t="s">
        <v>208</v>
      </c>
      <c r="F925">
        <v>1</v>
      </c>
      <c r="G925" t="s">
        <v>138</v>
      </c>
      <c r="H925" t="s">
        <v>29</v>
      </c>
      <c r="J925">
        <v>4</v>
      </c>
      <c r="K925">
        <v>2</v>
      </c>
      <c r="L925">
        <v>11.277000000000001</v>
      </c>
      <c r="M925" s="129">
        <f t="shared" si="30"/>
        <v>63.846767757382274</v>
      </c>
      <c r="N925">
        <v>2</v>
      </c>
      <c r="O925">
        <v>11.278</v>
      </c>
      <c r="P925" s="129">
        <f t="shared" si="29"/>
        <v>63.841106579180703</v>
      </c>
      <c r="S925" s="129"/>
    </row>
    <row r="926" spans="1:19">
      <c r="A926" s="1" t="s">
        <v>162</v>
      </c>
      <c r="B926" s="1">
        <v>2019</v>
      </c>
      <c r="C926" s="24">
        <v>43484</v>
      </c>
      <c r="D926" s="1" t="s">
        <v>72</v>
      </c>
      <c r="E926" t="s">
        <v>208</v>
      </c>
      <c r="F926">
        <v>2</v>
      </c>
      <c r="G926" t="s">
        <v>30</v>
      </c>
      <c r="H926" t="s">
        <v>31</v>
      </c>
      <c r="J926">
        <v>2</v>
      </c>
      <c r="K926">
        <v>1</v>
      </c>
      <c r="L926">
        <v>11.241</v>
      </c>
      <c r="M926" s="129">
        <f t="shared" si="30"/>
        <v>64.051240992794234</v>
      </c>
      <c r="N926">
        <v>1</v>
      </c>
      <c r="O926">
        <v>11.343</v>
      </c>
      <c r="P926" s="129">
        <f t="shared" si="29"/>
        <v>63.475271092303622</v>
      </c>
      <c r="S926" s="129"/>
    </row>
    <row r="927" spans="1:19">
      <c r="A927" s="1" t="s">
        <v>162</v>
      </c>
      <c r="B927" s="1">
        <v>2019</v>
      </c>
      <c r="C927" s="24">
        <v>43484</v>
      </c>
      <c r="D927" s="1" t="s">
        <v>72</v>
      </c>
      <c r="E927" t="s">
        <v>208</v>
      </c>
      <c r="F927">
        <v>2</v>
      </c>
      <c r="G927" t="s">
        <v>139</v>
      </c>
      <c r="H927" t="s">
        <v>36</v>
      </c>
      <c r="J927">
        <v>3</v>
      </c>
      <c r="K927">
        <v>2</v>
      </c>
      <c r="L927">
        <v>11.326000000000001</v>
      </c>
      <c r="M927" s="129">
        <f t="shared" si="30"/>
        <v>63.570545647183472</v>
      </c>
      <c r="N927">
        <v>2</v>
      </c>
      <c r="O927">
        <v>11.404999999999999</v>
      </c>
      <c r="P927" s="129">
        <f t="shared" si="29"/>
        <v>63.130206049978085</v>
      </c>
      <c r="S927" s="129"/>
    </row>
    <row r="928" spans="1:19">
      <c r="A928" s="1" t="s">
        <v>162</v>
      </c>
      <c r="B928" s="1">
        <v>2019</v>
      </c>
      <c r="C928" s="24">
        <v>43484</v>
      </c>
      <c r="D928" s="1" t="s">
        <v>72</v>
      </c>
      <c r="E928" t="s">
        <v>209</v>
      </c>
      <c r="F928" t="s">
        <v>210</v>
      </c>
      <c r="G928" t="s">
        <v>80</v>
      </c>
      <c r="H928" t="s">
        <v>65</v>
      </c>
      <c r="J928">
        <v>1</v>
      </c>
      <c r="K928">
        <v>1</v>
      </c>
      <c r="L928">
        <v>11.208</v>
      </c>
      <c r="M928" s="129">
        <f t="shared" si="30"/>
        <v>64.239828693790145</v>
      </c>
      <c r="N928">
        <v>1</v>
      </c>
      <c r="O928">
        <v>11.141999999999999</v>
      </c>
      <c r="P928" s="129">
        <f t="shared" si="29"/>
        <v>64.620355411954762</v>
      </c>
      <c r="S928" s="129"/>
    </row>
    <row r="929" spans="1:19">
      <c r="A929" s="1" t="s">
        <v>162</v>
      </c>
      <c r="B929" s="1">
        <v>2019</v>
      </c>
      <c r="C929" s="24">
        <v>43484</v>
      </c>
      <c r="D929" s="1" t="s">
        <v>72</v>
      </c>
      <c r="E929" t="s">
        <v>209</v>
      </c>
      <c r="F929" t="s">
        <v>210</v>
      </c>
      <c r="G929" t="s">
        <v>30</v>
      </c>
      <c r="H929" t="s">
        <v>31</v>
      </c>
      <c r="J929">
        <v>2</v>
      </c>
      <c r="K929">
        <v>2</v>
      </c>
      <c r="L929">
        <v>11.434000000000001</v>
      </c>
      <c r="M929" s="129">
        <f t="shared" si="30"/>
        <v>62.970089207626373</v>
      </c>
      <c r="N929">
        <v>2</v>
      </c>
      <c r="O929">
        <v>11.292999999999999</v>
      </c>
      <c r="P929" s="129">
        <f t="shared" si="29"/>
        <v>63.756309218099709</v>
      </c>
      <c r="S929" s="129"/>
    </row>
    <row r="930" spans="1:19">
      <c r="A930" s="1" t="s">
        <v>162</v>
      </c>
      <c r="B930" s="1">
        <v>2019</v>
      </c>
      <c r="C930" s="24">
        <v>43484</v>
      </c>
      <c r="D930" s="1" t="s">
        <v>72</v>
      </c>
      <c r="E930" t="s">
        <v>209</v>
      </c>
      <c r="F930" t="s">
        <v>211</v>
      </c>
      <c r="G930" t="s">
        <v>139</v>
      </c>
      <c r="H930" t="s">
        <v>36</v>
      </c>
      <c r="J930">
        <v>3</v>
      </c>
      <c r="K930">
        <v>2</v>
      </c>
      <c r="L930">
        <v>11.496</v>
      </c>
      <c r="M930" s="129">
        <f t="shared" si="30"/>
        <v>62.630480167014611</v>
      </c>
      <c r="N930">
        <v>1</v>
      </c>
      <c r="O930">
        <v>11.576000000000001</v>
      </c>
      <c r="P930" s="129">
        <f t="shared" si="29"/>
        <v>62.197650310988251</v>
      </c>
      <c r="Q930">
        <v>1</v>
      </c>
      <c r="R930">
        <v>11.497999999999999</v>
      </c>
      <c r="S930" s="129">
        <f>3.6*200/R930</f>
        <v>62.619586014959125</v>
      </c>
    </row>
    <row r="931" spans="1:19">
      <c r="A931" s="1" t="s">
        <v>162</v>
      </c>
      <c r="B931" s="1">
        <v>2019</v>
      </c>
      <c r="C931" s="24">
        <v>43484</v>
      </c>
      <c r="D931" s="1" t="s">
        <v>72</v>
      </c>
      <c r="E931" t="s">
        <v>209</v>
      </c>
      <c r="F931" t="s">
        <v>211</v>
      </c>
      <c r="G931" t="s">
        <v>138</v>
      </c>
      <c r="H931" t="s">
        <v>29</v>
      </c>
      <c r="J931">
        <v>4</v>
      </c>
      <c r="K931">
        <v>1</v>
      </c>
      <c r="L931">
        <v>11.474</v>
      </c>
      <c r="M931" s="129">
        <f t="shared" si="30"/>
        <v>62.750566498169775</v>
      </c>
      <c r="N931">
        <v>2</v>
      </c>
      <c r="O931">
        <v>11.622</v>
      </c>
      <c r="P931" s="129">
        <f t="shared" si="29"/>
        <v>61.951471347444503</v>
      </c>
      <c r="Q931">
        <v>2</v>
      </c>
      <c r="R931">
        <v>11.537999999999998</v>
      </c>
      <c r="S931" s="129">
        <f>3.6*200/R931</f>
        <v>62.402496099844001</v>
      </c>
    </row>
    <row r="932" spans="1:19">
      <c r="A932" s="47" t="s">
        <v>185</v>
      </c>
      <c r="B932" s="47">
        <v>2018</v>
      </c>
      <c r="C932" s="78">
        <v>43449</v>
      </c>
      <c r="D932" s="47" t="s">
        <v>72</v>
      </c>
      <c r="E932" s="47" t="s">
        <v>205</v>
      </c>
      <c r="F932">
        <v>1</v>
      </c>
      <c r="G932" t="s">
        <v>30</v>
      </c>
      <c r="H932" t="s">
        <v>31</v>
      </c>
      <c r="J932">
        <v>4</v>
      </c>
      <c r="K932">
        <v>1</v>
      </c>
      <c r="L932">
        <v>11.262</v>
      </c>
    </row>
    <row r="933" spans="1:19">
      <c r="A933" s="47" t="s">
        <v>185</v>
      </c>
      <c r="B933" s="47">
        <v>2018</v>
      </c>
      <c r="C933" s="78">
        <v>43449</v>
      </c>
      <c r="D933" s="47" t="s">
        <v>72</v>
      </c>
      <c r="E933" s="47" t="s">
        <v>205</v>
      </c>
      <c r="F933">
        <v>1</v>
      </c>
      <c r="G933" t="s">
        <v>60</v>
      </c>
      <c r="H933" t="s">
        <v>61</v>
      </c>
      <c r="J933">
        <v>28</v>
      </c>
      <c r="K933">
        <v>2</v>
      </c>
      <c r="L933">
        <v>11.429</v>
      </c>
    </row>
    <row r="934" spans="1:19">
      <c r="A934" s="47" t="s">
        <v>185</v>
      </c>
      <c r="B934" s="47">
        <v>2018</v>
      </c>
      <c r="C934" s="78">
        <v>43449</v>
      </c>
      <c r="D934" s="47" t="s">
        <v>72</v>
      </c>
      <c r="E934" s="47" t="s">
        <v>205</v>
      </c>
      <c r="F934">
        <v>2</v>
      </c>
      <c r="G934" t="s">
        <v>22</v>
      </c>
      <c r="H934" t="s">
        <v>15</v>
      </c>
      <c r="J934">
        <v>10</v>
      </c>
      <c r="K934">
        <v>1</v>
      </c>
      <c r="L934">
        <v>11.598000000000001</v>
      </c>
    </row>
    <row r="935" spans="1:19">
      <c r="A935" s="47" t="s">
        <v>185</v>
      </c>
      <c r="B935" s="47">
        <v>2018</v>
      </c>
      <c r="C935" s="78">
        <v>43449</v>
      </c>
      <c r="D935" s="47" t="s">
        <v>72</v>
      </c>
      <c r="E935" s="47" t="s">
        <v>205</v>
      </c>
      <c r="F935">
        <v>2</v>
      </c>
      <c r="G935" t="s">
        <v>169</v>
      </c>
      <c r="H935" t="s">
        <v>49</v>
      </c>
      <c r="J935">
        <v>27</v>
      </c>
      <c r="K935">
        <v>2</v>
      </c>
      <c r="L935">
        <v>12.029</v>
      </c>
    </row>
    <row r="936" spans="1:19">
      <c r="A936" s="47" t="s">
        <v>185</v>
      </c>
      <c r="B936" s="47">
        <v>2018</v>
      </c>
      <c r="C936" s="78">
        <v>43449</v>
      </c>
      <c r="D936" s="47" t="s">
        <v>72</v>
      </c>
      <c r="E936" s="47" t="s">
        <v>205</v>
      </c>
      <c r="F936">
        <v>3</v>
      </c>
      <c r="G936" t="s">
        <v>137</v>
      </c>
      <c r="H936" t="s">
        <v>38</v>
      </c>
      <c r="J936">
        <v>5</v>
      </c>
      <c r="K936">
        <v>1</v>
      </c>
      <c r="L936">
        <v>11.587</v>
      </c>
    </row>
    <row r="937" spans="1:19">
      <c r="A937" s="47" t="s">
        <v>185</v>
      </c>
      <c r="B937" s="47">
        <v>2018</v>
      </c>
      <c r="C937" s="78">
        <v>43449</v>
      </c>
      <c r="D937" s="47" t="s">
        <v>72</v>
      </c>
      <c r="E937" s="47" t="s">
        <v>205</v>
      </c>
      <c r="F937">
        <v>3</v>
      </c>
      <c r="G937" t="s">
        <v>186</v>
      </c>
      <c r="H937" t="s">
        <v>25</v>
      </c>
      <c r="J937">
        <v>26</v>
      </c>
      <c r="K937">
        <v>2</v>
      </c>
      <c r="L937">
        <v>11.66</v>
      </c>
    </row>
    <row r="938" spans="1:19">
      <c r="A938" s="47" t="s">
        <v>185</v>
      </c>
      <c r="B938" s="47">
        <v>2018</v>
      </c>
      <c r="C938" s="78">
        <v>43449</v>
      </c>
      <c r="D938" s="47" t="s">
        <v>72</v>
      </c>
      <c r="E938" s="47" t="s">
        <v>205</v>
      </c>
      <c r="F938">
        <v>4</v>
      </c>
      <c r="G938" t="s">
        <v>136</v>
      </c>
      <c r="H938" t="s">
        <v>25</v>
      </c>
      <c r="J938">
        <v>6</v>
      </c>
      <c r="K938">
        <v>1</v>
      </c>
      <c r="L938">
        <v>11.397</v>
      </c>
    </row>
    <row r="939" spans="1:19">
      <c r="A939" s="47" t="s">
        <v>185</v>
      </c>
      <c r="B939" s="47">
        <v>2018</v>
      </c>
      <c r="C939" s="78">
        <v>43449</v>
      </c>
      <c r="D939" s="47" t="s">
        <v>72</v>
      </c>
      <c r="E939" s="47" t="s">
        <v>205</v>
      </c>
      <c r="F939">
        <v>4</v>
      </c>
      <c r="G939" t="s">
        <v>141</v>
      </c>
      <c r="H939" t="s">
        <v>44</v>
      </c>
      <c r="J939">
        <v>25</v>
      </c>
      <c r="K939">
        <v>2</v>
      </c>
      <c r="L939">
        <v>11.456</v>
      </c>
    </row>
    <row r="940" spans="1:19">
      <c r="A940" s="47" t="s">
        <v>185</v>
      </c>
      <c r="B940" s="47">
        <v>2018</v>
      </c>
      <c r="C940" s="78">
        <v>43449</v>
      </c>
      <c r="D940" s="47" t="s">
        <v>72</v>
      </c>
      <c r="E940" s="47" t="s">
        <v>205</v>
      </c>
      <c r="F940">
        <v>5</v>
      </c>
      <c r="G940" t="s">
        <v>16</v>
      </c>
      <c r="H940" t="s">
        <v>17</v>
      </c>
      <c r="J940">
        <v>11</v>
      </c>
      <c r="K940">
        <v>1</v>
      </c>
      <c r="L940">
        <v>11.628</v>
      </c>
    </row>
    <row r="941" spans="1:19">
      <c r="A941" s="47" t="s">
        <v>185</v>
      </c>
      <c r="B941" s="47">
        <v>2018</v>
      </c>
      <c r="C941" s="78">
        <v>43449</v>
      </c>
      <c r="D941" s="47" t="s">
        <v>72</v>
      </c>
      <c r="E941" s="47" t="s">
        <v>205</v>
      </c>
      <c r="F941">
        <v>5</v>
      </c>
      <c r="G941" t="s">
        <v>43</v>
      </c>
      <c r="H941" t="s">
        <v>44</v>
      </c>
      <c r="J941">
        <v>24</v>
      </c>
      <c r="K941">
        <v>2</v>
      </c>
      <c r="L941">
        <v>11.677</v>
      </c>
    </row>
    <row r="942" spans="1:19">
      <c r="A942" s="47" t="s">
        <v>185</v>
      </c>
      <c r="B942" s="47">
        <v>2018</v>
      </c>
      <c r="C942" s="78">
        <v>43449</v>
      </c>
      <c r="D942" s="47" t="s">
        <v>72</v>
      </c>
      <c r="E942" s="47" t="s">
        <v>205</v>
      </c>
      <c r="F942">
        <v>6</v>
      </c>
      <c r="G942" t="s">
        <v>26</v>
      </c>
      <c r="H942" t="s">
        <v>27</v>
      </c>
      <c r="J942">
        <v>12</v>
      </c>
      <c r="K942">
        <v>1</v>
      </c>
      <c r="L942">
        <v>11.406000000000001</v>
      </c>
    </row>
    <row r="943" spans="1:19">
      <c r="A943" s="47" t="s">
        <v>185</v>
      </c>
      <c r="B943" s="47">
        <v>2018</v>
      </c>
      <c r="C943" s="78">
        <v>43449</v>
      </c>
      <c r="D943" s="47" t="s">
        <v>72</v>
      </c>
      <c r="E943" s="47" t="s">
        <v>205</v>
      </c>
      <c r="F943">
        <v>6</v>
      </c>
      <c r="G943" t="s">
        <v>50</v>
      </c>
      <c r="H943" t="s">
        <v>74</v>
      </c>
      <c r="J943">
        <v>23</v>
      </c>
      <c r="K943">
        <v>2</v>
      </c>
      <c r="L943">
        <v>12.265000000000001</v>
      </c>
    </row>
    <row r="944" spans="1:19">
      <c r="A944" s="47" t="s">
        <v>185</v>
      </c>
      <c r="B944" s="47">
        <v>2018</v>
      </c>
      <c r="C944" s="78">
        <v>43449</v>
      </c>
      <c r="D944" s="47" t="s">
        <v>72</v>
      </c>
      <c r="E944" s="47" t="s">
        <v>205</v>
      </c>
      <c r="F944">
        <v>7</v>
      </c>
      <c r="G944" t="s">
        <v>20</v>
      </c>
      <c r="H944" t="s">
        <v>21</v>
      </c>
      <c r="J944">
        <v>7</v>
      </c>
      <c r="K944">
        <v>1</v>
      </c>
      <c r="L944">
        <v>11.52</v>
      </c>
    </row>
    <row r="945" spans="1:12">
      <c r="A945" s="47" t="s">
        <v>185</v>
      </c>
      <c r="B945" s="47">
        <v>2018</v>
      </c>
      <c r="C945" s="78">
        <v>43449</v>
      </c>
      <c r="D945" s="47" t="s">
        <v>72</v>
      </c>
      <c r="E945" s="47" t="s">
        <v>205</v>
      </c>
      <c r="F945">
        <v>7</v>
      </c>
      <c r="G945" t="s">
        <v>180</v>
      </c>
      <c r="H945" t="s">
        <v>27</v>
      </c>
      <c r="J945">
        <v>22</v>
      </c>
      <c r="K945">
        <v>2</v>
      </c>
      <c r="L945">
        <v>11.67</v>
      </c>
    </row>
    <row r="946" spans="1:12">
      <c r="A946" s="47" t="s">
        <v>185</v>
      </c>
      <c r="B946" s="47">
        <v>2018</v>
      </c>
      <c r="C946" s="78">
        <v>43449</v>
      </c>
      <c r="D946" s="47" t="s">
        <v>72</v>
      </c>
      <c r="E946" s="47" t="s">
        <v>205</v>
      </c>
      <c r="F946">
        <v>8</v>
      </c>
      <c r="G946" t="s">
        <v>177</v>
      </c>
      <c r="H946" t="s">
        <v>19</v>
      </c>
      <c r="J946">
        <v>13</v>
      </c>
      <c r="K946">
        <v>1</v>
      </c>
      <c r="L946">
        <v>11.47</v>
      </c>
    </row>
    <row r="947" spans="1:12">
      <c r="A947" s="47" t="s">
        <v>185</v>
      </c>
      <c r="B947" s="47">
        <v>2018</v>
      </c>
      <c r="C947" s="78">
        <v>43449</v>
      </c>
      <c r="D947" s="47" t="s">
        <v>72</v>
      </c>
      <c r="E947" s="47" t="s">
        <v>205</v>
      </c>
      <c r="F947">
        <v>8</v>
      </c>
      <c r="G947" t="s">
        <v>149</v>
      </c>
      <c r="H947" t="s">
        <v>56</v>
      </c>
      <c r="J947">
        <v>21</v>
      </c>
      <c r="K947">
        <v>2</v>
      </c>
      <c r="L947">
        <v>11.809000000000001</v>
      </c>
    </row>
    <row r="948" spans="1:12">
      <c r="A948" s="47" t="s">
        <v>185</v>
      </c>
      <c r="B948" s="47">
        <v>2018</v>
      </c>
      <c r="C948" s="78">
        <v>43449</v>
      </c>
      <c r="D948" s="47" t="s">
        <v>72</v>
      </c>
      <c r="E948" s="47" t="s">
        <v>205</v>
      </c>
      <c r="F948">
        <v>9</v>
      </c>
      <c r="G948" t="s">
        <v>122</v>
      </c>
      <c r="H948" t="s">
        <v>123</v>
      </c>
      <c r="J948">
        <v>8</v>
      </c>
      <c r="K948">
        <v>1</v>
      </c>
      <c r="L948">
        <v>11.563000000000001</v>
      </c>
    </row>
    <row r="949" spans="1:12">
      <c r="A949" s="47" t="s">
        <v>185</v>
      </c>
      <c r="B949" s="47">
        <v>2018</v>
      </c>
      <c r="C949" s="78">
        <v>43449</v>
      </c>
      <c r="D949" s="47" t="s">
        <v>72</v>
      </c>
      <c r="E949" s="47" t="s">
        <v>205</v>
      </c>
      <c r="F949">
        <v>9</v>
      </c>
      <c r="G949" t="s">
        <v>150</v>
      </c>
      <c r="H949" t="s">
        <v>31</v>
      </c>
      <c r="J949">
        <v>20</v>
      </c>
      <c r="K949">
        <v>2</v>
      </c>
      <c r="L949">
        <v>11.648000000000001</v>
      </c>
    </row>
    <row r="950" spans="1:12">
      <c r="A950" s="47" t="s">
        <v>185</v>
      </c>
      <c r="B950" s="47">
        <v>2018</v>
      </c>
      <c r="C950" s="78">
        <v>43449</v>
      </c>
      <c r="D950" s="47" t="s">
        <v>72</v>
      </c>
      <c r="E950" s="47" t="s">
        <v>205</v>
      </c>
      <c r="F950">
        <v>10</v>
      </c>
      <c r="G950" t="s">
        <v>178</v>
      </c>
      <c r="H950" t="s">
        <v>159</v>
      </c>
      <c r="J950">
        <v>14</v>
      </c>
      <c r="K950">
        <v>1</v>
      </c>
      <c r="L950">
        <v>11.585000000000001</v>
      </c>
    </row>
    <row r="951" spans="1:12">
      <c r="A951" s="47" t="s">
        <v>185</v>
      </c>
      <c r="B951" s="47">
        <v>2018</v>
      </c>
      <c r="C951" s="78">
        <v>43449</v>
      </c>
      <c r="D951" s="47" t="s">
        <v>72</v>
      </c>
      <c r="E951" s="47" t="s">
        <v>205</v>
      </c>
      <c r="F951">
        <v>10</v>
      </c>
      <c r="G951" t="s">
        <v>52</v>
      </c>
      <c r="H951" t="s">
        <v>53</v>
      </c>
      <c r="J951">
        <v>19</v>
      </c>
      <c r="K951">
        <v>2</v>
      </c>
      <c r="L951">
        <v>11.876000000000001</v>
      </c>
    </row>
    <row r="952" spans="1:12">
      <c r="A952" s="47" t="s">
        <v>185</v>
      </c>
      <c r="B952" s="47">
        <v>2018</v>
      </c>
      <c r="C952" s="78">
        <v>43449</v>
      </c>
      <c r="D952" s="47" t="s">
        <v>72</v>
      </c>
      <c r="E952" s="47" t="s">
        <v>205</v>
      </c>
      <c r="F952">
        <v>11</v>
      </c>
      <c r="G952" t="s">
        <v>142</v>
      </c>
      <c r="H952" t="s">
        <v>61</v>
      </c>
      <c r="J952">
        <v>15</v>
      </c>
      <c r="K952">
        <v>1</v>
      </c>
      <c r="L952">
        <v>11.522</v>
      </c>
    </row>
    <row r="953" spans="1:12">
      <c r="A953" s="47" t="s">
        <v>185</v>
      </c>
      <c r="B953" s="47">
        <v>2018</v>
      </c>
      <c r="C953" s="78">
        <v>43449</v>
      </c>
      <c r="D953" s="47" t="s">
        <v>72</v>
      </c>
      <c r="E953" s="47" t="s">
        <v>205</v>
      </c>
      <c r="F953">
        <v>11</v>
      </c>
      <c r="G953" t="s">
        <v>132</v>
      </c>
      <c r="H953" t="s">
        <v>65</v>
      </c>
      <c r="J953">
        <v>18</v>
      </c>
      <c r="K953">
        <v>2</v>
      </c>
      <c r="L953">
        <v>11.613</v>
      </c>
    </row>
    <row r="954" spans="1:12">
      <c r="A954" s="47" t="s">
        <v>185</v>
      </c>
      <c r="B954" s="47">
        <v>2018</v>
      </c>
      <c r="C954" s="78">
        <v>43449</v>
      </c>
      <c r="D954" s="47" t="s">
        <v>72</v>
      </c>
      <c r="E954" s="47" t="s">
        <v>205</v>
      </c>
      <c r="F954">
        <v>12</v>
      </c>
      <c r="G954" t="s">
        <v>101</v>
      </c>
      <c r="H954" t="s">
        <v>47</v>
      </c>
      <c r="J954">
        <v>16</v>
      </c>
      <c r="K954">
        <v>1</v>
      </c>
      <c r="L954">
        <v>11.597</v>
      </c>
    </row>
    <row r="955" spans="1:12">
      <c r="A955" s="47" t="s">
        <v>185</v>
      </c>
      <c r="B955" s="47">
        <v>2018</v>
      </c>
      <c r="C955" s="78">
        <v>43449</v>
      </c>
      <c r="D955" s="47" t="s">
        <v>72</v>
      </c>
      <c r="E955" s="47" t="s">
        <v>205</v>
      </c>
      <c r="F955">
        <v>12</v>
      </c>
      <c r="G955" t="s">
        <v>124</v>
      </c>
      <c r="H955" t="s">
        <v>123</v>
      </c>
      <c r="J955">
        <v>17</v>
      </c>
      <c r="K955">
        <v>2</v>
      </c>
      <c r="L955">
        <v>11.635</v>
      </c>
    </row>
    <row r="956" spans="1:12">
      <c r="A956" s="47" t="s">
        <v>185</v>
      </c>
      <c r="B956" s="47">
        <v>2018</v>
      </c>
      <c r="C956" s="78">
        <v>43449</v>
      </c>
      <c r="D956" s="47" t="s">
        <v>72</v>
      </c>
      <c r="E956" s="47" t="s">
        <v>206</v>
      </c>
      <c r="F956">
        <v>1</v>
      </c>
      <c r="G956" t="s">
        <v>135</v>
      </c>
      <c r="H956" t="s">
        <v>36</v>
      </c>
      <c r="J956">
        <v>1</v>
      </c>
      <c r="K956">
        <v>1</v>
      </c>
      <c r="L956">
        <v>11.725</v>
      </c>
    </row>
    <row r="957" spans="1:12">
      <c r="A957" s="47" t="s">
        <v>185</v>
      </c>
      <c r="B957" s="47">
        <v>2018</v>
      </c>
      <c r="C957" s="78">
        <v>43449</v>
      </c>
      <c r="D957" s="47" t="s">
        <v>72</v>
      </c>
      <c r="E957" s="76" t="s">
        <v>206</v>
      </c>
      <c r="F957">
        <v>1</v>
      </c>
      <c r="G957" t="s">
        <v>101</v>
      </c>
      <c r="H957" t="s">
        <v>47</v>
      </c>
      <c r="J957">
        <v>16</v>
      </c>
      <c r="K957">
        <v>2</v>
      </c>
      <c r="L957">
        <v>11.855</v>
      </c>
    </row>
    <row r="958" spans="1:12">
      <c r="A958" s="47" t="s">
        <v>185</v>
      </c>
      <c r="B958" s="47">
        <v>2018</v>
      </c>
      <c r="C958" s="78">
        <v>43449</v>
      </c>
      <c r="D958" s="47" t="s">
        <v>72</v>
      </c>
      <c r="E958" s="76" t="s">
        <v>206</v>
      </c>
      <c r="F958">
        <v>2</v>
      </c>
      <c r="G958" t="s">
        <v>73</v>
      </c>
      <c r="H958" t="s">
        <v>19</v>
      </c>
      <c r="J958">
        <v>3</v>
      </c>
      <c r="K958">
        <v>1</v>
      </c>
      <c r="L958">
        <v>11.667</v>
      </c>
    </row>
    <row r="959" spans="1:12">
      <c r="A959" s="47" t="s">
        <v>185</v>
      </c>
      <c r="B959" s="47">
        <v>2018</v>
      </c>
      <c r="C959" s="78">
        <v>43449</v>
      </c>
      <c r="D959" s="47" t="s">
        <v>72</v>
      </c>
      <c r="E959" s="47" t="s">
        <v>206</v>
      </c>
      <c r="F959">
        <v>2</v>
      </c>
      <c r="G959" t="s">
        <v>142</v>
      </c>
      <c r="H959" t="s">
        <v>61</v>
      </c>
      <c r="J959">
        <v>15</v>
      </c>
      <c r="K959">
        <v>2</v>
      </c>
      <c r="L959">
        <v>11.775</v>
      </c>
    </row>
    <row r="960" spans="1:12">
      <c r="A960" s="47" t="s">
        <v>185</v>
      </c>
      <c r="B960" s="47">
        <v>2018</v>
      </c>
      <c r="C960" s="78">
        <v>43449</v>
      </c>
      <c r="D960" s="47" t="s">
        <v>72</v>
      </c>
      <c r="E960" s="76" t="s">
        <v>206</v>
      </c>
      <c r="F960">
        <v>3</v>
      </c>
      <c r="G960" t="s">
        <v>23</v>
      </c>
      <c r="H960" t="s">
        <v>15</v>
      </c>
      <c r="J960">
        <v>2</v>
      </c>
      <c r="K960">
        <v>1</v>
      </c>
      <c r="L960">
        <v>11.561</v>
      </c>
    </row>
    <row r="961" spans="1:15">
      <c r="A961" s="47" t="s">
        <v>185</v>
      </c>
      <c r="B961" s="47">
        <v>2018</v>
      </c>
      <c r="C961" s="78">
        <v>43449</v>
      </c>
      <c r="D961" s="47" t="s">
        <v>72</v>
      </c>
      <c r="E961" s="76" t="s">
        <v>206</v>
      </c>
      <c r="F961">
        <v>3</v>
      </c>
      <c r="G961" t="s">
        <v>178</v>
      </c>
      <c r="H961" t="s">
        <v>159</v>
      </c>
      <c r="J961">
        <v>14</v>
      </c>
      <c r="K961">
        <v>2</v>
      </c>
      <c r="L961" t="s">
        <v>212</v>
      </c>
    </row>
    <row r="962" spans="1:15">
      <c r="A962" s="47" t="s">
        <v>185</v>
      </c>
      <c r="B962" s="47">
        <v>2018</v>
      </c>
      <c r="C962" s="78">
        <v>43449</v>
      </c>
      <c r="D962" s="47" t="s">
        <v>72</v>
      </c>
      <c r="E962" s="47" t="s">
        <v>206</v>
      </c>
      <c r="F962">
        <v>4</v>
      </c>
      <c r="G962" t="s">
        <v>122</v>
      </c>
      <c r="H962" t="s">
        <v>123</v>
      </c>
      <c r="J962">
        <v>8</v>
      </c>
      <c r="K962">
        <v>1</v>
      </c>
      <c r="L962">
        <v>11.395</v>
      </c>
    </row>
    <row r="963" spans="1:15">
      <c r="A963" s="47" t="s">
        <v>185</v>
      </c>
      <c r="B963" s="47">
        <v>2018</v>
      </c>
      <c r="C963" s="78">
        <v>43449</v>
      </c>
      <c r="D963" s="47" t="s">
        <v>72</v>
      </c>
      <c r="E963" s="76" t="s">
        <v>206</v>
      </c>
      <c r="F963">
        <v>4</v>
      </c>
      <c r="G963" t="s">
        <v>113</v>
      </c>
      <c r="H963" t="s">
        <v>163</v>
      </c>
      <c r="J963">
        <v>9</v>
      </c>
      <c r="K963">
        <v>2</v>
      </c>
      <c r="L963">
        <v>11.398</v>
      </c>
    </row>
    <row r="964" spans="1:15">
      <c r="A964" s="47" t="s">
        <v>185</v>
      </c>
      <c r="B964" s="47">
        <v>2018</v>
      </c>
      <c r="C964" s="78">
        <v>43449</v>
      </c>
      <c r="D964" s="47" t="s">
        <v>72</v>
      </c>
      <c r="E964" s="76" t="s">
        <v>206</v>
      </c>
      <c r="F964">
        <v>5</v>
      </c>
      <c r="G964" t="s">
        <v>30</v>
      </c>
      <c r="H964" t="s">
        <v>31</v>
      </c>
      <c r="J964">
        <v>4</v>
      </c>
      <c r="K964">
        <v>1</v>
      </c>
      <c r="L964">
        <v>11.372</v>
      </c>
    </row>
    <row r="965" spans="1:15">
      <c r="A965" s="47" t="s">
        <v>185</v>
      </c>
      <c r="B965" s="47">
        <v>2018</v>
      </c>
      <c r="C965" s="78">
        <v>43449</v>
      </c>
      <c r="D965" s="47" t="s">
        <v>72</v>
      </c>
      <c r="E965" s="47" t="s">
        <v>206</v>
      </c>
      <c r="F965">
        <v>5</v>
      </c>
      <c r="G965" t="s">
        <v>177</v>
      </c>
      <c r="H965" t="s">
        <v>19</v>
      </c>
      <c r="J965">
        <v>13</v>
      </c>
      <c r="K965">
        <v>2</v>
      </c>
      <c r="L965">
        <v>11.627000000000001</v>
      </c>
    </row>
    <row r="966" spans="1:15">
      <c r="A966" s="47" t="s">
        <v>185</v>
      </c>
      <c r="B966" s="47">
        <v>2018</v>
      </c>
      <c r="C966" s="78">
        <v>43449</v>
      </c>
      <c r="D966" s="47" t="s">
        <v>72</v>
      </c>
      <c r="E966" s="76" t="s">
        <v>206</v>
      </c>
      <c r="F966">
        <v>6</v>
      </c>
      <c r="G966" t="s">
        <v>20</v>
      </c>
      <c r="H966" t="s">
        <v>21</v>
      </c>
      <c r="J966">
        <v>7</v>
      </c>
      <c r="K966">
        <v>1</v>
      </c>
      <c r="L966">
        <v>11.327999999999999</v>
      </c>
    </row>
    <row r="967" spans="1:15">
      <c r="A967" s="47" t="s">
        <v>185</v>
      </c>
      <c r="B967" s="47">
        <v>2018</v>
      </c>
      <c r="C967" s="78">
        <v>43449</v>
      </c>
      <c r="D967" s="47" t="s">
        <v>72</v>
      </c>
      <c r="E967" s="76" t="s">
        <v>206</v>
      </c>
      <c r="F967">
        <v>6</v>
      </c>
      <c r="G967" t="s">
        <v>22</v>
      </c>
      <c r="H967" t="s">
        <v>15</v>
      </c>
      <c r="J967">
        <v>10</v>
      </c>
      <c r="K967">
        <v>2</v>
      </c>
      <c r="L967">
        <v>11.584999999999999</v>
      </c>
    </row>
    <row r="968" spans="1:15">
      <c r="A968" s="47" t="s">
        <v>185</v>
      </c>
      <c r="B968" s="47">
        <v>2018</v>
      </c>
      <c r="C968" s="78">
        <v>43449</v>
      </c>
      <c r="D968" s="47" t="s">
        <v>72</v>
      </c>
      <c r="E968" s="47" t="s">
        <v>206</v>
      </c>
      <c r="F968">
        <v>7</v>
      </c>
      <c r="G968" t="s">
        <v>137</v>
      </c>
      <c r="H968" t="s">
        <v>38</v>
      </c>
      <c r="J968">
        <v>5</v>
      </c>
      <c r="K968">
        <v>1</v>
      </c>
      <c r="L968">
        <v>11.343999999999999</v>
      </c>
    </row>
    <row r="969" spans="1:15">
      <c r="A969" s="47" t="s">
        <v>185</v>
      </c>
      <c r="B969" s="47">
        <v>2018</v>
      </c>
      <c r="C969" s="78">
        <v>43449</v>
      </c>
      <c r="D969" s="47" t="s">
        <v>72</v>
      </c>
      <c r="E969" s="76" t="s">
        <v>206</v>
      </c>
      <c r="F969">
        <v>7</v>
      </c>
      <c r="G969" t="s">
        <v>26</v>
      </c>
      <c r="H969" t="s">
        <v>27</v>
      </c>
      <c r="J969">
        <v>12</v>
      </c>
      <c r="K969">
        <v>2</v>
      </c>
      <c r="L969">
        <v>11.462</v>
      </c>
    </row>
    <row r="970" spans="1:15">
      <c r="A970" s="47" t="s">
        <v>185</v>
      </c>
      <c r="B970" s="47">
        <v>2018</v>
      </c>
      <c r="C970" s="78">
        <v>43449</v>
      </c>
      <c r="D970" s="47" t="s">
        <v>72</v>
      </c>
      <c r="E970" s="76" t="s">
        <v>206</v>
      </c>
      <c r="F970">
        <v>8</v>
      </c>
      <c r="G970" t="s">
        <v>136</v>
      </c>
      <c r="H970" t="s">
        <v>25</v>
      </c>
      <c r="J970">
        <v>6</v>
      </c>
      <c r="K970">
        <v>1</v>
      </c>
      <c r="L970">
        <v>11.548</v>
      </c>
    </row>
    <row r="971" spans="1:15">
      <c r="A971" s="47" t="s">
        <v>185</v>
      </c>
      <c r="B971" s="47">
        <v>2018</v>
      </c>
      <c r="C971" s="78">
        <v>43449</v>
      </c>
      <c r="D971" s="47" t="s">
        <v>72</v>
      </c>
      <c r="E971" s="47" t="s">
        <v>206</v>
      </c>
      <c r="F971">
        <v>8</v>
      </c>
      <c r="G971" t="s">
        <v>16</v>
      </c>
      <c r="H971" t="s">
        <v>17</v>
      </c>
      <c r="J971">
        <v>11</v>
      </c>
      <c r="K971">
        <v>2</v>
      </c>
      <c r="L971">
        <v>11.558</v>
      </c>
    </row>
    <row r="972" spans="1:15">
      <c r="A972" s="47" t="s">
        <v>185</v>
      </c>
      <c r="B972" s="47">
        <v>2018</v>
      </c>
      <c r="C972" s="78">
        <v>43449</v>
      </c>
      <c r="D972" s="47" t="s">
        <v>72</v>
      </c>
      <c r="E972" s="76" t="s">
        <v>207</v>
      </c>
      <c r="F972">
        <v>1</v>
      </c>
      <c r="G972" t="s">
        <v>135</v>
      </c>
      <c r="H972" t="s">
        <v>36</v>
      </c>
      <c r="J972">
        <v>1</v>
      </c>
      <c r="K972">
        <v>1</v>
      </c>
      <c r="L972">
        <v>11.333</v>
      </c>
      <c r="N972">
        <v>1</v>
      </c>
      <c r="O972">
        <v>11.239000000000001</v>
      </c>
    </row>
    <row r="973" spans="1:15">
      <c r="A973" s="47" t="s">
        <v>185</v>
      </c>
      <c r="B973" s="47">
        <v>2018</v>
      </c>
      <c r="C973" s="78">
        <v>43449</v>
      </c>
      <c r="D973" s="47" t="s">
        <v>72</v>
      </c>
      <c r="E973" s="76" t="s">
        <v>207</v>
      </c>
      <c r="F973">
        <v>1</v>
      </c>
      <c r="G973" t="s">
        <v>136</v>
      </c>
      <c r="H973" t="s">
        <v>25</v>
      </c>
      <c r="J973">
        <v>6</v>
      </c>
      <c r="K973">
        <v>2</v>
      </c>
      <c r="L973">
        <v>11.516999999999999</v>
      </c>
      <c r="N973">
        <v>2</v>
      </c>
      <c r="O973">
        <v>11.66</v>
      </c>
    </row>
    <row r="974" spans="1:15">
      <c r="A974" s="47" t="s">
        <v>185</v>
      </c>
      <c r="B974" s="47">
        <v>2018</v>
      </c>
      <c r="C974" s="78">
        <v>43449</v>
      </c>
      <c r="D974" s="47" t="s">
        <v>72</v>
      </c>
      <c r="E974" s="76" t="s">
        <v>207</v>
      </c>
      <c r="F974">
        <v>2</v>
      </c>
      <c r="G974" t="s">
        <v>73</v>
      </c>
      <c r="H974" t="s">
        <v>19</v>
      </c>
      <c r="J974">
        <v>3</v>
      </c>
      <c r="K974">
        <v>1</v>
      </c>
      <c r="L974">
        <v>11.18</v>
      </c>
      <c r="N974">
        <v>1</v>
      </c>
      <c r="O974">
        <v>11.564</v>
      </c>
    </row>
    <row r="975" spans="1:15">
      <c r="A975" s="47" t="s">
        <v>185</v>
      </c>
      <c r="B975" s="47">
        <v>2018</v>
      </c>
      <c r="C975" s="78">
        <v>43449</v>
      </c>
      <c r="D975" s="47" t="s">
        <v>72</v>
      </c>
      <c r="E975" s="76" t="s">
        <v>207</v>
      </c>
      <c r="F975">
        <v>2</v>
      </c>
      <c r="G975" t="s">
        <v>137</v>
      </c>
      <c r="H975" t="s">
        <v>38</v>
      </c>
      <c r="J975">
        <v>5</v>
      </c>
      <c r="K975">
        <v>2</v>
      </c>
      <c r="L975">
        <v>11.201000000000001</v>
      </c>
      <c r="N975">
        <v>2</v>
      </c>
      <c r="O975">
        <v>11.564</v>
      </c>
    </row>
    <row r="976" spans="1:15">
      <c r="A976" s="47" t="s">
        <v>185</v>
      </c>
      <c r="B976" s="47">
        <v>2018</v>
      </c>
      <c r="C976" s="78">
        <v>43449</v>
      </c>
      <c r="D976" s="47" t="s">
        <v>72</v>
      </c>
      <c r="E976" s="76" t="s">
        <v>207</v>
      </c>
      <c r="F976">
        <v>3</v>
      </c>
      <c r="G976" t="s">
        <v>23</v>
      </c>
      <c r="H976" t="s">
        <v>15</v>
      </c>
      <c r="J976">
        <v>2</v>
      </c>
      <c r="K976">
        <v>1</v>
      </c>
      <c r="L976">
        <v>11.6</v>
      </c>
      <c r="N976">
        <v>1</v>
      </c>
      <c r="O976">
        <v>11.333</v>
      </c>
    </row>
    <row r="977" spans="1:15">
      <c r="A977" s="47" t="s">
        <v>185</v>
      </c>
      <c r="B977" s="47">
        <v>2018</v>
      </c>
      <c r="C977" s="78">
        <v>43449</v>
      </c>
      <c r="D977" s="47" t="s">
        <v>72</v>
      </c>
      <c r="E977" s="76" t="s">
        <v>207</v>
      </c>
      <c r="F977">
        <v>3</v>
      </c>
      <c r="G977" t="s">
        <v>20</v>
      </c>
      <c r="H977" t="s">
        <v>21</v>
      </c>
      <c r="J977">
        <v>7</v>
      </c>
      <c r="K977">
        <v>2</v>
      </c>
      <c r="L977">
        <v>11.888999999999999</v>
      </c>
      <c r="N977">
        <v>2</v>
      </c>
      <c r="O977">
        <v>11.457000000000001</v>
      </c>
    </row>
    <row r="978" spans="1:15">
      <c r="A978" s="47" t="s">
        <v>185</v>
      </c>
      <c r="B978" s="47">
        <v>2018</v>
      </c>
      <c r="C978" s="78">
        <v>43449</v>
      </c>
      <c r="D978" s="47" t="s">
        <v>72</v>
      </c>
      <c r="E978" s="76" t="s">
        <v>207</v>
      </c>
      <c r="F978">
        <v>4</v>
      </c>
      <c r="G978" t="s">
        <v>30</v>
      </c>
      <c r="H978" t="s">
        <v>31</v>
      </c>
      <c r="J978">
        <v>4</v>
      </c>
      <c r="K978">
        <v>1</v>
      </c>
      <c r="L978">
        <v>11.135</v>
      </c>
      <c r="N978">
        <v>1</v>
      </c>
      <c r="O978">
        <v>11.125999999999999</v>
      </c>
    </row>
    <row r="979" spans="1:15">
      <c r="A979" s="47" t="s">
        <v>185</v>
      </c>
      <c r="B979" s="47">
        <v>2018</v>
      </c>
      <c r="C979" s="78">
        <v>43449</v>
      </c>
      <c r="D979" s="47" t="s">
        <v>72</v>
      </c>
      <c r="E979" s="76" t="s">
        <v>207</v>
      </c>
      <c r="F979">
        <v>4</v>
      </c>
      <c r="G979" t="s">
        <v>122</v>
      </c>
      <c r="H979" t="s">
        <v>123</v>
      </c>
      <c r="J979">
        <v>8</v>
      </c>
      <c r="K979">
        <v>2</v>
      </c>
      <c r="L979">
        <v>11.182</v>
      </c>
      <c r="N979">
        <v>2</v>
      </c>
      <c r="O979">
        <v>11.369</v>
      </c>
    </row>
    <row r="980" spans="1:15">
      <c r="A980" s="47" t="s">
        <v>185</v>
      </c>
      <c r="B980" s="47">
        <v>2018</v>
      </c>
      <c r="C980" s="78">
        <v>43449</v>
      </c>
      <c r="D980" s="47" t="s">
        <v>72</v>
      </c>
      <c r="E980" s="76" t="s">
        <v>208</v>
      </c>
      <c r="F980">
        <v>1</v>
      </c>
      <c r="G980" t="s">
        <v>135</v>
      </c>
      <c r="H980" t="s">
        <v>36</v>
      </c>
      <c r="J980">
        <v>1</v>
      </c>
      <c r="K980">
        <v>1</v>
      </c>
      <c r="L980">
        <v>11.259</v>
      </c>
      <c r="N980">
        <v>1</v>
      </c>
      <c r="O980">
        <v>11.239000000000001</v>
      </c>
    </row>
    <row r="981" spans="1:15">
      <c r="A981" s="47" t="s">
        <v>185</v>
      </c>
      <c r="B981" s="47">
        <v>2018</v>
      </c>
      <c r="C981" s="78">
        <v>43449</v>
      </c>
      <c r="D981" s="47" t="s">
        <v>72</v>
      </c>
      <c r="E981" s="76" t="s">
        <v>208</v>
      </c>
      <c r="F981">
        <v>1</v>
      </c>
      <c r="G981" t="s">
        <v>30</v>
      </c>
      <c r="H981" t="s">
        <v>31</v>
      </c>
      <c r="J981">
        <v>4</v>
      </c>
      <c r="K981">
        <v>2</v>
      </c>
      <c r="L981">
        <v>11.303000000000001</v>
      </c>
      <c r="N981">
        <v>2</v>
      </c>
      <c r="O981">
        <v>11.947000000000001</v>
      </c>
    </row>
    <row r="982" spans="1:15">
      <c r="A982" s="47" t="s">
        <v>185</v>
      </c>
      <c r="B982" s="47">
        <v>2018</v>
      </c>
      <c r="C982" s="78">
        <v>43449</v>
      </c>
      <c r="D982" s="47" t="s">
        <v>72</v>
      </c>
      <c r="E982" s="76" t="s">
        <v>208</v>
      </c>
      <c r="F982">
        <v>2</v>
      </c>
      <c r="G982" t="s">
        <v>23</v>
      </c>
      <c r="H982" t="s">
        <v>15</v>
      </c>
      <c r="J982">
        <v>2</v>
      </c>
      <c r="K982">
        <v>1</v>
      </c>
      <c r="L982">
        <v>11.254</v>
      </c>
      <c r="N982">
        <v>1</v>
      </c>
      <c r="O982">
        <v>11.272</v>
      </c>
    </row>
    <row r="983" spans="1:15">
      <c r="A983" s="47" t="s">
        <v>185</v>
      </c>
      <c r="B983" s="47">
        <v>2018</v>
      </c>
      <c r="C983" s="78">
        <v>43449</v>
      </c>
      <c r="D983" s="47" t="s">
        <v>72</v>
      </c>
      <c r="E983" s="76" t="s">
        <v>208</v>
      </c>
      <c r="F983">
        <v>2</v>
      </c>
      <c r="G983" t="s">
        <v>73</v>
      </c>
      <c r="H983" t="s">
        <v>19</v>
      </c>
      <c r="J983">
        <v>3</v>
      </c>
      <c r="K983">
        <v>2</v>
      </c>
      <c r="L983">
        <v>11.436</v>
      </c>
      <c r="N983">
        <v>2</v>
      </c>
      <c r="O983">
        <v>11.515000000000001</v>
      </c>
    </row>
    <row r="984" spans="1:15">
      <c r="A984" s="47" t="s">
        <v>185</v>
      </c>
      <c r="B984" s="47">
        <v>2018</v>
      </c>
      <c r="C984" s="78">
        <v>43449</v>
      </c>
      <c r="D984" s="47" t="s">
        <v>72</v>
      </c>
      <c r="E984" s="76" t="s">
        <v>209</v>
      </c>
      <c r="F984" t="s">
        <v>210</v>
      </c>
      <c r="G984" t="s">
        <v>135</v>
      </c>
      <c r="H984" t="s">
        <v>36</v>
      </c>
      <c r="J984">
        <v>1</v>
      </c>
      <c r="K984">
        <v>1</v>
      </c>
      <c r="L984">
        <v>11.212</v>
      </c>
      <c r="N984">
        <v>1</v>
      </c>
      <c r="O984">
        <v>11.196</v>
      </c>
    </row>
    <row r="985" spans="1:15">
      <c r="A985" s="47" t="s">
        <v>185</v>
      </c>
      <c r="B985" s="47">
        <v>2018</v>
      </c>
      <c r="C985" s="78">
        <v>43449</v>
      </c>
      <c r="D985" s="47" t="s">
        <v>72</v>
      </c>
      <c r="E985" s="76" t="s">
        <v>209</v>
      </c>
      <c r="F985" t="s">
        <v>210</v>
      </c>
      <c r="G985" t="s">
        <v>23</v>
      </c>
      <c r="H985" t="s">
        <v>15</v>
      </c>
      <c r="J985">
        <v>2</v>
      </c>
      <c r="K985">
        <v>2</v>
      </c>
      <c r="L985">
        <v>11.243</v>
      </c>
      <c r="N985">
        <v>2</v>
      </c>
      <c r="O985">
        <v>11.272</v>
      </c>
    </row>
    <row r="986" spans="1:15">
      <c r="A986" s="47" t="s">
        <v>185</v>
      </c>
      <c r="B986" s="47">
        <v>2018</v>
      </c>
      <c r="C986" s="78">
        <v>43449</v>
      </c>
      <c r="D986" s="47" t="s">
        <v>72</v>
      </c>
      <c r="E986" s="76" t="s">
        <v>209</v>
      </c>
      <c r="F986" t="s">
        <v>211</v>
      </c>
      <c r="G986" t="s">
        <v>73</v>
      </c>
      <c r="H986" t="s">
        <v>19</v>
      </c>
      <c r="J986">
        <v>3</v>
      </c>
      <c r="K986">
        <v>1</v>
      </c>
      <c r="L986">
        <v>11.448</v>
      </c>
      <c r="N986">
        <v>1</v>
      </c>
      <c r="O986">
        <v>11.336</v>
      </c>
    </row>
    <row r="987" spans="1:15">
      <c r="A987" s="47" t="s">
        <v>185</v>
      </c>
      <c r="B987" s="47">
        <v>2018</v>
      </c>
      <c r="C987" s="78">
        <v>43449</v>
      </c>
      <c r="D987" s="47" t="s">
        <v>72</v>
      </c>
      <c r="E987" s="76" t="s">
        <v>209</v>
      </c>
      <c r="F987" t="s">
        <v>211</v>
      </c>
      <c r="G987" t="s">
        <v>30</v>
      </c>
      <c r="H987" t="s">
        <v>31</v>
      </c>
      <c r="J987">
        <v>4</v>
      </c>
      <c r="K987">
        <v>2</v>
      </c>
      <c r="L987">
        <v>11.456</v>
      </c>
      <c r="N987">
        <v>2</v>
      </c>
      <c r="O987">
        <v>11.343999999999999</v>
      </c>
    </row>
    <row r="988" spans="1:15">
      <c r="A988" s="1" t="s">
        <v>134</v>
      </c>
      <c r="B988" s="1">
        <v>2018</v>
      </c>
      <c r="C988" s="24">
        <v>43435</v>
      </c>
      <c r="D988" s="1" t="s">
        <v>72</v>
      </c>
      <c r="E988" s="47" t="s">
        <v>205</v>
      </c>
      <c r="F988">
        <v>1</v>
      </c>
      <c r="G988" t="s">
        <v>23</v>
      </c>
      <c r="H988" t="s">
        <v>15</v>
      </c>
      <c r="K988">
        <v>1</v>
      </c>
      <c r="L988">
        <v>11.401</v>
      </c>
    </row>
    <row r="989" spans="1:15">
      <c r="A989" s="1" t="s">
        <v>134</v>
      </c>
      <c r="B989" s="1">
        <v>2018</v>
      </c>
      <c r="C989" s="24">
        <v>43435</v>
      </c>
      <c r="D989" s="1" t="s">
        <v>72</v>
      </c>
      <c r="E989" s="47" t="s">
        <v>205</v>
      </c>
      <c r="F989">
        <v>1</v>
      </c>
      <c r="G989" t="s">
        <v>39</v>
      </c>
      <c r="H989" t="s">
        <v>40</v>
      </c>
      <c r="K989">
        <v>2</v>
      </c>
      <c r="L989">
        <v>11.670999999999999</v>
      </c>
    </row>
    <row r="990" spans="1:15">
      <c r="A990" s="1" t="s">
        <v>134</v>
      </c>
      <c r="B990" s="1">
        <v>2018</v>
      </c>
      <c r="C990" s="24">
        <v>43435</v>
      </c>
      <c r="D990" s="1" t="s">
        <v>72</v>
      </c>
      <c r="E990" s="47" t="s">
        <v>205</v>
      </c>
      <c r="F990">
        <v>2</v>
      </c>
      <c r="G990" t="s">
        <v>111</v>
      </c>
      <c r="H990" t="s">
        <v>163</v>
      </c>
      <c r="K990">
        <v>1</v>
      </c>
      <c r="L990">
        <v>11.731999999999999</v>
      </c>
    </row>
    <row r="991" spans="1:15">
      <c r="A991" s="1" t="s">
        <v>134</v>
      </c>
      <c r="B991" s="1">
        <v>2018</v>
      </c>
      <c r="C991" s="24">
        <v>43435</v>
      </c>
      <c r="D991" s="1" t="s">
        <v>72</v>
      </c>
      <c r="E991" s="47" t="s">
        <v>205</v>
      </c>
      <c r="F991">
        <v>2</v>
      </c>
      <c r="G991" t="s">
        <v>180</v>
      </c>
      <c r="H991" t="s">
        <v>27</v>
      </c>
      <c r="K991">
        <v>2</v>
      </c>
      <c r="L991">
        <v>11.863</v>
      </c>
    </row>
    <row r="992" spans="1:15">
      <c r="A992" s="1" t="s">
        <v>134</v>
      </c>
      <c r="B992" s="1">
        <v>2018</v>
      </c>
      <c r="C992" s="24">
        <v>43435</v>
      </c>
      <c r="D992" s="1" t="s">
        <v>72</v>
      </c>
      <c r="E992" s="47" t="s">
        <v>205</v>
      </c>
      <c r="F992">
        <v>3</v>
      </c>
      <c r="G992" t="s">
        <v>150</v>
      </c>
      <c r="H992" t="s">
        <v>31</v>
      </c>
      <c r="K992">
        <v>1</v>
      </c>
      <c r="L992">
        <v>11.247</v>
      </c>
    </row>
    <row r="993" spans="1:12">
      <c r="A993" s="1" t="s">
        <v>134</v>
      </c>
      <c r="B993" s="1">
        <v>2018</v>
      </c>
      <c r="C993" s="24">
        <v>43435</v>
      </c>
      <c r="D993" s="1" t="s">
        <v>72</v>
      </c>
      <c r="E993" s="47" t="s">
        <v>205</v>
      </c>
      <c r="F993">
        <v>3</v>
      </c>
      <c r="G993" t="s">
        <v>26</v>
      </c>
      <c r="H993" t="s">
        <v>27</v>
      </c>
      <c r="K993">
        <v>2</v>
      </c>
      <c r="L993" t="s">
        <v>212</v>
      </c>
    </row>
    <row r="994" spans="1:12">
      <c r="A994" s="1" t="s">
        <v>134</v>
      </c>
      <c r="B994" s="1">
        <v>2018</v>
      </c>
      <c r="C994" s="24">
        <v>43435</v>
      </c>
      <c r="D994" s="1" t="s">
        <v>72</v>
      </c>
      <c r="E994" s="47" t="s">
        <v>205</v>
      </c>
      <c r="F994">
        <v>4</v>
      </c>
      <c r="G994" t="s">
        <v>136</v>
      </c>
      <c r="H994" t="s">
        <v>25</v>
      </c>
      <c r="K994">
        <v>1</v>
      </c>
      <c r="L994">
        <v>11.574</v>
      </c>
    </row>
    <row r="995" spans="1:12">
      <c r="A995" s="1" t="s">
        <v>134</v>
      </c>
      <c r="B995" s="1">
        <v>2018</v>
      </c>
      <c r="C995" s="24">
        <v>43435</v>
      </c>
      <c r="D995" s="1" t="s">
        <v>72</v>
      </c>
      <c r="E995" s="47" t="s">
        <v>205</v>
      </c>
      <c r="F995">
        <v>4</v>
      </c>
      <c r="G995" t="s">
        <v>186</v>
      </c>
      <c r="H995" t="s">
        <v>25</v>
      </c>
      <c r="K995">
        <v>2</v>
      </c>
      <c r="L995">
        <v>11.682</v>
      </c>
    </row>
    <row r="996" spans="1:12">
      <c r="A996" s="1" t="s">
        <v>134</v>
      </c>
      <c r="B996" s="1">
        <v>2018</v>
      </c>
      <c r="C996" s="24">
        <v>43435</v>
      </c>
      <c r="D996" s="1" t="s">
        <v>72</v>
      </c>
      <c r="E996" s="47" t="s">
        <v>205</v>
      </c>
      <c r="F996">
        <v>5</v>
      </c>
      <c r="G996" t="s">
        <v>124</v>
      </c>
      <c r="H996" t="s">
        <v>123</v>
      </c>
      <c r="K996">
        <v>1</v>
      </c>
      <c r="L996">
        <v>11.672000000000001</v>
      </c>
    </row>
    <row r="997" spans="1:12">
      <c r="A997" s="1" t="s">
        <v>134</v>
      </c>
      <c r="B997" s="1">
        <v>2018</v>
      </c>
      <c r="C997" s="24">
        <v>43435</v>
      </c>
      <c r="D997" s="1" t="s">
        <v>72</v>
      </c>
      <c r="E997" s="47" t="s">
        <v>205</v>
      </c>
      <c r="F997">
        <v>5</v>
      </c>
      <c r="G997" t="s">
        <v>141</v>
      </c>
      <c r="H997" t="s">
        <v>44</v>
      </c>
      <c r="K997">
        <v>2</v>
      </c>
      <c r="L997">
        <v>11.732000000000001</v>
      </c>
    </row>
    <row r="998" spans="1:12">
      <c r="A998" s="1" t="s">
        <v>134</v>
      </c>
      <c r="B998" s="1">
        <v>2018</v>
      </c>
      <c r="C998" s="24">
        <v>43435</v>
      </c>
      <c r="D998" s="1" t="s">
        <v>72</v>
      </c>
      <c r="E998" s="47" t="s">
        <v>205</v>
      </c>
      <c r="F998">
        <v>6</v>
      </c>
      <c r="G998" t="s">
        <v>188</v>
      </c>
      <c r="H998" t="s">
        <v>19</v>
      </c>
      <c r="K998">
        <v>1</v>
      </c>
      <c r="L998">
        <v>11.651999999999999</v>
      </c>
    </row>
    <row r="999" spans="1:12">
      <c r="A999" s="1" t="s">
        <v>134</v>
      </c>
      <c r="B999" s="1">
        <v>2018</v>
      </c>
      <c r="C999" s="24">
        <v>43435</v>
      </c>
      <c r="D999" s="1" t="s">
        <v>72</v>
      </c>
      <c r="E999" s="47" t="s">
        <v>205</v>
      </c>
      <c r="F999">
        <v>6</v>
      </c>
      <c r="G999" t="s">
        <v>52</v>
      </c>
      <c r="H999" t="s">
        <v>53</v>
      </c>
      <c r="K999">
        <v>2</v>
      </c>
      <c r="L999">
        <v>11.683999999999999</v>
      </c>
    </row>
    <row r="1000" spans="1:12">
      <c r="A1000" s="1" t="s">
        <v>134</v>
      </c>
      <c r="B1000" s="1">
        <v>2018</v>
      </c>
      <c r="C1000" s="24">
        <v>43435</v>
      </c>
      <c r="D1000" s="1" t="s">
        <v>72</v>
      </c>
      <c r="E1000" s="47" t="s">
        <v>205</v>
      </c>
      <c r="F1000">
        <v>7</v>
      </c>
      <c r="G1000" t="s">
        <v>22</v>
      </c>
      <c r="H1000" t="s">
        <v>15</v>
      </c>
      <c r="K1000">
        <v>1</v>
      </c>
      <c r="L1000">
        <v>11.529</v>
      </c>
    </row>
    <row r="1001" spans="1:12">
      <c r="A1001" s="1" t="s">
        <v>134</v>
      </c>
      <c r="B1001" s="1">
        <v>2018</v>
      </c>
      <c r="C1001" s="24">
        <v>43435</v>
      </c>
      <c r="D1001" s="1" t="s">
        <v>72</v>
      </c>
      <c r="E1001" s="47" t="s">
        <v>205</v>
      </c>
      <c r="F1001">
        <v>7</v>
      </c>
      <c r="G1001" t="s">
        <v>149</v>
      </c>
      <c r="H1001" t="s">
        <v>56</v>
      </c>
      <c r="K1001">
        <v>2</v>
      </c>
      <c r="L1001">
        <v>11.773999999999999</v>
      </c>
    </row>
    <row r="1002" spans="1:12">
      <c r="A1002" s="1" t="s">
        <v>134</v>
      </c>
      <c r="B1002" s="1">
        <v>2018</v>
      </c>
      <c r="C1002" s="24">
        <v>43435</v>
      </c>
      <c r="D1002" s="1" t="s">
        <v>72</v>
      </c>
      <c r="E1002" s="47" t="s">
        <v>205</v>
      </c>
      <c r="F1002">
        <v>8</v>
      </c>
      <c r="G1002" t="s">
        <v>20</v>
      </c>
      <c r="H1002" t="s">
        <v>21</v>
      </c>
      <c r="K1002">
        <v>1</v>
      </c>
      <c r="L1002">
        <v>11.57</v>
      </c>
    </row>
    <row r="1003" spans="1:12">
      <c r="A1003" s="1" t="s">
        <v>134</v>
      </c>
      <c r="B1003" s="1">
        <v>2018</v>
      </c>
      <c r="C1003" s="24">
        <v>43435</v>
      </c>
      <c r="D1003" s="1" t="s">
        <v>72</v>
      </c>
      <c r="E1003" s="47" t="s">
        <v>205</v>
      </c>
      <c r="F1003">
        <v>8</v>
      </c>
      <c r="G1003" t="s">
        <v>43</v>
      </c>
      <c r="H1003" t="s">
        <v>44</v>
      </c>
      <c r="K1003">
        <v>2</v>
      </c>
      <c r="L1003">
        <v>11.715</v>
      </c>
    </row>
    <row r="1004" spans="1:12">
      <c r="A1004" s="1" t="s">
        <v>134</v>
      </c>
      <c r="B1004" s="1">
        <v>2018</v>
      </c>
      <c r="C1004" s="24">
        <v>43435</v>
      </c>
      <c r="D1004" s="1" t="s">
        <v>72</v>
      </c>
      <c r="E1004" s="47" t="s">
        <v>205</v>
      </c>
      <c r="F1004">
        <v>9</v>
      </c>
      <c r="G1004" t="s">
        <v>122</v>
      </c>
      <c r="H1004" t="s">
        <v>123</v>
      </c>
      <c r="K1004">
        <v>1</v>
      </c>
      <c r="L1004">
        <v>11.615</v>
      </c>
    </row>
    <row r="1005" spans="1:12">
      <c r="A1005" s="1" t="s">
        <v>134</v>
      </c>
      <c r="B1005" s="1">
        <v>2018</v>
      </c>
      <c r="C1005" s="24">
        <v>43435</v>
      </c>
      <c r="D1005" s="1" t="s">
        <v>72</v>
      </c>
      <c r="E1005" s="47" t="s">
        <v>205</v>
      </c>
      <c r="F1005">
        <v>9</v>
      </c>
      <c r="G1005" t="s">
        <v>97</v>
      </c>
      <c r="H1005" t="s">
        <v>153</v>
      </c>
      <c r="K1005">
        <v>2</v>
      </c>
      <c r="L1005">
        <v>11.654999999999999</v>
      </c>
    </row>
    <row r="1006" spans="1:12">
      <c r="A1006" s="1" t="s">
        <v>134</v>
      </c>
      <c r="B1006" s="1">
        <v>2018</v>
      </c>
      <c r="C1006" s="24">
        <v>43435</v>
      </c>
      <c r="D1006" s="1" t="s">
        <v>72</v>
      </c>
      <c r="E1006" s="47" t="s">
        <v>205</v>
      </c>
      <c r="F1006">
        <v>10</v>
      </c>
      <c r="G1006" t="s">
        <v>137</v>
      </c>
      <c r="H1006" t="s">
        <v>38</v>
      </c>
      <c r="K1006">
        <v>1</v>
      </c>
      <c r="L1006">
        <v>11.606</v>
      </c>
    </row>
    <row r="1007" spans="1:12">
      <c r="A1007" s="1" t="s">
        <v>134</v>
      </c>
      <c r="B1007" s="1">
        <v>2018</v>
      </c>
      <c r="C1007" s="24">
        <v>43435</v>
      </c>
      <c r="D1007" s="1" t="s">
        <v>72</v>
      </c>
      <c r="E1007" s="47" t="s">
        <v>205</v>
      </c>
      <c r="F1007">
        <v>10</v>
      </c>
      <c r="G1007" t="s">
        <v>178</v>
      </c>
      <c r="H1007" t="s">
        <v>159</v>
      </c>
      <c r="K1007">
        <v>2</v>
      </c>
      <c r="L1007">
        <v>11.802999999999999</v>
      </c>
    </row>
    <row r="1008" spans="1:12">
      <c r="A1008" s="1" t="s">
        <v>134</v>
      </c>
      <c r="B1008" s="1">
        <v>2018</v>
      </c>
      <c r="C1008" s="24">
        <v>43435</v>
      </c>
      <c r="D1008" s="1" t="s">
        <v>72</v>
      </c>
      <c r="E1008" s="47" t="s">
        <v>205</v>
      </c>
      <c r="F1008">
        <v>11</v>
      </c>
      <c r="G1008" t="s">
        <v>142</v>
      </c>
      <c r="H1008" t="s">
        <v>61</v>
      </c>
      <c r="K1008">
        <v>1</v>
      </c>
      <c r="L1008">
        <v>11.629</v>
      </c>
    </row>
    <row r="1009" spans="1:12">
      <c r="A1009" s="1" t="s">
        <v>134</v>
      </c>
      <c r="B1009" s="1">
        <v>2018</v>
      </c>
      <c r="C1009" s="24">
        <v>43435</v>
      </c>
      <c r="D1009" s="1" t="s">
        <v>72</v>
      </c>
      <c r="E1009" s="47" t="s">
        <v>205</v>
      </c>
      <c r="F1009">
        <v>11</v>
      </c>
      <c r="G1009" t="s">
        <v>132</v>
      </c>
      <c r="H1009" t="s">
        <v>65</v>
      </c>
      <c r="K1009">
        <v>2</v>
      </c>
      <c r="L1009">
        <v>11.661999999999999</v>
      </c>
    </row>
    <row r="1010" spans="1:12">
      <c r="A1010" s="1" t="s">
        <v>134</v>
      </c>
      <c r="B1010" s="1">
        <v>2018</v>
      </c>
      <c r="C1010" s="24">
        <v>43435</v>
      </c>
      <c r="D1010" s="1" t="s">
        <v>72</v>
      </c>
      <c r="E1010" s="47" t="s">
        <v>205</v>
      </c>
      <c r="F1010">
        <v>12</v>
      </c>
      <c r="G1010" t="s">
        <v>78</v>
      </c>
      <c r="H1010" t="s">
        <v>19</v>
      </c>
      <c r="K1010">
        <v>1</v>
      </c>
      <c r="L1010">
        <v>11.45</v>
      </c>
    </row>
    <row r="1011" spans="1:12">
      <c r="A1011" s="1" t="s">
        <v>134</v>
      </c>
      <c r="B1011" s="1">
        <v>2018</v>
      </c>
      <c r="C1011" s="24">
        <v>43435</v>
      </c>
      <c r="D1011" s="1" t="s">
        <v>72</v>
      </c>
      <c r="E1011" s="47" t="s">
        <v>205</v>
      </c>
      <c r="F1011">
        <v>12</v>
      </c>
      <c r="G1011" t="s">
        <v>101</v>
      </c>
      <c r="H1011" t="s">
        <v>47</v>
      </c>
      <c r="K1011">
        <v>2</v>
      </c>
      <c r="L1011">
        <v>11.516999999999999</v>
      </c>
    </row>
    <row r="1012" spans="1:12">
      <c r="A1012" s="1" t="s">
        <v>134</v>
      </c>
      <c r="B1012" s="1">
        <v>2018</v>
      </c>
      <c r="C1012" s="24">
        <v>43435</v>
      </c>
      <c r="D1012" s="1" t="s">
        <v>72</v>
      </c>
      <c r="E1012" s="47" t="s">
        <v>206</v>
      </c>
      <c r="F1012">
        <v>1</v>
      </c>
      <c r="G1012" t="s">
        <v>135</v>
      </c>
      <c r="H1012" t="s">
        <v>36</v>
      </c>
      <c r="K1012">
        <v>1</v>
      </c>
      <c r="L1012">
        <v>11.257</v>
      </c>
    </row>
    <row r="1013" spans="1:12">
      <c r="A1013" s="1" t="s">
        <v>134</v>
      </c>
      <c r="B1013" s="1">
        <v>2018</v>
      </c>
      <c r="C1013" s="24">
        <v>43435</v>
      </c>
      <c r="D1013" s="1" t="s">
        <v>72</v>
      </c>
      <c r="E1013" s="76" t="s">
        <v>206</v>
      </c>
      <c r="F1013">
        <v>1</v>
      </c>
      <c r="G1013" t="s">
        <v>78</v>
      </c>
      <c r="H1013" t="s">
        <v>19</v>
      </c>
      <c r="K1013">
        <v>2</v>
      </c>
      <c r="L1013">
        <v>11.430999999999999</v>
      </c>
    </row>
    <row r="1014" spans="1:12">
      <c r="A1014" s="1" t="s">
        <v>134</v>
      </c>
      <c r="B1014" s="1">
        <v>2018</v>
      </c>
      <c r="C1014" s="24">
        <v>43435</v>
      </c>
      <c r="D1014" s="1" t="s">
        <v>72</v>
      </c>
      <c r="E1014" s="76" t="s">
        <v>206</v>
      </c>
      <c r="F1014">
        <v>2</v>
      </c>
      <c r="G1014" t="s">
        <v>30</v>
      </c>
      <c r="H1014" t="s">
        <v>31</v>
      </c>
      <c r="K1014">
        <v>1</v>
      </c>
      <c r="L1014">
        <v>11.358000000000001</v>
      </c>
    </row>
    <row r="1015" spans="1:12">
      <c r="A1015" s="1" t="s">
        <v>134</v>
      </c>
      <c r="B1015" s="1">
        <v>2018</v>
      </c>
      <c r="C1015" s="24">
        <v>43435</v>
      </c>
      <c r="D1015" s="1" t="s">
        <v>72</v>
      </c>
      <c r="E1015" s="47" t="s">
        <v>206</v>
      </c>
      <c r="F1015">
        <v>2</v>
      </c>
      <c r="G1015" t="s">
        <v>142</v>
      </c>
      <c r="H1015" t="s">
        <v>61</v>
      </c>
      <c r="K1015">
        <v>2</v>
      </c>
      <c r="L1015">
        <v>11.443000000000001</v>
      </c>
    </row>
    <row r="1016" spans="1:12">
      <c r="A1016" s="1" t="s">
        <v>134</v>
      </c>
      <c r="B1016" s="1">
        <v>2018</v>
      </c>
      <c r="C1016" s="24">
        <v>43435</v>
      </c>
      <c r="D1016" s="1" t="s">
        <v>72</v>
      </c>
      <c r="E1016" s="76" t="s">
        <v>206</v>
      </c>
      <c r="F1016">
        <v>3</v>
      </c>
      <c r="G1016" t="s">
        <v>73</v>
      </c>
      <c r="H1016" t="s">
        <v>74</v>
      </c>
      <c r="K1016">
        <v>1</v>
      </c>
      <c r="L1016">
        <v>11.429</v>
      </c>
    </row>
    <row r="1017" spans="1:12">
      <c r="A1017" s="1" t="s">
        <v>134</v>
      </c>
      <c r="B1017" s="1">
        <v>2018</v>
      </c>
      <c r="C1017" s="24">
        <v>43435</v>
      </c>
      <c r="D1017" s="1" t="s">
        <v>72</v>
      </c>
      <c r="E1017" s="76" t="s">
        <v>206</v>
      </c>
      <c r="F1017">
        <v>3</v>
      </c>
      <c r="G1017" t="s">
        <v>137</v>
      </c>
      <c r="H1017" t="s">
        <v>38</v>
      </c>
      <c r="K1017">
        <v>2</v>
      </c>
      <c r="L1017">
        <v>11.436</v>
      </c>
    </row>
    <row r="1018" spans="1:12">
      <c r="A1018" s="1" t="s">
        <v>134</v>
      </c>
      <c r="B1018" s="1">
        <v>2018</v>
      </c>
      <c r="C1018" s="24">
        <v>43435</v>
      </c>
      <c r="D1018" s="1" t="s">
        <v>72</v>
      </c>
      <c r="E1018" s="47" t="s">
        <v>206</v>
      </c>
      <c r="F1018">
        <v>4</v>
      </c>
      <c r="G1018" t="s">
        <v>113</v>
      </c>
      <c r="H1018" t="s">
        <v>163</v>
      </c>
      <c r="K1018">
        <v>1</v>
      </c>
      <c r="L1018">
        <v>11.21</v>
      </c>
    </row>
    <row r="1019" spans="1:12">
      <c r="A1019" s="1" t="s">
        <v>134</v>
      </c>
      <c r="B1019" s="1">
        <v>2018</v>
      </c>
      <c r="C1019" s="24">
        <v>43435</v>
      </c>
      <c r="D1019" s="1" t="s">
        <v>72</v>
      </c>
      <c r="E1019" s="76" t="s">
        <v>206</v>
      </c>
      <c r="F1019">
        <v>4</v>
      </c>
      <c r="G1019" t="s">
        <v>122</v>
      </c>
      <c r="H1019" t="s">
        <v>123</v>
      </c>
      <c r="K1019">
        <v>2</v>
      </c>
      <c r="L1019">
        <v>11.357000000000001</v>
      </c>
    </row>
    <row r="1020" spans="1:12">
      <c r="A1020" s="1" t="s">
        <v>134</v>
      </c>
      <c r="B1020" s="1">
        <v>2018</v>
      </c>
      <c r="C1020" s="24">
        <v>43435</v>
      </c>
      <c r="D1020" s="1" t="s">
        <v>72</v>
      </c>
      <c r="E1020" s="76" t="s">
        <v>206</v>
      </c>
      <c r="F1020">
        <v>5</v>
      </c>
      <c r="G1020" t="s">
        <v>23</v>
      </c>
      <c r="H1020" t="s">
        <v>15</v>
      </c>
      <c r="K1020">
        <v>1</v>
      </c>
      <c r="L1020">
        <v>11.393000000000001</v>
      </c>
    </row>
    <row r="1021" spans="1:12">
      <c r="A1021" s="1" t="s">
        <v>134</v>
      </c>
      <c r="B1021" s="1">
        <v>2018</v>
      </c>
      <c r="C1021" s="24">
        <v>43435</v>
      </c>
      <c r="D1021" s="1" t="s">
        <v>72</v>
      </c>
      <c r="E1021" s="47" t="s">
        <v>206</v>
      </c>
      <c r="F1021">
        <v>5</v>
      </c>
      <c r="G1021" t="s">
        <v>20</v>
      </c>
      <c r="H1021" t="s">
        <v>21</v>
      </c>
      <c r="K1021">
        <v>2</v>
      </c>
      <c r="L1021">
        <v>11.493</v>
      </c>
    </row>
    <row r="1022" spans="1:12">
      <c r="A1022" s="1" t="s">
        <v>134</v>
      </c>
      <c r="B1022" s="1">
        <v>2018</v>
      </c>
      <c r="C1022" s="24">
        <v>43435</v>
      </c>
      <c r="D1022" s="1" t="s">
        <v>72</v>
      </c>
      <c r="E1022" s="76" t="s">
        <v>206</v>
      </c>
      <c r="F1022">
        <v>6</v>
      </c>
      <c r="G1022" t="s">
        <v>111</v>
      </c>
      <c r="H1022" t="s">
        <v>163</v>
      </c>
      <c r="K1022">
        <v>1</v>
      </c>
      <c r="L1022">
        <v>11.327999999999999</v>
      </c>
    </row>
    <row r="1023" spans="1:12">
      <c r="A1023" s="1" t="s">
        <v>134</v>
      </c>
      <c r="B1023" s="1">
        <v>2018</v>
      </c>
      <c r="C1023" s="24">
        <v>43435</v>
      </c>
      <c r="D1023" s="1" t="s">
        <v>72</v>
      </c>
      <c r="E1023" s="76" t="s">
        <v>206</v>
      </c>
      <c r="F1023">
        <v>6</v>
      </c>
      <c r="G1023" t="s">
        <v>22</v>
      </c>
      <c r="H1023" t="s">
        <v>15</v>
      </c>
      <c r="K1023">
        <v>2</v>
      </c>
      <c r="L1023">
        <v>11.665999999999999</v>
      </c>
    </row>
    <row r="1024" spans="1:12">
      <c r="A1024" s="1" t="s">
        <v>134</v>
      </c>
      <c r="B1024" s="1">
        <v>2018</v>
      </c>
      <c r="C1024" s="24">
        <v>43435</v>
      </c>
      <c r="D1024" s="1" t="s">
        <v>72</v>
      </c>
      <c r="E1024" s="47" t="s">
        <v>206</v>
      </c>
      <c r="F1024">
        <v>7</v>
      </c>
      <c r="G1024" t="s">
        <v>188</v>
      </c>
      <c r="H1024" t="s">
        <v>19</v>
      </c>
      <c r="K1024">
        <v>1</v>
      </c>
      <c r="L1024">
        <v>11.755000000000001</v>
      </c>
    </row>
    <row r="1025" spans="1:18">
      <c r="A1025" s="1" t="s">
        <v>134</v>
      </c>
      <c r="B1025" s="1">
        <v>2018</v>
      </c>
      <c r="C1025" s="24">
        <v>43435</v>
      </c>
      <c r="D1025" s="1" t="s">
        <v>72</v>
      </c>
      <c r="E1025" s="76" t="s">
        <v>206</v>
      </c>
      <c r="F1025">
        <v>7</v>
      </c>
      <c r="G1025" t="s">
        <v>150</v>
      </c>
      <c r="H1025" t="s">
        <v>31</v>
      </c>
      <c r="K1025">
        <v>2</v>
      </c>
      <c r="L1025">
        <v>11.781000000000001</v>
      </c>
    </row>
    <row r="1026" spans="1:18">
      <c r="A1026" s="1" t="s">
        <v>134</v>
      </c>
      <c r="B1026" s="1">
        <v>2018</v>
      </c>
      <c r="C1026" s="24">
        <v>43435</v>
      </c>
      <c r="D1026" s="1" t="s">
        <v>72</v>
      </c>
      <c r="E1026" s="76" t="s">
        <v>206</v>
      </c>
      <c r="F1026">
        <v>8</v>
      </c>
      <c r="G1026" t="s">
        <v>136</v>
      </c>
      <c r="H1026" t="s">
        <v>25</v>
      </c>
      <c r="K1026">
        <v>1</v>
      </c>
      <c r="L1026">
        <v>11.512</v>
      </c>
    </row>
    <row r="1027" spans="1:18">
      <c r="A1027" s="1" t="s">
        <v>134</v>
      </c>
      <c r="B1027" s="1">
        <v>2018</v>
      </c>
      <c r="C1027" s="24">
        <v>43435</v>
      </c>
      <c r="D1027" s="1" t="s">
        <v>72</v>
      </c>
      <c r="E1027" s="47" t="s">
        <v>206</v>
      </c>
      <c r="F1027">
        <v>8</v>
      </c>
      <c r="G1027" t="s">
        <v>124</v>
      </c>
      <c r="H1027" t="s">
        <v>123</v>
      </c>
      <c r="K1027">
        <v>2</v>
      </c>
      <c r="L1027">
        <v>11.522</v>
      </c>
    </row>
    <row r="1028" spans="1:18">
      <c r="A1028" s="1" t="s">
        <v>134</v>
      </c>
      <c r="B1028" s="1">
        <v>2018</v>
      </c>
      <c r="C1028" s="24">
        <v>43435</v>
      </c>
      <c r="D1028" s="1" t="s">
        <v>72</v>
      </c>
      <c r="E1028" s="76" t="s">
        <v>207</v>
      </c>
      <c r="F1028">
        <v>1</v>
      </c>
      <c r="G1028" t="s">
        <v>135</v>
      </c>
      <c r="H1028" t="s">
        <v>36</v>
      </c>
      <c r="K1028">
        <v>1</v>
      </c>
      <c r="L1028">
        <v>11.326000000000001</v>
      </c>
      <c r="N1028">
        <v>1</v>
      </c>
      <c r="O1028">
        <v>11.321999999999999</v>
      </c>
    </row>
    <row r="1029" spans="1:18">
      <c r="A1029" s="1" t="s">
        <v>134</v>
      </c>
      <c r="B1029" s="1">
        <v>2018</v>
      </c>
      <c r="C1029" s="24">
        <v>43435</v>
      </c>
      <c r="D1029" s="1" t="s">
        <v>72</v>
      </c>
      <c r="E1029" s="76" t="s">
        <v>207</v>
      </c>
      <c r="F1029">
        <v>1</v>
      </c>
      <c r="G1029" t="s">
        <v>136</v>
      </c>
      <c r="H1029" t="s">
        <v>25</v>
      </c>
      <c r="K1029">
        <v>2</v>
      </c>
      <c r="L1029">
        <v>11.48</v>
      </c>
      <c r="N1029">
        <v>2</v>
      </c>
      <c r="O1029">
        <v>11.501999999999999</v>
      </c>
    </row>
    <row r="1030" spans="1:18">
      <c r="A1030" s="1" t="s">
        <v>134</v>
      </c>
      <c r="B1030" s="1">
        <v>2018</v>
      </c>
      <c r="C1030" s="24">
        <v>43435</v>
      </c>
      <c r="D1030" s="1" t="s">
        <v>72</v>
      </c>
      <c r="E1030" s="76" t="s">
        <v>207</v>
      </c>
      <c r="F1030">
        <v>2</v>
      </c>
      <c r="G1030" t="s">
        <v>30</v>
      </c>
      <c r="H1030" t="s">
        <v>31</v>
      </c>
      <c r="K1030">
        <v>1</v>
      </c>
      <c r="L1030">
        <v>11.667999999999999</v>
      </c>
      <c r="N1030">
        <v>1</v>
      </c>
      <c r="O1030">
        <v>11.215999999999999</v>
      </c>
    </row>
    <row r="1031" spans="1:18">
      <c r="A1031" s="1" t="s">
        <v>134</v>
      </c>
      <c r="B1031" s="1">
        <v>2018</v>
      </c>
      <c r="C1031" s="24">
        <v>43435</v>
      </c>
      <c r="D1031" s="1" t="s">
        <v>72</v>
      </c>
      <c r="E1031" s="76" t="s">
        <v>207</v>
      </c>
      <c r="F1031">
        <v>2</v>
      </c>
      <c r="G1031" t="s">
        <v>188</v>
      </c>
      <c r="H1031" t="s">
        <v>19</v>
      </c>
      <c r="K1031">
        <v>2</v>
      </c>
      <c r="L1031">
        <v>11.934999999999999</v>
      </c>
      <c r="N1031">
        <v>2</v>
      </c>
      <c r="O1031">
        <v>11.657</v>
      </c>
    </row>
    <row r="1032" spans="1:18">
      <c r="A1032" s="1" t="s">
        <v>134</v>
      </c>
      <c r="B1032" s="1">
        <v>2018</v>
      </c>
      <c r="C1032" s="24">
        <v>43435</v>
      </c>
      <c r="D1032" s="1" t="s">
        <v>72</v>
      </c>
      <c r="E1032" s="76" t="s">
        <v>207</v>
      </c>
      <c r="F1032">
        <v>3</v>
      </c>
      <c r="G1032" t="s">
        <v>111</v>
      </c>
      <c r="H1032" t="s">
        <v>163</v>
      </c>
      <c r="K1032">
        <v>1</v>
      </c>
      <c r="L1032">
        <v>11.337999999999999</v>
      </c>
      <c r="N1032">
        <v>1</v>
      </c>
      <c r="O1032">
        <v>11.238</v>
      </c>
    </row>
    <row r="1033" spans="1:18">
      <c r="A1033" s="1" t="s">
        <v>134</v>
      </c>
      <c r="B1033" s="1">
        <v>2018</v>
      </c>
      <c r="C1033" s="24">
        <v>43435</v>
      </c>
      <c r="D1033" s="1" t="s">
        <v>72</v>
      </c>
      <c r="E1033" s="76" t="s">
        <v>207</v>
      </c>
      <c r="F1033">
        <v>3</v>
      </c>
      <c r="G1033" t="s">
        <v>73</v>
      </c>
      <c r="H1033" t="s">
        <v>74</v>
      </c>
      <c r="K1033">
        <v>2</v>
      </c>
      <c r="L1033">
        <v>11.417999999999999</v>
      </c>
      <c r="N1033">
        <v>2</v>
      </c>
      <c r="O1033">
        <v>11.398</v>
      </c>
    </row>
    <row r="1034" spans="1:18">
      <c r="A1034" s="1" t="s">
        <v>134</v>
      </c>
      <c r="B1034" s="1">
        <v>2018</v>
      </c>
      <c r="C1034" s="24">
        <v>43435</v>
      </c>
      <c r="D1034" s="1" t="s">
        <v>72</v>
      </c>
      <c r="E1034" s="76" t="s">
        <v>207</v>
      </c>
      <c r="F1034">
        <v>4</v>
      </c>
      <c r="G1034" t="s">
        <v>113</v>
      </c>
      <c r="H1034" t="s">
        <v>163</v>
      </c>
      <c r="K1034">
        <v>1</v>
      </c>
      <c r="L1034">
        <v>11.531000000000001</v>
      </c>
      <c r="N1034">
        <v>1</v>
      </c>
      <c r="O1034">
        <v>11.515000000000001</v>
      </c>
    </row>
    <row r="1035" spans="1:18">
      <c r="A1035" s="1" t="s">
        <v>134</v>
      </c>
      <c r="B1035" s="1">
        <v>2018</v>
      </c>
      <c r="C1035" s="24">
        <v>43435</v>
      </c>
      <c r="D1035" s="1" t="s">
        <v>72</v>
      </c>
      <c r="E1035" s="76" t="s">
        <v>207</v>
      </c>
      <c r="F1035">
        <v>4</v>
      </c>
      <c r="G1035" t="s">
        <v>23</v>
      </c>
      <c r="H1035" t="s">
        <v>15</v>
      </c>
      <c r="K1035">
        <v>2</v>
      </c>
      <c r="L1035">
        <v>11.679</v>
      </c>
      <c r="N1035">
        <v>2</v>
      </c>
      <c r="O1035">
        <v>11.556000000000001</v>
      </c>
    </row>
    <row r="1036" spans="1:18">
      <c r="A1036" s="1" t="s">
        <v>134</v>
      </c>
      <c r="B1036" s="1">
        <v>2018</v>
      </c>
      <c r="C1036" s="24">
        <v>43435</v>
      </c>
      <c r="D1036" s="1" t="s">
        <v>72</v>
      </c>
      <c r="E1036" s="76" t="s">
        <v>208</v>
      </c>
      <c r="F1036">
        <v>1</v>
      </c>
      <c r="G1036" t="s">
        <v>135</v>
      </c>
      <c r="H1036" t="s">
        <v>36</v>
      </c>
      <c r="K1036">
        <v>1</v>
      </c>
      <c r="L1036">
        <v>11.327</v>
      </c>
      <c r="N1036">
        <v>1</v>
      </c>
      <c r="O1036">
        <v>12.18</v>
      </c>
    </row>
    <row r="1037" spans="1:18">
      <c r="A1037" s="1" t="s">
        <v>134</v>
      </c>
      <c r="B1037" s="1">
        <v>2018</v>
      </c>
      <c r="C1037" s="24">
        <v>43435</v>
      </c>
      <c r="D1037" s="1" t="s">
        <v>72</v>
      </c>
      <c r="E1037" s="76" t="s">
        <v>208</v>
      </c>
      <c r="F1037">
        <v>1</v>
      </c>
      <c r="G1037" t="s">
        <v>113</v>
      </c>
      <c r="H1037" t="s">
        <v>163</v>
      </c>
      <c r="K1037">
        <v>2</v>
      </c>
      <c r="L1037">
        <v>11.356999999999999</v>
      </c>
      <c r="N1037">
        <v>2</v>
      </c>
      <c r="O1037">
        <v>13.827999999999999</v>
      </c>
    </row>
    <row r="1038" spans="1:18">
      <c r="A1038" s="1" t="s">
        <v>134</v>
      </c>
      <c r="B1038" s="1">
        <v>2018</v>
      </c>
      <c r="C1038" s="24">
        <v>43435</v>
      </c>
      <c r="D1038" s="1" t="s">
        <v>72</v>
      </c>
      <c r="E1038" s="76" t="s">
        <v>208</v>
      </c>
      <c r="F1038">
        <v>2</v>
      </c>
      <c r="G1038" t="s">
        <v>111</v>
      </c>
      <c r="H1038" t="s">
        <v>163</v>
      </c>
      <c r="K1038">
        <v>2</v>
      </c>
      <c r="L1038">
        <v>11.334999999999999</v>
      </c>
      <c r="N1038">
        <v>1</v>
      </c>
      <c r="O1038">
        <v>11.292999999999999</v>
      </c>
      <c r="Q1038">
        <v>1</v>
      </c>
      <c r="R1038">
        <v>11.711</v>
      </c>
    </row>
    <row r="1039" spans="1:18">
      <c r="A1039" s="1" t="s">
        <v>134</v>
      </c>
      <c r="B1039" s="1">
        <v>2018</v>
      </c>
      <c r="C1039" s="24">
        <v>43435</v>
      </c>
      <c r="D1039" s="1" t="s">
        <v>72</v>
      </c>
      <c r="E1039" s="76" t="s">
        <v>208</v>
      </c>
      <c r="F1039">
        <v>2</v>
      </c>
      <c r="G1039" t="s">
        <v>30</v>
      </c>
      <c r="H1039" t="s">
        <v>31</v>
      </c>
      <c r="K1039">
        <v>1</v>
      </c>
      <c r="L1039">
        <v>11.305999999999999</v>
      </c>
      <c r="N1039">
        <v>2</v>
      </c>
      <c r="O1039">
        <v>11.311999999999999</v>
      </c>
      <c r="Q1039">
        <v>2</v>
      </c>
      <c r="R1039">
        <v>11.738</v>
      </c>
    </row>
    <row r="1040" spans="1:18">
      <c r="A1040" s="1" t="s">
        <v>134</v>
      </c>
      <c r="B1040" s="1">
        <v>2018</v>
      </c>
      <c r="C1040" s="24">
        <v>43435</v>
      </c>
      <c r="D1040" s="1" t="s">
        <v>72</v>
      </c>
      <c r="E1040" s="76" t="s">
        <v>209</v>
      </c>
      <c r="F1040" t="s">
        <v>210</v>
      </c>
      <c r="G1040" t="s">
        <v>135</v>
      </c>
      <c r="H1040" t="s">
        <v>36</v>
      </c>
      <c r="K1040">
        <v>1</v>
      </c>
      <c r="L1040">
        <v>11.412000000000001</v>
      </c>
      <c r="N1040">
        <v>1</v>
      </c>
      <c r="O1040">
        <v>11.38</v>
      </c>
    </row>
    <row r="1041" spans="1:18">
      <c r="A1041" s="1" t="s">
        <v>134</v>
      </c>
      <c r="B1041" s="1">
        <v>2018</v>
      </c>
      <c r="C1041" s="24">
        <v>43435</v>
      </c>
      <c r="D1041" s="1" t="s">
        <v>72</v>
      </c>
      <c r="E1041" s="76" t="s">
        <v>209</v>
      </c>
      <c r="F1041" t="s">
        <v>210</v>
      </c>
      <c r="G1041" t="s">
        <v>111</v>
      </c>
      <c r="H1041" t="s">
        <v>163</v>
      </c>
      <c r="K1041">
        <v>2</v>
      </c>
      <c r="L1041">
        <v>11.483000000000001</v>
      </c>
      <c r="N1041">
        <v>2</v>
      </c>
      <c r="O1041">
        <v>11.562000000000001</v>
      </c>
    </row>
    <row r="1042" spans="1:18">
      <c r="A1042" s="1" t="s">
        <v>134</v>
      </c>
      <c r="B1042" s="1">
        <v>2018</v>
      </c>
      <c r="C1042" s="24">
        <v>43435</v>
      </c>
      <c r="D1042" s="1" t="s">
        <v>72</v>
      </c>
      <c r="E1042" s="76" t="s">
        <v>209</v>
      </c>
      <c r="F1042" t="s">
        <v>211</v>
      </c>
      <c r="G1042" t="s">
        <v>30</v>
      </c>
      <c r="H1042" t="s">
        <v>31</v>
      </c>
      <c r="K1042">
        <v>1</v>
      </c>
      <c r="L1042">
        <v>62.423999999999999</v>
      </c>
      <c r="N1042">
        <v>2</v>
      </c>
      <c r="O1042">
        <v>11.384</v>
      </c>
      <c r="Q1042">
        <v>1</v>
      </c>
      <c r="R1042">
        <v>11.416</v>
      </c>
    </row>
    <row r="1043" spans="1:18">
      <c r="A1043" s="1" t="s">
        <v>134</v>
      </c>
      <c r="B1043" s="1">
        <v>2018</v>
      </c>
      <c r="C1043" s="24">
        <v>43435</v>
      </c>
      <c r="D1043" s="1" t="s">
        <v>72</v>
      </c>
      <c r="E1043" s="76" t="s">
        <v>209</v>
      </c>
      <c r="F1043" t="s">
        <v>211</v>
      </c>
      <c r="G1043" t="s">
        <v>113</v>
      </c>
      <c r="H1043" t="s">
        <v>163</v>
      </c>
      <c r="K1043">
        <v>2</v>
      </c>
      <c r="L1043">
        <v>62.717999999999996</v>
      </c>
      <c r="N1043">
        <v>1</v>
      </c>
      <c r="O1043">
        <v>11.369</v>
      </c>
      <c r="Q1043">
        <v>2</v>
      </c>
      <c r="R1043">
        <v>11.449</v>
      </c>
    </row>
    <row r="1044" spans="1:18">
      <c r="A1044" s="47" t="s">
        <v>94</v>
      </c>
      <c r="B1044" s="47">
        <v>2018</v>
      </c>
      <c r="C1044" s="78">
        <v>43400</v>
      </c>
      <c r="D1044" s="47" t="s">
        <v>72</v>
      </c>
      <c r="E1044" s="47" t="s">
        <v>205</v>
      </c>
      <c r="F1044">
        <v>1</v>
      </c>
      <c r="G1044" t="s">
        <v>80</v>
      </c>
      <c r="H1044" t="s">
        <v>65</v>
      </c>
      <c r="J1044">
        <v>1</v>
      </c>
      <c r="K1044">
        <v>1</v>
      </c>
      <c r="L1044">
        <v>11.435</v>
      </c>
    </row>
    <row r="1045" spans="1:18">
      <c r="A1045" s="47" t="s">
        <v>94</v>
      </c>
      <c r="B1045" s="47">
        <v>2018</v>
      </c>
      <c r="C1045" s="78">
        <v>43400</v>
      </c>
      <c r="D1045" s="47" t="s">
        <v>72</v>
      </c>
      <c r="E1045" s="47" t="s">
        <v>205</v>
      </c>
      <c r="F1045">
        <v>1</v>
      </c>
      <c r="G1045" t="s">
        <v>39</v>
      </c>
      <c r="H1045" t="s">
        <v>40</v>
      </c>
      <c r="J1045">
        <v>28</v>
      </c>
      <c r="K1045">
        <v>2</v>
      </c>
      <c r="L1045">
        <v>11.68</v>
      </c>
    </row>
    <row r="1046" spans="1:18">
      <c r="A1046" s="47" t="s">
        <v>94</v>
      </c>
      <c r="B1046" s="47">
        <v>2018</v>
      </c>
      <c r="C1046" s="78">
        <v>43400</v>
      </c>
      <c r="D1046" s="47" t="s">
        <v>72</v>
      </c>
      <c r="E1046" s="47" t="s">
        <v>205</v>
      </c>
      <c r="F1046">
        <v>2</v>
      </c>
      <c r="G1046" t="s">
        <v>139</v>
      </c>
      <c r="H1046" t="s">
        <v>36</v>
      </c>
      <c r="J1046">
        <v>6</v>
      </c>
      <c r="K1046">
        <v>1</v>
      </c>
      <c r="L1046">
        <v>11.484999999999999</v>
      </c>
    </row>
    <row r="1047" spans="1:18">
      <c r="A1047" s="47" t="s">
        <v>94</v>
      </c>
      <c r="B1047" s="47">
        <v>2018</v>
      </c>
      <c r="C1047" s="78">
        <v>43400</v>
      </c>
      <c r="D1047" s="47" t="s">
        <v>72</v>
      </c>
      <c r="E1047" s="47" t="s">
        <v>205</v>
      </c>
      <c r="F1047">
        <v>2</v>
      </c>
      <c r="G1047" t="s">
        <v>111</v>
      </c>
      <c r="H1047" t="s">
        <v>163</v>
      </c>
      <c r="J1047">
        <v>27</v>
      </c>
      <c r="K1047">
        <v>2</v>
      </c>
      <c r="L1047">
        <v>11.492999999999999</v>
      </c>
    </row>
    <row r="1048" spans="1:18">
      <c r="A1048" s="47" t="s">
        <v>94</v>
      </c>
      <c r="B1048" s="47">
        <v>2018</v>
      </c>
      <c r="C1048" s="78">
        <v>43400</v>
      </c>
      <c r="D1048" s="47" t="s">
        <v>72</v>
      </c>
      <c r="E1048" s="47" t="s">
        <v>205</v>
      </c>
      <c r="F1048">
        <v>3</v>
      </c>
      <c r="G1048" t="s">
        <v>73</v>
      </c>
      <c r="H1048" t="s">
        <v>74</v>
      </c>
      <c r="J1048">
        <v>9</v>
      </c>
      <c r="K1048">
        <v>1</v>
      </c>
      <c r="L1048">
        <v>11.632</v>
      </c>
    </row>
    <row r="1049" spans="1:18">
      <c r="A1049" s="47" t="s">
        <v>94</v>
      </c>
      <c r="B1049" s="47">
        <v>2018</v>
      </c>
      <c r="C1049" s="78">
        <v>43400</v>
      </c>
      <c r="D1049" s="47" t="s">
        <v>72</v>
      </c>
      <c r="E1049" s="47" t="s">
        <v>205</v>
      </c>
      <c r="F1049">
        <v>3</v>
      </c>
      <c r="G1049" t="s">
        <v>149</v>
      </c>
      <c r="H1049" t="s">
        <v>56</v>
      </c>
      <c r="J1049">
        <v>26</v>
      </c>
      <c r="K1049">
        <v>2</v>
      </c>
      <c r="L1049">
        <v>11.798999999999999</v>
      </c>
    </row>
    <row r="1050" spans="1:18">
      <c r="A1050" s="47" t="s">
        <v>94</v>
      </c>
      <c r="B1050" s="47">
        <v>2018</v>
      </c>
      <c r="C1050" s="78">
        <v>43400</v>
      </c>
      <c r="D1050" s="47" t="s">
        <v>72</v>
      </c>
      <c r="E1050" s="47" t="s">
        <v>205</v>
      </c>
      <c r="F1050">
        <v>4</v>
      </c>
      <c r="G1050" t="s">
        <v>138</v>
      </c>
      <c r="H1050" t="s">
        <v>29</v>
      </c>
      <c r="J1050">
        <v>7</v>
      </c>
      <c r="K1050">
        <v>1</v>
      </c>
      <c r="L1050">
        <v>11.09</v>
      </c>
    </row>
    <row r="1051" spans="1:18">
      <c r="A1051" s="47" t="s">
        <v>94</v>
      </c>
      <c r="B1051" s="47">
        <v>2018</v>
      </c>
      <c r="C1051" s="78">
        <v>43400</v>
      </c>
      <c r="D1051" s="47" t="s">
        <v>72</v>
      </c>
      <c r="E1051" s="47" t="s">
        <v>205</v>
      </c>
      <c r="F1051">
        <v>4</v>
      </c>
      <c r="G1051" t="s">
        <v>5921</v>
      </c>
      <c r="H1051" t="s">
        <v>29</v>
      </c>
      <c r="J1051">
        <v>25</v>
      </c>
      <c r="K1051">
        <v>2</v>
      </c>
      <c r="L1051">
        <v>11.326000000000001</v>
      </c>
    </row>
    <row r="1052" spans="1:18">
      <c r="A1052" s="47" t="s">
        <v>94</v>
      </c>
      <c r="B1052" s="47">
        <v>2018</v>
      </c>
      <c r="C1052" s="78">
        <v>43400</v>
      </c>
      <c r="D1052" s="47" t="s">
        <v>72</v>
      </c>
      <c r="E1052" s="47" t="s">
        <v>205</v>
      </c>
      <c r="F1052">
        <v>5</v>
      </c>
      <c r="G1052" t="s">
        <v>142</v>
      </c>
      <c r="H1052" t="s">
        <v>61</v>
      </c>
      <c r="J1052">
        <v>16</v>
      </c>
      <c r="K1052">
        <v>1</v>
      </c>
      <c r="L1052">
        <v>11.404</v>
      </c>
    </row>
    <row r="1053" spans="1:18">
      <c r="A1053" s="47" t="s">
        <v>94</v>
      </c>
      <c r="B1053" s="47">
        <v>2018</v>
      </c>
      <c r="C1053" s="78">
        <v>43400</v>
      </c>
      <c r="D1053" s="47" t="s">
        <v>72</v>
      </c>
      <c r="E1053" s="47" t="s">
        <v>205</v>
      </c>
      <c r="F1053">
        <v>5</v>
      </c>
      <c r="G1053" t="s">
        <v>26</v>
      </c>
      <c r="H1053" t="s">
        <v>27</v>
      </c>
      <c r="J1053">
        <v>17</v>
      </c>
      <c r="K1053">
        <v>2</v>
      </c>
      <c r="L1053">
        <v>11.467000000000001</v>
      </c>
    </row>
    <row r="1054" spans="1:18">
      <c r="A1054" s="47" t="s">
        <v>94</v>
      </c>
      <c r="B1054" s="47">
        <v>2018</v>
      </c>
      <c r="C1054" s="78">
        <v>43400</v>
      </c>
      <c r="D1054" s="47" t="s">
        <v>72</v>
      </c>
      <c r="E1054" s="47" t="s">
        <v>205</v>
      </c>
      <c r="F1054">
        <v>6</v>
      </c>
      <c r="G1054" t="s">
        <v>22</v>
      </c>
      <c r="H1054" t="s">
        <v>15</v>
      </c>
      <c r="J1054">
        <v>8</v>
      </c>
      <c r="K1054">
        <v>1</v>
      </c>
      <c r="L1054">
        <v>11.487</v>
      </c>
    </row>
    <row r="1055" spans="1:18">
      <c r="A1055" s="47" t="s">
        <v>94</v>
      </c>
      <c r="B1055" s="47">
        <v>2018</v>
      </c>
      <c r="C1055" s="78">
        <v>43400</v>
      </c>
      <c r="D1055" s="47" t="s">
        <v>72</v>
      </c>
      <c r="E1055" s="47" t="s">
        <v>205</v>
      </c>
      <c r="F1055">
        <v>6</v>
      </c>
      <c r="G1055" t="s">
        <v>141</v>
      </c>
      <c r="H1055" t="s">
        <v>44</v>
      </c>
      <c r="J1055">
        <v>24</v>
      </c>
      <c r="K1055">
        <v>2</v>
      </c>
      <c r="L1055">
        <v>11.689</v>
      </c>
    </row>
    <row r="1056" spans="1:18">
      <c r="A1056" s="47" t="s">
        <v>94</v>
      </c>
      <c r="B1056" s="47">
        <v>2018</v>
      </c>
      <c r="C1056" s="78">
        <v>43400</v>
      </c>
      <c r="D1056" s="47" t="s">
        <v>72</v>
      </c>
      <c r="E1056" s="47" t="s">
        <v>205</v>
      </c>
      <c r="F1056">
        <v>7</v>
      </c>
      <c r="G1056" t="s">
        <v>30</v>
      </c>
      <c r="H1056" t="s">
        <v>31</v>
      </c>
      <c r="J1056">
        <v>10</v>
      </c>
      <c r="K1056">
        <v>1</v>
      </c>
      <c r="L1056">
        <v>11.978999999999999</v>
      </c>
    </row>
    <row r="1057" spans="1:12">
      <c r="A1057" s="47" t="s">
        <v>94</v>
      </c>
      <c r="B1057" s="47">
        <v>2018</v>
      </c>
      <c r="C1057" s="78">
        <v>43400</v>
      </c>
      <c r="D1057" s="47" t="s">
        <v>72</v>
      </c>
      <c r="E1057" s="47" t="s">
        <v>205</v>
      </c>
      <c r="F1057">
        <v>7</v>
      </c>
      <c r="G1057" t="s">
        <v>150</v>
      </c>
      <c r="H1057" t="s">
        <v>31</v>
      </c>
      <c r="J1057">
        <v>23</v>
      </c>
      <c r="K1057">
        <v>2</v>
      </c>
      <c r="L1057">
        <v>12.04</v>
      </c>
    </row>
    <row r="1058" spans="1:12">
      <c r="A1058" s="47" t="s">
        <v>94</v>
      </c>
      <c r="B1058" s="47">
        <v>2018</v>
      </c>
      <c r="C1058" s="78">
        <v>43400</v>
      </c>
      <c r="D1058" s="47" t="s">
        <v>72</v>
      </c>
      <c r="E1058" s="47" t="s">
        <v>205</v>
      </c>
      <c r="F1058">
        <v>8</v>
      </c>
      <c r="G1058" t="s">
        <v>177</v>
      </c>
      <c r="H1058" t="s">
        <v>19</v>
      </c>
      <c r="J1058">
        <v>11</v>
      </c>
      <c r="K1058">
        <v>1</v>
      </c>
      <c r="L1058">
        <v>11.311</v>
      </c>
    </row>
    <row r="1059" spans="1:12">
      <c r="A1059" s="47" t="s">
        <v>94</v>
      </c>
      <c r="B1059" s="47">
        <v>2018</v>
      </c>
      <c r="C1059" s="78">
        <v>43400</v>
      </c>
      <c r="D1059" s="47" t="s">
        <v>72</v>
      </c>
      <c r="E1059" s="47" t="s">
        <v>205</v>
      </c>
      <c r="F1059">
        <v>8</v>
      </c>
      <c r="G1059" t="s">
        <v>20</v>
      </c>
      <c r="H1059" t="s">
        <v>21</v>
      </c>
      <c r="J1059">
        <v>22</v>
      </c>
      <c r="K1059">
        <v>2</v>
      </c>
      <c r="L1059">
        <v>11.509</v>
      </c>
    </row>
    <row r="1060" spans="1:12">
      <c r="A1060" s="47" t="s">
        <v>94</v>
      </c>
      <c r="B1060" s="47">
        <v>2018</v>
      </c>
      <c r="C1060" s="78">
        <v>43400</v>
      </c>
      <c r="D1060" s="47" t="s">
        <v>72</v>
      </c>
      <c r="E1060" s="47" t="s">
        <v>205</v>
      </c>
      <c r="F1060">
        <v>9</v>
      </c>
      <c r="G1060" t="s">
        <v>136</v>
      </c>
      <c r="H1060" t="s">
        <v>25</v>
      </c>
      <c r="J1060">
        <v>12</v>
      </c>
      <c r="K1060">
        <v>1</v>
      </c>
      <c r="L1060">
        <v>11.487</v>
      </c>
    </row>
    <row r="1061" spans="1:12">
      <c r="A1061" s="47" t="s">
        <v>94</v>
      </c>
      <c r="B1061" s="47">
        <v>2018</v>
      </c>
      <c r="C1061" s="78">
        <v>43400</v>
      </c>
      <c r="D1061" s="47" t="s">
        <v>72</v>
      </c>
      <c r="E1061" s="47" t="s">
        <v>205</v>
      </c>
      <c r="F1061">
        <v>9</v>
      </c>
      <c r="G1061" t="s">
        <v>97</v>
      </c>
      <c r="H1061" t="s">
        <v>153</v>
      </c>
      <c r="J1061">
        <v>21</v>
      </c>
      <c r="K1061">
        <v>2</v>
      </c>
      <c r="L1061">
        <v>11.870000000000001</v>
      </c>
    </row>
    <row r="1062" spans="1:12">
      <c r="A1062" s="47" t="s">
        <v>94</v>
      </c>
      <c r="B1062" s="47">
        <v>2018</v>
      </c>
      <c r="C1062" s="78">
        <v>43400</v>
      </c>
      <c r="D1062" s="47" t="s">
        <v>72</v>
      </c>
      <c r="E1062" s="47" t="s">
        <v>205</v>
      </c>
      <c r="F1062">
        <v>10</v>
      </c>
      <c r="G1062" t="s">
        <v>132</v>
      </c>
      <c r="H1062" t="s">
        <v>179</v>
      </c>
      <c r="J1062">
        <v>15</v>
      </c>
      <c r="K1062">
        <v>1</v>
      </c>
      <c r="L1062">
        <v>11.374000000000001</v>
      </c>
    </row>
    <row r="1063" spans="1:12">
      <c r="A1063" s="47" t="s">
        <v>94</v>
      </c>
      <c r="B1063" s="47">
        <v>2018</v>
      </c>
      <c r="C1063" s="78">
        <v>43400</v>
      </c>
      <c r="D1063" s="47" t="s">
        <v>72</v>
      </c>
      <c r="E1063" s="47" t="s">
        <v>205</v>
      </c>
      <c r="F1063">
        <v>10</v>
      </c>
      <c r="G1063" t="s">
        <v>124</v>
      </c>
      <c r="H1063" t="s">
        <v>123</v>
      </c>
      <c r="J1063">
        <v>18</v>
      </c>
      <c r="K1063">
        <v>2</v>
      </c>
      <c r="L1063">
        <v>11.403</v>
      </c>
    </row>
    <row r="1064" spans="1:12">
      <c r="A1064" s="47" t="s">
        <v>94</v>
      </c>
      <c r="B1064" s="47">
        <v>2018</v>
      </c>
      <c r="C1064" s="78">
        <v>43400</v>
      </c>
      <c r="D1064" s="47" t="s">
        <v>72</v>
      </c>
      <c r="E1064" s="47" t="s">
        <v>205</v>
      </c>
      <c r="F1064">
        <v>11</v>
      </c>
      <c r="G1064" t="s">
        <v>101</v>
      </c>
      <c r="H1064" t="s">
        <v>47</v>
      </c>
      <c r="J1064">
        <v>13</v>
      </c>
      <c r="K1064">
        <v>1</v>
      </c>
      <c r="L1064">
        <v>11.244999999999999</v>
      </c>
    </row>
    <row r="1065" spans="1:12">
      <c r="A1065" s="47" t="s">
        <v>94</v>
      </c>
      <c r="B1065" s="47">
        <v>2018</v>
      </c>
      <c r="C1065" s="78">
        <v>43400</v>
      </c>
      <c r="D1065" s="47" t="s">
        <v>72</v>
      </c>
      <c r="E1065" s="47" t="s">
        <v>205</v>
      </c>
      <c r="F1065">
        <v>11</v>
      </c>
      <c r="G1065" t="s">
        <v>78</v>
      </c>
      <c r="H1065" t="s">
        <v>19</v>
      </c>
      <c r="J1065">
        <v>20</v>
      </c>
      <c r="K1065">
        <v>2</v>
      </c>
      <c r="L1065">
        <v>11.270999999999999</v>
      </c>
    </row>
    <row r="1066" spans="1:12">
      <c r="A1066" s="47" t="s">
        <v>94</v>
      </c>
      <c r="B1066" s="47">
        <v>2018</v>
      </c>
      <c r="C1066" s="78">
        <v>43400</v>
      </c>
      <c r="D1066" s="47" t="s">
        <v>72</v>
      </c>
      <c r="E1066" s="47" t="s">
        <v>205</v>
      </c>
      <c r="F1066">
        <v>12</v>
      </c>
      <c r="G1066" t="s">
        <v>122</v>
      </c>
      <c r="H1066" t="s">
        <v>123</v>
      </c>
      <c r="J1066">
        <v>14</v>
      </c>
      <c r="K1066">
        <v>1</v>
      </c>
      <c r="L1066">
        <v>11.398999999999999</v>
      </c>
    </row>
    <row r="1067" spans="1:12">
      <c r="A1067" s="47" t="s">
        <v>94</v>
      </c>
      <c r="B1067" s="47">
        <v>2018</v>
      </c>
      <c r="C1067" s="78">
        <v>43400</v>
      </c>
      <c r="D1067" s="47" t="s">
        <v>72</v>
      </c>
      <c r="E1067" s="47" t="s">
        <v>205</v>
      </c>
      <c r="F1067">
        <v>12</v>
      </c>
      <c r="G1067" t="s">
        <v>83</v>
      </c>
      <c r="H1067" t="s">
        <v>67</v>
      </c>
      <c r="J1067">
        <v>19</v>
      </c>
      <c r="K1067">
        <v>2</v>
      </c>
      <c r="L1067">
        <v>11.494</v>
      </c>
    </row>
    <row r="1068" spans="1:12">
      <c r="A1068" s="47" t="s">
        <v>94</v>
      </c>
      <c r="B1068" s="47">
        <v>2018</v>
      </c>
      <c r="C1068" s="78">
        <v>43400</v>
      </c>
      <c r="D1068" s="47" t="s">
        <v>72</v>
      </c>
      <c r="E1068" s="47" t="s">
        <v>206</v>
      </c>
      <c r="F1068">
        <v>1</v>
      </c>
      <c r="G1068" t="s">
        <v>135</v>
      </c>
      <c r="H1068" t="s">
        <v>36</v>
      </c>
      <c r="J1068">
        <v>3</v>
      </c>
      <c r="K1068">
        <v>1</v>
      </c>
      <c r="L1068">
        <v>11.31</v>
      </c>
    </row>
    <row r="1069" spans="1:12">
      <c r="A1069" s="47" t="s">
        <v>94</v>
      </c>
      <c r="B1069" s="47">
        <v>2018</v>
      </c>
      <c r="C1069" s="78">
        <v>43400</v>
      </c>
      <c r="D1069" s="47" t="s">
        <v>72</v>
      </c>
      <c r="E1069" s="76" t="s">
        <v>206</v>
      </c>
      <c r="F1069">
        <v>1</v>
      </c>
      <c r="G1069" t="s">
        <v>122</v>
      </c>
      <c r="H1069" t="s">
        <v>123</v>
      </c>
      <c r="J1069">
        <v>14</v>
      </c>
      <c r="K1069">
        <v>2</v>
      </c>
      <c r="L1069">
        <v>11.542</v>
      </c>
    </row>
    <row r="1070" spans="1:12">
      <c r="A1070" s="47" t="s">
        <v>94</v>
      </c>
      <c r="B1070" s="47">
        <v>2018</v>
      </c>
      <c r="C1070" s="78">
        <v>43400</v>
      </c>
      <c r="D1070" s="47" t="s">
        <v>72</v>
      </c>
      <c r="E1070" s="76" t="s">
        <v>206</v>
      </c>
      <c r="F1070">
        <v>2</v>
      </c>
      <c r="G1070" t="s">
        <v>113</v>
      </c>
      <c r="H1070" t="s">
        <v>163</v>
      </c>
      <c r="J1070">
        <v>4</v>
      </c>
      <c r="K1070">
        <v>1</v>
      </c>
      <c r="L1070">
        <v>11.4</v>
      </c>
    </row>
    <row r="1071" spans="1:12">
      <c r="A1071" s="47" t="s">
        <v>94</v>
      </c>
      <c r="B1071" s="47">
        <v>2018</v>
      </c>
      <c r="C1071" s="78">
        <v>43400</v>
      </c>
      <c r="D1071" s="47" t="s">
        <v>72</v>
      </c>
      <c r="E1071" s="47" t="s">
        <v>206</v>
      </c>
      <c r="F1071">
        <v>2</v>
      </c>
      <c r="G1071" t="s">
        <v>101</v>
      </c>
      <c r="H1071" t="s">
        <v>47</v>
      </c>
      <c r="J1071">
        <v>13</v>
      </c>
      <c r="K1071">
        <v>2</v>
      </c>
      <c r="L1071">
        <v>11.44</v>
      </c>
    </row>
    <row r="1072" spans="1:12">
      <c r="A1072" s="47" t="s">
        <v>94</v>
      </c>
      <c r="B1072" s="47">
        <v>2018</v>
      </c>
      <c r="C1072" s="78">
        <v>43400</v>
      </c>
      <c r="D1072" s="47" t="s">
        <v>72</v>
      </c>
      <c r="E1072" s="76" t="s">
        <v>206</v>
      </c>
      <c r="F1072">
        <v>3</v>
      </c>
      <c r="G1072" t="s">
        <v>23</v>
      </c>
      <c r="H1072" t="s">
        <v>15</v>
      </c>
      <c r="J1072">
        <v>2</v>
      </c>
      <c r="K1072">
        <v>1</v>
      </c>
      <c r="L1072">
        <v>11.352</v>
      </c>
    </row>
    <row r="1073" spans="1:15">
      <c r="A1073" s="47" t="s">
        <v>94</v>
      </c>
      <c r="B1073" s="47">
        <v>2018</v>
      </c>
      <c r="C1073" s="78">
        <v>43400</v>
      </c>
      <c r="D1073" s="47" t="s">
        <v>72</v>
      </c>
      <c r="E1073" s="76" t="s">
        <v>206</v>
      </c>
      <c r="F1073">
        <v>3</v>
      </c>
      <c r="G1073" t="s">
        <v>132</v>
      </c>
      <c r="H1073" t="s">
        <v>179</v>
      </c>
      <c r="J1073">
        <v>15</v>
      </c>
      <c r="K1073">
        <v>2</v>
      </c>
      <c r="L1073">
        <v>11.488</v>
      </c>
    </row>
    <row r="1074" spans="1:15">
      <c r="A1074" s="47" t="s">
        <v>94</v>
      </c>
      <c r="B1074" s="47">
        <v>2018</v>
      </c>
      <c r="C1074" s="78">
        <v>43400</v>
      </c>
      <c r="D1074" s="47" t="s">
        <v>72</v>
      </c>
      <c r="E1074" s="47" t="s">
        <v>206</v>
      </c>
      <c r="F1074">
        <v>4</v>
      </c>
      <c r="G1074" t="s">
        <v>16</v>
      </c>
      <c r="H1074" t="s">
        <v>17</v>
      </c>
      <c r="J1074">
        <v>5</v>
      </c>
      <c r="K1074">
        <v>1</v>
      </c>
      <c r="L1074">
        <v>11.464</v>
      </c>
    </row>
    <row r="1075" spans="1:15">
      <c r="A1075" s="47" t="s">
        <v>94</v>
      </c>
      <c r="B1075" s="47">
        <v>2018</v>
      </c>
      <c r="C1075" s="78">
        <v>43400</v>
      </c>
      <c r="D1075" s="47" t="s">
        <v>72</v>
      </c>
      <c r="E1075" s="76" t="s">
        <v>206</v>
      </c>
      <c r="F1075">
        <v>4</v>
      </c>
      <c r="G1075" t="s">
        <v>136</v>
      </c>
      <c r="H1075" t="s">
        <v>25</v>
      </c>
      <c r="J1075">
        <v>12</v>
      </c>
      <c r="K1075">
        <v>2</v>
      </c>
      <c r="L1075">
        <v>11.469000000000001</v>
      </c>
    </row>
    <row r="1076" spans="1:15">
      <c r="A1076" s="47" t="s">
        <v>94</v>
      </c>
      <c r="B1076" s="47">
        <v>2018</v>
      </c>
      <c r="C1076" s="78">
        <v>43400</v>
      </c>
      <c r="D1076" s="47" t="s">
        <v>72</v>
      </c>
      <c r="E1076" s="76" t="s">
        <v>206</v>
      </c>
      <c r="F1076">
        <v>5</v>
      </c>
      <c r="G1076" t="s">
        <v>80</v>
      </c>
      <c r="H1076" t="s">
        <v>65</v>
      </c>
      <c r="J1076">
        <v>1</v>
      </c>
      <c r="K1076">
        <v>1</v>
      </c>
      <c r="L1076">
        <v>11.308</v>
      </c>
    </row>
    <row r="1077" spans="1:15">
      <c r="A1077" s="47" t="s">
        <v>94</v>
      </c>
      <c r="B1077" s="47">
        <v>2018</v>
      </c>
      <c r="C1077" s="78">
        <v>43400</v>
      </c>
      <c r="D1077" s="47" t="s">
        <v>72</v>
      </c>
      <c r="E1077" s="47" t="s">
        <v>206</v>
      </c>
      <c r="F1077">
        <v>5</v>
      </c>
      <c r="G1077" t="s">
        <v>177</v>
      </c>
      <c r="H1077" t="s">
        <v>19</v>
      </c>
      <c r="J1077">
        <v>11</v>
      </c>
      <c r="K1077">
        <v>2</v>
      </c>
      <c r="L1077">
        <v>11.406000000000001</v>
      </c>
    </row>
    <row r="1078" spans="1:15">
      <c r="A1078" s="47" t="s">
        <v>94</v>
      </c>
      <c r="B1078" s="47">
        <v>2018</v>
      </c>
      <c r="C1078" s="78">
        <v>43400</v>
      </c>
      <c r="D1078" s="47" t="s">
        <v>72</v>
      </c>
      <c r="E1078" s="76" t="s">
        <v>206</v>
      </c>
      <c r="F1078">
        <v>6</v>
      </c>
      <c r="G1078" t="s">
        <v>139</v>
      </c>
      <c r="H1078" t="s">
        <v>36</v>
      </c>
      <c r="J1078">
        <v>6</v>
      </c>
      <c r="K1078">
        <v>1</v>
      </c>
      <c r="L1078">
        <v>11.455</v>
      </c>
    </row>
    <row r="1079" spans="1:15">
      <c r="A1079" s="47" t="s">
        <v>94</v>
      </c>
      <c r="B1079" s="47">
        <v>2018</v>
      </c>
      <c r="C1079" s="78">
        <v>43400</v>
      </c>
      <c r="D1079" s="47" t="s">
        <v>72</v>
      </c>
      <c r="E1079" s="76" t="s">
        <v>206</v>
      </c>
      <c r="F1079">
        <v>6</v>
      </c>
      <c r="G1079" t="s">
        <v>30</v>
      </c>
      <c r="H1079" t="s">
        <v>31</v>
      </c>
      <c r="J1079">
        <v>10</v>
      </c>
      <c r="K1079">
        <v>2</v>
      </c>
      <c r="L1079">
        <v>11.496</v>
      </c>
    </row>
    <row r="1080" spans="1:15">
      <c r="A1080" s="47" t="s">
        <v>94</v>
      </c>
      <c r="B1080" s="47">
        <v>2018</v>
      </c>
      <c r="C1080" s="78">
        <v>43400</v>
      </c>
      <c r="D1080" s="47" t="s">
        <v>72</v>
      </c>
      <c r="E1080" s="47" t="s">
        <v>206</v>
      </c>
      <c r="F1080">
        <v>7</v>
      </c>
      <c r="G1080" t="s">
        <v>22</v>
      </c>
      <c r="H1080" t="s">
        <v>15</v>
      </c>
      <c r="J1080">
        <v>8</v>
      </c>
      <c r="K1080">
        <v>1</v>
      </c>
      <c r="L1080">
        <v>11.417</v>
      </c>
    </row>
    <row r="1081" spans="1:15">
      <c r="A1081" s="47" t="s">
        <v>94</v>
      </c>
      <c r="B1081" s="47">
        <v>2018</v>
      </c>
      <c r="C1081" s="78">
        <v>43400</v>
      </c>
      <c r="D1081" s="47" t="s">
        <v>72</v>
      </c>
      <c r="E1081" s="76" t="s">
        <v>206</v>
      </c>
      <c r="F1081">
        <v>7</v>
      </c>
      <c r="G1081" t="s">
        <v>73</v>
      </c>
      <c r="H1081" t="s">
        <v>74</v>
      </c>
      <c r="J1081">
        <v>9</v>
      </c>
      <c r="K1081">
        <v>2</v>
      </c>
      <c r="L1081">
        <v>11.461</v>
      </c>
    </row>
    <row r="1082" spans="1:15">
      <c r="A1082" s="47" t="s">
        <v>94</v>
      </c>
      <c r="B1082" s="47">
        <v>2018</v>
      </c>
      <c r="C1082" s="78">
        <v>43400</v>
      </c>
      <c r="D1082" s="47" t="s">
        <v>72</v>
      </c>
      <c r="E1082" s="76" t="s">
        <v>206</v>
      </c>
      <c r="F1082">
        <v>8</v>
      </c>
      <c r="G1082" t="s">
        <v>138</v>
      </c>
      <c r="H1082" t="s">
        <v>29</v>
      </c>
      <c r="J1082">
        <v>7</v>
      </c>
      <c r="K1082">
        <v>1</v>
      </c>
      <c r="L1082">
        <v>11.257999999999999</v>
      </c>
    </row>
    <row r="1083" spans="1:15">
      <c r="A1083" s="47" t="s">
        <v>94</v>
      </c>
      <c r="B1083" s="47">
        <v>2018</v>
      </c>
      <c r="C1083" s="78">
        <v>43400</v>
      </c>
      <c r="D1083" s="47" t="s">
        <v>72</v>
      </c>
      <c r="E1083" s="47" t="s">
        <v>206</v>
      </c>
      <c r="F1083">
        <v>8</v>
      </c>
      <c r="G1083" t="s">
        <v>142</v>
      </c>
      <c r="H1083" t="s">
        <v>61</v>
      </c>
      <c r="J1083">
        <v>16</v>
      </c>
      <c r="K1083">
        <v>2</v>
      </c>
      <c r="L1083">
        <v>11.338999999999999</v>
      </c>
    </row>
    <row r="1084" spans="1:15">
      <c r="A1084" s="47" t="s">
        <v>94</v>
      </c>
      <c r="B1084" s="47">
        <v>2018</v>
      </c>
      <c r="C1084" s="78">
        <v>43400</v>
      </c>
      <c r="D1084" s="47" t="s">
        <v>72</v>
      </c>
      <c r="E1084" s="76" t="s">
        <v>207</v>
      </c>
      <c r="F1084">
        <v>1</v>
      </c>
      <c r="G1084" t="s">
        <v>135</v>
      </c>
      <c r="H1084" t="s">
        <v>36</v>
      </c>
      <c r="J1084">
        <v>3</v>
      </c>
      <c r="K1084">
        <v>1</v>
      </c>
      <c r="L1084">
        <v>11.243</v>
      </c>
      <c r="N1084">
        <v>1</v>
      </c>
      <c r="O1084">
        <v>11.465</v>
      </c>
    </row>
    <row r="1085" spans="1:15">
      <c r="A1085" s="47" t="s">
        <v>94</v>
      </c>
      <c r="B1085" s="47">
        <v>2018</v>
      </c>
      <c r="C1085" s="78">
        <v>43400</v>
      </c>
      <c r="D1085" s="47" t="s">
        <v>72</v>
      </c>
      <c r="E1085" s="76" t="s">
        <v>207</v>
      </c>
      <c r="F1085">
        <v>1</v>
      </c>
      <c r="G1085" t="s">
        <v>138</v>
      </c>
      <c r="H1085" t="s">
        <v>29</v>
      </c>
      <c r="J1085">
        <v>7</v>
      </c>
      <c r="K1085">
        <v>2</v>
      </c>
      <c r="L1085">
        <v>11.339</v>
      </c>
      <c r="N1085">
        <v>2</v>
      </c>
      <c r="O1085">
        <v>11.827</v>
      </c>
    </row>
    <row r="1086" spans="1:15">
      <c r="A1086" s="47" t="s">
        <v>94</v>
      </c>
      <c r="B1086" s="47">
        <v>2018</v>
      </c>
      <c r="C1086" s="78">
        <v>43400</v>
      </c>
      <c r="D1086" s="47" t="s">
        <v>72</v>
      </c>
      <c r="E1086" s="76" t="s">
        <v>207</v>
      </c>
      <c r="F1086">
        <v>2</v>
      </c>
      <c r="G1086" t="s">
        <v>113</v>
      </c>
      <c r="H1086" t="s">
        <v>163</v>
      </c>
      <c r="J1086">
        <v>4</v>
      </c>
      <c r="K1086">
        <v>1</v>
      </c>
      <c r="L1086">
        <v>11.377000000000001</v>
      </c>
      <c r="N1086">
        <v>1</v>
      </c>
      <c r="O1086">
        <v>11.462</v>
      </c>
    </row>
    <row r="1087" spans="1:15">
      <c r="A1087" s="47" t="s">
        <v>94</v>
      </c>
      <c r="B1087" s="47">
        <v>2018</v>
      </c>
      <c r="C1087" s="78">
        <v>43400</v>
      </c>
      <c r="D1087" s="47" t="s">
        <v>72</v>
      </c>
      <c r="E1087" s="76" t="s">
        <v>207</v>
      </c>
      <c r="F1087">
        <v>2</v>
      </c>
      <c r="G1087" t="s">
        <v>22</v>
      </c>
      <c r="H1087" t="s">
        <v>15</v>
      </c>
      <c r="J1087">
        <v>8</v>
      </c>
      <c r="K1087">
        <v>2</v>
      </c>
      <c r="L1087">
        <v>11.512</v>
      </c>
      <c r="N1087">
        <v>2</v>
      </c>
      <c r="O1087">
        <v>12.074</v>
      </c>
    </row>
    <row r="1088" spans="1:15">
      <c r="A1088" s="47" t="s">
        <v>94</v>
      </c>
      <c r="B1088" s="47">
        <v>2018</v>
      </c>
      <c r="C1088" s="78">
        <v>43400</v>
      </c>
      <c r="D1088" s="47" t="s">
        <v>72</v>
      </c>
      <c r="E1088" s="76" t="s">
        <v>207</v>
      </c>
      <c r="F1088">
        <v>3</v>
      </c>
      <c r="G1088" t="s">
        <v>23</v>
      </c>
      <c r="H1088" t="s">
        <v>15</v>
      </c>
      <c r="J1088">
        <v>2</v>
      </c>
      <c r="K1088">
        <v>1</v>
      </c>
      <c r="L1088">
        <v>11.201000000000001</v>
      </c>
      <c r="N1088">
        <v>1</v>
      </c>
      <c r="O1088">
        <v>11.538</v>
      </c>
    </row>
    <row r="1089" spans="1:15">
      <c r="A1089" s="47" t="s">
        <v>94</v>
      </c>
      <c r="B1089" s="47">
        <v>2018</v>
      </c>
      <c r="C1089" s="78">
        <v>43400</v>
      </c>
      <c r="D1089" s="47" t="s">
        <v>72</v>
      </c>
      <c r="E1089" s="76" t="s">
        <v>207</v>
      </c>
      <c r="F1089">
        <v>3</v>
      </c>
      <c r="G1089" t="s">
        <v>139</v>
      </c>
      <c r="H1089" t="s">
        <v>36</v>
      </c>
      <c r="J1089">
        <v>6</v>
      </c>
      <c r="K1089">
        <v>2</v>
      </c>
      <c r="L1089">
        <v>11.209</v>
      </c>
      <c r="N1089">
        <v>2</v>
      </c>
      <c r="O1089">
        <v>11.655000000000001</v>
      </c>
    </row>
    <row r="1090" spans="1:15">
      <c r="A1090" s="47" t="s">
        <v>94</v>
      </c>
      <c r="B1090" s="47">
        <v>2018</v>
      </c>
      <c r="C1090" s="78">
        <v>43400</v>
      </c>
      <c r="D1090" s="47" t="s">
        <v>72</v>
      </c>
      <c r="E1090" s="76" t="s">
        <v>207</v>
      </c>
      <c r="F1090">
        <v>4</v>
      </c>
      <c r="G1090" t="s">
        <v>80</v>
      </c>
      <c r="H1090" t="s">
        <v>65</v>
      </c>
      <c r="J1090">
        <v>1</v>
      </c>
      <c r="K1090">
        <v>1</v>
      </c>
      <c r="L1090">
        <v>11.272</v>
      </c>
      <c r="N1090">
        <v>1</v>
      </c>
      <c r="O1090">
        <v>11.052</v>
      </c>
    </row>
    <row r="1091" spans="1:15">
      <c r="A1091" s="47" t="s">
        <v>94</v>
      </c>
      <c r="B1091" s="47">
        <v>2018</v>
      </c>
      <c r="C1091" s="78">
        <v>43400</v>
      </c>
      <c r="D1091" s="47" t="s">
        <v>72</v>
      </c>
      <c r="E1091" s="76" t="s">
        <v>207</v>
      </c>
      <c r="F1091">
        <v>4</v>
      </c>
      <c r="G1091" t="s">
        <v>16</v>
      </c>
      <c r="H1091" t="s">
        <v>17</v>
      </c>
      <c r="J1091">
        <v>5</v>
      </c>
      <c r="K1091">
        <v>2</v>
      </c>
      <c r="L1091">
        <v>11.425000000000001</v>
      </c>
      <c r="N1091">
        <v>2</v>
      </c>
      <c r="O1091">
        <v>11.148</v>
      </c>
    </row>
    <row r="1092" spans="1:15">
      <c r="A1092" s="47" t="s">
        <v>94</v>
      </c>
      <c r="B1092" s="47">
        <v>2018</v>
      </c>
      <c r="C1092" s="78">
        <v>43400</v>
      </c>
      <c r="D1092" s="47" t="s">
        <v>72</v>
      </c>
      <c r="E1092" s="76" t="s">
        <v>208</v>
      </c>
      <c r="F1092">
        <v>1</v>
      </c>
      <c r="G1092" t="s">
        <v>80</v>
      </c>
      <c r="H1092" t="s">
        <v>65</v>
      </c>
      <c r="J1092">
        <v>1</v>
      </c>
      <c r="K1092">
        <v>1</v>
      </c>
      <c r="L1092">
        <v>11.285</v>
      </c>
      <c r="N1092">
        <v>1</v>
      </c>
      <c r="O1092">
        <v>10.993</v>
      </c>
    </row>
    <row r="1093" spans="1:15">
      <c r="A1093" s="47" t="s">
        <v>94</v>
      </c>
      <c r="B1093" s="47">
        <v>2018</v>
      </c>
      <c r="C1093" s="78">
        <v>43400</v>
      </c>
      <c r="D1093" s="47" t="s">
        <v>72</v>
      </c>
      <c r="E1093" s="76" t="s">
        <v>208</v>
      </c>
      <c r="F1093">
        <v>1</v>
      </c>
      <c r="G1093" t="s">
        <v>135</v>
      </c>
      <c r="H1093" t="s">
        <v>36</v>
      </c>
      <c r="J1093">
        <v>3</v>
      </c>
      <c r="K1093">
        <v>2</v>
      </c>
      <c r="L1093">
        <v>11.372999999999999</v>
      </c>
      <c r="N1093">
        <v>2</v>
      </c>
      <c r="O1093">
        <v>11.144</v>
      </c>
    </row>
    <row r="1094" spans="1:15">
      <c r="A1094" s="47" t="s">
        <v>94</v>
      </c>
      <c r="B1094" s="47">
        <v>2018</v>
      </c>
      <c r="C1094" s="78">
        <v>43400</v>
      </c>
      <c r="D1094" s="47" t="s">
        <v>72</v>
      </c>
      <c r="E1094" s="76" t="s">
        <v>208</v>
      </c>
      <c r="F1094">
        <v>2</v>
      </c>
      <c r="G1094" t="s">
        <v>23</v>
      </c>
      <c r="H1094" t="s">
        <v>15</v>
      </c>
      <c r="J1094">
        <v>2</v>
      </c>
      <c r="K1094">
        <v>1</v>
      </c>
      <c r="L1094">
        <v>11.345000000000001</v>
      </c>
      <c r="N1094">
        <v>1</v>
      </c>
      <c r="O1094">
        <v>11.398</v>
      </c>
    </row>
    <row r="1095" spans="1:15">
      <c r="A1095" s="47" t="s">
        <v>94</v>
      </c>
      <c r="B1095" s="47">
        <v>2018</v>
      </c>
      <c r="C1095" s="78">
        <v>43400</v>
      </c>
      <c r="D1095" s="47" t="s">
        <v>72</v>
      </c>
      <c r="E1095" s="76" t="s">
        <v>208</v>
      </c>
      <c r="F1095">
        <v>2</v>
      </c>
      <c r="G1095" t="s">
        <v>113</v>
      </c>
      <c r="H1095" t="s">
        <v>163</v>
      </c>
      <c r="J1095">
        <v>4</v>
      </c>
      <c r="K1095">
        <v>2</v>
      </c>
      <c r="L1095">
        <v>11.356</v>
      </c>
      <c r="N1095">
        <v>2</v>
      </c>
      <c r="O1095">
        <v>11.625999999999999</v>
      </c>
    </row>
    <row r="1096" spans="1:15">
      <c r="A1096" s="47" t="s">
        <v>94</v>
      </c>
      <c r="B1096" s="47">
        <v>2018</v>
      </c>
      <c r="C1096" s="78">
        <v>43400</v>
      </c>
      <c r="D1096" s="47" t="s">
        <v>72</v>
      </c>
      <c r="E1096" s="76" t="s">
        <v>209</v>
      </c>
      <c r="F1096" t="s">
        <v>210</v>
      </c>
      <c r="G1096" t="s">
        <v>80</v>
      </c>
      <c r="H1096" t="s">
        <v>65</v>
      </c>
      <c r="J1096">
        <v>1</v>
      </c>
      <c r="K1096">
        <v>1</v>
      </c>
      <c r="L1096">
        <v>11.361000000000001</v>
      </c>
      <c r="N1096">
        <v>1</v>
      </c>
      <c r="O1096">
        <v>11.353</v>
      </c>
    </row>
    <row r="1097" spans="1:15">
      <c r="A1097" s="47" t="s">
        <v>94</v>
      </c>
      <c r="B1097" s="47">
        <v>2018</v>
      </c>
      <c r="C1097" s="78">
        <v>43400</v>
      </c>
      <c r="D1097" s="47" t="s">
        <v>72</v>
      </c>
      <c r="E1097" s="76" t="s">
        <v>209</v>
      </c>
      <c r="F1097" t="s">
        <v>210</v>
      </c>
      <c r="G1097" t="s">
        <v>23</v>
      </c>
      <c r="H1097" t="s">
        <v>15</v>
      </c>
      <c r="J1097">
        <v>2</v>
      </c>
      <c r="K1097">
        <v>2</v>
      </c>
      <c r="L1097">
        <v>11.452</v>
      </c>
      <c r="N1097">
        <v>2</v>
      </c>
      <c r="O1097">
        <v>11.491</v>
      </c>
    </row>
    <row r="1098" spans="1:15">
      <c r="A1098" s="47" t="s">
        <v>94</v>
      </c>
      <c r="B1098" s="47">
        <v>2018</v>
      </c>
      <c r="C1098" s="78">
        <v>43400</v>
      </c>
      <c r="D1098" s="47" t="s">
        <v>72</v>
      </c>
      <c r="E1098" s="76" t="s">
        <v>209</v>
      </c>
      <c r="F1098" t="s">
        <v>211</v>
      </c>
      <c r="G1098" t="s">
        <v>135</v>
      </c>
      <c r="H1098" t="s">
        <v>36</v>
      </c>
      <c r="J1098">
        <v>3</v>
      </c>
      <c r="K1098">
        <v>1</v>
      </c>
      <c r="N1098">
        <v>1</v>
      </c>
      <c r="O1098">
        <v>11.321999999999999</v>
      </c>
    </row>
    <row r="1099" spans="1:15">
      <c r="A1099" s="47" t="s">
        <v>94</v>
      </c>
      <c r="B1099" s="47">
        <v>2018</v>
      </c>
      <c r="C1099" s="78">
        <v>43400</v>
      </c>
      <c r="D1099" s="47" t="s">
        <v>72</v>
      </c>
      <c r="E1099" s="76" t="s">
        <v>209</v>
      </c>
      <c r="F1099" t="s">
        <v>211</v>
      </c>
      <c r="G1099" t="s">
        <v>113</v>
      </c>
      <c r="H1099" t="s">
        <v>163</v>
      </c>
      <c r="J1099">
        <v>4</v>
      </c>
      <c r="K1099">
        <v>2</v>
      </c>
      <c r="N1099">
        <v>2</v>
      </c>
      <c r="O1099">
        <v>11.331</v>
      </c>
    </row>
  </sheetData>
  <autoFilter ref="A1:S1043" xr:uid="{BA4CDADF-A33D-4A19-95ED-FA4CA66EAC16}">
    <sortState xmlns:xlrd2="http://schemas.microsoft.com/office/spreadsheetml/2017/richdata2" ref="A2:S1043">
      <sortCondition descending="1" ref="B1:B1043"/>
    </sortState>
  </autoFilter>
  <phoneticPr fontId="2" type="noConversion"/>
  <conditionalFormatting sqref="M2:M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6:M41 M26:M5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4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S10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:L57 L58:M88 L90:L91 L94:L102 M78:M102 M104:M696 M750:M800 M802:M875 M698:M74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58:M102 M104:M696 M750:M800 M802:M875 M698:M74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A1100:K4148 E436:K1099">
    <cfRule type="expression" dxfId="613" priority="63">
      <formula>$E2="F"</formula>
    </cfRule>
    <cfRule type="expression" dxfId="612" priority="64">
      <formula>$E2="SF"</formula>
    </cfRule>
    <cfRule type="expression" dxfId="611" priority="65">
      <formula>$E2="QF"</formula>
    </cfRule>
    <cfRule type="expression" dxfId="610" priority="66">
      <formula>$E2="R16"</formula>
    </cfRule>
    <cfRule type="expression" dxfId="609" priority="67">
      <formula>$E2="R8"</formula>
    </cfRule>
  </conditionalFormatting>
  <conditionalFormatting sqref="C336:C391">
    <cfRule type="expression" dxfId="608" priority="57">
      <formula>$E336="F"</formula>
    </cfRule>
    <cfRule type="expression" dxfId="607" priority="58">
      <formula>$E336="Q"</formula>
    </cfRule>
  </conditionalFormatting>
  <conditionalFormatting sqref="A392:B393 D392:D393">
    <cfRule type="expression" dxfId="606" priority="55">
      <formula>#REF!="F"</formula>
    </cfRule>
    <cfRule type="expression" dxfId="605" priority="56">
      <formula>#REF!="Q"</formula>
    </cfRule>
  </conditionalFormatting>
  <conditionalFormatting sqref="A436:B491 D436:D491">
    <cfRule type="expression" dxfId="604" priority="53">
      <formula>#REF!="F"</formula>
    </cfRule>
    <cfRule type="expression" dxfId="603" priority="54">
      <formula>#REF!="Q"</formula>
    </cfRule>
  </conditionalFormatting>
  <conditionalFormatting sqref="A492:B547 D492:D547">
    <cfRule type="expression" dxfId="602" priority="51">
      <formula>#REF!="F"</formula>
    </cfRule>
    <cfRule type="expression" dxfId="601" priority="52">
      <formula>#REF!="Q"</formula>
    </cfRule>
  </conditionalFormatting>
  <conditionalFormatting sqref="A548:B603 D548:D603">
    <cfRule type="expression" dxfId="600" priority="49">
      <formula>#REF!="F"</formula>
    </cfRule>
    <cfRule type="expression" dxfId="599" priority="50">
      <formula>#REF!="Q"</formula>
    </cfRule>
  </conditionalFormatting>
  <conditionalFormatting sqref="A604:B659 D604:D659">
    <cfRule type="expression" dxfId="598" priority="47">
      <formula>#REF!="F"</formula>
    </cfRule>
    <cfRule type="expression" dxfId="597" priority="48">
      <formula>#REF!="Q"</formula>
    </cfRule>
  </conditionalFormatting>
  <conditionalFormatting sqref="A660:B715 D660:D715">
    <cfRule type="expression" dxfId="596" priority="45">
      <formula>#REF!="F"</formula>
    </cfRule>
    <cfRule type="expression" dxfId="595" priority="46">
      <formula>#REF!="Q"</formula>
    </cfRule>
  </conditionalFormatting>
  <conditionalFormatting sqref="A716:B771 D716:D771">
    <cfRule type="expression" dxfId="594" priority="43">
      <formula>#REF!="F"</formula>
    </cfRule>
    <cfRule type="expression" dxfId="593" priority="44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592" priority="41">
      <formula>#REF!="F"</formula>
    </cfRule>
    <cfRule type="expression" dxfId="591" priority="42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90" priority="39">
      <formula>#REF!="F"</formula>
    </cfRule>
    <cfRule type="expression" dxfId="589" priority="40">
      <formula>#REF!="Q"</formula>
    </cfRule>
  </conditionalFormatting>
  <conditionalFormatting sqref="D828:D875">
    <cfRule type="expression" dxfId="588" priority="37">
      <formula>#REF!="F"</formula>
    </cfRule>
    <cfRule type="expression" dxfId="587" priority="38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86" priority="35">
      <formula>#REF!="F"</formula>
    </cfRule>
    <cfRule type="expression" dxfId="585" priority="36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84" priority="33">
      <formula>#REF!="F"</formula>
    </cfRule>
    <cfRule type="expression" dxfId="583" priority="34">
      <formula>#REF!="Q"</formula>
    </cfRule>
  </conditionalFormatting>
  <conditionalFormatting sqref="P296:P31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6:P31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6:D931">
    <cfRule type="expression" dxfId="582" priority="11">
      <formula>#REF!="F"</formula>
    </cfRule>
    <cfRule type="expression" dxfId="581" priority="12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80" priority="9">
      <formula>#REF!="F"</formula>
    </cfRule>
    <cfRule type="expression" dxfId="579" priority="10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78" priority="7">
      <formula>#REF!="F"</formula>
    </cfRule>
    <cfRule type="expression" dxfId="577" priority="8">
      <formula>#REF!="Q"</formula>
    </cfRule>
  </conditionalFormatting>
  <conditionalFormatting sqref="D932:D987">
    <cfRule type="expression" dxfId="576" priority="5">
      <formula>#REF!="F"</formula>
    </cfRule>
    <cfRule type="expression" dxfId="575" priority="6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74" priority="3">
      <formula>#REF!="F"</formula>
    </cfRule>
    <cfRule type="expression" dxfId="573" priority="4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72" priority="1">
      <formula>#REF!="F"</formula>
    </cfRule>
    <cfRule type="expression" dxfId="571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468"/>
  <sheetViews>
    <sheetView workbookViewId="0">
      <pane ySplit="1" topLeftCell="A445" activePane="bottomLeft" state="frozen"/>
      <selection activeCell="G472" sqref="G472:G507"/>
      <selection pane="bottomLeft" activeCell="J456" sqref="J456"/>
    </sheetView>
  </sheetViews>
  <sheetFormatPr defaultRowHeight="14.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bestFit="1" customWidth="1"/>
    <col min="10" max="10" width="9.45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>
      <c r="A2" s="1" t="s">
        <v>556</v>
      </c>
      <c r="B2" s="1">
        <v>2023</v>
      </c>
      <c r="C2" s="2">
        <v>44983</v>
      </c>
      <c r="D2" s="1" t="s">
        <v>72</v>
      </c>
      <c r="E2" s="1" t="s">
        <v>281</v>
      </c>
      <c r="F2" s="1" t="s">
        <v>29</v>
      </c>
      <c r="G2" s="1"/>
      <c r="H2" s="1">
        <v>1</v>
      </c>
      <c r="I2" s="7">
        <v>0.38611111111111113</v>
      </c>
      <c r="J2">
        <v>48.561</v>
      </c>
    </row>
    <row r="3" spans="1:10">
      <c r="A3" s="1" t="s">
        <v>556</v>
      </c>
      <c r="B3" s="1">
        <v>2023</v>
      </c>
      <c r="C3" s="2">
        <v>44983</v>
      </c>
      <c r="D3" s="1" t="s">
        <v>72</v>
      </c>
      <c r="E3" s="1" t="s">
        <v>339</v>
      </c>
      <c r="F3" s="1" t="s">
        <v>25</v>
      </c>
      <c r="G3" s="1"/>
      <c r="H3" s="1">
        <v>2</v>
      </c>
    </row>
    <row r="4" spans="1:10">
      <c r="A4" s="1" t="s">
        <v>556</v>
      </c>
      <c r="B4" s="1">
        <v>2023</v>
      </c>
      <c r="C4" s="2">
        <v>44983</v>
      </c>
      <c r="D4" s="1" t="s">
        <v>72</v>
      </c>
      <c r="E4" s="1" t="s">
        <v>244</v>
      </c>
      <c r="F4" s="1" t="s">
        <v>245</v>
      </c>
      <c r="G4" s="1"/>
      <c r="H4" s="1">
        <v>3</v>
      </c>
    </row>
    <row r="5" spans="1:10">
      <c r="A5" s="1" t="s">
        <v>556</v>
      </c>
      <c r="B5" s="1">
        <v>2023</v>
      </c>
      <c r="C5" s="2">
        <v>44983</v>
      </c>
      <c r="D5" s="1" t="s">
        <v>72</v>
      </c>
      <c r="E5" s="1" t="s">
        <v>224</v>
      </c>
      <c r="F5" s="1" t="s">
        <v>225</v>
      </c>
      <c r="G5" s="1"/>
      <c r="H5" s="1">
        <v>4</v>
      </c>
    </row>
    <row r="6" spans="1:10">
      <c r="A6" s="1" t="s">
        <v>556</v>
      </c>
      <c r="B6" s="1">
        <v>2023</v>
      </c>
      <c r="C6" s="2">
        <v>44983</v>
      </c>
      <c r="D6" s="1" t="s">
        <v>72</v>
      </c>
      <c r="E6" s="1" t="s">
        <v>232</v>
      </c>
      <c r="F6" s="1" t="s">
        <v>123</v>
      </c>
      <c r="G6" s="1"/>
      <c r="H6" s="1">
        <v>5</v>
      </c>
    </row>
    <row r="7" spans="1:10">
      <c r="A7" s="1" t="s">
        <v>556</v>
      </c>
      <c r="B7" s="1">
        <v>2023</v>
      </c>
      <c r="C7" s="2">
        <v>44983</v>
      </c>
      <c r="D7" s="1" t="s">
        <v>72</v>
      </c>
      <c r="E7" s="1" t="s">
        <v>220</v>
      </c>
      <c r="F7" s="1" t="s">
        <v>17</v>
      </c>
      <c r="G7" s="1"/>
      <c r="H7" s="1">
        <v>6</v>
      </c>
    </row>
    <row r="8" spans="1:10">
      <c r="A8" s="1" t="s">
        <v>556</v>
      </c>
      <c r="B8" s="1">
        <v>2023</v>
      </c>
      <c r="C8" s="2">
        <v>44983</v>
      </c>
      <c r="D8" s="1" t="s">
        <v>72</v>
      </c>
      <c r="E8" s="1" t="s">
        <v>238</v>
      </c>
      <c r="F8" s="1" t="s">
        <v>239</v>
      </c>
      <c r="G8" s="1"/>
      <c r="H8" s="1">
        <v>7</v>
      </c>
    </row>
    <row r="9" spans="1:10">
      <c r="A9" s="1" t="s">
        <v>556</v>
      </c>
      <c r="B9" s="1">
        <v>2023</v>
      </c>
      <c r="C9" s="2">
        <v>44983</v>
      </c>
      <c r="D9" s="1" t="s">
        <v>72</v>
      </c>
      <c r="E9" s="1" t="s">
        <v>575</v>
      </c>
      <c r="F9" s="1" t="s">
        <v>53</v>
      </c>
      <c r="G9" s="1"/>
      <c r="H9" s="1">
        <v>8</v>
      </c>
    </row>
    <row r="10" spans="1:10">
      <c r="A10" s="1" t="s">
        <v>556</v>
      </c>
      <c r="B10" s="1">
        <v>2023</v>
      </c>
      <c r="C10" s="2">
        <v>44983</v>
      </c>
      <c r="D10" s="1" t="s">
        <v>72</v>
      </c>
      <c r="E10" s="1" t="s">
        <v>231</v>
      </c>
      <c r="F10" s="1" t="s">
        <v>49</v>
      </c>
      <c r="G10" s="1"/>
      <c r="H10" s="1">
        <v>9</v>
      </c>
    </row>
    <row r="11" spans="1:10">
      <c r="A11" s="1" t="s">
        <v>556</v>
      </c>
      <c r="B11" s="1">
        <v>2023</v>
      </c>
      <c r="C11" s="2">
        <v>44983</v>
      </c>
      <c r="D11" s="1" t="s">
        <v>72</v>
      </c>
      <c r="E11" s="1" t="s">
        <v>236</v>
      </c>
      <c r="F11" s="1" t="s">
        <v>237</v>
      </c>
      <c r="G11" s="1"/>
      <c r="H11" s="1">
        <v>10</v>
      </c>
    </row>
    <row r="12" spans="1:10">
      <c r="A12" s="1" t="s">
        <v>556</v>
      </c>
      <c r="B12" s="1">
        <v>2023</v>
      </c>
      <c r="C12" s="2">
        <v>44983</v>
      </c>
      <c r="D12" s="1" t="s">
        <v>72</v>
      </c>
      <c r="E12" s="1" t="s">
        <v>603</v>
      </c>
      <c r="F12" s="1" t="s">
        <v>19</v>
      </c>
      <c r="G12" s="1"/>
      <c r="H12" s="1">
        <v>11</v>
      </c>
    </row>
    <row r="13" spans="1:10">
      <c r="A13" s="1" t="s">
        <v>556</v>
      </c>
      <c r="B13" s="1">
        <v>2023</v>
      </c>
      <c r="C13" s="2">
        <v>44983</v>
      </c>
      <c r="D13" s="1" t="s">
        <v>72</v>
      </c>
      <c r="E13" s="1" t="s">
        <v>259</v>
      </c>
      <c r="F13" s="1" t="s">
        <v>148</v>
      </c>
      <c r="G13" s="1"/>
      <c r="H13" s="1">
        <v>12</v>
      </c>
    </row>
    <row r="14" spans="1:10">
      <c r="A14" s="1" t="s">
        <v>556</v>
      </c>
      <c r="B14" s="1">
        <v>2023</v>
      </c>
      <c r="C14" s="2">
        <v>44983</v>
      </c>
      <c r="D14" s="1" t="s">
        <v>72</v>
      </c>
      <c r="E14" s="1" t="s">
        <v>581</v>
      </c>
      <c r="F14" s="1" t="s">
        <v>15</v>
      </c>
      <c r="G14" s="1"/>
      <c r="H14" s="1">
        <v>13</v>
      </c>
    </row>
    <row r="15" spans="1:10">
      <c r="A15" s="1" t="s">
        <v>556</v>
      </c>
      <c r="B15" s="1">
        <v>2023</v>
      </c>
      <c r="C15" s="2">
        <v>44983</v>
      </c>
      <c r="D15" s="1" t="s">
        <v>72</v>
      </c>
      <c r="E15" s="1" t="s">
        <v>274</v>
      </c>
      <c r="F15" s="1" t="s">
        <v>56</v>
      </c>
      <c r="G15" s="1"/>
      <c r="H15" s="1">
        <v>14</v>
      </c>
    </row>
    <row r="16" spans="1:10">
      <c r="A16" s="1" t="s">
        <v>556</v>
      </c>
      <c r="B16" s="1">
        <v>2023</v>
      </c>
      <c r="C16" s="2">
        <v>44983</v>
      </c>
      <c r="D16" s="1" t="s">
        <v>72</v>
      </c>
      <c r="E16" s="1" t="s">
        <v>321</v>
      </c>
      <c r="F16" s="1" t="s">
        <v>161</v>
      </c>
      <c r="G16" s="1"/>
      <c r="H16" s="1">
        <v>15</v>
      </c>
    </row>
    <row r="17" spans="1:10">
      <c r="A17" s="1" t="s">
        <v>556</v>
      </c>
      <c r="B17" s="1">
        <v>2023</v>
      </c>
      <c r="C17" s="2">
        <v>44983</v>
      </c>
      <c r="D17" s="1" t="s">
        <v>72</v>
      </c>
      <c r="E17" s="1" t="s">
        <v>270</v>
      </c>
      <c r="F17" s="1" t="s">
        <v>271</v>
      </c>
      <c r="G17" s="1"/>
      <c r="H17" s="1">
        <v>16</v>
      </c>
    </row>
    <row r="18" spans="1:10">
      <c r="A18" s="1" t="s">
        <v>556</v>
      </c>
      <c r="B18" s="1">
        <v>2023</v>
      </c>
      <c r="C18" s="2">
        <v>44983</v>
      </c>
      <c r="D18" s="1" t="s">
        <v>72</v>
      </c>
      <c r="E18" s="1" t="s">
        <v>258</v>
      </c>
      <c r="F18" s="1" t="s">
        <v>65</v>
      </c>
      <c r="G18" s="1"/>
      <c r="H18" s="1">
        <v>17</v>
      </c>
    </row>
    <row r="19" spans="1:10">
      <c r="A19" s="1" t="s">
        <v>556</v>
      </c>
      <c r="B19" s="1">
        <v>2023</v>
      </c>
      <c r="C19" s="2">
        <v>44983</v>
      </c>
      <c r="D19" s="1" t="s">
        <v>72</v>
      </c>
      <c r="E19" s="1" t="s">
        <v>278</v>
      </c>
      <c r="F19" s="1" t="s">
        <v>67</v>
      </c>
      <c r="G19" s="1"/>
      <c r="H19" s="1">
        <v>18</v>
      </c>
    </row>
    <row r="20" spans="1:10">
      <c r="A20" s="1" t="s">
        <v>556</v>
      </c>
      <c r="B20" s="1">
        <v>2023</v>
      </c>
      <c r="C20" s="2">
        <v>44983</v>
      </c>
      <c r="D20" s="1" t="s">
        <v>72</v>
      </c>
      <c r="E20" s="1" t="s">
        <v>241</v>
      </c>
      <c r="F20" s="1" t="s">
        <v>242</v>
      </c>
      <c r="G20" s="1"/>
      <c r="H20" s="1">
        <v>19</v>
      </c>
    </row>
    <row r="21" spans="1:10">
      <c r="A21" s="1" t="s">
        <v>556</v>
      </c>
      <c r="B21" s="1">
        <v>2023</v>
      </c>
      <c r="C21" s="2">
        <v>44983</v>
      </c>
      <c r="D21" s="1" t="s">
        <v>72</v>
      </c>
      <c r="E21" s="1" t="s">
        <v>572</v>
      </c>
      <c r="F21" s="1" t="s">
        <v>98</v>
      </c>
      <c r="G21" s="1"/>
      <c r="H21" s="1">
        <v>20</v>
      </c>
    </row>
    <row r="22" spans="1:10">
      <c r="A22" s="1" t="s">
        <v>556</v>
      </c>
      <c r="B22" s="1">
        <v>2023</v>
      </c>
      <c r="C22" s="2">
        <v>44983</v>
      </c>
      <c r="D22" s="1" t="s">
        <v>72</v>
      </c>
      <c r="E22" s="1" t="s">
        <v>248</v>
      </c>
      <c r="F22" s="1" t="s">
        <v>44</v>
      </c>
      <c r="G22" s="1"/>
      <c r="H22" s="1">
        <v>21</v>
      </c>
    </row>
    <row r="23" spans="1:10">
      <c r="A23" s="1" t="s">
        <v>556</v>
      </c>
      <c r="B23" s="1">
        <v>2023</v>
      </c>
      <c r="C23" s="2">
        <v>44983</v>
      </c>
      <c r="D23" s="1" t="s">
        <v>72</v>
      </c>
      <c r="E23" s="1" t="s">
        <v>263</v>
      </c>
      <c r="F23" s="1" t="s">
        <v>36</v>
      </c>
      <c r="G23" s="1"/>
      <c r="H23" s="1">
        <v>22</v>
      </c>
    </row>
    <row r="24" spans="1:10">
      <c r="A24" s="1" t="s">
        <v>556</v>
      </c>
      <c r="B24" s="1">
        <v>2023</v>
      </c>
      <c r="C24" s="2">
        <v>44983</v>
      </c>
      <c r="D24" s="1" t="s">
        <v>72</v>
      </c>
      <c r="E24" s="1" t="s">
        <v>323</v>
      </c>
      <c r="F24" s="1" t="s">
        <v>27</v>
      </c>
      <c r="G24" s="1"/>
      <c r="H24" s="1">
        <v>23</v>
      </c>
    </row>
    <row r="25" spans="1:10">
      <c r="A25" s="1" t="s">
        <v>556</v>
      </c>
      <c r="B25" s="1">
        <v>2023</v>
      </c>
      <c r="C25" s="2">
        <v>44983</v>
      </c>
      <c r="D25" s="1" t="s">
        <v>72</v>
      </c>
      <c r="E25" s="1" t="s">
        <v>226</v>
      </c>
      <c r="F25" s="1" t="s">
        <v>40</v>
      </c>
      <c r="G25" s="1"/>
      <c r="H25" s="1" t="s">
        <v>318</v>
      </c>
    </row>
    <row r="26" spans="1:10">
      <c r="A26" s="5" t="s">
        <v>12</v>
      </c>
      <c r="B26" s="5">
        <v>2022</v>
      </c>
      <c r="C26" s="6">
        <v>44849</v>
      </c>
      <c r="D26" s="5" t="s">
        <v>13</v>
      </c>
      <c r="E26" s="5" t="s">
        <v>219</v>
      </c>
      <c r="F26" s="5" t="s">
        <v>67</v>
      </c>
      <c r="G26" s="16" t="e">
        <f>(C26-VLOOKUP(E26,Riders!$A$2:$C$213,2,FALSE))/365</f>
        <v>#N/A</v>
      </c>
      <c r="H26" s="5">
        <v>1</v>
      </c>
      <c r="I26" s="7">
        <v>0.38055555555555554</v>
      </c>
      <c r="J26">
        <v>49.27</v>
      </c>
    </row>
    <row r="27" spans="1:10">
      <c r="A27" s="5" t="s">
        <v>12</v>
      </c>
      <c r="B27" s="5">
        <v>2022</v>
      </c>
      <c r="C27" s="6">
        <v>44849</v>
      </c>
      <c r="D27" s="5" t="s">
        <v>13</v>
      </c>
      <c r="E27" s="5" t="s">
        <v>220</v>
      </c>
      <c r="F27" s="5" t="s">
        <v>17</v>
      </c>
      <c r="G27" s="16">
        <f>(C27-VLOOKUP(E27,Riders!$A$2:$C$213,2,FALSE))/365</f>
        <v>23.772602739726029</v>
      </c>
      <c r="H27" s="5">
        <v>2</v>
      </c>
    </row>
    <row r="28" spans="1:10">
      <c r="A28" s="5" t="s">
        <v>12</v>
      </c>
      <c r="B28" s="5">
        <v>2022</v>
      </c>
      <c r="C28" s="6">
        <v>44849</v>
      </c>
      <c r="D28" s="5" t="s">
        <v>13</v>
      </c>
      <c r="E28" s="5" t="s">
        <v>221</v>
      </c>
      <c r="F28" s="5" t="s">
        <v>27</v>
      </c>
      <c r="G28" s="16">
        <f>(C28-VLOOKUP(E28,Riders!$A$2:$C$213,2,FALSE))/365</f>
        <v>23.687671232876713</v>
      </c>
      <c r="H28" s="5">
        <v>3</v>
      </c>
    </row>
    <row r="29" spans="1:10">
      <c r="A29" s="5" t="s">
        <v>12</v>
      </c>
      <c r="B29" s="5">
        <v>2022</v>
      </c>
      <c r="C29" s="6">
        <v>44849</v>
      </c>
      <c r="D29" s="5" t="s">
        <v>13</v>
      </c>
      <c r="E29" s="5" t="s">
        <v>222</v>
      </c>
      <c r="F29" s="5" t="s">
        <v>29</v>
      </c>
      <c r="G29" s="16">
        <f>(C29-VLOOKUP(E29,Riders!$A$2:$C$213,2,FALSE))/365</f>
        <v>24.545205479452054</v>
      </c>
      <c r="H29" s="5">
        <v>4</v>
      </c>
    </row>
    <row r="30" spans="1:10">
      <c r="A30" s="5" t="s">
        <v>12</v>
      </c>
      <c r="B30" s="5">
        <v>2022</v>
      </c>
      <c r="C30" s="6">
        <v>44849</v>
      </c>
      <c r="D30" s="5" t="s">
        <v>13</v>
      </c>
      <c r="E30" s="5" t="s">
        <v>223</v>
      </c>
      <c r="F30" s="5" t="s">
        <v>19</v>
      </c>
      <c r="G30" s="16">
        <f>(C30-VLOOKUP(E30,Riders!$A$2:$C$213,2,FALSE))/365</f>
        <v>21.104109589041094</v>
      </c>
      <c r="H30" s="5">
        <v>5</v>
      </c>
    </row>
    <row r="31" spans="1:10">
      <c r="A31" s="5" t="s">
        <v>12</v>
      </c>
      <c r="B31" s="5">
        <v>2022</v>
      </c>
      <c r="C31" s="6">
        <v>44849</v>
      </c>
      <c r="D31" s="5" t="s">
        <v>13</v>
      </c>
      <c r="E31" s="5" t="s">
        <v>224</v>
      </c>
      <c r="F31" s="5" t="s">
        <v>225</v>
      </c>
      <c r="G31" s="16">
        <f>(C31-VLOOKUP(E31,Riders!$A$2:$C$213,2,FALSE))/365</f>
        <v>30.150684931506849</v>
      </c>
      <c r="H31" s="5">
        <v>6</v>
      </c>
    </row>
    <row r="32" spans="1:10">
      <c r="A32" s="5" t="s">
        <v>12</v>
      </c>
      <c r="B32" s="5">
        <v>2022</v>
      </c>
      <c r="C32" s="6">
        <v>44849</v>
      </c>
      <c r="D32" s="5" t="s">
        <v>13</v>
      </c>
      <c r="E32" s="5" t="s">
        <v>226</v>
      </c>
      <c r="F32" s="5" t="s">
        <v>40</v>
      </c>
      <c r="G32" s="16">
        <f>(C32-VLOOKUP(E32,Riders!$A$2:$C$213,2,FALSE))/365</f>
        <v>25.531506849315068</v>
      </c>
      <c r="H32" s="5">
        <v>7</v>
      </c>
    </row>
    <row r="33" spans="1:8">
      <c r="A33" s="5" t="s">
        <v>12</v>
      </c>
      <c r="B33" s="5">
        <v>2022</v>
      </c>
      <c r="C33" s="6">
        <v>44849</v>
      </c>
      <c r="D33" s="5" t="s">
        <v>13</v>
      </c>
      <c r="E33" s="5" t="s">
        <v>227</v>
      </c>
      <c r="F33" s="5" t="s">
        <v>228</v>
      </c>
      <c r="G33" s="16" t="e">
        <f>(C33-VLOOKUP(E33,Riders!$A$2:$C$213,2,FALSE))/365</f>
        <v>#N/A</v>
      </c>
      <c r="H33" s="5">
        <v>8</v>
      </c>
    </row>
    <row r="34" spans="1:8">
      <c r="A34" s="5" t="s">
        <v>12</v>
      </c>
      <c r="B34" s="5">
        <v>2022</v>
      </c>
      <c r="C34" s="6">
        <v>44849</v>
      </c>
      <c r="D34" s="5" t="s">
        <v>13</v>
      </c>
      <c r="E34" s="5" t="s">
        <v>229</v>
      </c>
      <c r="F34" s="5" t="s">
        <v>230</v>
      </c>
      <c r="G34" s="16">
        <f>(C34-VLOOKUP(E34,Riders!$A$2:$C$213,2,FALSE))/365</f>
        <v>22.849315068493151</v>
      </c>
      <c r="H34" s="5">
        <v>9</v>
      </c>
    </row>
    <row r="35" spans="1:8">
      <c r="A35" s="5" t="s">
        <v>12</v>
      </c>
      <c r="B35" s="5">
        <v>2022</v>
      </c>
      <c r="C35" s="6">
        <v>44849</v>
      </c>
      <c r="D35" s="5" t="s">
        <v>13</v>
      </c>
      <c r="E35" s="5" t="s">
        <v>231</v>
      </c>
      <c r="F35" s="5" t="s">
        <v>49</v>
      </c>
      <c r="G35" s="16" t="e">
        <f>(C35-VLOOKUP(E35,Riders!$A$2:$C$213,2,FALSE))/365</f>
        <v>#N/A</v>
      </c>
      <c r="H35" s="5">
        <v>10</v>
      </c>
    </row>
    <row r="36" spans="1:8">
      <c r="A36" s="5" t="s">
        <v>12</v>
      </c>
      <c r="B36" s="5">
        <v>2022</v>
      </c>
      <c r="C36" s="6">
        <v>44849</v>
      </c>
      <c r="D36" s="5" t="s">
        <v>13</v>
      </c>
      <c r="E36" s="5" t="s">
        <v>232</v>
      </c>
      <c r="F36" s="5" t="s">
        <v>123</v>
      </c>
      <c r="G36" s="16" t="e">
        <f>(C36-VLOOKUP(E36,Riders!$A$2:$C$213,2,FALSE))/365</f>
        <v>#N/A</v>
      </c>
      <c r="H36" s="5">
        <v>11</v>
      </c>
    </row>
    <row r="37" spans="1:8">
      <c r="A37" s="5" t="s">
        <v>12</v>
      </c>
      <c r="B37" s="5">
        <v>2022</v>
      </c>
      <c r="C37" s="6">
        <v>44849</v>
      </c>
      <c r="D37" s="5" t="s">
        <v>13</v>
      </c>
      <c r="E37" s="5" t="s">
        <v>233</v>
      </c>
      <c r="F37" s="5" t="s">
        <v>53</v>
      </c>
      <c r="G37" s="16">
        <f>(C37-VLOOKUP(E37,Riders!$A$2:$C$213,2,FALSE))/365</f>
        <v>24.646575342465752</v>
      </c>
      <c r="H37" s="5">
        <v>12</v>
      </c>
    </row>
    <row r="38" spans="1:8">
      <c r="A38" s="5" t="s">
        <v>12</v>
      </c>
      <c r="B38" s="5">
        <v>2022</v>
      </c>
      <c r="C38" s="6">
        <v>44849</v>
      </c>
      <c r="D38" s="5" t="s">
        <v>13</v>
      </c>
      <c r="E38" s="5" t="s">
        <v>234</v>
      </c>
      <c r="F38" s="5" t="s">
        <v>15</v>
      </c>
      <c r="G38" s="16">
        <f>(C38-VLOOKUP(E38,Riders!$A$2:$C$213,2,FALSE))/365</f>
        <v>23.304109589041097</v>
      </c>
      <c r="H38" s="5">
        <v>13</v>
      </c>
    </row>
    <row r="39" spans="1:8">
      <c r="A39" s="5" t="s">
        <v>12</v>
      </c>
      <c r="B39" s="5">
        <v>2022</v>
      </c>
      <c r="C39" s="6">
        <v>44849</v>
      </c>
      <c r="D39" s="5" t="s">
        <v>13</v>
      </c>
      <c r="E39" s="5" t="s">
        <v>235</v>
      </c>
      <c r="F39" s="5" t="s">
        <v>61</v>
      </c>
      <c r="G39" s="16">
        <f>(C39-VLOOKUP(E39,Riders!$A$2:$C$213,2,FALSE))/365</f>
        <v>24.104109589041094</v>
      </c>
      <c r="H39" s="5">
        <v>14</v>
      </c>
    </row>
    <row r="40" spans="1:8">
      <c r="A40" s="5" t="s">
        <v>12</v>
      </c>
      <c r="B40" s="5">
        <v>2022</v>
      </c>
      <c r="C40" s="6">
        <v>44849</v>
      </c>
      <c r="D40" s="5" t="s">
        <v>13</v>
      </c>
      <c r="E40" s="5" t="s">
        <v>236</v>
      </c>
      <c r="F40" s="5" t="s">
        <v>237</v>
      </c>
      <c r="G40" s="16" t="e">
        <f>(C40-VLOOKUP(E40,Riders!$A$2:$C$213,2,FALSE))/365</f>
        <v>#N/A</v>
      </c>
      <c r="H40" s="5">
        <v>15</v>
      </c>
    </row>
    <row r="41" spans="1:8">
      <c r="A41" s="5" t="s">
        <v>12</v>
      </c>
      <c r="B41" s="5">
        <v>2022</v>
      </c>
      <c r="C41" s="6">
        <v>44849</v>
      </c>
      <c r="D41" s="5" t="s">
        <v>13</v>
      </c>
      <c r="E41" s="5" t="s">
        <v>238</v>
      </c>
      <c r="F41" s="5" t="s">
        <v>239</v>
      </c>
      <c r="G41" s="16" t="e">
        <f>(C41-VLOOKUP(E41,Riders!$A$2:$C$213,2,FALSE))/365</f>
        <v>#N/A</v>
      </c>
      <c r="H41" s="5">
        <v>16</v>
      </c>
    </row>
    <row r="42" spans="1:8">
      <c r="A42" s="5" t="s">
        <v>12</v>
      </c>
      <c r="B42" s="5">
        <v>2022</v>
      </c>
      <c r="C42" s="6">
        <v>44849</v>
      </c>
      <c r="D42" s="5" t="s">
        <v>13</v>
      </c>
      <c r="E42" s="5" t="s">
        <v>240</v>
      </c>
      <c r="F42" s="5" t="s">
        <v>56</v>
      </c>
      <c r="G42" s="16">
        <f>(C42-VLOOKUP(E42,Riders!$A$2:$C$213,2,FALSE))/365</f>
        <v>27.123287671232877</v>
      </c>
      <c r="H42" s="5">
        <v>17</v>
      </c>
    </row>
    <row r="43" spans="1:8">
      <c r="A43" s="5" t="s">
        <v>12</v>
      </c>
      <c r="B43" s="5">
        <v>2022</v>
      </c>
      <c r="C43" s="6">
        <v>44849</v>
      </c>
      <c r="D43" s="5" t="s">
        <v>13</v>
      </c>
      <c r="E43" s="5" t="s">
        <v>241</v>
      </c>
      <c r="F43" s="5" t="s">
        <v>242</v>
      </c>
      <c r="G43" s="16" t="e">
        <f>(C43-VLOOKUP(E43,Riders!$A$2:$C$213,2,FALSE))/365</f>
        <v>#N/A</v>
      </c>
      <c r="H43" s="5">
        <v>18</v>
      </c>
    </row>
    <row r="44" spans="1:8">
      <c r="A44" s="5" t="s">
        <v>12</v>
      </c>
      <c r="B44" s="5">
        <v>2022</v>
      </c>
      <c r="C44" s="6">
        <v>44849</v>
      </c>
      <c r="D44" s="5" t="s">
        <v>13</v>
      </c>
      <c r="E44" s="5" t="s">
        <v>243</v>
      </c>
      <c r="F44" s="5" t="s">
        <v>51</v>
      </c>
      <c r="G44" s="16">
        <f>(C44-VLOOKUP(E44,Riders!$A$2:$C$213,2,FALSE))/365</f>
        <v>26.947945205479453</v>
      </c>
      <c r="H44" s="5">
        <v>19</v>
      </c>
    </row>
    <row r="45" spans="1:8">
      <c r="A45" s="5" t="s">
        <v>12</v>
      </c>
      <c r="B45" s="5">
        <v>2022</v>
      </c>
      <c r="C45" s="6">
        <v>44849</v>
      </c>
      <c r="D45" s="5" t="s">
        <v>13</v>
      </c>
      <c r="E45" s="5" t="s">
        <v>244</v>
      </c>
      <c r="F45" s="5" t="s">
        <v>245</v>
      </c>
      <c r="G45" s="16">
        <f>(C45-VLOOKUP(E45,Riders!$A$2:$C$213,2,FALSE))/365</f>
        <v>26.410958904109588</v>
      </c>
      <c r="H45" s="5">
        <v>20</v>
      </c>
    </row>
    <row r="46" spans="1:8">
      <c r="A46" s="5" t="s">
        <v>12</v>
      </c>
      <c r="B46" s="5">
        <v>2022</v>
      </c>
      <c r="C46" s="6">
        <v>44849</v>
      </c>
      <c r="D46" s="5" t="s">
        <v>13</v>
      </c>
      <c r="E46" s="5" t="s">
        <v>246</v>
      </c>
      <c r="F46" s="5" t="s">
        <v>25</v>
      </c>
      <c r="G46" s="16">
        <f>(C46-VLOOKUP(E46,Riders!$A$2:$C$213,2,FALSE))/365</f>
        <v>20.342465753424658</v>
      </c>
      <c r="H46" s="5">
        <v>21</v>
      </c>
    </row>
    <row r="47" spans="1:8">
      <c r="A47" s="5" t="s">
        <v>12</v>
      </c>
      <c r="B47" s="5">
        <v>2022</v>
      </c>
      <c r="C47" s="6">
        <v>44849</v>
      </c>
      <c r="D47" s="5" t="s">
        <v>13</v>
      </c>
      <c r="E47" s="5" t="s">
        <v>247</v>
      </c>
      <c r="F47" s="5" t="s">
        <v>47</v>
      </c>
      <c r="G47" s="16" t="e">
        <f>(C47-VLOOKUP(E47,Riders!$A$2:$C$213,2,FALSE))/365</f>
        <v>#N/A</v>
      </c>
      <c r="H47" s="5">
        <v>22</v>
      </c>
    </row>
    <row r="48" spans="1:8">
      <c r="A48" s="5" t="s">
        <v>12</v>
      </c>
      <c r="B48" s="5">
        <v>2022</v>
      </c>
      <c r="C48" s="6">
        <v>44849</v>
      </c>
      <c r="D48" s="5" t="s">
        <v>13</v>
      </c>
      <c r="E48" s="5" t="s">
        <v>248</v>
      </c>
      <c r="F48" s="5" t="s">
        <v>44</v>
      </c>
      <c r="G48" s="16">
        <f>(C48-VLOOKUP(E48,Riders!$A$2:$C$213,2,FALSE))/365</f>
        <v>20.208219178082192</v>
      </c>
      <c r="H48" s="5">
        <v>23</v>
      </c>
    </row>
    <row r="49" spans="1:10">
      <c r="A49" s="5" t="s">
        <v>12</v>
      </c>
      <c r="B49" s="5">
        <v>2022</v>
      </c>
      <c r="C49" s="6">
        <v>44849</v>
      </c>
      <c r="D49" s="5" t="s">
        <v>13</v>
      </c>
      <c r="E49" s="5" t="s">
        <v>249</v>
      </c>
      <c r="F49" s="5" t="s">
        <v>250</v>
      </c>
      <c r="G49" s="16">
        <f>(C49-VLOOKUP(E49,Riders!$A$2:$C$213,2,FALSE))/365</f>
        <v>27.876712328767123</v>
      </c>
      <c r="H49" s="5">
        <v>24</v>
      </c>
    </row>
    <row r="50" spans="1:10">
      <c r="A50" s="1" t="s">
        <v>71</v>
      </c>
      <c r="B50" s="1">
        <v>2022</v>
      </c>
      <c r="C50" s="2">
        <v>44751</v>
      </c>
      <c r="D50" s="1" t="s">
        <v>72</v>
      </c>
      <c r="E50" s="1" t="s">
        <v>219</v>
      </c>
      <c r="F50" s="1" t="s">
        <v>67</v>
      </c>
      <c r="G50" s="14" t="e">
        <f>(C50-VLOOKUP(E50,Riders!$A$2:$C$213,2,FALSE))/365</f>
        <v>#N/A</v>
      </c>
      <c r="H50" s="1">
        <v>1</v>
      </c>
      <c r="I50" s="7">
        <v>0.4152777777777778</v>
      </c>
      <c r="J50">
        <v>45.151000000000003</v>
      </c>
    </row>
    <row r="51" spans="1:10">
      <c r="A51" s="1" t="s">
        <v>71</v>
      </c>
      <c r="B51" s="1">
        <v>2022</v>
      </c>
      <c r="C51" s="2">
        <v>44751</v>
      </c>
      <c r="D51" s="1" t="s">
        <v>72</v>
      </c>
      <c r="E51" s="1" t="s">
        <v>248</v>
      </c>
      <c r="F51" s="1" t="s">
        <v>44</v>
      </c>
      <c r="G51" s="14">
        <f>(C51-VLOOKUP(E51,Riders!$A$2:$C$213,2,FALSE))/365</f>
        <v>19.93972602739726</v>
      </c>
      <c r="H51" s="1">
        <v>2</v>
      </c>
    </row>
    <row r="52" spans="1:10">
      <c r="A52" s="1" t="s">
        <v>71</v>
      </c>
      <c r="B52" s="1">
        <v>2022</v>
      </c>
      <c r="C52" s="2">
        <v>44751</v>
      </c>
      <c r="D52" s="1" t="s">
        <v>72</v>
      </c>
      <c r="E52" s="1" t="s">
        <v>222</v>
      </c>
      <c r="F52" s="1" t="s">
        <v>29</v>
      </c>
      <c r="G52" s="14">
        <f>(C52-VLOOKUP(E52,Riders!$A$2:$C$213,2,FALSE))/365</f>
        <v>24.276712328767122</v>
      </c>
      <c r="H52" s="1">
        <v>3</v>
      </c>
    </row>
    <row r="53" spans="1:10">
      <c r="A53" s="1" t="s">
        <v>71</v>
      </c>
      <c r="B53" s="1">
        <v>2022</v>
      </c>
      <c r="C53" s="2">
        <v>44751</v>
      </c>
      <c r="D53" s="1" t="s">
        <v>72</v>
      </c>
      <c r="E53" s="1" t="s">
        <v>142</v>
      </c>
      <c r="F53" s="1" t="s">
        <v>61</v>
      </c>
      <c r="G53" s="14">
        <f>(C53-VLOOKUP(E53,Riders!$A$2:$C$213,2,FALSE))/365</f>
        <v>30.082191780821919</v>
      </c>
      <c r="H53" s="1">
        <v>4</v>
      </c>
    </row>
    <row r="54" spans="1:10">
      <c r="A54" s="1" t="s">
        <v>71</v>
      </c>
      <c r="B54" s="1">
        <v>2022</v>
      </c>
      <c r="C54" s="2">
        <v>44751</v>
      </c>
      <c r="D54" s="1" t="s">
        <v>72</v>
      </c>
      <c r="E54" s="1" t="s">
        <v>251</v>
      </c>
      <c r="F54" s="1" t="s">
        <v>38</v>
      </c>
      <c r="G54" s="14">
        <f>(C54-VLOOKUP(E54,Riders!$A$2:$C$213,2,FALSE))/365</f>
        <v>28.276712328767122</v>
      </c>
      <c r="H54" s="1">
        <v>5</v>
      </c>
    </row>
    <row r="55" spans="1:10">
      <c r="A55" s="1" t="s">
        <v>71</v>
      </c>
      <c r="B55" s="1">
        <v>2022</v>
      </c>
      <c r="C55" s="2">
        <v>44751</v>
      </c>
      <c r="D55" s="1" t="s">
        <v>72</v>
      </c>
      <c r="E55" s="1" t="s">
        <v>252</v>
      </c>
      <c r="F55" s="1" t="s">
        <v>19</v>
      </c>
      <c r="G55" s="14">
        <f>(C55-VLOOKUP(E55,Riders!$A$2:$C$213,2,FALSE))/365</f>
        <v>23.528767123287672</v>
      </c>
      <c r="H55" s="1">
        <v>6</v>
      </c>
    </row>
    <row r="56" spans="1:10">
      <c r="A56" s="1" t="s">
        <v>71</v>
      </c>
      <c r="B56" s="1">
        <v>2022</v>
      </c>
      <c r="C56" s="2">
        <v>44751</v>
      </c>
      <c r="D56" s="1" t="s">
        <v>72</v>
      </c>
      <c r="E56" s="1" t="s">
        <v>253</v>
      </c>
      <c r="F56" s="1" t="s">
        <v>254</v>
      </c>
      <c r="G56" s="14" t="e">
        <f>(C56-VLOOKUP(E56,Riders!$A$2:$C$213,2,FALSE))/365</f>
        <v>#N/A</v>
      </c>
      <c r="H56" s="1">
        <v>7</v>
      </c>
    </row>
    <row r="57" spans="1:10">
      <c r="A57" s="1" t="s">
        <v>71</v>
      </c>
      <c r="B57" s="1">
        <v>2022</v>
      </c>
      <c r="C57" s="2">
        <v>44751</v>
      </c>
      <c r="D57" s="1" t="s">
        <v>72</v>
      </c>
      <c r="E57" s="1" t="s">
        <v>255</v>
      </c>
      <c r="F57" s="1" t="s">
        <v>92</v>
      </c>
      <c r="G57" s="14" t="e">
        <f>(C57-VLOOKUP(E57,Riders!$A$2:$C$213,2,FALSE))/365</f>
        <v>#N/A</v>
      </c>
      <c r="H57" s="1">
        <v>8</v>
      </c>
    </row>
    <row r="58" spans="1:10">
      <c r="A58" s="1" t="s">
        <v>71</v>
      </c>
      <c r="B58" s="1">
        <v>2022</v>
      </c>
      <c r="C58" s="2">
        <v>44751</v>
      </c>
      <c r="D58" s="1" t="s">
        <v>72</v>
      </c>
      <c r="E58" s="1" t="s">
        <v>256</v>
      </c>
      <c r="F58" s="1" t="s">
        <v>53</v>
      </c>
      <c r="G58" s="14" t="e">
        <f>(C58-VLOOKUP(E58,Riders!$A$2:$C$213,2,FALSE))/365</f>
        <v>#N/A</v>
      </c>
      <c r="H58" s="1">
        <v>9</v>
      </c>
    </row>
    <row r="59" spans="1:10">
      <c r="A59" s="1" t="s">
        <v>71</v>
      </c>
      <c r="B59" s="1">
        <v>2022</v>
      </c>
      <c r="C59" s="2">
        <v>44751</v>
      </c>
      <c r="D59" s="1" t="s">
        <v>72</v>
      </c>
      <c r="E59" s="1" t="s">
        <v>257</v>
      </c>
      <c r="F59" s="1" t="s">
        <v>21</v>
      </c>
      <c r="G59" s="14" t="e">
        <f>(C59-VLOOKUP(E59,Riders!$A$2:$C$213,2,FALSE))/365</f>
        <v>#N/A</v>
      </c>
      <c r="H59" s="1">
        <v>10</v>
      </c>
    </row>
    <row r="60" spans="1:10">
      <c r="A60" s="1" t="s">
        <v>71</v>
      </c>
      <c r="B60" s="1">
        <v>2022</v>
      </c>
      <c r="C60" s="2">
        <v>44751</v>
      </c>
      <c r="D60" s="1" t="s">
        <v>72</v>
      </c>
      <c r="E60" s="1" t="s">
        <v>241</v>
      </c>
      <c r="F60" s="1" t="s">
        <v>242</v>
      </c>
      <c r="G60" s="14" t="e">
        <f>(C60-VLOOKUP(E60,Riders!$A$2:$C$213,2,FALSE))/365</f>
        <v>#N/A</v>
      </c>
      <c r="H60" s="1">
        <v>11</v>
      </c>
    </row>
    <row r="61" spans="1:10">
      <c r="A61" s="1" t="s">
        <v>71</v>
      </c>
      <c r="B61" s="1">
        <v>2022</v>
      </c>
      <c r="C61" s="2">
        <v>44751</v>
      </c>
      <c r="D61" s="1" t="s">
        <v>72</v>
      </c>
      <c r="E61" s="1" t="s">
        <v>232</v>
      </c>
      <c r="F61" s="1" t="s">
        <v>123</v>
      </c>
      <c r="G61" s="14" t="e">
        <f>(C61-VLOOKUP(E61,Riders!$A$2:$C$213,2,FALSE))/365</f>
        <v>#N/A</v>
      </c>
      <c r="H61" s="1">
        <v>12</v>
      </c>
    </row>
    <row r="62" spans="1:10">
      <c r="A62" s="1" t="s">
        <v>71</v>
      </c>
      <c r="B62" s="1">
        <v>2022</v>
      </c>
      <c r="C62" s="2">
        <v>44751</v>
      </c>
      <c r="D62" s="1" t="s">
        <v>72</v>
      </c>
      <c r="E62" s="1" t="s">
        <v>258</v>
      </c>
      <c r="F62" s="1" t="s">
        <v>65</v>
      </c>
      <c r="G62" s="14">
        <f>(C62-VLOOKUP(E62,Riders!$A$2:$C$213,2,FALSE))/365</f>
        <v>21.19178082191781</v>
      </c>
      <c r="H62" s="1">
        <v>13</v>
      </c>
    </row>
    <row r="63" spans="1:10">
      <c r="A63" s="1" t="s">
        <v>71</v>
      </c>
      <c r="B63" s="1">
        <v>2022</v>
      </c>
      <c r="C63" s="2">
        <v>44751</v>
      </c>
      <c r="D63" s="1" t="s">
        <v>72</v>
      </c>
      <c r="E63" s="1" t="s">
        <v>229</v>
      </c>
      <c r="F63" s="1" t="s">
        <v>230</v>
      </c>
      <c r="G63" s="14">
        <f>(C63-VLOOKUP(E63,Riders!$A$2:$C$213,2,FALSE))/365</f>
        <v>22.580821917808219</v>
      </c>
      <c r="H63" s="1">
        <v>14</v>
      </c>
    </row>
    <row r="64" spans="1:10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148</v>
      </c>
      <c r="G64" s="14" t="e">
        <f>(C64-VLOOKUP(E64,Riders!$A$2:$C$213,2,FALSE))/365</f>
        <v>#N/A</v>
      </c>
      <c r="H64" s="1">
        <v>15</v>
      </c>
    </row>
    <row r="65" spans="1:10">
      <c r="A65" s="1" t="s">
        <v>71</v>
      </c>
      <c r="B65" s="1">
        <v>2022</v>
      </c>
      <c r="C65" s="2">
        <v>44751</v>
      </c>
      <c r="D65" s="1" t="s">
        <v>72</v>
      </c>
      <c r="E65" s="1" t="s">
        <v>260</v>
      </c>
      <c r="F65" s="1" t="s">
        <v>261</v>
      </c>
      <c r="G65" s="14">
        <f>(C65-VLOOKUP(E65,Riders!$A$2:$C$2013,2,FALSE))/365</f>
        <v>22.580821917808219</v>
      </c>
      <c r="H65" s="1">
        <v>16</v>
      </c>
    </row>
    <row r="66" spans="1:10">
      <c r="A66" s="5" t="s">
        <v>94</v>
      </c>
      <c r="B66" s="5">
        <v>2022</v>
      </c>
      <c r="C66" s="6">
        <v>44695</v>
      </c>
      <c r="D66" s="5" t="s">
        <v>72</v>
      </c>
      <c r="E66" s="5" t="s">
        <v>262</v>
      </c>
      <c r="F66" s="5" t="s">
        <v>27</v>
      </c>
      <c r="G66" s="16">
        <f>(C66-VLOOKUP(E66,Riders!$A$2:$C$2013,2,FALSE))/365</f>
        <v>19.830136986301369</v>
      </c>
      <c r="H66" s="5">
        <v>1</v>
      </c>
      <c r="I66" s="7">
        <v>0.39305555555555555</v>
      </c>
      <c r="J66">
        <v>47.703000000000003</v>
      </c>
    </row>
    <row r="67" spans="1:10">
      <c r="A67" s="5" t="s">
        <v>94</v>
      </c>
      <c r="B67" s="5">
        <v>2022</v>
      </c>
      <c r="C67" s="6">
        <v>44695</v>
      </c>
      <c r="D67" s="5" t="s">
        <v>72</v>
      </c>
      <c r="E67" s="5" t="s">
        <v>219</v>
      </c>
      <c r="F67" s="5" t="s">
        <v>67</v>
      </c>
      <c r="G67" s="16">
        <f>(C67-VLOOKUP(E67,Riders!$A$2:$C$2013,2,FALSE))/365</f>
        <v>27.405479452054795</v>
      </c>
      <c r="H67" s="5">
        <v>2</v>
      </c>
    </row>
    <row r="68" spans="1:10">
      <c r="A68" s="5" t="s">
        <v>94</v>
      </c>
      <c r="B68" s="5">
        <v>2022</v>
      </c>
      <c r="C68" s="6">
        <v>44695</v>
      </c>
      <c r="D68" s="5" t="s">
        <v>72</v>
      </c>
      <c r="E68" s="5" t="s">
        <v>226</v>
      </c>
      <c r="F68" s="5" t="s">
        <v>40</v>
      </c>
      <c r="G68" s="16">
        <f>(C68-VLOOKUP(E68,Riders!$A$2:$C$2013,2,FALSE))/365</f>
        <v>25.109589041095891</v>
      </c>
      <c r="H68" s="5">
        <v>3</v>
      </c>
    </row>
    <row r="69" spans="1:10">
      <c r="A69" s="5" t="s">
        <v>94</v>
      </c>
      <c r="B69" s="5">
        <v>2022</v>
      </c>
      <c r="C69" s="6">
        <v>44695</v>
      </c>
      <c r="D69" s="5" t="s">
        <v>72</v>
      </c>
      <c r="E69" s="5" t="s">
        <v>233</v>
      </c>
      <c r="F69" s="5" t="s">
        <v>53</v>
      </c>
      <c r="G69" s="16">
        <f>(C69-VLOOKUP(E69,Riders!$A$2:$C$2013,2,FALSE))/365</f>
        <v>24.224657534246575</v>
      </c>
      <c r="H69" s="5">
        <v>4</v>
      </c>
    </row>
    <row r="70" spans="1:10">
      <c r="A70" s="5" t="s">
        <v>94</v>
      </c>
      <c r="B70" s="5">
        <v>2022</v>
      </c>
      <c r="C70" s="6">
        <v>44695</v>
      </c>
      <c r="D70" s="5" t="s">
        <v>72</v>
      </c>
      <c r="E70" s="5" t="s">
        <v>248</v>
      </c>
      <c r="F70" s="5" t="s">
        <v>44</v>
      </c>
      <c r="G70" s="16">
        <f>(C70-VLOOKUP(E70,Riders!$A$2:$C$2013,2,FALSE))/365</f>
        <v>19.786301369863015</v>
      </c>
      <c r="H70" s="5">
        <v>5</v>
      </c>
    </row>
    <row r="71" spans="1:10">
      <c r="A71" s="5" t="s">
        <v>94</v>
      </c>
      <c r="B71" s="5">
        <v>2022</v>
      </c>
      <c r="C71" s="6">
        <v>44695</v>
      </c>
      <c r="D71" s="5" t="s">
        <v>72</v>
      </c>
      <c r="E71" s="5" t="s">
        <v>229</v>
      </c>
      <c r="F71" s="5" t="s">
        <v>230</v>
      </c>
      <c r="G71" s="16">
        <f>(C71-VLOOKUP(E71,Riders!$A$2:$C$2013,2,FALSE))/365</f>
        <v>22.427397260273974</v>
      </c>
      <c r="H71" s="5">
        <v>6</v>
      </c>
    </row>
    <row r="72" spans="1:10">
      <c r="A72" s="5" t="s">
        <v>94</v>
      </c>
      <c r="B72" s="5">
        <v>2022</v>
      </c>
      <c r="C72" s="6">
        <v>44695</v>
      </c>
      <c r="D72" s="5" t="s">
        <v>72</v>
      </c>
      <c r="E72" s="5" t="s">
        <v>234</v>
      </c>
      <c r="F72" s="5" t="s">
        <v>15</v>
      </c>
      <c r="G72" s="16">
        <f>(C72-VLOOKUP(E72,Riders!$A$2:$C$2013,2,FALSE))/365</f>
        <v>22.882191780821916</v>
      </c>
      <c r="H72" s="5">
        <v>7</v>
      </c>
    </row>
    <row r="73" spans="1:10">
      <c r="A73" s="5" t="s">
        <v>94</v>
      </c>
      <c r="B73" s="5">
        <v>2022</v>
      </c>
      <c r="C73" s="6">
        <v>44695</v>
      </c>
      <c r="D73" s="5" t="s">
        <v>72</v>
      </c>
      <c r="E73" s="5" t="s">
        <v>238</v>
      </c>
      <c r="F73" s="5" t="s">
        <v>239</v>
      </c>
      <c r="G73" s="16">
        <f>(C73-VLOOKUP(E73,Riders!$A$2:$C$2013,2,FALSE))/365</f>
        <v>25.252054794520546</v>
      </c>
      <c r="H73" s="5">
        <v>8</v>
      </c>
    </row>
    <row r="74" spans="1:10">
      <c r="A74" s="5" t="s">
        <v>94</v>
      </c>
      <c r="B74" s="5">
        <v>2022</v>
      </c>
      <c r="C74" s="6">
        <v>44695</v>
      </c>
      <c r="D74" s="5" t="s">
        <v>72</v>
      </c>
      <c r="E74" s="5" t="s">
        <v>236</v>
      </c>
      <c r="F74" s="5" t="s">
        <v>237</v>
      </c>
      <c r="G74" s="16" t="e">
        <f>(C74-VLOOKUP(E74,Riders!$A$2:$C$2013,2,FALSE))/365</f>
        <v>#N/A</v>
      </c>
      <c r="H74" s="5">
        <v>9</v>
      </c>
    </row>
    <row r="75" spans="1:10">
      <c r="A75" s="5" t="s">
        <v>94</v>
      </c>
      <c r="B75" s="5">
        <v>2022</v>
      </c>
      <c r="C75" s="6">
        <v>44695</v>
      </c>
      <c r="D75" s="5" t="s">
        <v>72</v>
      </c>
      <c r="E75" s="5" t="s">
        <v>263</v>
      </c>
      <c r="F75" s="5" t="s">
        <v>36</v>
      </c>
      <c r="G75" s="16">
        <f>(C75-VLOOKUP(E75,Riders!$A$2:$C$2013,2,FALSE))/365</f>
        <v>26.224657534246575</v>
      </c>
      <c r="H75" s="5">
        <v>10</v>
      </c>
    </row>
    <row r="76" spans="1:10">
      <c r="A76" s="5" t="s">
        <v>94</v>
      </c>
      <c r="B76" s="5">
        <v>2022</v>
      </c>
      <c r="C76" s="6">
        <v>44695</v>
      </c>
      <c r="D76" s="5" t="s">
        <v>72</v>
      </c>
      <c r="E76" s="5" t="s">
        <v>142</v>
      </c>
      <c r="F76" s="5" t="s">
        <v>61</v>
      </c>
      <c r="G76" s="16">
        <f>(C76-VLOOKUP(E76,Riders!$A$2:$C$2013,2,FALSE))/365</f>
        <v>29.92876712328767</v>
      </c>
      <c r="H76" s="5">
        <v>11</v>
      </c>
    </row>
    <row r="77" spans="1:10">
      <c r="A77" s="5" t="s">
        <v>94</v>
      </c>
      <c r="B77" s="5">
        <v>2022</v>
      </c>
      <c r="C77" s="6">
        <v>44695</v>
      </c>
      <c r="D77" s="5" t="s">
        <v>72</v>
      </c>
      <c r="E77" s="5" t="s">
        <v>253</v>
      </c>
      <c r="F77" s="5" t="s">
        <v>254</v>
      </c>
      <c r="G77" s="16">
        <f>(C77-VLOOKUP(E77,Riders!$A$2:$C$2013,2,FALSE))/365</f>
        <v>29.882191780821916</v>
      </c>
      <c r="H77" s="5">
        <v>12</v>
      </c>
    </row>
    <row r="78" spans="1:10">
      <c r="A78" s="5" t="s">
        <v>94</v>
      </c>
      <c r="B78" s="5">
        <v>2022</v>
      </c>
      <c r="C78" s="6">
        <v>44695</v>
      </c>
      <c r="D78" s="5" t="s">
        <v>72</v>
      </c>
      <c r="E78" s="5" t="s">
        <v>224</v>
      </c>
      <c r="F78" s="5" t="s">
        <v>225</v>
      </c>
      <c r="G78" s="16">
        <f>(C78-VLOOKUP(E78,Riders!$A$2:$C$2013,2,FALSE))/365</f>
        <v>29.728767123287671</v>
      </c>
      <c r="H78" s="5">
        <v>13</v>
      </c>
    </row>
    <row r="79" spans="1:10">
      <c r="A79" s="5" t="s">
        <v>94</v>
      </c>
      <c r="B79" s="5">
        <v>2022</v>
      </c>
      <c r="C79" s="6">
        <v>44695</v>
      </c>
      <c r="D79" s="5" t="s">
        <v>72</v>
      </c>
      <c r="E79" s="5" t="s">
        <v>264</v>
      </c>
      <c r="F79" s="5" t="s">
        <v>19</v>
      </c>
      <c r="G79" s="16">
        <f>(C79-VLOOKUP(E79,Riders!$A$2:$C$2013,2,FALSE))/365</f>
        <v>22.213698630136985</v>
      </c>
      <c r="H79" s="5">
        <v>14</v>
      </c>
    </row>
    <row r="80" spans="1:10">
      <c r="A80" s="5" t="s">
        <v>94</v>
      </c>
      <c r="B80" s="5">
        <v>2022</v>
      </c>
      <c r="C80" s="6">
        <v>44695</v>
      </c>
      <c r="D80" s="5" t="s">
        <v>72</v>
      </c>
      <c r="E80" s="5" t="s">
        <v>265</v>
      </c>
      <c r="F80" s="5" t="s">
        <v>51</v>
      </c>
      <c r="G80" s="16">
        <f>(C80-VLOOKUP(E80,Riders!$A$2:$C$2013,2,FALSE))/365</f>
        <v>20.282191780821918</v>
      </c>
      <c r="H80" s="5">
        <v>15</v>
      </c>
    </row>
    <row r="81" spans="1:10">
      <c r="A81" s="5" t="s">
        <v>94</v>
      </c>
      <c r="B81" s="5">
        <v>2022</v>
      </c>
      <c r="C81" s="6">
        <v>44695</v>
      </c>
      <c r="D81" s="5" t="s">
        <v>72</v>
      </c>
      <c r="E81" s="5" t="s">
        <v>240</v>
      </c>
      <c r="F81" s="5" t="s">
        <v>56</v>
      </c>
      <c r="G81" s="16">
        <f>(C81-VLOOKUP(E81,Riders!$A$2:$C$2013,2,FALSE))/365</f>
        <v>26.701369863013699</v>
      </c>
      <c r="H81" s="5">
        <v>16</v>
      </c>
    </row>
    <row r="82" spans="1:10">
      <c r="A82" s="5" t="s">
        <v>94</v>
      </c>
      <c r="B82" s="5">
        <v>2022</v>
      </c>
      <c r="C82" s="6">
        <v>44695</v>
      </c>
      <c r="D82" s="5" t="s">
        <v>72</v>
      </c>
      <c r="E82" s="5" t="s">
        <v>251</v>
      </c>
      <c r="F82" s="5" t="s">
        <v>38</v>
      </c>
      <c r="G82" s="16">
        <f>(C82-VLOOKUP(E82,Riders!$A$2:$C$2013,2,FALSE))/365</f>
        <v>28.123287671232877</v>
      </c>
      <c r="H82" s="5">
        <v>17</v>
      </c>
    </row>
    <row r="83" spans="1:10">
      <c r="A83" s="5" t="s">
        <v>94</v>
      </c>
      <c r="B83" s="5">
        <v>2022</v>
      </c>
      <c r="C83" s="6">
        <v>44695</v>
      </c>
      <c r="D83" s="5" t="s">
        <v>72</v>
      </c>
      <c r="E83" s="5" t="s">
        <v>266</v>
      </c>
      <c r="F83" s="5" t="s">
        <v>25</v>
      </c>
      <c r="G83" s="16">
        <f>(C83-VLOOKUP(E83,Riders!$A$2:$C$2013,2,FALSE))/365</f>
        <v>21.342465753424658</v>
      </c>
      <c r="H83" s="5">
        <v>18</v>
      </c>
    </row>
    <row r="84" spans="1:10">
      <c r="A84" s="5" t="s">
        <v>94</v>
      </c>
      <c r="B84" s="5">
        <v>2022</v>
      </c>
      <c r="C84" s="6">
        <v>44695</v>
      </c>
      <c r="D84" s="5" t="s">
        <v>72</v>
      </c>
      <c r="E84" s="5" t="s">
        <v>267</v>
      </c>
      <c r="F84" s="5" t="s">
        <v>268</v>
      </c>
      <c r="G84" s="16">
        <f>(C84-VLOOKUP(E84,Riders!$A$2:$C$2013,2,FALSE))/365</f>
        <v>28.353424657534248</v>
      </c>
      <c r="H84" s="5">
        <v>19</v>
      </c>
    </row>
    <row r="85" spans="1:10">
      <c r="A85" s="5" t="s">
        <v>94</v>
      </c>
      <c r="B85" s="5">
        <v>2022</v>
      </c>
      <c r="C85" s="6">
        <v>44695</v>
      </c>
      <c r="D85" s="5" t="s">
        <v>72</v>
      </c>
      <c r="E85" s="5" t="s">
        <v>269</v>
      </c>
      <c r="F85" s="5" t="s">
        <v>92</v>
      </c>
      <c r="G85" s="16">
        <f>(C85-VLOOKUP(E85,Riders!$A$2:$C$2013,2,FALSE))/365</f>
        <v>26.835616438356166</v>
      </c>
      <c r="H85" s="5">
        <v>20</v>
      </c>
    </row>
    <row r="86" spans="1:10">
      <c r="A86" s="5" t="s">
        <v>94</v>
      </c>
      <c r="B86" s="5">
        <v>2022</v>
      </c>
      <c r="C86" s="6">
        <v>44695</v>
      </c>
      <c r="D86" s="5" t="s">
        <v>72</v>
      </c>
      <c r="E86" s="5" t="s">
        <v>231</v>
      </c>
      <c r="F86" s="5" t="s">
        <v>49</v>
      </c>
      <c r="G86" s="16" t="e">
        <f>(C86-VLOOKUP(E86,Riders!$A$2:$C$2013,2,FALSE))/365</f>
        <v>#N/A</v>
      </c>
      <c r="H86" s="5">
        <v>21</v>
      </c>
    </row>
    <row r="87" spans="1:10">
      <c r="A87" s="5" t="s">
        <v>94</v>
      </c>
      <c r="B87" s="5">
        <v>2022</v>
      </c>
      <c r="C87" s="6">
        <v>44695</v>
      </c>
      <c r="D87" s="5" t="s">
        <v>72</v>
      </c>
      <c r="E87" s="5" t="s">
        <v>270</v>
      </c>
      <c r="F87" s="5" t="s">
        <v>271</v>
      </c>
      <c r="G87" s="16">
        <f>(C87-VLOOKUP(E87,Riders!$A$2:$C$2013,2,FALSE))/365</f>
        <v>19.090410958904108</v>
      </c>
      <c r="H87" s="5">
        <v>22</v>
      </c>
    </row>
    <row r="88" spans="1:10">
      <c r="A88" s="5" t="s">
        <v>94</v>
      </c>
      <c r="B88" s="5">
        <v>2022</v>
      </c>
      <c r="C88" s="6">
        <v>44695</v>
      </c>
      <c r="D88" s="5" t="s">
        <v>72</v>
      </c>
      <c r="E88" s="5" t="s">
        <v>272</v>
      </c>
      <c r="F88" s="5" t="s">
        <v>273</v>
      </c>
      <c r="G88" s="16" t="e">
        <f>(C88-VLOOKUP(E88,Riders!$A$2:$C$2013,2,FALSE))/365</f>
        <v>#N/A</v>
      </c>
      <c r="H88" s="5">
        <v>23</v>
      </c>
    </row>
    <row r="89" spans="1:10">
      <c r="A89" s="1" t="s">
        <v>103</v>
      </c>
      <c r="B89" s="1">
        <v>2022</v>
      </c>
      <c r="C89" s="2">
        <v>44674</v>
      </c>
      <c r="D89" s="1" t="s">
        <v>72</v>
      </c>
      <c r="E89" s="1" t="s">
        <v>220</v>
      </c>
      <c r="F89" s="1" t="s">
        <v>17</v>
      </c>
      <c r="G89" s="1"/>
      <c r="H89" s="1">
        <v>1</v>
      </c>
      <c r="I89" s="7">
        <v>0.39652777777777781</v>
      </c>
      <c r="J89">
        <v>47.284999999999997</v>
      </c>
    </row>
    <row r="90" spans="1:10">
      <c r="A90" s="1" t="s">
        <v>103</v>
      </c>
      <c r="B90" s="1">
        <v>2022</v>
      </c>
      <c r="C90" s="2">
        <v>44674</v>
      </c>
      <c r="D90" s="1" t="s">
        <v>72</v>
      </c>
      <c r="E90" s="1" t="s">
        <v>274</v>
      </c>
      <c r="F90" s="1" t="s">
        <v>56</v>
      </c>
      <c r="G90" s="1"/>
      <c r="H90" s="1">
        <v>2</v>
      </c>
    </row>
    <row r="91" spans="1:10">
      <c r="A91" s="1" t="s">
        <v>103</v>
      </c>
      <c r="B91" s="1">
        <v>2022</v>
      </c>
      <c r="C91" s="2">
        <v>44674</v>
      </c>
      <c r="D91" s="1" t="s">
        <v>72</v>
      </c>
      <c r="E91" s="1" t="s">
        <v>221</v>
      </c>
      <c r="F91" s="1" t="s">
        <v>27</v>
      </c>
      <c r="G91" s="1"/>
      <c r="H91" s="1">
        <v>3</v>
      </c>
    </row>
    <row r="92" spans="1:10">
      <c r="A92" s="1" t="s">
        <v>103</v>
      </c>
      <c r="B92" s="1">
        <v>2022</v>
      </c>
      <c r="C92" s="2">
        <v>44674</v>
      </c>
      <c r="D92" s="1" t="s">
        <v>72</v>
      </c>
      <c r="E92" s="1" t="s">
        <v>243</v>
      </c>
      <c r="F92" s="1" t="s">
        <v>51</v>
      </c>
      <c r="G92" s="1"/>
      <c r="H92" s="1">
        <v>4</v>
      </c>
    </row>
    <row r="93" spans="1:10">
      <c r="A93" s="1" t="s">
        <v>103</v>
      </c>
      <c r="B93" s="1">
        <v>2022</v>
      </c>
      <c r="C93" s="2">
        <v>44674</v>
      </c>
      <c r="D93" s="1" t="s">
        <v>72</v>
      </c>
      <c r="E93" s="1" t="s">
        <v>275</v>
      </c>
      <c r="F93" s="1" t="s">
        <v>47</v>
      </c>
      <c r="G93" s="1"/>
      <c r="H93" s="1">
        <v>5</v>
      </c>
    </row>
    <row r="94" spans="1:10">
      <c r="A94" s="1" t="s">
        <v>103</v>
      </c>
      <c r="B94" s="1">
        <v>2022</v>
      </c>
      <c r="C94" s="2">
        <v>44674</v>
      </c>
      <c r="D94" s="1" t="s">
        <v>72</v>
      </c>
      <c r="E94" s="1" t="s">
        <v>244</v>
      </c>
      <c r="F94" s="1" t="s">
        <v>245</v>
      </c>
      <c r="G94" s="1"/>
      <c r="H94" s="1">
        <v>6</v>
      </c>
    </row>
    <row r="95" spans="1:10">
      <c r="A95" s="1" t="s">
        <v>103</v>
      </c>
      <c r="B95" s="1">
        <v>2022</v>
      </c>
      <c r="C95" s="2">
        <v>44674</v>
      </c>
      <c r="D95" s="1" t="s">
        <v>72</v>
      </c>
      <c r="E95" s="1" t="s">
        <v>224</v>
      </c>
      <c r="F95" s="1" t="s">
        <v>225</v>
      </c>
      <c r="G95" s="1"/>
      <c r="H95" s="1">
        <v>7</v>
      </c>
    </row>
    <row r="96" spans="1:10">
      <c r="A96" s="1" t="s">
        <v>103</v>
      </c>
      <c r="B96" s="1">
        <v>2022</v>
      </c>
      <c r="C96" s="2">
        <v>44674</v>
      </c>
      <c r="D96" s="1" t="s">
        <v>72</v>
      </c>
      <c r="E96" s="1" t="s">
        <v>223</v>
      </c>
      <c r="F96" s="1" t="s">
        <v>19</v>
      </c>
      <c r="G96" s="1"/>
      <c r="H96" s="1">
        <v>8</v>
      </c>
    </row>
    <row r="97" spans="1:8">
      <c r="A97" s="1" t="s">
        <v>103</v>
      </c>
      <c r="B97" s="1">
        <v>2022</v>
      </c>
      <c r="C97" s="2">
        <v>44674</v>
      </c>
      <c r="D97" s="1" t="s">
        <v>72</v>
      </c>
      <c r="E97" s="1" t="s">
        <v>227</v>
      </c>
      <c r="F97" s="1" t="s">
        <v>228</v>
      </c>
      <c r="G97" s="1"/>
      <c r="H97" s="1">
        <v>9</v>
      </c>
    </row>
    <row r="98" spans="1:8">
      <c r="A98" s="1" t="s">
        <v>103</v>
      </c>
      <c r="B98" s="1">
        <v>2022</v>
      </c>
      <c r="C98" s="2">
        <v>44674</v>
      </c>
      <c r="D98" s="1" t="s">
        <v>72</v>
      </c>
      <c r="E98" s="1" t="s">
        <v>231</v>
      </c>
      <c r="F98" s="1" t="s">
        <v>49</v>
      </c>
      <c r="G98" s="1"/>
      <c r="H98" s="1">
        <v>10</v>
      </c>
    </row>
    <row r="99" spans="1:8">
      <c r="A99" s="1" t="s">
        <v>103</v>
      </c>
      <c r="B99" s="1">
        <v>2022</v>
      </c>
      <c r="C99" s="2">
        <v>44674</v>
      </c>
      <c r="D99" s="1" t="s">
        <v>72</v>
      </c>
      <c r="E99" s="1" t="s">
        <v>276</v>
      </c>
      <c r="F99" s="1" t="s">
        <v>25</v>
      </c>
      <c r="G99" s="1"/>
      <c r="H99" s="1">
        <v>11</v>
      </c>
    </row>
    <row r="100" spans="1:8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226</v>
      </c>
      <c r="F100" s="1" t="s">
        <v>40</v>
      </c>
      <c r="G100" s="1"/>
      <c r="H100" s="1">
        <v>12</v>
      </c>
    </row>
    <row r="101" spans="1:8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277</v>
      </c>
      <c r="F101" s="1" t="s">
        <v>36</v>
      </c>
      <c r="G101" s="1"/>
      <c r="H101" s="1">
        <v>13</v>
      </c>
    </row>
    <row r="102" spans="1:8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238</v>
      </c>
      <c r="F102" s="1" t="s">
        <v>239</v>
      </c>
      <c r="G102" s="1"/>
      <c r="H102" s="1">
        <v>14</v>
      </c>
    </row>
    <row r="103" spans="1:8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234</v>
      </c>
      <c r="F103" s="1" t="s">
        <v>15</v>
      </c>
      <c r="G103" s="1"/>
      <c r="H103" s="1">
        <v>15</v>
      </c>
    </row>
    <row r="104" spans="1:8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278</v>
      </c>
      <c r="F104" s="1" t="s">
        <v>67</v>
      </c>
      <c r="G104" s="1"/>
      <c r="H104" s="1">
        <v>16</v>
      </c>
    </row>
    <row r="105" spans="1:8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253</v>
      </c>
      <c r="F105" s="1" t="s">
        <v>254</v>
      </c>
      <c r="G105" s="1"/>
      <c r="H105" s="1">
        <v>17</v>
      </c>
    </row>
    <row r="106" spans="1:8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279</v>
      </c>
      <c r="F106" s="1" t="s">
        <v>53</v>
      </c>
      <c r="G106" s="1"/>
      <c r="H106" s="1">
        <v>18</v>
      </c>
    </row>
    <row r="107" spans="1:8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246</v>
      </c>
      <c r="F107" s="1" t="s">
        <v>280</v>
      </c>
      <c r="G107" s="1"/>
      <c r="H107" s="1">
        <v>19</v>
      </c>
    </row>
    <row r="108" spans="1:8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281</v>
      </c>
      <c r="F108" s="1" t="s">
        <v>29</v>
      </c>
      <c r="G108" s="1"/>
      <c r="H108" s="1">
        <v>20</v>
      </c>
    </row>
    <row r="109" spans="1:8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249</v>
      </c>
      <c r="F109" s="1" t="s">
        <v>250</v>
      </c>
      <c r="G109" s="1"/>
      <c r="H109" s="1">
        <v>21</v>
      </c>
    </row>
    <row r="110" spans="1:8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282</v>
      </c>
      <c r="F110" s="1" t="s">
        <v>21</v>
      </c>
      <c r="G110" s="1"/>
      <c r="H110" s="1">
        <v>22</v>
      </c>
    </row>
    <row r="111" spans="1:8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266</v>
      </c>
      <c r="F111" s="1" t="s">
        <v>106</v>
      </c>
      <c r="G111" s="1"/>
      <c r="H111" s="1">
        <v>23</v>
      </c>
    </row>
    <row r="112" spans="1:8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267</v>
      </c>
      <c r="F112" s="1" t="s">
        <v>268</v>
      </c>
      <c r="G112" s="1"/>
      <c r="H112" s="1">
        <v>24</v>
      </c>
    </row>
    <row r="113" spans="1:10">
      <c r="A113" s="5" t="s">
        <v>110</v>
      </c>
      <c r="B113" s="5">
        <v>2021</v>
      </c>
      <c r="C113" s="6">
        <v>44491</v>
      </c>
      <c r="D113" s="5" t="s">
        <v>13</v>
      </c>
      <c r="E113" s="5" t="s">
        <v>276</v>
      </c>
      <c r="F113" s="5" t="s">
        <v>25</v>
      </c>
      <c r="G113" s="5"/>
      <c r="H113" s="5">
        <v>1</v>
      </c>
      <c r="I113" s="7">
        <v>0.41180555555555554</v>
      </c>
      <c r="J113">
        <v>45.530999999999999</v>
      </c>
    </row>
    <row r="114" spans="1:10">
      <c r="A114" s="5" t="s">
        <v>110</v>
      </c>
      <c r="B114" s="5">
        <v>2021</v>
      </c>
      <c r="C114" s="6">
        <v>44491</v>
      </c>
      <c r="D114" s="5" t="s">
        <v>13</v>
      </c>
      <c r="E114" s="5" t="s">
        <v>219</v>
      </c>
      <c r="F114" s="5" t="s">
        <v>67</v>
      </c>
      <c r="G114" s="5"/>
      <c r="H114" s="5">
        <v>2</v>
      </c>
    </row>
    <row r="115" spans="1:10">
      <c r="A115" s="5" t="s">
        <v>110</v>
      </c>
      <c r="B115" s="5">
        <v>2021</v>
      </c>
      <c r="C115" s="6">
        <v>44491</v>
      </c>
      <c r="D115" s="5" t="s">
        <v>13</v>
      </c>
      <c r="E115" s="5" t="s">
        <v>220</v>
      </c>
      <c r="F115" s="5" t="s">
        <v>17</v>
      </c>
      <c r="G115" s="5"/>
      <c r="H115" s="5">
        <v>3</v>
      </c>
    </row>
    <row r="116" spans="1:10">
      <c r="A116" s="5" t="s">
        <v>110</v>
      </c>
      <c r="B116" s="5">
        <v>2021</v>
      </c>
      <c r="C116" s="6">
        <v>44491</v>
      </c>
      <c r="D116" s="5" t="s">
        <v>13</v>
      </c>
      <c r="E116" s="5" t="s">
        <v>283</v>
      </c>
      <c r="F116" s="5" t="s">
        <v>123</v>
      </c>
      <c r="G116" s="5"/>
      <c r="H116" s="5">
        <v>4</v>
      </c>
    </row>
    <row r="117" spans="1:10">
      <c r="A117" s="5" t="s">
        <v>110</v>
      </c>
      <c r="B117" s="5">
        <v>2021</v>
      </c>
      <c r="C117" s="6">
        <v>44491</v>
      </c>
      <c r="D117" s="5" t="s">
        <v>13</v>
      </c>
      <c r="E117" s="5" t="s">
        <v>227</v>
      </c>
      <c r="F117" s="5" t="s">
        <v>228</v>
      </c>
      <c r="G117" s="5"/>
      <c r="H117" s="5">
        <v>5</v>
      </c>
    </row>
    <row r="118" spans="1:10">
      <c r="A118" s="5" t="s">
        <v>110</v>
      </c>
      <c r="B118" s="5">
        <v>2021</v>
      </c>
      <c r="C118" s="6">
        <v>44491</v>
      </c>
      <c r="D118" s="5" t="s">
        <v>13</v>
      </c>
      <c r="E118" s="5" t="s">
        <v>233</v>
      </c>
      <c r="F118" s="5" t="s">
        <v>53</v>
      </c>
      <c r="G118" s="5"/>
      <c r="H118" s="5">
        <v>6</v>
      </c>
    </row>
    <row r="119" spans="1:10">
      <c r="A119" s="5" t="s">
        <v>110</v>
      </c>
      <c r="B119" s="5">
        <v>2021</v>
      </c>
      <c r="C119" s="6">
        <v>44491</v>
      </c>
      <c r="D119" s="5" t="s">
        <v>13</v>
      </c>
      <c r="E119" s="5" t="s">
        <v>284</v>
      </c>
      <c r="F119" s="5" t="s">
        <v>49</v>
      </c>
      <c r="G119" s="5"/>
      <c r="H119" s="5">
        <v>7</v>
      </c>
    </row>
    <row r="120" spans="1:10">
      <c r="A120" s="5" t="s">
        <v>110</v>
      </c>
      <c r="B120" s="5">
        <v>2021</v>
      </c>
      <c r="C120" s="6">
        <v>44491</v>
      </c>
      <c r="D120" s="5" t="s">
        <v>13</v>
      </c>
      <c r="E120" s="5" t="s">
        <v>223</v>
      </c>
      <c r="F120" s="5" t="s">
        <v>19</v>
      </c>
      <c r="G120" s="5"/>
      <c r="H120" s="5">
        <v>8</v>
      </c>
    </row>
    <row r="121" spans="1:10">
      <c r="A121" s="5" t="s">
        <v>110</v>
      </c>
      <c r="B121" s="5">
        <v>2021</v>
      </c>
      <c r="C121" s="6">
        <v>44491</v>
      </c>
      <c r="D121" s="5" t="s">
        <v>13</v>
      </c>
      <c r="E121" s="5" t="s">
        <v>244</v>
      </c>
      <c r="F121" s="5" t="s">
        <v>245</v>
      </c>
      <c r="G121" s="5"/>
      <c r="H121" s="5">
        <v>9</v>
      </c>
    </row>
    <row r="122" spans="1:10">
      <c r="A122" s="5" t="s">
        <v>110</v>
      </c>
      <c r="B122" s="5">
        <v>2021</v>
      </c>
      <c r="C122" s="6">
        <v>44491</v>
      </c>
      <c r="D122" s="5" t="s">
        <v>13</v>
      </c>
      <c r="E122" s="5" t="s">
        <v>285</v>
      </c>
      <c r="F122" s="5" t="s">
        <v>286</v>
      </c>
      <c r="G122" s="5"/>
      <c r="H122" s="5">
        <v>10</v>
      </c>
    </row>
    <row r="123" spans="1:10">
      <c r="A123" s="5" t="s">
        <v>110</v>
      </c>
      <c r="B123" s="5">
        <v>2021</v>
      </c>
      <c r="C123" s="6">
        <v>44491</v>
      </c>
      <c r="D123" s="5" t="s">
        <v>13</v>
      </c>
      <c r="E123" s="5" t="s">
        <v>281</v>
      </c>
      <c r="F123" s="5" t="s">
        <v>29</v>
      </c>
      <c r="G123" s="5"/>
      <c r="H123" s="5">
        <v>11</v>
      </c>
    </row>
    <row r="124" spans="1:10">
      <c r="A124" s="5" t="s">
        <v>110</v>
      </c>
      <c r="B124" s="5">
        <v>2021</v>
      </c>
      <c r="C124" s="6">
        <v>44491</v>
      </c>
      <c r="D124" s="5" t="s">
        <v>13</v>
      </c>
      <c r="E124" s="5" t="s">
        <v>226</v>
      </c>
      <c r="F124" s="5" t="s">
        <v>40</v>
      </c>
      <c r="G124" s="5"/>
      <c r="H124" s="5">
        <v>12</v>
      </c>
    </row>
    <row r="125" spans="1:10">
      <c r="A125" s="5" t="s">
        <v>110</v>
      </c>
      <c r="B125" s="5">
        <v>2021</v>
      </c>
      <c r="C125" s="6">
        <v>44491</v>
      </c>
      <c r="D125" s="5" t="s">
        <v>13</v>
      </c>
      <c r="E125" s="5" t="s">
        <v>287</v>
      </c>
      <c r="F125" s="5" t="s">
        <v>47</v>
      </c>
      <c r="G125" s="5"/>
      <c r="H125" s="5">
        <v>13</v>
      </c>
    </row>
    <row r="126" spans="1:10">
      <c r="A126" s="5" t="s">
        <v>110</v>
      </c>
      <c r="B126" s="5">
        <v>2021</v>
      </c>
      <c r="C126" s="6">
        <v>44491</v>
      </c>
      <c r="D126" s="5" t="s">
        <v>13</v>
      </c>
      <c r="E126" s="5" t="s">
        <v>235</v>
      </c>
      <c r="F126" s="5" t="s">
        <v>61</v>
      </c>
      <c r="G126" s="5"/>
      <c r="H126" s="5">
        <v>14</v>
      </c>
    </row>
    <row r="127" spans="1:10">
      <c r="A127" s="5" t="s">
        <v>110</v>
      </c>
      <c r="B127" s="5">
        <v>2021</v>
      </c>
      <c r="C127" s="6">
        <v>44491</v>
      </c>
      <c r="D127" s="5" t="s">
        <v>13</v>
      </c>
      <c r="E127" s="5" t="s">
        <v>288</v>
      </c>
      <c r="F127" s="5" t="s">
        <v>175</v>
      </c>
      <c r="G127" s="5"/>
      <c r="H127" s="5">
        <v>15</v>
      </c>
    </row>
    <row r="128" spans="1:10">
      <c r="A128" s="5" t="s">
        <v>110</v>
      </c>
      <c r="B128" s="5">
        <v>2021</v>
      </c>
      <c r="C128" s="6">
        <v>44491</v>
      </c>
      <c r="D128" s="5" t="s">
        <v>13</v>
      </c>
      <c r="E128" s="5" t="s">
        <v>238</v>
      </c>
      <c r="F128" s="5" t="s">
        <v>239</v>
      </c>
      <c r="G128" s="5"/>
      <c r="H128" s="5">
        <v>16</v>
      </c>
    </row>
    <row r="129" spans="1:10">
      <c r="A129" s="5" t="s">
        <v>110</v>
      </c>
      <c r="B129" s="5">
        <v>2021</v>
      </c>
      <c r="C129" s="6">
        <v>44491</v>
      </c>
      <c r="D129" s="5" t="s">
        <v>13</v>
      </c>
      <c r="E129" s="5" t="s">
        <v>289</v>
      </c>
      <c r="F129" s="5" t="s">
        <v>112</v>
      </c>
      <c r="G129" s="5"/>
      <c r="H129" s="5">
        <v>17</v>
      </c>
    </row>
    <row r="130" spans="1:10">
      <c r="A130" s="5" t="s">
        <v>110</v>
      </c>
      <c r="B130" s="5">
        <v>2021</v>
      </c>
      <c r="C130" s="6">
        <v>44491</v>
      </c>
      <c r="D130" s="5" t="s">
        <v>13</v>
      </c>
      <c r="E130" s="5" t="s">
        <v>290</v>
      </c>
      <c r="F130" s="5" t="s">
        <v>237</v>
      </c>
      <c r="G130" s="5"/>
      <c r="H130" s="5">
        <v>18</v>
      </c>
    </row>
    <row r="131" spans="1:10">
      <c r="A131" s="5" t="s">
        <v>110</v>
      </c>
      <c r="B131" s="5">
        <v>2021</v>
      </c>
      <c r="C131" s="6">
        <v>44491</v>
      </c>
      <c r="D131" s="5" t="s">
        <v>13</v>
      </c>
      <c r="E131" s="5" t="s">
        <v>249</v>
      </c>
      <c r="F131" s="5" t="s">
        <v>250</v>
      </c>
      <c r="G131" s="5"/>
      <c r="H131" s="5">
        <v>19</v>
      </c>
    </row>
    <row r="132" spans="1:10">
      <c r="A132" s="5" t="s">
        <v>110</v>
      </c>
      <c r="B132" s="5">
        <v>2021</v>
      </c>
      <c r="C132" s="6">
        <v>44491</v>
      </c>
      <c r="D132" s="5" t="s">
        <v>13</v>
      </c>
      <c r="E132" s="5" t="s">
        <v>262</v>
      </c>
      <c r="F132" s="5" t="s">
        <v>27</v>
      </c>
      <c r="G132" s="5"/>
      <c r="H132" s="5">
        <v>20</v>
      </c>
    </row>
    <row r="133" spans="1:10">
      <c r="A133" s="5" t="s">
        <v>110</v>
      </c>
      <c r="B133" s="5">
        <v>2021</v>
      </c>
      <c r="C133" s="6">
        <v>44491</v>
      </c>
      <c r="D133" s="5" t="s">
        <v>13</v>
      </c>
      <c r="E133" s="5" t="s">
        <v>224</v>
      </c>
      <c r="F133" s="5" t="s">
        <v>225</v>
      </c>
      <c r="G133" s="5"/>
      <c r="H133" s="5">
        <v>21</v>
      </c>
    </row>
    <row r="134" spans="1:10">
      <c r="A134" s="5" t="s">
        <v>110</v>
      </c>
      <c r="B134" s="5">
        <v>2021</v>
      </c>
      <c r="C134" s="6">
        <v>44491</v>
      </c>
      <c r="D134" s="5" t="s">
        <v>13</v>
      </c>
      <c r="E134" s="5" t="s">
        <v>243</v>
      </c>
      <c r="F134" s="5" t="s">
        <v>51</v>
      </c>
      <c r="G134" s="5"/>
      <c r="H134" s="5">
        <v>22</v>
      </c>
    </row>
    <row r="135" spans="1:10">
      <c r="A135" s="5" t="s">
        <v>110</v>
      </c>
      <c r="B135" s="5">
        <v>2021</v>
      </c>
      <c r="C135" s="6">
        <v>44491</v>
      </c>
      <c r="D135" s="5" t="s">
        <v>13</v>
      </c>
      <c r="E135" s="5" t="s">
        <v>291</v>
      </c>
      <c r="F135" s="5" t="s">
        <v>31</v>
      </c>
      <c r="G135" s="5"/>
      <c r="H135" s="5">
        <v>23</v>
      </c>
    </row>
    <row r="136" spans="1:10">
      <c r="A136" s="5" t="s">
        <v>110</v>
      </c>
      <c r="B136" s="5">
        <v>2021</v>
      </c>
      <c r="C136" s="6">
        <v>44491</v>
      </c>
      <c r="D136" s="5" t="s">
        <v>13</v>
      </c>
      <c r="E136" s="5" t="s">
        <v>248</v>
      </c>
      <c r="F136" s="5" t="s">
        <v>44</v>
      </c>
      <c r="G136" s="5"/>
      <c r="H136" s="5">
        <v>24</v>
      </c>
    </row>
    <row r="137" spans="1:10">
      <c r="A137" s="1" t="s">
        <v>71</v>
      </c>
      <c r="B137" s="1">
        <v>2021</v>
      </c>
      <c r="C137" s="2">
        <v>44450</v>
      </c>
      <c r="D137" s="1" t="s">
        <v>72</v>
      </c>
      <c r="E137" s="1" t="s">
        <v>275</v>
      </c>
      <c r="F137" s="1" t="s">
        <v>47</v>
      </c>
      <c r="G137" s="1"/>
      <c r="H137" s="1">
        <v>1</v>
      </c>
      <c r="I137" s="7">
        <v>0.41805555555555557</v>
      </c>
      <c r="J137">
        <v>44.816000000000003</v>
      </c>
    </row>
    <row r="138" spans="1:10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262</v>
      </c>
      <c r="F138" s="1" t="s">
        <v>27</v>
      </c>
      <c r="G138" s="1"/>
      <c r="H138" s="1">
        <v>2</v>
      </c>
    </row>
    <row r="139" spans="1:10">
      <c r="A139" s="1" t="s">
        <v>71</v>
      </c>
      <c r="B139" s="1">
        <v>2021</v>
      </c>
      <c r="C139" s="2">
        <v>44450</v>
      </c>
      <c r="D139" s="1" t="s">
        <v>72</v>
      </c>
      <c r="E139" s="1" t="s">
        <v>292</v>
      </c>
      <c r="F139" s="1" t="s">
        <v>31</v>
      </c>
      <c r="G139" s="1"/>
      <c r="H139" s="1">
        <v>3</v>
      </c>
    </row>
    <row r="140" spans="1:10">
      <c r="A140" s="1" t="s">
        <v>71</v>
      </c>
      <c r="B140" s="1">
        <v>2021</v>
      </c>
      <c r="C140" s="2">
        <v>44450</v>
      </c>
      <c r="D140" s="1" t="s">
        <v>72</v>
      </c>
      <c r="E140" s="1" t="s">
        <v>282</v>
      </c>
      <c r="F140" s="1" t="s">
        <v>21</v>
      </c>
      <c r="G140" s="1"/>
      <c r="H140" s="1">
        <v>4</v>
      </c>
    </row>
    <row r="141" spans="1:10">
      <c r="A141" s="1" t="s">
        <v>71</v>
      </c>
      <c r="B141" s="1">
        <v>2021</v>
      </c>
      <c r="C141" s="2">
        <v>44450</v>
      </c>
      <c r="D141" s="1" t="s">
        <v>72</v>
      </c>
      <c r="E141" s="1" t="s">
        <v>284</v>
      </c>
      <c r="F141" s="1" t="s">
        <v>49</v>
      </c>
      <c r="G141" s="1"/>
      <c r="H141" s="1">
        <v>5</v>
      </c>
    </row>
    <row r="142" spans="1:10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293</v>
      </c>
      <c r="F142" s="1" t="s">
        <v>51</v>
      </c>
      <c r="G142" s="1"/>
      <c r="H142" s="1">
        <v>6</v>
      </c>
    </row>
    <row r="143" spans="1:10">
      <c r="A143" s="1" t="s">
        <v>71</v>
      </c>
      <c r="B143" s="1">
        <v>2021</v>
      </c>
      <c r="C143" s="2">
        <v>44450</v>
      </c>
      <c r="D143" s="1" t="s">
        <v>72</v>
      </c>
      <c r="E143" s="1" t="s">
        <v>229</v>
      </c>
      <c r="F143" s="1" t="s">
        <v>230</v>
      </c>
      <c r="G143" s="1"/>
      <c r="H143" s="1">
        <v>7</v>
      </c>
    </row>
    <row r="144" spans="1:10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255</v>
      </c>
      <c r="F144" s="1" t="s">
        <v>92</v>
      </c>
      <c r="G144" s="1"/>
      <c r="H144" s="1">
        <v>8</v>
      </c>
    </row>
    <row r="145" spans="1:10">
      <c r="A145" s="1" t="s">
        <v>71</v>
      </c>
      <c r="B145" s="1">
        <v>2021</v>
      </c>
      <c r="C145" s="2">
        <v>44450</v>
      </c>
      <c r="D145" s="1" t="s">
        <v>72</v>
      </c>
      <c r="E145" s="1" t="s">
        <v>294</v>
      </c>
      <c r="F145" s="1" t="s">
        <v>295</v>
      </c>
      <c r="G145" s="1"/>
      <c r="H145" s="1">
        <v>9</v>
      </c>
    </row>
    <row r="146" spans="1:10">
      <c r="A146" s="1" t="s">
        <v>71</v>
      </c>
      <c r="B146" s="1">
        <v>2021</v>
      </c>
      <c r="C146" s="2">
        <v>44450</v>
      </c>
      <c r="D146" s="1" t="s">
        <v>72</v>
      </c>
      <c r="E146" s="1" t="s">
        <v>234</v>
      </c>
      <c r="F146" s="1" t="s">
        <v>15</v>
      </c>
      <c r="G146" s="1"/>
      <c r="H146" s="1">
        <v>10</v>
      </c>
    </row>
    <row r="147" spans="1:10">
      <c r="A147" s="1" t="s">
        <v>71</v>
      </c>
      <c r="B147" s="1">
        <v>2021</v>
      </c>
      <c r="C147" s="2">
        <v>44450</v>
      </c>
      <c r="D147" s="1" t="s">
        <v>72</v>
      </c>
      <c r="E147" s="1" t="s">
        <v>248</v>
      </c>
      <c r="F147" s="1" t="s">
        <v>44</v>
      </c>
      <c r="G147" s="1"/>
      <c r="H147" s="1">
        <v>11</v>
      </c>
    </row>
    <row r="148" spans="1:10">
      <c r="A148" s="1" t="s">
        <v>71</v>
      </c>
      <c r="B148" s="1">
        <v>2021</v>
      </c>
      <c r="C148" s="2">
        <v>44450</v>
      </c>
      <c r="D148" s="1" t="s">
        <v>72</v>
      </c>
      <c r="E148" s="1" t="s">
        <v>278</v>
      </c>
      <c r="F148" s="1" t="s">
        <v>67</v>
      </c>
      <c r="G148" s="1"/>
      <c r="H148" s="1">
        <v>12</v>
      </c>
    </row>
    <row r="149" spans="1:10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296</v>
      </c>
      <c r="F149" s="1" t="s">
        <v>59</v>
      </c>
      <c r="G149" s="1"/>
      <c r="H149" s="1">
        <v>13</v>
      </c>
    </row>
    <row r="150" spans="1:10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297</v>
      </c>
      <c r="F150" s="1" t="s">
        <v>261</v>
      </c>
      <c r="G150" s="1"/>
      <c r="H150" s="1">
        <v>14</v>
      </c>
    </row>
    <row r="151" spans="1:10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298</v>
      </c>
      <c r="F151" s="1" t="s">
        <v>271</v>
      </c>
      <c r="G151" s="1"/>
      <c r="H151" s="1">
        <v>15</v>
      </c>
    </row>
    <row r="152" spans="1:10">
      <c r="A152" s="1" t="s">
        <v>71</v>
      </c>
      <c r="B152" s="1">
        <v>2021</v>
      </c>
      <c r="C152" s="2">
        <v>44450</v>
      </c>
      <c r="D152" s="1" t="s">
        <v>72</v>
      </c>
      <c r="E152" s="1" t="s">
        <v>299</v>
      </c>
      <c r="F152" s="1" t="s">
        <v>70</v>
      </c>
      <c r="G152" s="1"/>
      <c r="H152" s="1">
        <v>16</v>
      </c>
    </row>
    <row r="153" spans="1:10">
      <c r="A153" s="5" t="s">
        <v>120</v>
      </c>
      <c r="B153" s="5">
        <v>2021</v>
      </c>
      <c r="C153" s="6">
        <v>44387</v>
      </c>
      <c r="D153" s="5" t="s">
        <v>72</v>
      </c>
      <c r="E153" s="5" t="s">
        <v>283</v>
      </c>
      <c r="F153" s="5" t="s">
        <v>123</v>
      </c>
      <c r="G153" s="5"/>
      <c r="H153" s="5">
        <v>1</v>
      </c>
      <c r="I153" s="7">
        <v>0.41875000000000001</v>
      </c>
      <c r="J153">
        <v>44.73</v>
      </c>
    </row>
    <row r="154" spans="1:10">
      <c r="A154" s="5" t="s">
        <v>120</v>
      </c>
      <c r="B154" s="5">
        <v>2021</v>
      </c>
      <c r="C154" s="6">
        <v>44387</v>
      </c>
      <c r="D154" s="5" t="s">
        <v>72</v>
      </c>
      <c r="E154" s="5" t="s">
        <v>227</v>
      </c>
      <c r="F154" s="5" t="s">
        <v>228</v>
      </c>
      <c r="G154" s="5"/>
      <c r="H154" s="5">
        <v>2</v>
      </c>
    </row>
    <row r="155" spans="1:10">
      <c r="A155" s="5" t="s">
        <v>120</v>
      </c>
      <c r="B155" s="5">
        <v>2021</v>
      </c>
      <c r="C155" s="6">
        <v>44387</v>
      </c>
      <c r="D155" s="5" t="s">
        <v>72</v>
      </c>
      <c r="E155" s="5" t="s">
        <v>300</v>
      </c>
      <c r="F155" s="5" t="s">
        <v>239</v>
      </c>
      <c r="G155" s="5"/>
      <c r="H155" s="5">
        <v>3</v>
      </c>
    </row>
    <row r="156" spans="1:10">
      <c r="A156" s="5" t="s">
        <v>120</v>
      </c>
      <c r="B156" s="5">
        <v>2021</v>
      </c>
      <c r="C156" s="6">
        <v>44387</v>
      </c>
      <c r="D156" s="5" t="s">
        <v>72</v>
      </c>
      <c r="E156" s="5" t="s">
        <v>290</v>
      </c>
      <c r="F156" s="5" t="s">
        <v>237</v>
      </c>
      <c r="G156" s="5"/>
      <c r="H156" s="5">
        <v>4</v>
      </c>
    </row>
    <row r="157" spans="1:10">
      <c r="A157" s="5" t="s">
        <v>120</v>
      </c>
      <c r="B157" s="5">
        <v>2021</v>
      </c>
      <c r="C157" s="6">
        <v>44387</v>
      </c>
      <c r="D157" s="5" t="s">
        <v>72</v>
      </c>
      <c r="E157" s="5" t="s">
        <v>301</v>
      </c>
      <c r="F157" s="5" t="s">
        <v>56</v>
      </c>
      <c r="G157" s="5"/>
      <c r="H157" s="5">
        <v>5</v>
      </c>
    </row>
    <row r="158" spans="1:10">
      <c r="A158" s="5" t="s">
        <v>120</v>
      </c>
      <c r="B158" s="5">
        <v>2021</v>
      </c>
      <c r="C158" s="6">
        <v>44387</v>
      </c>
      <c r="D158" s="5" t="s">
        <v>72</v>
      </c>
      <c r="E158" s="5" t="s">
        <v>249</v>
      </c>
      <c r="F158" s="5" t="s">
        <v>250</v>
      </c>
      <c r="G158" s="5"/>
      <c r="H158" s="5">
        <v>6</v>
      </c>
    </row>
    <row r="159" spans="1:10">
      <c r="A159" s="5" t="s">
        <v>120</v>
      </c>
      <c r="B159" s="5">
        <v>2021</v>
      </c>
      <c r="C159" s="6">
        <v>44387</v>
      </c>
      <c r="D159" s="5" t="s">
        <v>72</v>
      </c>
      <c r="E159" s="5" t="s">
        <v>302</v>
      </c>
      <c r="F159" s="5" t="s">
        <v>121</v>
      </c>
      <c r="G159" s="5"/>
      <c r="H159" s="5">
        <v>7</v>
      </c>
    </row>
    <row r="160" spans="1:10">
      <c r="A160" s="5" t="s">
        <v>120</v>
      </c>
      <c r="B160" s="5">
        <v>2021</v>
      </c>
      <c r="C160" s="6">
        <v>44387</v>
      </c>
      <c r="D160" s="5" t="s">
        <v>72</v>
      </c>
      <c r="E160" s="5" t="s">
        <v>285</v>
      </c>
      <c r="F160" s="5" t="s">
        <v>286</v>
      </c>
      <c r="G160" s="5"/>
      <c r="H160" s="5">
        <v>8</v>
      </c>
    </row>
    <row r="161" spans="1:10">
      <c r="A161" s="5" t="s">
        <v>120</v>
      </c>
      <c r="B161" s="5">
        <v>2021</v>
      </c>
      <c r="C161" s="6">
        <v>44387</v>
      </c>
      <c r="D161" s="5" t="s">
        <v>72</v>
      </c>
      <c r="E161" s="5" t="s">
        <v>303</v>
      </c>
      <c r="F161" s="5" t="s">
        <v>175</v>
      </c>
      <c r="G161" s="5"/>
      <c r="H161" s="5">
        <v>9</v>
      </c>
    </row>
    <row r="162" spans="1:10">
      <c r="A162" s="5" t="s">
        <v>120</v>
      </c>
      <c r="B162" s="5">
        <v>2021</v>
      </c>
      <c r="C162" s="6">
        <v>44387</v>
      </c>
      <c r="D162" s="5" t="s">
        <v>72</v>
      </c>
      <c r="E162" s="5" t="s">
        <v>304</v>
      </c>
      <c r="F162" s="5" t="s">
        <v>305</v>
      </c>
      <c r="G162" s="5"/>
      <c r="H162" s="5">
        <v>10</v>
      </c>
    </row>
    <row r="163" spans="1:10">
      <c r="A163" s="5" t="s">
        <v>120</v>
      </c>
      <c r="B163" s="5">
        <v>2021</v>
      </c>
      <c r="C163" s="6">
        <v>44387</v>
      </c>
      <c r="D163" s="5" t="s">
        <v>72</v>
      </c>
      <c r="E163" s="5" t="s">
        <v>306</v>
      </c>
      <c r="F163" s="5" t="s">
        <v>49</v>
      </c>
      <c r="G163" s="5"/>
      <c r="H163" s="5">
        <v>11</v>
      </c>
    </row>
    <row r="164" spans="1:10">
      <c r="A164" s="5" t="s">
        <v>120</v>
      </c>
      <c r="B164" s="5">
        <v>2021</v>
      </c>
      <c r="C164" s="6">
        <v>44387</v>
      </c>
      <c r="D164" s="5" t="s">
        <v>72</v>
      </c>
      <c r="E164" s="5" t="s">
        <v>267</v>
      </c>
      <c r="F164" s="5" t="s">
        <v>245</v>
      </c>
      <c r="G164" s="5"/>
      <c r="H164" s="5">
        <v>12</v>
      </c>
    </row>
    <row r="165" spans="1:10">
      <c r="A165" s="5" t="s">
        <v>120</v>
      </c>
      <c r="B165" s="5">
        <v>2021</v>
      </c>
      <c r="C165" s="6">
        <v>44387</v>
      </c>
      <c r="D165" s="5" t="s">
        <v>72</v>
      </c>
      <c r="E165" s="5" t="s">
        <v>241</v>
      </c>
      <c r="F165" s="5" t="s">
        <v>242</v>
      </c>
      <c r="G165" s="5"/>
      <c r="H165" s="5">
        <v>13</v>
      </c>
    </row>
    <row r="166" spans="1:10">
      <c r="A166" s="5" t="s">
        <v>120</v>
      </c>
      <c r="B166" s="5">
        <v>2021</v>
      </c>
      <c r="C166" s="6">
        <v>44387</v>
      </c>
      <c r="D166" s="5" t="s">
        <v>72</v>
      </c>
      <c r="E166" s="5" t="s">
        <v>289</v>
      </c>
      <c r="F166" s="5" t="s">
        <v>127</v>
      </c>
      <c r="G166" s="5"/>
      <c r="H166" s="5">
        <v>14</v>
      </c>
    </row>
    <row r="167" spans="1:10">
      <c r="A167" s="5" t="s">
        <v>120</v>
      </c>
      <c r="B167" s="5">
        <v>2021</v>
      </c>
      <c r="C167" s="6">
        <v>44387</v>
      </c>
      <c r="D167" s="5" t="s">
        <v>72</v>
      </c>
      <c r="E167" s="5" t="s">
        <v>260</v>
      </c>
      <c r="F167" s="5" t="s">
        <v>261</v>
      </c>
      <c r="G167" s="5"/>
      <c r="H167" s="5">
        <v>15</v>
      </c>
    </row>
    <row r="168" spans="1:10">
      <c r="A168" s="5" t="s">
        <v>120</v>
      </c>
      <c r="B168" s="5">
        <v>2021</v>
      </c>
      <c r="C168" s="6">
        <v>44387</v>
      </c>
      <c r="D168" s="5" t="s">
        <v>72</v>
      </c>
      <c r="E168" s="5" t="s">
        <v>307</v>
      </c>
      <c r="F168" s="5" t="s">
        <v>31</v>
      </c>
      <c r="G168" s="5"/>
      <c r="H168" s="5">
        <v>16</v>
      </c>
    </row>
    <row r="169" spans="1:10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226</v>
      </c>
      <c r="F169" s="1" t="s">
        <v>40</v>
      </c>
      <c r="G169" s="1"/>
      <c r="H169" s="1">
        <v>1</v>
      </c>
      <c r="I169" s="7">
        <v>0.38750000000000001</v>
      </c>
      <c r="J169">
        <v>48.356999999999999</v>
      </c>
    </row>
    <row r="170" spans="1:10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219</v>
      </c>
      <c r="F170" s="1" t="s">
        <v>67</v>
      </c>
      <c r="G170" s="1"/>
      <c r="H170" s="1">
        <v>2</v>
      </c>
    </row>
    <row r="171" spans="1:10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220</v>
      </c>
      <c r="F171" s="1" t="s">
        <v>17</v>
      </c>
      <c r="G171" s="1"/>
      <c r="H171" s="1">
        <v>3</v>
      </c>
    </row>
    <row r="172" spans="1:10">
      <c r="A172" s="1" t="s">
        <v>134</v>
      </c>
      <c r="B172" s="1">
        <v>2020</v>
      </c>
      <c r="C172" s="2">
        <v>43889</v>
      </c>
      <c r="D172" s="1" t="s">
        <v>13</v>
      </c>
      <c r="E172" s="1" t="s">
        <v>227</v>
      </c>
      <c r="F172" s="1" t="s">
        <v>228</v>
      </c>
      <c r="G172" s="1"/>
      <c r="H172" s="1">
        <v>4</v>
      </c>
    </row>
    <row r="173" spans="1:10">
      <c r="A173" s="1" t="s">
        <v>134</v>
      </c>
      <c r="B173" s="1">
        <v>2020</v>
      </c>
      <c r="C173" s="2">
        <v>43889</v>
      </c>
      <c r="D173" s="1" t="s">
        <v>13</v>
      </c>
      <c r="E173" s="1" t="s">
        <v>308</v>
      </c>
      <c r="F173" s="1" t="s">
        <v>53</v>
      </c>
      <c r="G173" s="1"/>
      <c r="H173" s="1">
        <v>5</v>
      </c>
    </row>
    <row r="174" spans="1:10">
      <c r="A174" s="1" t="s">
        <v>134</v>
      </c>
      <c r="B174" s="1">
        <v>2020</v>
      </c>
      <c r="C174" s="2">
        <v>43889</v>
      </c>
      <c r="D174" s="1" t="s">
        <v>13</v>
      </c>
      <c r="E174" s="1" t="s">
        <v>275</v>
      </c>
      <c r="F174" s="1" t="s">
        <v>47</v>
      </c>
      <c r="G174" s="1"/>
      <c r="H174" s="1">
        <v>6</v>
      </c>
    </row>
    <row r="175" spans="1:10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38</v>
      </c>
      <c r="G175" s="1"/>
      <c r="H175" s="1">
        <v>7</v>
      </c>
    </row>
    <row r="176" spans="1:10">
      <c r="A176" s="1" t="s">
        <v>134</v>
      </c>
      <c r="B176" s="1">
        <v>2020</v>
      </c>
      <c r="C176" s="2">
        <v>43889</v>
      </c>
      <c r="D176" s="1" t="s">
        <v>13</v>
      </c>
      <c r="E176" s="1" t="s">
        <v>277</v>
      </c>
      <c r="F176" s="1" t="s">
        <v>36</v>
      </c>
      <c r="G176" s="1"/>
      <c r="H176" s="1">
        <v>8</v>
      </c>
    </row>
    <row r="177" spans="1:8">
      <c r="A177" s="1" t="s">
        <v>134</v>
      </c>
      <c r="B177" s="1">
        <v>2020</v>
      </c>
      <c r="C177" s="2">
        <v>43889</v>
      </c>
      <c r="D177" s="1" t="s">
        <v>13</v>
      </c>
      <c r="E177" s="1" t="s">
        <v>310</v>
      </c>
      <c r="F177" s="1" t="s">
        <v>56</v>
      </c>
      <c r="G177" s="1"/>
      <c r="H177" s="1">
        <v>9</v>
      </c>
    </row>
    <row r="178" spans="1:8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258</v>
      </c>
      <c r="F178" s="1" t="s">
        <v>65</v>
      </c>
      <c r="G178" s="1"/>
      <c r="H178" s="1">
        <v>10</v>
      </c>
    </row>
    <row r="179" spans="1:8">
      <c r="A179" s="1" t="s">
        <v>134</v>
      </c>
      <c r="B179" s="1">
        <v>2020</v>
      </c>
      <c r="C179" s="2">
        <v>43889</v>
      </c>
      <c r="D179" s="1" t="s">
        <v>13</v>
      </c>
      <c r="E179" s="1" t="s">
        <v>311</v>
      </c>
      <c r="F179" s="1" t="s">
        <v>51</v>
      </c>
      <c r="G179" s="1"/>
      <c r="H179" s="1">
        <v>11</v>
      </c>
    </row>
    <row r="180" spans="1:8">
      <c r="A180" s="1" t="s">
        <v>134</v>
      </c>
      <c r="B180" s="1">
        <v>2020</v>
      </c>
      <c r="C180" s="2">
        <v>43889</v>
      </c>
      <c r="D180" s="1" t="s">
        <v>13</v>
      </c>
      <c r="E180" s="1" t="s">
        <v>224</v>
      </c>
      <c r="F180" s="1" t="s">
        <v>225</v>
      </c>
      <c r="G180" s="1"/>
      <c r="H180" s="1">
        <v>12</v>
      </c>
    </row>
    <row r="181" spans="1:8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312</v>
      </c>
      <c r="F181" s="1" t="s">
        <v>271</v>
      </c>
      <c r="G181" s="1"/>
      <c r="H181" s="1">
        <v>13</v>
      </c>
    </row>
    <row r="182" spans="1:8">
      <c r="A182" s="1" t="s">
        <v>134</v>
      </c>
      <c r="B182" s="1">
        <v>2020</v>
      </c>
      <c r="C182" s="2">
        <v>43889</v>
      </c>
      <c r="D182" s="1" t="s">
        <v>13</v>
      </c>
      <c r="E182" s="1" t="s">
        <v>283</v>
      </c>
      <c r="F182" s="1" t="s">
        <v>123</v>
      </c>
      <c r="G182" s="1"/>
      <c r="H182" s="1">
        <v>14</v>
      </c>
    </row>
    <row r="183" spans="1:8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244</v>
      </c>
      <c r="F183" s="1" t="s">
        <v>245</v>
      </c>
      <c r="G183" s="1"/>
      <c r="H183" s="1">
        <v>15</v>
      </c>
    </row>
    <row r="184" spans="1:8">
      <c r="A184" s="1" t="s">
        <v>134</v>
      </c>
      <c r="B184" s="1">
        <v>2020</v>
      </c>
      <c r="C184" s="2">
        <v>43889</v>
      </c>
      <c r="D184" s="1" t="s">
        <v>13</v>
      </c>
      <c r="E184" s="1" t="s">
        <v>313</v>
      </c>
      <c r="F184" s="1" t="s">
        <v>239</v>
      </c>
      <c r="G184" s="1"/>
      <c r="H184" s="1">
        <v>16</v>
      </c>
    </row>
    <row r="185" spans="1:8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314</v>
      </c>
      <c r="F185" s="1" t="s">
        <v>29</v>
      </c>
      <c r="G185" s="1"/>
      <c r="H185" s="1">
        <v>17</v>
      </c>
    </row>
    <row r="186" spans="1:8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315</v>
      </c>
      <c r="F186" s="1" t="s">
        <v>175</v>
      </c>
      <c r="G186" s="1"/>
      <c r="H186" s="1">
        <v>18</v>
      </c>
    </row>
    <row r="187" spans="1:8">
      <c r="A187" s="1" t="s">
        <v>134</v>
      </c>
      <c r="B187" s="1">
        <v>2020</v>
      </c>
      <c r="C187" s="2">
        <v>43889</v>
      </c>
      <c r="D187" s="1" t="s">
        <v>13</v>
      </c>
      <c r="E187" s="1" t="s">
        <v>316</v>
      </c>
      <c r="F187" s="1" t="s">
        <v>19</v>
      </c>
      <c r="G187" s="1"/>
      <c r="H187" s="1" t="s">
        <v>212</v>
      </c>
    </row>
    <row r="188" spans="1:8">
      <c r="A188" s="1" t="s">
        <v>134</v>
      </c>
      <c r="B188" s="1">
        <v>2020</v>
      </c>
      <c r="C188" s="2">
        <v>43889</v>
      </c>
      <c r="D188" s="1" t="s">
        <v>13</v>
      </c>
      <c r="E188" s="1" t="s">
        <v>317</v>
      </c>
      <c r="F188" s="1" t="s">
        <v>27</v>
      </c>
      <c r="G188" s="1"/>
      <c r="H188" s="1" t="s">
        <v>318</v>
      </c>
    </row>
    <row r="189" spans="1:8">
      <c r="A189" s="1" t="s">
        <v>134</v>
      </c>
      <c r="B189" s="1">
        <v>2020</v>
      </c>
      <c r="C189" s="2">
        <v>43889</v>
      </c>
      <c r="D189" s="1" t="s">
        <v>13</v>
      </c>
      <c r="E189" s="1" t="s">
        <v>319</v>
      </c>
      <c r="F189" s="1" t="s">
        <v>25</v>
      </c>
      <c r="G189" s="1"/>
      <c r="H189" s="1" t="s">
        <v>318</v>
      </c>
    </row>
    <row r="190" spans="1:8">
      <c r="A190" s="1" t="s">
        <v>134</v>
      </c>
      <c r="B190" s="1">
        <v>2020</v>
      </c>
      <c r="C190" s="2">
        <v>43889</v>
      </c>
      <c r="D190" s="1" t="s">
        <v>13</v>
      </c>
      <c r="E190" s="1" t="s">
        <v>285</v>
      </c>
      <c r="F190" s="1" t="s">
        <v>286</v>
      </c>
      <c r="G190" s="1"/>
      <c r="H190" s="1" t="s">
        <v>318</v>
      </c>
    </row>
    <row r="191" spans="1:8">
      <c r="A191" s="1" t="s">
        <v>134</v>
      </c>
      <c r="B191" s="1">
        <v>2020</v>
      </c>
      <c r="C191" s="2">
        <v>43889</v>
      </c>
      <c r="D191" s="1" t="s">
        <v>13</v>
      </c>
      <c r="E191" s="1" t="s">
        <v>320</v>
      </c>
      <c r="F191" s="1" t="s">
        <v>44</v>
      </c>
      <c r="G191" s="1"/>
      <c r="H191" s="1" t="s">
        <v>318</v>
      </c>
    </row>
    <row r="192" spans="1:8">
      <c r="A192" s="1" t="s">
        <v>134</v>
      </c>
      <c r="B192" s="1">
        <v>2020</v>
      </c>
      <c r="C192" s="2">
        <v>43889</v>
      </c>
      <c r="D192" s="1" t="s">
        <v>13</v>
      </c>
      <c r="E192" s="1" t="s">
        <v>321</v>
      </c>
      <c r="F192" s="1" t="s">
        <v>161</v>
      </c>
      <c r="G192" s="1"/>
      <c r="H192" s="1" t="s">
        <v>318</v>
      </c>
    </row>
    <row r="193" spans="1:10">
      <c r="A193" s="5" t="s">
        <v>94</v>
      </c>
      <c r="B193" s="5">
        <v>2020</v>
      </c>
      <c r="C193" s="6">
        <v>43856</v>
      </c>
      <c r="D193" s="5" t="s">
        <v>72</v>
      </c>
      <c r="E193" s="5" t="s">
        <v>319</v>
      </c>
      <c r="F193" s="5" t="s">
        <v>25</v>
      </c>
      <c r="G193" s="5"/>
      <c r="H193" s="5">
        <v>1</v>
      </c>
      <c r="I193" s="7">
        <v>0.39861111111111108</v>
      </c>
      <c r="J193">
        <v>46.976999999999997</v>
      </c>
    </row>
    <row r="194" spans="1:10">
      <c r="A194" s="5" t="s">
        <v>94</v>
      </c>
      <c r="B194" s="5">
        <v>2020</v>
      </c>
      <c r="C194" s="6">
        <v>43856</v>
      </c>
      <c r="D194" s="5" t="s">
        <v>72</v>
      </c>
      <c r="E194" s="5" t="s">
        <v>308</v>
      </c>
      <c r="F194" s="5" t="s">
        <v>53</v>
      </c>
      <c r="G194" s="5"/>
      <c r="H194" s="5">
        <v>2</v>
      </c>
    </row>
    <row r="195" spans="1:10">
      <c r="A195" s="5" t="s">
        <v>94</v>
      </c>
      <c r="B195" s="5">
        <v>2020</v>
      </c>
      <c r="C195" s="6">
        <v>43856</v>
      </c>
      <c r="D195" s="5" t="s">
        <v>72</v>
      </c>
      <c r="E195" s="5" t="s">
        <v>219</v>
      </c>
      <c r="F195" s="5" t="s">
        <v>67</v>
      </c>
      <c r="G195" s="5"/>
      <c r="H195" s="5">
        <v>3</v>
      </c>
    </row>
    <row r="196" spans="1:10">
      <c r="A196" s="5" t="s">
        <v>94</v>
      </c>
      <c r="B196" s="5">
        <v>2020</v>
      </c>
      <c r="C196" s="6">
        <v>43856</v>
      </c>
      <c r="D196" s="5" t="s">
        <v>72</v>
      </c>
      <c r="E196" s="5" t="s">
        <v>220</v>
      </c>
      <c r="F196" s="5" t="s">
        <v>17</v>
      </c>
      <c r="G196" s="5"/>
      <c r="H196" s="5">
        <v>4</v>
      </c>
    </row>
    <row r="197" spans="1:10">
      <c r="A197" s="5" t="s">
        <v>94</v>
      </c>
      <c r="B197" s="5">
        <v>2020</v>
      </c>
      <c r="C197" s="6">
        <v>43856</v>
      </c>
      <c r="D197" s="5" t="s">
        <v>72</v>
      </c>
      <c r="E197" s="5" t="s">
        <v>240</v>
      </c>
      <c r="F197" s="5" t="s">
        <v>56</v>
      </c>
      <c r="G197" s="5"/>
      <c r="H197" s="5">
        <v>5</v>
      </c>
    </row>
    <row r="198" spans="1:10">
      <c r="A198" s="5" t="s">
        <v>94</v>
      </c>
      <c r="B198" s="5">
        <v>2020</v>
      </c>
      <c r="C198" s="6">
        <v>43856</v>
      </c>
      <c r="D198" s="5" t="s">
        <v>72</v>
      </c>
      <c r="E198" s="5" t="s">
        <v>311</v>
      </c>
      <c r="F198" s="5" t="s">
        <v>51</v>
      </c>
      <c r="G198" s="5"/>
      <c r="H198" s="5">
        <v>6</v>
      </c>
    </row>
    <row r="199" spans="1:10">
      <c r="A199" s="5" t="s">
        <v>94</v>
      </c>
      <c r="B199" s="5">
        <v>2020</v>
      </c>
      <c r="C199" s="6">
        <v>43856</v>
      </c>
      <c r="D199" s="5" t="s">
        <v>72</v>
      </c>
      <c r="E199" s="5" t="s">
        <v>283</v>
      </c>
      <c r="F199" s="5" t="s">
        <v>123</v>
      </c>
      <c r="G199" s="5"/>
      <c r="H199" s="5">
        <v>7</v>
      </c>
    </row>
    <row r="200" spans="1:10">
      <c r="A200" s="5" t="s">
        <v>94</v>
      </c>
      <c r="B200" s="5">
        <v>2020</v>
      </c>
      <c r="C200" s="6">
        <v>43856</v>
      </c>
      <c r="D200" s="5" t="s">
        <v>72</v>
      </c>
      <c r="E200" s="5" t="s">
        <v>227</v>
      </c>
      <c r="F200" s="5" t="s">
        <v>228</v>
      </c>
      <c r="G200" s="5"/>
      <c r="H200" s="5">
        <v>8</v>
      </c>
    </row>
    <row r="201" spans="1:10">
      <c r="A201" s="5" t="s">
        <v>94</v>
      </c>
      <c r="B201" s="5">
        <v>2020</v>
      </c>
      <c r="C201" s="6">
        <v>43856</v>
      </c>
      <c r="D201" s="5" t="s">
        <v>72</v>
      </c>
      <c r="E201" s="5" t="s">
        <v>322</v>
      </c>
      <c r="F201" s="5" t="s">
        <v>61</v>
      </c>
      <c r="G201" s="5"/>
      <c r="H201" s="5">
        <v>9</v>
      </c>
    </row>
    <row r="202" spans="1:10">
      <c r="A202" s="5" t="s">
        <v>94</v>
      </c>
      <c r="B202" s="5">
        <v>2020</v>
      </c>
      <c r="C202" s="6">
        <v>43856</v>
      </c>
      <c r="D202" s="5" t="s">
        <v>72</v>
      </c>
      <c r="E202" s="5" t="s">
        <v>323</v>
      </c>
      <c r="F202" s="5" t="s">
        <v>27</v>
      </c>
      <c r="G202" s="5"/>
      <c r="H202" s="5">
        <v>10</v>
      </c>
    </row>
    <row r="203" spans="1:10">
      <c r="A203" s="5" t="s">
        <v>94</v>
      </c>
      <c r="B203" s="5">
        <v>2020</v>
      </c>
      <c r="C203" s="6">
        <v>43856</v>
      </c>
      <c r="D203" s="5" t="s">
        <v>72</v>
      </c>
      <c r="E203" s="5" t="s">
        <v>284</v>
      </c>
      <c r="F203" s="5" t="s">
        <v>49</v>
      </c>
      <c r="G203" s="5"/>
      <c r="H203" s="5">
        <v>11</v>
      </c>
    </row>
    <row r="204" spans="1:10">
      <c r="A204" s="5" t="s">
        <v>94</v>
      </c>
      <c r="B204" s="5">
        <v>2020</v>
      </c>
      <c r="C204" s="6">
        <v>43856</v>
      </c>
      <c r="D204" s="5" t="s">
        <v>72</v>
      </c>
      <c r="E204" s="5" t="s">
        <v>324</v>
      </c>
      <c r="F204" s="5" t="s">
        <v>40</v>
      </c>
      <c r="G204" s="5"/>
      <c r="H204" s="5">
        <v>12</v>
      </c>
    </row>
    <row r="205" spans="1:10">
      <c r="A205" s="5" t="s">
        <v>94</v>
      </c>
      <c r="B205" s="5">
        <v>2020</v>
      </c>
      <c r="C205" s="6">
        <v>43856</v>
      </c>
      <c r="D205" s="5" t="s">
        <v>72</v>
      </c>
      <c r="E205" s="5" t="s">
        <v>325</v>
      </c>
      <c r="F205" s="5" t="s">
        <v>121</v>
      </c>
      <c r="G205" s="5"/>
      <c r="H205" s="5">
        <v>13</v>
      </c>
    </row>
    <row r="206" spans="1:10">
      <c r="A206" s="5" t="s">
        <v>94</v>
      </c>
      <c r="B206" s="5">
        <v>2020</v>
      </c>
      <c r="C206" s="6">
        <v>43856</v>
      </c>
      <c r="D206" s="5" t="s">
        <v>72</v>
      </c>
      <c r="E206" s="5" t="s">
        <v>309</v>
      </c>
      <c r="F206" s="5" t="s">
        <v>38</v>
      </c>
      <c r="G206" s="5"/>
      <c r="H206" s="5">
        <v>14</v>
      </c>
    </row>
    <row r="207" spans="1:10">
      <c r="A207" s="5" t="s">
        <v>94</v>
      </c>
      <c r="B207" s="5">
        <v>2020</v>
      </c>
      <c r="C207" s="6">
        <v>43856</v>
      </c>
      <c r="D207" s="5" t="s">
        <v>72</v>
      </c>
      <c r="E207" s="5" t="s">
        <v>321</v>
      </c>
      <c r="F207" s="5" t="s">
        <v>161</v>
      </c>
      <c r="G207" s="5"/>
      <c r="H207" s="5">
        <v>15</v>
      </c>
    </row>
    <row r="208" spans="1:10">
      <c r="A208" s="5" t="s">
        <v>94</v>
      </c>
      <c r="B208" s="5">
        <v>2020</v>
      </c>
      <c r="C208" s="6">
        <v>43856</v>
      </c>
      <c r="D208" s="5" t="s">
        <v>72</v>
      </c>
      <c r="E208" s="5" t="s">
        <v>313</v>
      </c>
      <c r="F208" s="5" t="s">
        <v>239</v>
      </c>
      <c r="G208" s="5"/>
      <c r="H208" s="5">
        <v>16</v>
      </c>
    </row>
    <row r="209" spans="1:10">
      <c r="A209" s="5" t="s">
        <v>94</v>
      </c>
      <c r="B209" s="5">
        <v>2020</v>
      </c>
      <c r="C209" s="6">
        <v>43856</v>
      </c>
      <c r="D209" s="5" t="s">
        <v>72</v>
      </c>
      <c r="E209" s="5" t="s">
        <v>229</v>
      </c>
      <c r="F209" s="5" t="s">
        <v>230</v>
      </c>
      <c r="G209" s="5"/>
      <c r="H209" s="5">
        <v>17</v>
      </c>
    </row>
    <row r="210" spans="1:10">
      <c r="A210" s="5" t="s">
        <v>94</v>
      </c>
      <c r="B210" s="5">
        <v>2020</v>
      </c>
      <c r="C210" s="6">
        <v>43856</v>
      </c>
      <c r="D210" s="5" t="s">
        <v>72</v>
      </c>
      <c r="E210" s="5" t="s">
        <v>224</v>
      </c>
      <c r="F210" s="5" t="s">
        <v>225</v>
      </c>
      <c r="G210" s="5"/>
      <c r="H210" s="5">
        <v>18</v>
      </c>
    </row>
    <row r="211" spans="1:10">
      <c r="A211" s="5" t="s">
        <v>94</v>
      </c>
      <c r="B211" s="5">
        <v>2020</v>
      </c>
      <c r="C211" s="6">
        <v>43856</v>
      </c>
      <c r="D211" s="5" t="s">
        <v>72</v>
      </c>
      <c r="E211" s="5" t="s">
        <v>249</v>
      </c>
      <c r="F211" s="5" t="s">
        <v>250</v>
      </c>
      <c r="G211" s="5"/>
      <c r="H211" s="5">
        <v>19</v>
      </c>
    </row>
    <row r="212" spans="1:10">
      <c r="A212" s="5" t="s">
        <v>94</v>
      </c>
      <c r="B212" s="5">
        <v>2020</v>
      </c>
      <c r="C212" s="6">
        <v>43856</v>
      </c>
      <c r="D212" s="5" t="s">
        <v>72</v>
      </c>
      <c r="E212" s="5" t="s">
        <v>312</v>
      </c>
      <c r="F212" s="5" t="s">
        <v>271</v>
      </c>
      <c r="G212" s="5"/>
      <c r="H212" s="5">
        <v>20</v>
      </c>
    </row>
    <row r="213" spans="1:10">
      <c r="A213" s="5" t="s">
        <v>94</v>
      </c>
      <c r="B213" s="5">
        <v>2020</v>
      </c>
      <c r="C213" s="6">
        <v>43856</v>
      </c>
      <c r="D213" s="5" t="s">
        <v>72</v>
      </c>
      <c r="E213" s="5" t="s">
        <v>258</v>
      </c>
      <c r="F213" s="5" t="s">
        <v>65</v>
      </c>
      <c r="G213" s="5"/>
      <c r="H213" s="5">
        <v>21</v>
      </c>
    </row>
    <row r="214" spans="1:10">
      <c r="A214" s="5" t="s">
        <v>94</v>
      </c>
      <c r="B214" s="5">
        <v>2020</v>
      </c>
      <c r="C214" s="6">
        <v>43856</v>
      </c>
      <c r="D214" s="5" t="s">
        <v>72</v>
      </c>
      <c r="E214" s="5" t="s">
        <v>315</v>
      </c>
      <c r="F214" s="5" t="s">
        <v>175</v>
      </c>
      <c r="G214" s="5"/>
      <c r="H214" s="5">
        <v>22</v>
      </c>
    </row>
    <row r="215" spans="1:10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326</v>
      </c>
      <c r="F215" s="1" t="s">
        <v>36</v>
      </c>
      <c r="G215" s="1"/>
      <c r="H215" s="1">
        <v>1</v>
      </c>
      <c r="I215" s="7">
        <v>0.4055555555555555</v>
      </c>
      <c r="J215">
        <v>46.201999999999998</v>
      </c>
    </row>
    <row r="216" spans="1:10">
      <c r="A216" s="1" t="s">
        <v>152</v>
      </c>
      <c r="B216" s="1">
        <v>2019</v>
      </c>
      <c r="C216" s="2">
        <v>43814</v>
      </c>
      <c r="D216" s="1" t="s">
        <v>72</v>
      </c>
      <c r="E216" s="1" t="s">
        <v>219</v>
      </c>
      <c r="F216" s="1" t="s">
        <v>67</v>
      </c>
      <c r="G216" s="1"/>
      <c r="H216" s="1">
        <v>2</v>
      </c>
    </row>
    <row r="217" spans="1:10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327</v>
      </c>
      <c r="F217" s="1" t="s">
        <v>53</v>
      </c>
      <c r="G217" s="1"/>
      <c r="H217" s="1">
        <v>3</v>
      </c>
    </row>
    <row r="218" spans="1:10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317</v>
      </c>
      <c r="F218" s="1" t="s">
        <v>27</v>
      </c>
      <c r="G218" s="1"/>
      <c r="H218" s="1">
        <v>4</v>
      </c>
    </row>
    <row r="219" spans="1:10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287</v>
      </c>
      <c r="F219" s="1" t="s">
        <v>47</v>
      </c>
      <c r="G219" s="1"/>
      <c r="H219" s="1">
        <v>5</v>
      </c>
    </row>
    <row r="220" spans="1:10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224</v>
      </c>
      <c r="F220" s="1" t="s">
        <v>225</v>
      </c>
      <c r="G220" s="1"/>
      <c r="H220" s="1">
        <v>6</v>
      </c>
    </row>
    <row r="221" spans="1:10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314</v>
      </c>
      <c r="F221" s="1" t="s">
        <v>29</v>
      </c>
      <c r="G221" s="1"/>
      <c r="H221" s="1">
        <v>7</v>
      </c>
    </row>
    <row r="222" spans="1:10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229</v>
      </c>
      <c r="F222" s="1" t="s">
        <v>230</v>
      </c>
      <c r="G222" s="1"/>
      <c r="H222" s="1">
        <v>8</v>
      </c>
    </row>
    <row r="223" spans="1:10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320</v>
      </c>
      <c r="F223" s="1" t="s">
        <v>44</v>
      </c>
      <c r="G223" s="1"/>
      <c r="H223" s="1">
        <v>9</v>
      </c>
    </row>
    <row r="224" spans="1:10">
      <c r="A224" s="1" t="s">
        <v>152</v>
      </c>
      <c r="B224" s="1">
        <v>2019</v>
      </c>
      <c r="C224" s="2">
        <v>43814</v>
      </c>
      <c r="D224" s="1" t="s">
        <v>72</v>
      </c>
      <c r="E224" s="1" t="s">
        <v>328</v>
      </c>
      <c r="F224" s="1" t="s">
        <v>237</v>
      </c>
      <c r="G224" s="1"/>
      <c r="H224" s="1">
        <v>10</v>
      </c>
    </row>
    <row r="225" spans="1:10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322</v>
      </c>
      <c r="F225" s="1" t="s">
        <v>61</v>
      </c>
      <c r="G225" s="1"/>
      <c r="H225" s="1">
        <v>11</v>
      </c>
    </row>
    <row r="226" spans="1:10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321</v>
      </c>
      <c r="F226" s="1" t="s">
        <v>161</v>
      </c>
      <c r="G226" s="1"/>
      <c r="H226" s="1">
        <v>12</v>
      </c>
    </row>
    <row r="227" spans="1:10">
      <c r="A227" s="1" t="s">
        <v>152</v>
      </c>
      <c r="B227" s="1">
        <v>2019</v>
      </c>
      <c r="C227" s="2">
        <v>43814</v>
      </c>
      <c r="D227" s="1" t="s">
        <v>72</v>
      </c>
      <c r="E227" s="1" t="s">
        <v>258</v>
      </c>
      <c r="F227" s="1" t="s">
        <v>65</v>
      </c>
      <c r="G227" s="1"/>
      <c r="H227" s="1">
        <v>13</v>
      </c>
    </row>
    <row r="228" spans="1:10">
      <c r="A228" s="1" t="s">
        <v>152</v>
      </c>
      <c r="B228" s="1">
        <v>2019</v>
      </c>
      <c r="C228" s="2">
        <v>43814</v>
      </c>
      <c r="D228" s="1" t="s">
        <v>72</v>
      </c>
      <c r="E228" s="1" t="s">
        <v>312</v>
      </c>
      <c r="F228" s="1" t="s">
        <v>271</v>
      </c>
      <c r="G228" s="1"/>
      <c r="H228" s="1">
        <v>14</v>
      </c>
    </row>
    <row r="229" spans="1:10">
      <c r="A229" s="1" t="s">
        <v>152</v>
      </c>
      <c r="B229" s="1">
        <v>2019</v>
      </c>
      <c r="C229" s="2">
        <v>43814</v>
      </c>
      <c r="D229" s="1" t="s">
        <v>72</v>
      </c>
      <c r="E229" s="1" t="s">
        <v>238</v>
      </c>
      <c r="F229" s="1" t="s">
        <v>239</v>
      </c>
      <c r="G229" s="1"/>
      <c r="H229" s="1">
        <v>15</v>
      </c>
    </row>
    <row r="230" spans="1:10">
      <c r="A230" s="1" t="s">
        <v>152</v>
      </c>
      <c r="B230" s="1">
        <v>2019</v>
      </c>
      <c r="C230" s="2">
        <v>43814</v>
      </c>
      <c r="D230" s="1" t="s">
        <v>72</v>
      </c>
      <c r="E230" s="1" t="s">
        <v>329</v>
      </c>
      <c r="F230" s="1" t="s">
        <v>330</v>
      </c>
      <c r="G230" s="1"/>
      <c r="H230" s="1">
        <v>16</v>
      </c>
    </row>
    <row r="231" spans="1:10">
      <c r="A231" s="1" t="s">
        <v>152</v>
      </c>
      <c r="B231" s="1">
        <v>2019</v>
      </c>
      <c r="C231" s="2">
        <v>43814</v>
      </c>
      <c r="D231" s="1" t="s">
        <v>72</v>
      </c>
      <c r="E231" s="1" t="s">
        <v>309</v>
      </c>
      <c r="F231" s="1" t="s">
        <v>38</v>
      </c>
      <c r="G231" s="1"/>
      <c r="H231" s="1">
        <v>17</v>
      </c>
    </row>
    <row r="232" spans="1:10">
      <c r="A232" s="1" t="s">
        <v>152</v>
      </c>
      <c r="B232" s="1">
        <v>2019</v>
      </c>
      <c r="C232" s="2">
        <v>43814</v>
      </c>
      <c r="D232" s="1" t="s">
        <v>72</v>
      </c>
      <c r="E232" s="1" t="s">
        <v>220</v>
      </c>
      <c r="F232" s="1" t="s">
        <v>17</v>
      </c>
      <c r="G232" s="1"/>
      <c r="H232" s="1">
        <v>18</v>
      </c>
    </row>
    <row r="233" spans="1:10">
      <c r="A233" s="1" t="s">
        <v>152</v>
      </c>
      <c r="B233" s="1">
        <v>2019</v>
      </c>
      <c r="C233" s="2">
        <v>43814</v>
      </c>
      <c r="D233" s="1" t="s">
        <v>72</v>
      </c>
      <c r="E233" s="1" t="s">
        <v>331</v>
      </c>
      <c r="F233" s="1" t="s">
        <v>40</v>
      </c>
      <c r="G233" s="1"/>
      <c r="H233" s="1">
        <v>19</v>
      </c>
    </row>
    <row r="234" spans="1:10">
      <c r="A234" s="1" t="s">
        <v>152</v>
      </c>
      <c r="B234" s="1">
        <v>2019</v>
      </c>
      <c r="C234" s="2">
        <v>43814</v>
      </c>
      <c r="D234" s="1" t="s">
        <v>72</v>
      </c>
      <c r="E234" s="1" t="s">
        <v>285</v>
      </c>
      <c r="F234" s="1" t="s">
        <v>286</v>
      </c>
      <c r="G234" s="1"/>
      <c r="H234" s="1">
        <v>20</v>
      </c>
    </row>
    <row r="235" spans="1:10">
      <c r="A235" s="1" t="s">
        <v>152</v>
      </c>
      <c r="B235" s="1">
        <v>2019</v>
      </c>
      <c r="C235" s="2">
        <v>43814</v>
      </c>
      <c r="D235" s="1" t="s">
        <v>72</v>
      </c>
      <c r="E235" s="1" t="s">
        <v>332</v>
      </c>
      <c r="F235" s="1" t="s">
        <v>56</v>
      </c>
      <c r="G235" s="1"/>
      <c r="H235" s="1">
        <v>21</v>
      </c>
    </row>
    <row r="236" spans="1:10">
      <c r="A236" s="5" t="s">
        <v>162</v>
      </c>
      <c r="B236" s="5">
        <v>2019</v>
      </c>
      <c r="C236" s="6">
        <v>43807</v>
      </c>
      <c r="D236" s="5" t="s">
        <v>72</v>
      </c>
      <c r="E236" s="5" t="s">
        <v>226</v>
      </c>
      <c r="F236" s="5" t="s">
        <v>40</v>
      </c>
      <c r="G236" s="5"/>
      <c r="H236" s="5">
        <v>1</v>
      </c>
      <c r="I236" s="7">
        <v>0.40208333333333335</v>
      </c>
      <c r="J236">
        <v>46.572000000000003</v>
      </c>
    </row>
    <row r="237" spans="1:10">
      <c r="A237" s="5" t="s">
        <v>162</v>
      </c>
      <c r="B237" s="5">
        <v>2019</v>
      </c>
      <c r="C237" s="6">
        <v>43807</v>
      </c>
      <c r="D237" s="5" t="s">
        <v>72</v>
      </c>
      <c r="E237" s="5" t="s">
        <v>219</v>
      </c>
      <c r="F237" s="5" t="s">
        <v>67</v>
      </c>
      <c r="G237" s="5"/>
      <c r="H237" s="5">
        <v>2</v>
      </c>
    </row>
    <row r="238" spans="1:10">
      <c r="A238" s="5" t="s">
        <v>162</v>
      </c>
      <c r="B238" s="5">
        <v>2019</v>
      </c>
      <c r="C238" s="6">
        <v>43807</v>
      </c>
      <c r="D238" s="5" t="s">
        <v>72</v>
      </c>
      <c r="E238" s="5" t="s">
        <v>227</v>
      </c>
      <c r="F238" s="5" t="s">
        <v>228</v>
      </c>
      <c r="G238" s="5"/>
      <c r="H238" s="5">
        <v>3</v>
      </c>
    </row>
    <row r="239" spans="1:10">
      <c r="A239" s="5" t="s">
        <v>162</v>
      </c>
      <c r="B239" s="5">
        <v>2019</v>
      </c>
      <c r="C239" s="6">
        <v>43807</v>
      </c>
      <c r="D239" s="5" t="s">
        <v>72</v>
      </c>
      <c r="E239" s="5" t="s">
        <v>275</v>
      </c>
      <c r="F239" s="5" t="s">
        <v>47</v>
      </c>
      <c r="G239" s="5"/>
      <c r="H239" s="5">
        <v>4</v>
      </c>
    </row>
    <row r="240" spans="1:10">
      <c r="A240" s="5" t="s">
        <v>162</v>
      </c>
      <c r="B240" s="5">
        <v>2019</v>
      </c>
      <c r="C240" s="6">
        <v>43807</v>
      </c>
      <c r="D240" s="5" t="s">
        <v>72</v>
      </c>
      <c r="E240" s="5" t="s">
        <v>317</v>
      </c>
      <c r="F240" s="5" t="s">
        <v>27</v>
      </c>
      <c r="G240" s="5"/>
      <c r="H240" s="5">
        <v>5</v>
      </c>
    </row>
    <row r="241" spans="1:8">
      <c r="A241" s="5" t="s">
        <v>162</v>
      </c>
      <c r="B241" s="5">
        <v>2019</v>
      </c>
      <c r="C241" s="6">
        <v>43807</v>
      </c>
      <c r="D241" s="5" t="s">
        <v>72</v>
      </c>
      <c r="E241" s="5" t="s">
        <v>310</v>
      </c>
      <c r="F241" s="5" t="s">
        <v>56</v>
      </c>
      <c r="G241" s="5"/>
      <c r="H241" s="5">
        <v>6</v>
      </c>
    </row>
    <row r="242" spans="1:8">
      <c r="A242" s="5" t="s">
        <v>162</v>
      </c>
      <c r="B242" s="5">
        <v>2019</v>
      </c>
      <c r="C242" s="6">
        <v>43807</v>
      </c>
      <c r="D242" s="5" t="s">
        <v>72</v>
      </c>
      <c r="E242" s="5" t="s">
        <v>309</v>
      </c>
      <c r="F242" s="5" t="s">
        <v>38</v>
      </c>
      <c r="G242" s="5"/>
      <c r="H242" s="5">
        <v>7</v>
      </c>
    </row>
    <row r="243" spans="1:8">
      <c r="A243" s="5" t="s">
        <v>162</v>
      </c>
      <c r="B243" s="5">
        <v>2019</v>
      </c>
      <c r="C243" s="6">
        <v>43807</v>
      </c>
      <c r="D243" s="5" t="s">
        <v>72</v>
      </c>
      <c r="E243" s="5" t="s">
        <v>258</v>
      </c>
      <c r="F243" s="5" t="s">
        <v>65</v>
      </c>
      <c r="G243" s="5"/>
      <c r="H243" s="5">
        <v>8</v>
      </c>
    </row>
    <row r="244" spans="1:8">
      <c r="A244" s="5" t="s">
        <v>162</v>
      </c>
      <c r="B244" s="5">
        <v>2019</v>
      </c>
      <c r="C244" s="6">
        <v>43807</v>
      </c>
      <c r="D244" s="5" t="s">
        <v>72</v>
      </c>
      <c r="E244" s="5" t="s">
        <v>320</v>
      </c>
      <c r="F244" s="5" t="s">
        <v>44</v>
      </c>
      <c r="G244" s="5"/>
      <c r="H244" s="5">
        <v>9</v>
      </c>
    </row>
    <row r="245" spans="1:8">
      <c r="A245" s="5" t="s">
        <v>162</v>
      </c>
      <c r="B245" s="5">
        <v>2019</v>
      </c>
      <c r="C245" s="6">
        <v>43807</v>
      </c>
      <c r="D245" s="5" t="s">
        <v>72</v>
      </c>
      <c r="E245" s="5" t="s">
        <v>285</v>
      </c>
      <c r="F245" s="5" t="s">
        <v>286</v>
      </c>
      <c r="G245" s="5"/>
      <c r="H245" s="5">
        <v>10</v>
      </c>
    </row>
    <row r="246" spans="1:8">
      <c r="A246" s="5" t="s">
        <v>162</v>
      </c>
      <c r="B246" s="5">
        <v>2019</v>
      </c>
      <c r="C246" s="6">
        <v>43807</v>
      </c>
      <c r="D246" s="5" t="s">
        <v>72</v>
      </c>
      <c r="E246" s="5" t="s">
        <v>321</v>
      </c>
      <c r="F246" s="5" t="s">
        <v>161</v>
      </c>
      <c r="G246" s="5"/>
      <c r="H246" s="5">
        <v>11</v>
      </c>
    </row>
    <row r="247" spans="1:8">
      <c r="A247" s="5" t="s">
        <v>162</v>
      </c>
      <c r="B247" s="5">
        <v>2019</v>
      </c>
      <c r="C247" s="6">
        <v>43807</v>
      </c>
      <c r="D247" s="5" t="s">
        <v>72</v>
      </c>
      <c r="E247" s="5" t="s">
        <v>322</v>
      </c>
      <c r="F247" s="5" t="s">
        <v>61</v>
      </c>
      <c r="G247" s="5"/>
      <c r="H247" s="5">
        <v>12</v>
      </c>
    </row>
    <row r="248" spans="1:8">
      <c r="A248" s="5" t="s">
        <v>162</v>
      </c>
      <c r="B248" s="5">
        <v>2019</v>
      </c>
      <c r="C248" s="6">
        <v>43807</v>
      </c>
      <c r="D248" s="5" t="s">
        <v>72</v>
      </c>
      <c r="E248" s="5" t="s">
        <v>312</v>
      </c>
      <c r="F248" s="5" t="s">
        <v>271</v>
      </c>
      <c r="G248" s="5"/>
      <c r="H248" s="5">
        <v>13</v>
      </c>
    </row>
    <row r="249" spans="1:8">
      <c r="A249" s="5" t="s">
        <v>162</v>
      </c>
      <c r="B249" s="5">
        <v>2019</v>
      </c>
      <c r="C249" s="6">
        <v>43807</v>
      </c>
      <c r="D249" s="5" t="s">
        <v>72</v>
      </c>
      <c r="E249" s="5" t="s">
        <v>329</v>
      </c>
      <c r="F249" s="5" t="s">
        <v>330</v>
      </c>
      <c r="G249" s="5"/>
      <c r="H249" s="5">
        <v>14</v>
      </c>
    </row>
    <row r="250" spans="1:8">
      <c r="A250" s="5" t="s">
        <v>162</v>
      </c>
      <c r="B250" s="5">
        <v>2019</v>
      </c>
      <c r="C250" s="6">
        <v>43807</v>
      </c>
      <c r="D250" s="5" t="s">
        <v>72</v>
      </c>
      <c r="E250" s="5" t="s">
        <v>327</v>
      </c>
      <c r="F250" s="5" t="s">
        <v>53</v>
      </c>
      <c r="G250" s="5"/>
      <c r="H250" s="5">
        <v>15</v>
      </c>
    </row>
    <row r="251" spans="1:8">
      <c r="A251" s="5" t="s">
        <v>162</v>
      </c>
      <c r="B251" s="5">
        <v>2019</v>
      </c>
      <c r="C251" s="6">
        <v>43807</v>
      </c>
      <c r="D251" s="5" t="s">
        <v>72</v>
      </c>
      <c r="E251" s="5" t="s">
        <v>229</v>
      </c>
      <c r="F251" s="5" t="s">
        <v>230</v>
      </c>
      <c r="G251" s="5"/>
      <c r="H251" s="5">
        <v>16</v>
      </c>
    </row>
    <row r="252" spans="1:8">
      <c r="A252" s="5" t="s">
        <v>162</v>
      </c>
      <c r="B252" s="5">
        <v>2019</v>
      </c>
      <c r="C252" s="6">
        <v>43807</v>
      </c>
      <c r="D252" s="5" t="s">
        <v>72</v>
      </c>
      <c r="E252" s="5" t="s">
        <v>328</v>
      </c>
      <c r="F252" s="5" t="s">
        <v>237</v>
      </c>
      <c r="G252" s="5"/>
      <c r="H252" s="5">
        <v>17</v>
      </c>
    </row>
    <row r="253" spans="1:8">
      <c r="A253" s="5" t="s">
        <v>162</v>
      </c>
      <c r="B253" s="5">
        <v>2019</v>
      </c>
      <c r="C253" s="6">
        <v>43807</v>
      </c>
      <c r="D253" s="5" t="s">
        <v>72</v>
      </c>
      <c r="E253" s="5" t="s">
        <v>224</v>
      </c>
      <c r="F253" s="5" t="s">
        <v>225</v>
      </c>
      <c r="G253" s="5"/>
      <c r="H253" s="5">
        <v>18</v>
      </c>
    </row>
    <row r="254" spans="1:8">
      <c r="A254" s="5" t="s">
        <v>162</v>
      </c>
      <c r="B254" s="5">
        <v>2019</v>
      </c>
      <c r="C254" s="6">
        <v>43807</v>
      </c>
      <c r="D254" s="5" t="s">
        <v>72</v>
      </c>
      <c r="E254" s="5" t="s">
        <v>238</v>
      </c>
      <c r="F254" s="5" t="s">
        <v>239</v>
      </c>
      <c r="G254" s="5"/>
      <c r="H254" s="5">
        <v>20</v>
      </c>
    </row>
    <row r="255" spans="1:8">
      <c r="A255" s="5" t="s">
        <v>162</v>
      </c>
      <c r="B255" s="5">
        <v>2019</v>
      </c>
      <c r="C255" s="6">
        <v>43807</v>
      </c>
      <c r="D255" s="5" t="s">
        <v>72</v>
      </c>
      <c r="E255" s="5" t="s">
        <v>333</v>
      </c>
      <c r="F255" s="5" t="s">
        <v>29</v>
      </c>
      <c r="G255" s="5"/>
      <c r="H255" s="5">
        <v>20</v>
      </c>
    </row>
    <row r="256" spans="1:8">
      <c r="A256" s="5" t="s">
        <v>162</v>
      </c>
      <c r="B256" s="5">
        <v>2019</v>
      </c>
      <c r="C256" s="6">
        <v>43807</v>
      </c>
      <c r="D256" s="5" t="s">
        <v>72</v>
      </c>
      <c r="E256" s="5" t="s">
        <v>277</v>
      </c>
      <c r="F256" s="5" t="s">
        <v>36</v>
      </c>
      <c r="G256" s="5"/>
      <c r="H256" s="5" t="s">
        <v>212</v>
      </c>
    </row>
    <row r="257" spans="1:10">
      <c r="A257" s="1" t="s">
        <v>130</v>
      </c>
      <c r="B257" s="1">
        <v>2019</v>
      </c>
      <c r="C257" s="2">
        <v>43800</v>
      </c>
      <c r="D257" s="1" t="s">
        <v>72</v>
      </c>
      <c r="E257" s="1" t="s">
        <v>311</v>
      </c>
      <c r="F257" s="1" t="s">
        <v>51</v>
      </c>
      <c r="G257" s="1"/>
      <c r="H257" s="1">
        <v>1</v>
      </c>
      <c r="I257" s="7">
        <v>0.40763888888888888</v>
      </c>
      <c r="J257">
        <v>45.956000000000003</v>
      </c>
    </row>
    <row r="258" spans="1:10">
      <c r="A258" s="1" t="s">
        <v>130</v>
      </c>
      <c r="B258" s="1">
        <v>2019</v>
      </c>
      <c r="C258" s="2">
        <v>43800</v>
      </c>
      <c r="D258" s="1" t="s">
        <v>72</v>
      </c>
      <c r="E258" s="1" t="s">
        <v>258</v>
      </c>
      <c r="F258" s="1" t="s">
        <v>65</v>
      </c>
      <c r="G258" s="1"/>
      <c r="H258" s="1">
        <v>2</v>
      </c>
    </row>
    <row r="259" spans="1:10">
      <c r="A259" s="1" t="s">
        <v>130</v>
      </c>
      <c r="B259" s="1">
        <v>2019</v>
      </c>
      <c r="C259" s="2">
        <v>43800</v>
      </c>
      <c r="D259" s="1" t="s">
        <v>72</v>
      </c>
      <c r="E259" s="1" t="s">
        <v>227</v>
      </c>
      <c r="F259" s="1" t="s">
        <v>228</v>
      </c>
      <c r="G259" s="1"/>
      <c r="H259" s="1">
        <v>3</v>
      </c>
    </row>
    <row r="260" spans="1:10">
      <c r="A260" s="1" t="s">
        <v>130</v>
      </c>
      <c r="B260" s="1">
        <v>2019</v>
      </c>
      <c r="C260" s="2">
        <v>43800</v>
      </c>
      <c r="D260" s="1" t="s">
        <v>72</v>
      </c>
      <c r="E260" s="1" t="s">
        <v>320</v>
      </c>
      <c r="F260" s="1" t="s">
        <v>44</v>
      </c>
      <c r="G260" s="1"/>
      <c r="H260" s="1">
        <v>4</v>
      </c>
    </row>
    <row r="261" spans="1:10">
      <c r="A261" s="1" t="s">
        <v>130</v>
      </c>
      <c r="B261" s="1">
        <v>2019</v>
      </c>
      <c r="C261" s="2">
        <v>43800</v>
      </c>
      <c r="D261" s="1" t="s">
        <v>72</v>
      </c>
      <c r="E261" s="1" t="s">
        <v>222</v>
      </c>
      <c r="F261" s="1" t="s">
        <v>29</v>
      </c>
      <c r="G261" s="1"/>
      <c r="H261" s="1">
        <v>5</v>
      </c>
    </row>
    <row r="262" spans="1:10">
      <c r="A262" s="1" t="s">
        <v>130</v>
      </c>
      <c r="B262" s="1">
        <v>2019</v>
      </c>
      <c r="C262" s="2">
        <v>43800</v>
      </c>
      <c r="D262" s="1" t="s">
        <v>72</v>
      </c>
      <c r="E262" s="1" t="s">
        <v>224</v>
      </c>
      <c r="F262" s="1" t="s">
        <v>225</v>
      </c>
      <c r="G262" s="1"/>
      <c r="H262" s="1">
        <v>6</v>
      </c>
    </row>
    <row r="263" spans="1:10">
      <c r="A263" s="1" t="s">
        <v>130</v>
      </c>
      <c r="B263" s="1">
        <v>2019</v>
      </c>
      <c r="C263" s="2">
        <v>43800</v>
      </c>
      <c r="D263" s="1" t="s">
        <v>72</v>
      </c>
      <c r="E263" s="1" t="s">
        <v>226</v>
      </c>
      <c r="F263" s="1" t="s">
        <v>40</v>
      </c>
      <c r="G263" s="1"/>
      <c r="H263" s="1">
        <v>7</v>
      </c>
    </row>
    <row r="264" spans="1:10">
      <c r="A264" s="1" t="s">
        <v>130</v>
      </c>
      <c r="B264" s="1">
        <v>2019</v>
      </c>
      <c r="C264" s="2">
        <v>43800</v>
      </c>
      <c r="D264" s="1" t="s">
        <v>72</v>
      </c>
      <c r="E264" s="1" t="s">
        <v>285</v>
      </c>
      <c r="F264" s="1" t="s">
        <v>286</v>
      </c>
      <c r="G264" s="1"/>
      <c r="H264" s="1">
        <v>8</v>
      </c>
    </row>
    <row r="265" spans="1:10">
      <c r="A265" s="1" t="s">
        <v>130</v>
      </c>
      <c r="B265" s="1">
        <v>2019</v>
      </c>
      <c r="C265" s="2">
        <v>43800</v>
      </c>
      <c r="D265" s="1" t="s">
        <v>72</v>
      </c>
      <c r="E265" s="1" t="s">
        <v>240</v>
      </c>
      <c r="F265" s="1" t="s">
        <v>56</v>
      </c>
      <c r="G265" s="1"/>
      <c r="H265" s="1">
        <v>9</v>
      </c>
    </row>
    <row r="266" spans="1:10">
      <c r="A266" s="1" t="s">
        <v>130</v>
      </c>
      <c r="B266" s="1">
        <v>2019</v>
      </c>
      <c r="C266" s="2">
        <v>43800</v>
      </c>
      <c r="D266" s="1" t="s">
        <v>72</v>
      </c>
      <c r="E266" s="1" t="s">
        <v>334</v>
      </c>
      <c r="F266" s="1" t="s">
        <v>121</v>
      </c>
      <c r="G266" s="1"/>
      <c r="H266" s="1">
        <v>10</v>
      </c>
    </row>
    <row r="267" spans="1:10">
      <c r="A267" s="1" t="s">
        <v>130</v>
      </c>
      <c r="B267" s="1">
        <v>2019</v>
      </c>
      <c r="C267" s="2">
        <v>43800</v>
      </c>
      <c r="D267" s="1" t="s">
        <v>72</v>
      </c>
      <c r="E267" s="1" t="s">
        <v>309</v>
      </c>
      <c r="F267" s="1" t="s">
        <v>38</v>
      </c>
      <c r="G267" s="1"/>
      <c r="H267" s="1">
        <v>11</v>
      </c>
    </row>
    <row r="268" spans="1:10">
      <c r="A268" s="1" t="s">
        <v>130</v>
      </c>
      <c r="B268" s="1">
        <v>2019</v>
      </c>
      <c r="C268" s="2">
        <v>43800</v>
      </c>
      <c r="D268" s="1" t="s">
        <v>72</v>
      </c>
      <c r="E268" s="1" t="s">
        <v>283</v>
      </c>
      <c r="F268" s="1" t="s">
        <v>123</v>
      </c>
      <c r="G268" s="1"/>
      <c r="H268" s="1">
        <v>12</v>
      </c>
    </row>
    <row r="269" spans="1:10">
      <c r="A269" s="1" t="s">
        <v>130</v>
      </c>
      <c r="B269" s="1">
        <v>2019</v>
      </c>
      <c r="C269" s="2">
        <v>43800</v>
      </c>
      <c r="D269" s="1" t="s">
        <v>72</v>
      </c>
      <c r="E269" s="1" t="s">
        <v>313</v>
      </c>
      <c r="F269" s="1" t="s">
        <v>239</v>
      </c>
      <c r="G269" s="1"/>
      <c r="H269" s="1">
        <v>13</v>
      </c>
    </row>
    <row r="270" spans="1:10">
      <c r="A270" s="1" t="s">
        <v>130</v>
      </c>
      <c r="B270" s="1">
        <v>2019</v>
      </c>
      <c r="C270" s="2">
        <v>43800</v>
      </c>
      <c r="D270" s="1" t="s">
        <v>72</v>
      </c>
      <c r="E270" s="1" t="s">
        <v>335</v>
      </c>
      <c r="F270" s="1" t="s">
        <v>61</v>
      </c>
      <c r="G270" s="1"/>
      <c r="H270" s="1">
        <v>14</v>
      </c>
    </row>
    <row r="271" spans="1:10">
      <c r="A271" s="1" t="s">
        <v>130</v>
      </c>
      <c r="B271" s="1">
        <v>2019</v>
      </c>
      <c r="C271" s="2">
        <v>43800</v>
      </c>
      <c r="D271" s="1" t="s">
        <v>72</v>
      </c>
      <c r="E271" s="1" t="s">
        <v>321</v>
      </c>
      <c r="F271" s="1" t="s">
        <v>161</v>
      </c>
      <c r="G271" s="1"/>
      <c r="H271" s="1">
        <v>15</v>
      </c>
    </row>
    <row r="272" spans="1:10">
      <c r="A272" s="1" t="s">
        <v>130</v>
      </c>
      <c r="B272" s="1">
        <v>2019</v>
      </c>
      <c r="C272" s="2">
        <v>43800</v>
      </c>
      <c r="D272" s="1" t="s">
        <v>72</v>
      </c>
      <c r="E272" s="1" t="s">
        <v>249</v>
      </c>
      <c r="F272" s="1" t="s">
        <v>250</v>
      </c>
      <c r="G272" s="1"/>
      <c r="H272" s="1">
        <v>16</v>
      </c>
    </row>
    <row r="273" spans="1:10">
      <c r="A273" s="1" t="s">
        <v>130</v>
      </c>
      <c r="B273" s="1">
        <v>2019</v>
      </c>
      <c r="C273" s="2">
        <v>43800</v>
      </c>
      <c r="D273" s="1" t="s">
        <v>72</v>
      </c>
      <c r="E273" s="1" t="s">
        <v>328</v>
      </c>
      <c r="F273" s="1" t="s">
        <v>237</v>
      </c>
      <c r="G273" s="1"/>
      <c r="H273" s="1">
        <v>17</v>
      </c>
    </row>
    <row r="274" spans="1:10">
      <c r="A274" s="1" t="s">
        <v>130</v>
      </c>
      <c r="B274" s="1">
        <v>2019</v>
      </c>
      <c r="C274" s="2">
        <v>43800</v>
      </c>
      <c r="D274" s="1" t="s">
        <v>72</v>
      </c>
      <c r="E274" s="1" t="s">
        <v>279</v>
      </c>
      <c r="F274" s="1" t="s">
        <v>53</v>
      </c>
      <c r="G274" s="1"/>
      <c r="H274" s="1">
        <v>18</v>
      </c>
    </row>
    <row r="275" spans="1:10">
      <c r="A275" s="1" t="s">
        <v>130</v>
      </c>
      <c r="B275" s="1">
        <v>2019</v>
      </c>
      <c r="C275" s="2">
        <v>43800</v>
      </c>
      <c r="D275" s="1" t="s">
        <v>72</v>
      </c>
      <c r="E275" s="1" t="s">
        <v>336</v>
      </c>
      <c r="F275" s="1" t="s">
        <v>245</v>
      </c>
      <c r="G275" s="1"/>
      <c r="H275" s="1">
        <v>19</v>
      </c>
    </row>
    <row r="276" spans="1:10">
      <c r="A276" s="1" t="s">
        <v>130</v>
      </c>
      <c r="B276" s="1">
        <v>2019</v>
      </c>
      <c r="C276" s="2">
        <v>43800</v>
      </c>
      <c r="D276" s="1" t="s">
        <v>72</v>
      </c>
      <c r="E276" s="1" t="s">
        <v>312</v>
      </c>
      <c r="F276" s="1" t="s">
        <v>271</v>
      </c>
      <c r="G276" s="1"/>
      <c r="H276" s="1">
        <v>20</v>
      </c>
    </row>
    <row r="277" spans="1:10">
      <c r="A277" s="1" t="s">
        <v>130</v>
      </c>
      <c r="B277" s="1">
        <v>2019</v>
      </c>
      <c r="C277" s="2">
        <v>43800</v>
      </c>
      <c r="D277" s="1" t="s">
        <v>72</v>
      </c>
      <c r="E277" s="1" t="s">
        <v>323</v>
      </c>
      <c r="F277" s="1" t="s">
        <v>27</v>
      </c>
      <c r="G277" s="1"/>
      <c r="H277" s="1">
        <v>21</v>
      </c>
    </row>
    <row r="278" spans="1:10">
      <c r="A278" s="1" t="s">
        <v>130</v>
      </c>
      <c r="B278" s="1">
        <v>2019</v>
      </c>
      <c r="C278" s="2">
        <v>43800</v>
      </c>
      <c r="D278" s="1" t="s">
        <v>72</v>
      </c>
      <c r="E278" s="1" t="s">
        <v>229</v>
      </c>
      <c r="F278" s="1" t="s">
        <v>230</v>
      </c>
      <c r="G278" s="1"/>
      <c r="H278" s="1">
        <v>22</v>
      </c>
    </row>
    <row r="279" spans="1:10">
      <c r="A279" s="1" t="s">
        <v>130</v>
      </c>
      <c r="B279" s="1">
        <v>2019</v>
      </c>
      <c r="C279" s="2">
        <v>43800</v>
      </c>
      <c r="D279" s="1" t="s">
        <v>72</v>
      </c>
      <c r="E279" s="1" t="s">
        <v>337</v>
      </c>
      <c r="F279" s="1" t="s">
        <v>49</v>
      </c>
      <c r="G279" s="1"/>
      <c r="H279" s="1">
        <v>23</v>
      </c>
    </row>
    <row r="280" spans="1:10">
      <c r="A280" s="5" t="s">
        <v>103</v>
      </c>
      <c r="B280" s="5">
        <v>2019</v>
      </c>
      <c r="C280" s="6">
        <v>43778</v>
      </c>
      <c r="D280" s="5" t="s">
        <v>72</v>
      </c>
      <c r="E280" s="5" t="s">
        <v>243</v>
      </c>
      <c r="F280" s="5" t="s">
        <v>51</v>
      </c>
      <c r="G280" s="5"/>
      <c r="H280" s="5">
        <v>1</v>
      </c>
      <c r="I280" s="7">
        <v>0.38541666666666669</v>
      </c>
      <c r="J280">
        <v>48.631</v>
      </c>
    </row>
    <row r="281" spans="1:10">
      <c r="A281" s="5" t="s">
        <v>103</v>
      </c>
      <c r="B281" s="5">
        <v>2019</v>
      </c>
      <c r="C281" s="6">
        <v>43778</v>
      </c>
      <c r="D281" s="5" t="s">
        <v>72</v>
      </c>
      <c r="E281" s="5" t="s">
        <v>338</v>
      </c>
      <c r="F281" s="5" t="s">
        <v>17</v>
      </c>
      <c r="G281" s="5"/>
      <c r="H281" s="5">
        <v>2</v>
      </c>
    </row>
    <row r="282" spans="1:10">
      <c r="A282" s="5" t="s">
        <v>103</v>
      </c>
      <c r="B282" s="5">
        <v>2019</v>
      </c>
      <c r="C282" s="6">
        <v>43778</v>
      </c>
      <c r="D282" s="5" t="s">
        <v>72</v>
      </c>
      <c r="E282" s="5" t="s">
        <v>316</v>
      </c>
      <c r="F282" s="5" t="s">
        <v>19</v>
      </c>
      <c r="G282" s="5"/>
      <c r="H282" s="5">
        <v>3</v>
      </c>
    </row>
    <row r="283" spans="1:10">
      <c r="A283" s="5" t="s">
        <v>103</v>
      </c>
      <c r="B283" s="5">
        <v>2019</v>
      </c>
      <c r="C283" s="6">
        <v>43778</v>
      </c>
      <c r="D283" s="5" t="s">
        <v>72</v>
      </c>
      <c r="E283" s="5" t="s">
        <v>224</v>
      </c>
      <c r="F283" s="5" t="s">
        <v>225</v>
      </c>
      <c r="G283" s="5"/>
      <c r="H283" s="5">
        <v>4</v>
      </c>
    </row>
    <row r="284" spans="1:10">
      <c r="A284" s="5" t="s">
        <v>103</v>
      </c>
      <c r="B284" s="5">
        <v>2019</v>
      </c>
      <c r="C284" s="6">
        <v>43778</v>
      </c>
      <c r="D284" s="5" t="s">
        <v>72</v>
      </c>
      <c r="E284" s="5" t="s">
        <v>226</v>
      </c>
      <c r="F284" s="5" t="s">
        <v>40</v>
      </c>
      <c r="G284" s="5"/>
      <c r="H284" s="5">
        <v>5</v>
      </c>
    </row>
    <row r="285" spans="1:10">
      <c r="A285" s="5" t="s">
        <v>103</v>
      </c>
      <c r="B285" s="5">
        <v>2019</v>
      </c>
      <c r="C285" s="6">
        <v>43778</v>
      </c>
      <c r="D285" s="5" t="s">
        <v>72</v>
      </c>
      <c r="E285" s="5" t="s">
        <v>326</v>
      </c>
      <c r="F285" s="5" t="s">
        <v>36</v>
      </c>
      <c r="G285" s="5"/>
      <c r="H285" s="5">
        <v>6</v>
      </c>
    </row>
    <row r="286" spans="1:10">
      <c r="A286" s="5" t="s">
        <v>103</v>
      </c>
      <c r="B286" s="5">
        <v>2019</v>
      </c>
      <c r="C286" s="6">
        <v>43778</v>
      </c>
      <c r="D286" s="5" t="s">
        <v>72</v>
      </c>
      <c r="E286" s="5" t="s">
        <v>327</v>
      </c>
      <c r="F286" s="5" t="s">
        <v>53</v>
      </c>
      <c r="G286" s="5"/>
      <c r="H286" s="5">
        <v>7</v>
      </c>
    </row>
    <row r="287" spans="1:10">
      <c r="A287" s="5" t="s">
        <v>103</v>
      </c>
      <c r="B287" s="5">
        <v>2019</v>
      </c>
      <c r="C287" s="6">
        <v>43778</v>
      </c>
      <c r="D287" s="5" t="s">
        <v>72</v>
      </c>
      <c r="E287" s="5" t="s">
        <v>238</v>
      </c>
      <c r="F287" s="5" t="s">
        <v>239</v>
      </c>
      <c r="G287" s="5"/>
      <c r="H287" s="5">
        <v>8</v>
      </c>
    </row>
    <row r="288" spans="1:10">
      <c r="A288" s="5" t="s">
        <v>103</v>
      </c>
      <c r="B288" s="5">
        <v>2019</v>
      </c>
      <c r="C288" s="6">
        <v>43778</v>
      </c>
      <c r="D288" s="5" t="s">
        <v>72</v>
      </c>
      <c r="E288" s="5" t="s">
        <v>227</v>
      </c>
      <c r="F288" s="5" t="s">
        <v>228</v>
      </c>
      <c r="G288" s="5"/>
      <c r="H288" s="5">
        <v>9</v>
      </c>
    </row>
    <row r="289" spans="1:10">
      <c r="A289" s="5" t="s">
        <v>103</v>
      </c>
      <c r="B289" s="5">
        <v>2019</v>
      </c>
      <c r="C289" s="6">
        <v>43778</v>
      </c>
      <c r="D289" s="5" t="s">
        <v>72</v>
      </c>
      <c r="E289" s="5" t="s">
        <v>275</v>
      </c>
      <c r="F289" s="5" t="s">
        <v>47</v>
      </c>
      <c r="G289" s="5"/>
      <c r="H289" s="5">
        <v>10</v>
      </c>
    </row>
    <row r="290" spans="1:10">
      <c r="A290" s="5" t="s">
        <v>103</v>
      </c>
      <c r="B290" s="5">
        <v>2019</v>
      </c>
      <c r="C290" s="6">
        <v>43778</v>
      </c>
      <c r="D290" s="5" t="s">
        <v>72</v>
      </c>
      <c r="E290" s="5" t="s">
        <v>244</v>
      </c>
      <c r="F290" s="5" t="s">
        <v>245</v>
      </c>
      <c r="G290" s="5"/>
      <c r="H290" s="5">
        <v>11</v>
      </c>
    </row>
    <row r="291" spans="1:10">
      <c r="A291" s="5" t="s">
        <v>103</v>
      </c>
      <c r="B291" s="5">
        <v>2019</v>
      </c>
      <c r="C291" s="6">
        <v>43778</v>
      </c>
      <c r="D291" s="5" t="s">
        <v>72</v>
      </c>
      <c r="E291" s="5" t="s">
        <v>317</v>
      </c>
      <c r="F291" s="5" t="s">
        <v>27</v>
      </c>
      <c r="G291" s="5"/>
      <c r="H291" s="5">
        <v>12</v>
      </c>
    </row>
    <row r="292" spans="1:10">
      <c r="A292" s="5" t="s">
        <v>103</v>
      </c>
      <c r="B292" s="5">
        <v>2019</v>
      </c>
      <c r="C292" s="6">
        <v>43778</v>
      </c>
      <c r="D292" s="5" t="s">
        <v>72</v>
      </c>
      <c r="E292" s="5" t="s">
        <v>312</v>
      </c>
      <c r="F292" s="5" t="s">
        <v>271</v>
      </c>
      <c r="G292" s="5"/>
      <c r="H292" s="5">
        <v>13</v>
      </c>
    </row>
    <row r="293" spans="1:10">
      <c r="A293" s="5" t="s">
        <v>103</v>
      </c>
      <c r="B293" s="5">
        <v>2019</v>
      </c>
      <c r="C293" s="6">
        <v>43778</v>
      </c>
      <c r="D293" s="5" t="s">
        <v>72</v>
      </c>
      <c r="E293" s="5" t="s">
        <v>290</v>
      </c>
      <c r="F293" s="5" t="s">
        <v>237</v>
      </c>
      <c r="G293" s="5"/>
      <c r="H293" s="5">
        <v>14</v>
      </c>
    </row>
    <row r="294" spans="1:10">
      <c r="A294" s="5" t="s">
        <v>103</v>
      </c>
      <c r="B294" s="5">
        <v>2019</v>
      </c>
      <c r="C294" s="6">
        <v>43778</v>
      </c>
      <c r="D294" s="5" t="s">
        <v>72</v>
      </c>
      <c r="E294" s="5" t="s">
        <v>339</v>
      </c>
      <c r="F294" s="5" t="s">
        <v>25</v>
      </c>
      <c r="G294" s="5"/>
      <c r="H294" s="5">
        <v>15</v>
      </c>
    </row>
    <row r="295" spans="1:10">
      <c r="A295" s="5" t="s">
        <v>103</v>
      </c>
      <c r="B295" s="5">
        <v>2019</v>
      </c>
      <c r="C295" s="6">
        <v>43778</v>
      </c>
      <c r="D295" s="5" t="s">
        <v>72</v>
      </c>
      <c r="E295" s="5" t="s">
        <v>258</v>
      </c>
      <c r="F295" s="5" t="s">
        <v>65</v>
      </c>
      <c r="G295" s="5"/>
      <c r="H295" s="5">
        <v>16</v>
      </c>
    </row>
    <row r="296" spans="1:10">
      <c r="A296" s="5" t="s">
        <v>103</v>
      </c>
      <c r="B296" s="5">
        <v>2019</v>
      </c>
      <c r="C296" s="6">
        <v>43778</v>
      </c>
      <c r="D296" s="5" t="s">
        <v>72</v>
      </c>
      <c r="E296" s="5" t="s">
        <v>251</v>
      </c>
      <c r="F296" s="5" t="s">
        <v>38</v>
      </c>
      <c r="G296" s="5"/>
      <c r="H296" s="5">
        <v>17</v>
      </c>
    </row>
    <row r="297" spans="1:10">
      <c r="A297" s="5" t="s">
        <v>103</v>
      </c>
      <c r="B297" s="5">
        <v>2019</v>
      </c>
      <c r="C297" s="6">
        <v>43778</v>
      </c>
      <c r="D297" s="5" t="s">
        <v>72</v>
      </c>
      <c r="E297" s="5" t="s">
        <v>283</v>
      </c>
      <c r="F297" s="5" t="s">
        <v>123</v>
      </c>
      <c r="G297" s="5"/>
      <c r="H297" s="5">
        <v>18</v>
      </c>
    </row>
    <row r="298" spans="1:10">
      <c r="A298" s="5" t="s">
        <v>103</v>
      </c>
      <c r="B298" s="5">
        <v>2019</v>
      </c>
      <c r="C298" s="6">
        <v>43778</v>
      </c>
      <c r="D298" s="5" t="s">
        <v>72</v>
      </c>
      <c r="E298" s="5" t="s">
        <v>240</v>
      </c>
      <c r="F298" s="5" t="s">
        <v>56</v>
      </c>
      <c r="G298" s="5"/>
      <c r="H298" s="5">
        <v>19</v>
      </c>
    </row>
    <row r="299" spans="1:10">
      <c r="A299" s="5" t="s">
        <v>103</v>
      </c>
      <c r="B299" s="5">
        <v>2019</v>
      </c>
      <c r="C299" s="6">
        <v>43778</v>
      </c>
      <c r="D299" s="5" t="s">
        <v>72</v>
      </c>
      <c r="E299" s="5" t="s">
        <v>249</v>
      </c>
      <c r="F299" s="5" t="s">
        <v>250</v>
      </c>
      <c r="G299" s="5"/>
      <c r="H299" s="5">
        <v>20</v>
      </c>
    </row>
    <row r="300" spans="1:10">
      <c r="A300" s="5" t="s">
        <v>103</v>
      </c>
      <c r="B300" s="5">
        <v>2019</v>
      </c>
      <c r="C300" s="6">
        <v>43778</v>
      </c>
      <c r="D300" s="5" t="s">
        <v>72</v>
      </c>
      <c r="E300" s="5" t="s">
        <v>340</v>
      </c>
      <c r="F300" s="5" t="s">
        <v>67</v>
      </c>
      <c r="G300" s="5"/>
      <c r="H300" s="5">
        <v>21</v>
      </c>
    </row>
    <row r="301" spans="1:10">
      <c r="A301" s="5" t="s">
        <v>103</v>
      </c>
      <c r="B301" s="5">
        <v>2019</v>
      </c>
      <c r="C301" s="6">
        <v>43778</v>
      </c>
      <c r="D301" s="5" t="s">
        <v>72</v>
      </c>
      <c r="E301" s="5" t="s">
        <v>335</v>
      </c>
      <c r="F301" s="5" t="s">
        <v>61</v>
      </c>
      <c r="G301" s="5"/>
      <c r="H301" s="5">
        <v>22</v>
      </c>
    </row>
    <row r="302" spans="1:10">
      <c r="A302" s="5" t="s">
        <v>103</v>
      </c>
      <c r="B302" s="5">
        <v>2019</v>
      </c>
      <c r="C302" s="6">
        <v>43778</v>
      </c>
      <c r="D302" s="5" t="s">
        <v>72</v>
      </c>
      <c r="E302" s="5" t="s">
        <v>341</v>
      </c>
      <c r="F302" s="5" t="s">
        <v>121</v>
      </c>
      <c r="G302" s="5"/>
      <c r="H302" s="5">
        <v>23</v>
      </c>
    </row>
    <row r="303" spans="1:10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67</v>
      </c>
      <c r="G303" s="1"/>
      <c r="H303" s="1">
        <v>1</v>
      </c>
      <c r="I303" s="7">
        <v>0.38611111111111113</v>
      </c>
      <c r="J303">
        <v>48.511000000000003</v>
      </c>
    </row>
    <row r="304" spans="1:10">
      <c r="A304" s="1" t="s">
        <v>173</v>
      </c>
      <c r="B304" s="1">
        <v>2019</v>
      </c>
      <c r="C304" s="2">
        <v>43772</v>
      </c>
      <c r="D304" s="1" t="s">
        <v>72</v>
      </c>
      <c r="E304" s="1" t="s">
        <v>319</v>
      </c>
      <c r="F304" s="1" t="s">
        <v>25</v>
      </c>
      <c r="G304" s="1"/>
      <c r="H304" s="1">
        <v>2</v>
      </c>
    </row>
    <row r="305" spans="1:8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308</v>
      </c>
      <c r="F305" s="1" t="s">
        <v>53</v>
      </c>
      <c r="G305" s="1"/>
      <c r="H305" s="1">
        <v>3</v>
      </c>
    </row>
    <row r="306" spans="1:8">
      <c r="A306" s="1" t="s">
        <v>173</v>
      </c>
      <c r="B306" s="1">
        <v>2019</v>
      </c>
      <c r="C306" s="2">
        <v>43772</v>
      </c>
      <c r="D306" s="1" t="s">
        <v>72</v>
      </c>
      <c r="E306" s="1" t="s">
        <v>316</v>
      </c>
      <c r="F306" s="1" t="s">
        <v>19</v>
      </c>
      <c r="G306" s="1"/>
      <c r="H306" s="1">
        <v>4</v>
      </c>
    </row>
    <row r="307" spans="1:8">
      <c r="A307" s="1" t="s">
        <v>173</v>
      </c>
      <c r="B307" s="1">
        <v>2019</v>
      </c>
      <c r="C307" s="2">
        <v>43772</v>
      </c>
      <c r="D307" s="1" t="s">
        <v>72</v>
      </c>
      <c r="E307" s="1" t="s">
        <v>244</v>
      </c>
      <c r="F307" s="1" t="s">
        <v>245</v>
      </c>
      <c r="G307" s="1"/>
      <c r="H307" s="1">
        <v>5</v>
      </c>
    </row>
    <row r="308" spans="1:8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229</v>
      </c>
      <c r="F308" s="1" t="s">
        <v>230</v>
      </c>
      <c r="G308" s="1"/>
      <c r="H308" s="1">
        <v>6</v>
      </c>
    </row>
    <row r="309" spans="1:8">
      <c r="A309" s="1" t="s">
        <v>173</v>
      </c>
      <c r="B309" s="1">
        <v>2019</v>
      </c>
      <c r="C309" s="2">
        <v>43772</v>
      </c>
      <c r="D309" s="1" t="s">
        <v>72</v>
      </c>
      <c r="E309" s="1" t="s">
        <v>220</v>
      </c>
      <c r="F309" s="1" t="s">
        <v>17</v>
      </c>
      <c r="G309" s="1"/>
      <c r="H309" s="1">
        <v>7</v>
      </c>
    </row>
    <row r="310" spans="1:8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227</v>
      </c>
      <c r="F310" s="1" t="s">
        <v>228</v>
      </c>
      <c r="G310" s="1"/>
      <c r="H310" s="1">
        <v>8</v>
      </c>
    </row>
    <row r="311" spans="1:8">
      <c r="A311" s="1" t="s">
        <v>173</v>
      </c>
      <c r="B311" s="1">
        <v>2019</v>
      </c>
      <c r="C311" s="2">
        <v>43772</v>
      </c>
      <c r="D311" s="1" t="s">
        <v>72</v>
      </c>
      <c r="E311" s="1" t="s">
        <v>311</v>
      </c>
      <c r="F311" s="1" t="s">
        <v>51</v>
      </c>
      <c r="G311" s="1"/>
      <c r="H311" s="1">
        <v>9</v>
      </c>
    </row>
    <row r="312" spans="1:8">
      <c r="A312" s="1" t="s">
        <v>173</v>
      </c>
      <c r="B312" s="1">
        <v>2019</v>
      </c>
      <c r="C312" s="2">
        <v>43772</v>
      </c>
      <c r="D312" s="1" t="s">
        <v>72</v>
      </c>
      <c r="E312" s="1" t="s">
        <v>240</v>
      </c>
      <c r="F312" s="1" t="s">
        <v>56</v>
      </c>
      <c r="G312" s="1"/>
      <c r="H312" s="1">
        <v>10</v>
      </c>
    </row>
    <row r="313" spans="1:8">
      <c r="A313" s="1" t="s">
        <v>173</v>
      </c>
      <c r="B313" s="1">
        <v>2019</v>
      </c>
      <c r="C313" s="2">
        <v>43772</v>
      </c>
      <c r="D313" s="1" t="s">
        <v>72</v>
      </c>
      <c r="E313" s="1" t="s">
        <v>275</v>
      </c>
      <c r="F313" s="1" t="s">
        <v>47</v>
      </c>
      <c r="G313" s="1"/>
      <c r="H313" s="1">
        <v>11</v>
      </c>
    </row>
    <row r="314" spans="1:8">
      <c r="A314" s="1" t="s">
        <v>173</v>
      </c>
      <c r="B314" s="1">
        <v>2019</v>
      </c>
      <c r="C314" s="2">
        <v>43772</v>
      </c>
      <c r="D314" s="1" t="s">
        <v>72</v>
      </c>
      <c r="E314" s="1" t="s">
        <v>325</v>
      </c>
      <c r="F314" s="1" t="s">
        <v>121</v>
      </c>
      <c r="G314" s="1"/>
      <c r="H314" s="1">
        <v>12</v>
      </c>
    </row>
    <row r="315" spans="1:8">
      <c r="A315" s="1" t="s">
        <v>173</v>
      </c>
      <c r="B315" s="1">
        <v>2019</v>
      </c>
      <c r="C315" s="2">
        <v>43772</v>
      </c>
      <c r="D315" s="1" t="s">
        <v>72</v>
      </c>
      <c r="E315" s="1" t="s">
        <v>224</v>
      </c>
      <c r="F315" s="1" t="s">
        <v>225</v>
      </c>
      <c r="G315" s="1"/>
      <c r="H315" s="1">
        <v>13</v>
      </c>
    </row>
    <row r="316" spans="1:8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309</v>
      </c>
      <c r="F316" s="1" t="s">
        <v>38</v>
      </c>
      <c r="G316" s="1"/>
      <c r="H316" s="1">
        <v>14</v>
      </c>
    </row>
    <row r="317" spans="1:8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249</v>
      </c>
      <c r="F317" s="1" t="s">
        <v>250</v>
      </c>
      <c r="G317" s="1"/>
      <c r="H317" s="1">
        <v>15</v>
      </c>
    </row>
    <row r="318" spans="1:8">
      <c r="A318" s="1" t="s">
        <v>173</v>
      </c>
      <c r="B318" s="1">
        <v>2019</v>
      </c>
      <c r="C318" s="2">
        <v>43772</v>
      </c>
      <c r="D318" s="1" t="s">
        <v>72</v>
      </c>
      <c r="E318" s="1" t="s">
        <v>258</v>
      </c>
      <c r="F318" s="1" t="s">
        <v>65</v>
      </c>
      <c r="G318" s="1"/>
      <c r="H318" s="1">
        <v>16</v>
      </c>
    </row>
    <row r="319" spans="1:8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283</v>
      </c>
      <c r="F319" s="1" t="s">
        <v>123</v>
      </c>
      <c r="G319" s="1"/>
      <c r="H319" s="1">
        <v>17</v>
      </c>
    </row>
    <row r="320" spans="1:8">
      <c r="A320" s="1" t="s">
        <v>173</v>
      </c>
      <c r="B320" s="1">
        <v>2019</v>
      </c>
      <c r="C320" s="2">
        <v>43772</v>
      </c>
      <c r="D320" s="1" t="s">
        <v>72</v>
      </c>
      <c r="E320" s="1" t="s">
        <v>315</v>
      </c>
      <c r="F320" s="1" t="s">
        <v>175</v>
      </c>
      <c r="G320" s="1"/>
      <c r="H320" s="1">
        <v>18</v>
      </c>
    </row>
    <row r="321" spans="1:10">
      <c r="A321" s="1" t="s">
        <v>173</v>
      </c>
      <c r="B321" s="1">
        <v>2019</v>
      </c>
      <c r="C321" s="2">
        <v>43772</v>
      </c>
      <c r="D321" s="1" t="s">
        <v>72</v>
      </c>
      <c r="E321" s="1" t="s">
        <v>313</v>
      </c>
      <c r="F321" s="1" t="s">
        <v>239</v>
      </c>
      <c r="G321" s="1"/>
      <c r="H321" s="1">
        <v>19</v>
      </c>
    </row>
    <row r="322" spans="1:10">
      <c r="A322" s="1" t="s">
        <v>173</v>
      </c>
      <c r="B322" s="1">
        <v>2019</v>
      </c>
      <c r="C322" s="2">
        <v>43772</v>
      </c>
      <c r="D322" s="1" t="s">
        <v>72</v>
      </c>
      <c r="E322" s="1" t="s">
        <v>328</v>
      </c>
      <c r="F322" s="1" t="s">
        <v>237</v>
      </c>
      <c r="G322" s="1"/>
      <c r="H322" s="1">
        <v>20</v>
      </c>
    </row>
    <row r="323" spans="1:10">
      <c r="A323" s="1" t="s">
        <v>173</v>
      </c>
      <c r="B323" s="1">
        <v>2019</v>
      </c>
      <c r="C323" s="2">
        <v>43772</v>
      </c>
      <c r="D323" s="1" t="s">
        <v>72</v>
      </c>
      <c r="E323" s="1" t="s">
        <v>335</v>
      </c>
      <c r="F323" s="1" t="s">
        <v>61</v>
      </c>
      <c r="G323" s="1"/>
      <c r="H323" s="1">
        <v>21</v>
      </c>
    </row>
    <row r="324" spans="1:10">
      <c r="A324" s="1" t="s">
        <v>173</v>
      </c>
      <c r="B324" s="1">
        <v>2019</v>
      </c>
      <c r="C324" s="2">
        <v>43772</v>
      </c>
      <c r="D324" s="1" t="s">
        <v>72</v>
      </c>
      <c r="E324" s="1" t="s">
        <v>312</v>
      </c>
      <c r="F324" s="1" t="s">
        <v>271</v>
      </c>
      <c r="G324" s="1"/>
      <c r="H324" s="1">
        <v>22</v>
      </c>
    </row>
    <row r="325" spans="1:10">
      <c r="A325" s="1" t="s">
        <v>173</v>
      </c>
      <c r="B325" s="1">
        <v>2019</v>
      </c>
      <c r="C325" s="2">
        <v>43772</v>
      </c>
      <c r="D325" s="1" t="s">
        <v>72</v>
      </c>
      <c r="E325" s="1" t="s">
        <v>221</v>
      </c>
      <c r="F325" s="1" t="s">
        <v>27</v>
      </c>
      <c r="G325" s="1"/>
      <c r="H325" s="1">
        <v>23</v>
      </c>
    </row>
    <row r="326" spans="1:10">
      <c r="A326" s="1" t="s">
        <v>173</v>
      </c>
      <c r="B326" s="1">
        <v>2019</v>
      </c>
      <c r="C326" s="2">
        <v>43772</v>
      </c>
      <c r="D326" s="1" t="s">
        <v>72</v>
      </c>
      <c r="E326" s="1" t="s">
        <v>285</v>
      </c>
      <c r="F326" s="1" t="s">
        <v>286</v>
      </c>
      <c r="G326" s="1"/>
      <c r="H326" s="1">
        <v>24</v>
      </c>
    </row>
    <row r="327" spans="1:10">
      <c r="A327" s="5" t="s">
        <v>176</v>
      </c>
      <c r="B327" s="5">
        <v>2019</v>
      </c>
      <c r="C327" s="6">
        <v>43525</v>
      </c>
      <c r="D327" s="5" t="s">
        <v>13</v>
      </c>
      <c r="E327" s="5" t="s">
        <v>308</v>
      </c>
      <c r="F327" s="5" t="s">
        <v>53</v>
      </c>
      <c r="G327" s="5"/>
      <c r="H327" s="5">
        <v>1</v>
      </c>
      <c r="I327" s="7">
        <v>0.4055555555555555</v>
      </c>
      <c r="J327">
        <v>46.174999999999997</v>
      </c>
    </row>
    <row r="328" spans="1:10">
      <c r="A328" s="5" t="s">
        <v>176</v>
      </c>
      <c r="B328" s="5">
        <v>2019</v>
      </c>
      <c r="C328" s="6">
        <v>43525</v>
      </c>
      <c r="D328" s="5" t="s">
        <v>13</v>
      </c>
      <c r="E328" s="5" t="s">
        <v>326</v>
      </c>
      <c r="F328" s="5" t="s">
        <v>36</v>
      </c>
      <c r="G328" s="5"/>
      <c r="H328" s="5">
        <v>2</v>
      </c>
    </row>
    <row r="329" spans="1:10">
      <c r="A329" s="5" t="s">
        <v>176</v>
      </c>
      <c r="B329" s="5">
        <v>2019</v>
      </c>
      <c r="C329" s="6">
        <v>43525</v>
      </c>
      <c r="D329" s="5" t="s">
        <v>13</v>
      </c>
      <c r="E329" s="5" t="s">
        <v>219</v>
      </c>
      <c r="F329" s="5" t="s">
        <v>67</v>
      </c>
      <c r="G329" s="5"/>
      <c r="H329" s="5">
        <v>3</v>
      </c>
    </row>
    <row r="330" spans="1:10">
      <c r="A330" s="5" t="s">
        <v>176</v>
      </c>
      <c r="B330" s="5">
        <v>2019</v>
      </c>
      <c r="C330" s="6">
        <v>43525</v>
      </c>
      <c r="D330" s="5" t="s">
        <v>13</v>
      </c>
      <c r="E330" s="5" t="s">
        <v>316</v>
      </c>
      <c r="F330" s="5" t="s">
        <v>19</v>
      </c>
      <c r="G330" s="5"/>
      <c r="H330" s="5">
        <v>4</v>
      </c>
    </row>
    <row r="331" spans="1:10">
      <c r="A331" s="5" t="s">
        <v>176</v>
      </c>
      <c r="B331" s="5">
        <v>2019</v>
      </c>
      <c r="C331" s="6">
        <v>43525</v>
      </c>
      <c r="D331" s="5" t="s">
        <v>13</v>
      </c>
      <c r="E331" s="5" t="s">
        <v>342</v>
      </c>
      <c r="F331" s="5" t="s">
        <v>56</v>
      </c>
      <c r="G331" s="5"/>
      <c r="H331" s="5">
        <v>5</v>
      </c>
    </row>
    <row r="332" spans="1:10">
      <c r="A332" s="5" t="s">
        <v>176</v>
      </c>
      <c r="B332" s="5">
        <v>2019</v>
      </c>
      <c r="C332" s="6">
        <v>43525</v>
      </c>
      <c r="D332" s="5" t="s">
        <v>13</v>
      </c>
      <c r="E332" s="5" t="s">
        <v>226</v>
      </c>
      <c r="F332" s="5" t="s">
        <v>40</v>
      </c>
      <c r="G332" s="5"/>
      <c r="H332" s="5">
        <v>6</v>
      </c>
    </row>
    <row r="333" spans="1:10">
      <c r="A333" s="5" t="s">
        <v>176</v>
      </c>
      <c r="B333" s="5">
        <v>2019</v>
      </c>
      <c r="C333" s="6">
        <v>43525</v>
      </c>
      <c r="D333" s="5" t="s">
        <v>13</v>
      </c>
      <c r="E333" s="5" t="s">
        <v>317</v>
      </c>
      <c r="F333" s="5" t="s">
        <v>27</v>
      </c>
      <c r="G333" s="5"/>
      <c r="H333" s="5">
        <v>7</v>
      </c>
    </row>
    <row r="334" spans="1:10">
      <c r="A334" s="5" t="s">
        <v>176</v>
      </c>
      <c r="B334" s="5">
        <v>2019</v>
      </c>
      <c r="C334" s="6">
        <v>43525</v>
      </c>
      <c r="D334" s="5" t="s">
        <v>13</v>
      </c>
      <c r="E334" s="5" t="s">
        <v>275</v>
      </c>
      <c r="F334" s="5" t="s">
        <v>47</v>
      </c>
      <c r="G334" s="5"/>
      <c r="H334" s="5">
        <v>8</v>
      </c>
    </row>
    <row r="335" spans="1:10">
      <c r="A335" s="5" t="s">
        <v>176</v>
      </c>
      <c r="B335" s="5">
        <v>2019</v>
      </c>
      <c r="C335" s="6">
        <v>43525</v>
      </c>
      <c r="D335" s="5" t="s">
        <v>13</v>
      </c>
      <c r="E335" s="5" t="s">
        <v>244</v>
      </c>
      <c r="F335" s="5" t="s">
        <v>245</v>
      </c>
      <c r="G335" s="5"/>
      <c r="H335" s="5">
        <v>9</v>
      </c>
    </row>
    <row r="336" spans="1:10">
      <c r="A336" s="5" t="s">
        <v>176</v>
      </c>
      <c r="B336" s="5">
        <v>2019</v>
      </c>
      <c r="C336" s="6">
        <v>43525</v>
      </c>
      <c r="D336" s="5" t="s">
        <v>13</v>
      </c>
      <c r="E336" s="5" t="s">
        <v>227</v>
      </c>
      <c r="F336" s="5" t="s">
        <v>228</v>
      </c>
      <c r="G336" s="5"/>
      <c r="H336" s="5">
        <v>10</v>
      </c>
    </row>
    <row r="337" spans="1:10">
      <c r="A337" s="5" t="s">
        <v>176</v>
      </c>
      <c r="B337" s="5">
        <v>2019</v>
      </c>
      <c r="C337" s="6">
        <v>43525</v>
      </c>
      <c r="D337" s="5" t="s">
        <v>13</v>
      </c>
      <c r="E337" s="5" t="s">
        <v>276</v>
      </c>
      <c r="F337" s="5" t="s">
        <v>25</v>
      </c>
      <c r="G337" s="5"/>
      <c r="H337" s="5">
        <v>11</v>
      </c>
    </row>
    <row r="338" spans="1:10">
      <c r="A338" s="5" t="s">
        <v>176</v>
      </c>
      <c r="B338" s="5">
        <v>2019</v>
      </c>
      <c r="C338" s="6">
        <v>43525</v>
      </c>
      <c r="D338" s="5" t="s">
        <v>13</v>
      </c>
      <c r="E338" s="5" t="s">
        <v>343</v>
      </c>
      <c r="F338" s="5" t="s">
        <v>17</v>
      </c>
      <c r="G338" s="5"/>
      <c r="H338" s="5">
        <v>12</v>
      </c>
    </row>
    <row r="339" spans="1:10">
      <c r="A339" s="5" t="s">
        <v>176</v>
      </c>
      <c r="B339" s="5">
        <v>2019</v>
      </c>
      <c r="C339" s="6">
        <v>43525</v>
      </c>
      <c r="D339" s="5" t="s">
        <v>13</v>
      </c>
      <c r="E339" s="5" t="s">
        <v>333</v>
      </c>
      <c r="F339" s="5" t="s">
        <v>29</v>
      </c>
      <c r="G339" s="5"/>
      <c r="H339" s="5">
        <v>13</v>
      </c>
    </row>
    <row r="340" spans="1:10">
      <c r="A340" s="5" t="s">
        <v>176</v>
      </c>
      <c r="B340" s="5">
        <v>2019</v>
      </c>
      <c r="C340" s="6">
        <v>43525</v>
      </c>
      <c r="D340" s="5" t="s">
        <v>13</v>
      </c>
      <c r="E340" s="5" t="s">
        <v>313</v>
      </c>
      <c r="F340" s="5" t="s">
        <v>239</v>
      </c>
      <c r="G340" s="5"/>
      <c r="H340" s="5">
        <v>14</v>
      </c>
    </row>
    <row r="341" spans="1:10">
      <c r="A341" s="5" t="s">
        <v>176</v>
      </c>
      <c r="B341" s="5">
        <v>2019</v>
      </c>
      <c r="C341" s="6">
        <v>43525</v>
      </c>
      <c r="D341" s="5" t="s">
        <v>13</v>
      </c>
      <c r="E341" s="5" t="s">
        <v>320</v>
      </c>
      <c r="F341" s="5" t="s">
        <v>44</v>
      </c>
      <c r="G341" s="5"/>
      <c r="H341" s="5">
        <v>15</v>
      </c>
    </row>
    <row r="342" spans="1:10">
      <c r="A342" s="5" t="s">
        <v>176</v>
      </c>
      <c r="B342" s="5">
        <v>2019</v>
      </c>
      <c r="C342" s="6">
        <v>43525</v>
      </c>
      <c r="D342" s="5" t="s">
        <v>13</v>
      </c>
      <c r="E342" s="5" t="s">
        <v>344</v>
      </c>
      <c r="F342" s="5" t="s">
        <v>175</v>
      </c>
      <c r="G342" s="5"/>
      <c r="H342" s="5">
        <v>16</v>
      </c>
    </row>
    <row r="343" spans="1:10">
      <c r="A343" s="5" t="s">
        <v>176</v>
      </c>
      <c r="B343" s="5">
        <v>2019</v>
      </c>
      <c r="C343" s="6">
        <v>43525</v>
      </c>
      <c r="D343" s="5" t="s">
        <v>13</v>
      </c>
      <c r="E343" s="5" t="s">
        <v>321</v>
      </c>
      <c r="F343" s="5" t="s">
        <v>161</v>
      </c>
      <c r="G343" s="5"/>
      <c r="H343" s="5">
        <v>17</v>
      </c>
    </row>
    <row r="344" spans="1:10">
      <c r="A344" s="5" t="s">
        <v>176</v>
      </c>
      <c r="B344" s="5">
        <v>2019</v>
      </c>
      <c r="C344" s="6">
        <v>43525</v>
      </c>
      <c r="D344" s="5" t="s">
        <v>13</v>
      </c>
      <c r="E344" s="5" t="s">
        <v>309</v>
      </c>
      <c r="F344" s="5" t="s">
        <v>38</v>
      </c>
      <c r="G344" s="5"/>
      <c r="H344" s="5">
        <v>18</v>
      </c>
    </row>
    <row r="345" spans="1:10">
      <c r="A345" s="5" t="s">
        <v>176</v>
      </c>
      <c r="B345" s="5">
        <v>2019</v>
      </c>
      <c r="C345" s="6">
        <v>43525</v>
      </c>
      <c r="D345" s="5" t="s">
        <v>13</v>
      </c>
      <c r="E345" s="5" t="s">
        <v>345</v>
      </c>
      <c r="F345" s="5" t="s">
        <v>121</v>
      </c>
      <c r="G345" s="5"/>
      <c r="H345" s="5">
        <v>19</v>
      </c>
    </row>
    <row r="346" spans="1:10">
      <c r="A346" s="5" t="s">
        <v>176</v>
      </c>
      <c r="B346" s="5">
        <v>2019</v>
      </c>
      <c r="C346" s="6">
        <v>43525</v>
      </c>
      <c r="D346" s="5" t="s">
        <v>13</v>
      </c>
      <c r="E346" s="5" t="s">
        <v>322</v>
      </c>
      <c r="F346" s="5" t="s">
        <v>61</v>
      </c>
      <c r="G346" s="5"/>
      <c r="H346" s="5">
        <v>20</v>
      </c>
    </row>
    <row r="347" spans="1:10">
      <c r="A347" s="5" t="s">
        <v>176</v>
      </c>
      <c r="B347" s="5">
        <v>2019</v>
      </c>
      <c r="C347" s="6">
        <v>43525</v>
      </c>
      <c r="D347" s="5" t="s">
        <v>13</v>
      </c>
      <c r="E347" s="5" t="s">
        <v>290</v>
      </c>
      <c r="F347" s="5" t="s">
        <v>237</v>
      </c>
      <c r="G347" s="5"/>
      <c r="H347" s="5">
        <v>21</v>
      </c>
    </row>
    <row r="348" spans="1:10">
      <c r="A348" s="5" t="s">
        <v>176</v>
      </c>
      <c r="B348" s="5">
        <v>2019</v>
      </c>
      <c r="C348" s="6">
        <v>43525</v>
      </c>
      <c r="D348" s="5" t="s">
        <v>13</v>
      </c>
      <c r="E348" s="5" t="s">
        <v>224</v>
      </c>
      <c r="F348" s="5" t="s">
        <v>225</v>
      </c>
      <c r="G348" s="5"/>
      <c r="H348" s="5">
        <v>22</v>
      </c>
    </row>
    <row r="349" spans="1:10">
      <c r="A349" s="5" t="s">
        <v>176</v>
      </c>
      <c r="B349" s="5">
        <v>2019</v>
      </c>
      <c r="C349" s="6">
        <v>43525</v>
      </c>
      <c r="D349" s="5" t="s">
        <v>13</v>
      </c>
      <c r="E349" s="5" t="s">
        <v>243</v>
      </c>
      <c r="F349" s="5" t="s">
        <v>51</v>
      </c>
      <c r="G349" s="5"/>
      <c r="H349" s="5">
        <v>23</v>
      </c>
    </row>
    <row r="350" spans="1:10">
      <c r="A350" s="5" t="s">
        <v>176</v>
      </c>
      <c r="B350" s="5">
        <v>2019</v>
      </c>
      <c r="C350" s="6">
        <v>43525</v>
      </c>
      <c r="D350" s="5" t="s">
        <v>13</v>
      </c>
      <c r="E350" s="5" t="s">
        <v>283</v>
      </c>
      <c r="F350" s="5" t="s">
        <v>123</v>
      </c>
      <c r="G350" s="5"/>
      <c r="H350" s="5">
        <v>24</v>
      </c>
    </row>
    <row r="351" spans="1:10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316</v>
      </c>
      <c r="F351" s="1" t="s">
        <v>19</v>
      </c>
      <c r="G351" s="1"/>
      <c r="H351" s="1">
        <v>1</v>
      </c>
      <c r="I351" s="7">
        <v>0.4055555555555555</v>
      </c>
      <c r="J351">
        <v>46.216999999999999</v>
      </c>
    </row>
    <row r="352" spans="1:10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343</v>
      </c>
      <c r="F352" s="1" t="s">
        <v>17</v>
      </c>
      <c r="G352" s="1"/>
      <c r="H352" s="1">
        <v>2</v>
      </c>
    </row>
    <row r="353" spans="1:8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308</v>
      </c>
      <c r="F353" s="1" t="s">
        <v>53</v>
      </c>
      <c r="G353" s="1"/>
      <c r="H353" s="1">
        <v>3</v>
      </c>
    </row>
    <row r="354" spans="1:8">
      <c r="A354" s="1" t="s">
        <v>130</v>
      </c>
      <c r="B354" s="1">
        <v>2019</v>
      </c>
      <c r="C354" s="2">
        <v>43492</v>
      </c>
      <c r="D354" s="1" t="s">
        <v>72</v>
      </c>
      <c r="E354" s="1" t="s">
        <v>224</v>
      </c>
      <c r="F354" s="1" t="s">
        <v>225</v>
      </c>
      <c r="G354" s="1"/>
      <c r="H354" s="1">
        <v>4</v>
      </c>
    </row>
    <row r="355" spans="1:8">
      <c r="A355" s="1" t="s">
        <v>130</v>
      </c>
      <c r="B355" s="1">
        <v>2019</v>
      </c>
      <c r="C355" s="2">
        <v>43492</v>
      </c>
      <c r="D355" s="1" t="s">
        <v>72</v>
      </c>
      <c r="E355" s="1" t="s">
        <v>227</v>
      </c>
      <c r="F355" s="1" t="s">
        <v>228</v>
      </c>
      <c r="G355" s="1"/>
      <c r="H355" s="1">
        <v>5</v>
      </c>
    </row>
    <row r="356" spans="1:8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342</v>
      </c>
      <c r="F356" s="1" t="s">
        <v>56</v>
      </c>
      <c r="G356" s="1"/>
      <c r="H356" s="1">
        <v>6</v>
      </c>
    </row>
    <row r="357" spans="1:8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290</v>
      </c>
      <c r="F357" s="1" t="s">
        <v>237</v>
      </c>
      <c r="G357" s="1"/>
      <c r="H357" s="1">
        <v>7</v>
      </c>
    </row>
    <row r="358" spans="1:8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309</v>
      </c>
      <c r="F358" s="1" t="s">
        <v>38</v>
      </c>
      <c r="G358" s="1"/>
      <c r="H358" s="1">
        <v>8</v>
      </c>
    </row>
    <row r="359" spans="1:8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344</v>
      </c>
      <c r="F359" s="1" t="s">
        <v>175</v>
      </c>
      <c r="G359" s="1"/>
      <c r="H359" s="1">
        <v>9</v>
      </c>
    </row>
    <row r="360" spans="1:8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335</v>
      </c>
      <c r="F360" s="1" t="s">
        <v>61</v>
      </c>
      <c r="G360" s="1"/>
      <c r="H360" s="1">
        <v>10</v>
      </c>
    </row>
    <row r="361" spans="1:8">
      <c r="A361" s="1" t="s">
        <v>130</v>
      </c>
      <c r="B361" s="1">
        <v>2019</v>
      </c>
      <c r="C361" s="2">
        <v>43492</v>
      </c>
      <c r="D361" s="1" t="s">
        <v>72</v>
      </c>
      <c r="E361" s="1" t="s">
        <v>243</v>
      </c>
      <c r="F361" s="1" t="s">
        <v>51</v>
      </c>
      <c r="G361" s="1"/>
      <c r="H361" s="1">
        <v>11</v>
      </c>
    </row>
    <row r="362" spans="1:8">
      <c r="A362" s="1" t="s">
        <v>130</v>
      </c>
      <c r="B362" s="1">
        <v>2019</v>
      </c>
      <c r="C362" s="2">
        <v>43492</v>
      </c>
      <c r="D362" s="1" t="s">
        <v>72</v>
      </c>
      <c r="E362" s="1" t="s">
        <v>313</v>
      </c>
      <c r="F362" s="1" t="s">
        <v>239</v>
      </c>
      <c r="G362" s="1"/>
      <c r="H362" s="1">
        <v>12</v>
      </c>
    </row>
    <row r="363" spans="1:8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346</v>
      </c>
      <c r="F363" s="1" t="s">
        <v>29</v>
      </c>
      <c r="G363" s="1"/>
      <c r="H363" s="1">
        <v>13</v>
      </c>
    </row>
    <row r="364" spans="1:8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292</v>
      </c>
      <c r="F364" s="1" t="s">
        <v>31</v>
      </c>
      <c r="G364" s="1"/>
      <c r="H364" s="1">
        <v>14</v>
      </c>
    </row>
    <row r="365" spans="1:8">
      <c r="A365" s="1" t="s">
        <v>130</v>
      </c>
      <c r="B365" s="1">
        <v>2019</v>
      </c>
      <c r="C365" s="2">
        <v>43492</v>
      </c>
      <c r="D365" s="1" t="s">
        <v>72</v>
      </c>
      <c r="E365" s="1" t="s">
        <v>263</v>
      </c>
      <c r="F365" s="1" t="s">
        <v>36</v>
      </c>
      <c r="G365" s="1"/>
      <c r="H365" s="1">
        <v>15</v>
      </c>
    </row>
    <row r="366" spans="1:8">
      <c r="A366" s="1" t="s">
        <v>130</v>
      </c>
      <c r="B366" s="1">
        <v>2019</v>
      </c>
      <c r="C366" s="2">
        <v>43492</v>
      </c>
      <c r="D366" s="1" t="s">
        <v>72</v>
      </c>
      <c r="E366" s="1" t="s">
        <v>321</v>
      </c>
      <c r="F366" s="1" t="s">
        <v>161</v>
      </c>
      <c r="G366" s="1"/>
      <c r="H366" s="1">
        <v>16</v>
      </c>
    </row>
    <row r="367" spans="1:8">
      <c r="A367" s="1" t="s">
        <v>130</v>
      </c>
      <c r="B367" s="1">
        <v>2019</v>
      </c>
      <c r="C367" s="2">
        <v>43492</v>
      </c>
      <c r="D367" s="1" t="s">
        <v>72</v>
      </c>
      <c r="E367" s="1" t="s">
        <v>221</v>
      </c>
      <c r="F367" s="1" t="s">
        <v>27</v>
      </c>
      <c r="G367" s="1"/>
      <c r="H367" s="1">
        <v>17</v>
      </c>
    </row>
    <row r="368" spans="1:8">
      <c r="A368" s="1" t="s">
        <v>130</v>
      </c>
      <c r="B368" s="1">
        <v>2019</v>
      </c>
      <c r="C368" s="2">
        <v>43492</v>
      </c>
      <c r="D368" s="1" t="s">
        <v>72</v>
      </c>
      <c r="E368" s="1" t="s">
        <v>347</v>
      </c>
      <c r="F368" s="1" t="s">
        <v>121</v>
      </c>
      <c r="G368" s="1"/>
      <c r="H368" s="1">
        <v>18</v>
      </c>
    </row>
    <row r="369" spans="1:10">
      <c r="A369" s="1" t="s">
        <v>130</v>
      </c>
      <c r="B369" s="1">
        <v>2019</v>
      </c>
      <c r="C369" s="2">
        <v>43492</v>
      </c>
      <c r="D369" s="1" t="s">
        <v>72</v>
      </c>
      <c r="E369" s="1" t="s">
        <v>348</v>
      </c>
      <c r="F369" s="1" t="s">
        <v>15</v>
      </c>
      <c r="G369" s="1"/>
      <c r="H369" s="1">
        <v>19</v>
      </c>
    </row>
    <row r="370" spans="1:10">
      <c r="A370" s="1" t="s">
        <v>130</v>
      </c>
      <c r="B370" s="1">
        <v>2019</v>
      </c>
      <c r="C370" s="2">
        <v>43492</v>
      </c>
      <c r="D370" s="1" t="s">
        <v>72</v>
      </c>
      <c r="E370" s="1" t="s">
        <v>331</v>
      </c>
      <c r="F370" s="1" t="s">
        <v>40</v>
      </c>
      <c r="G370" s="1"/>
      <c r="H370" s="1">
        <v>20</v>
      </c>
    </row>
    <row r="371" spans="1:10">
      <c r="A371" s="1" t="s">
        <v>130</v>
      </c>
      <c r="B371" s="1">
        <v>2019</v>
      </c>
      <c r="C371" s="2">
        <v>43492</v>
      </c>
      <c r="D371" s="1" t="s">
        <v>72</v>
      </c>
      <c r="E371" s="1" t="s">
        <v>249</v>
      </c>
      <c r="F371" s="1" t="s">
        <v>250</v>
      </c>
      <c r="G371" s="1"/>
      <c r="H371" s="1">
        <v>21</v>
      </c>
    </row>
    <row r="372" spans="1:10">
      <c r="A372" s="1" t="s">
        <v>130</v>
      </c>
      <c r="B372" s="1">
        <v>2019</v>
      </c>
      <c r="C372" s="2">
        <v>43492</v>
      </c>
      <c r="D372" s="1" t="s">
        <v>72</v>
      </c>
      <c r="E372" s="1" t="s">
        <v>349</v>
      </c>
      <c r="F372" s="1" t="s">
        <v>350</v>
      </c>
      <c r="G372" s="1"/>
      <c r="H372" s="1">
        <v>22</v>
      </c>
    </row>
    <row r="373" spans="1:10">
      <c r="A373" s="1" t="s">
        <v>130</v>
      </c>
      <c r="B373" s="1">
        <v>2019</v>
      </c>
      <c r="C373" s="2">
        <v>43492</v>
      </c>
      <c r="D373" s="1" t="s">
        <v>72</v>
      </c>
      <c r="E373" s="1" t="s">
        <v>337</v>
      </c>
      <c r="F373" s="1" t="s">
        <v>49</v>
      </c>
      <c r="G373" s="1"/>
      <c r="H373" s="1">
        <v>23</v>
      </c>
    </row>
    <row r="374" spans="1:10">
      <c r="A374" s="1" t="s">
        <v>130</v>
      </c>
      <c r="B374" s="1">
        <v>2019</v>
      </c>
      <c r="C374" s="2">
        <v>43492</v>
      </c>
      <c r="D374" s="1" t="s">
        <v>72</v>
      </c>
      <c r="E374" s="1" t="s">
        <v>351</v>
      </c>
      <c r="F374" s="1" t="s">
        <v>65</v>
      </c>
      <c r="G374" s="1"/>
      <c r="H374" s="1">
        <v>24</v>
      </c>
    </row>
    <row r="375" spans="1:10">
      <c r="A375" s="5" t="s">
        <v>162</v>
      </c>
      <c r="B375" s="5">
        <v>2019</v>
      </c>
      <c r="C375" s="6">
        <v>43484</v>
      </c>
      <c r="D375" s="5" t="s">
        <v>72</v>
      </c>
      <c r="E375" s="5" t="s">
        <v>352</v>
      </c>
      <c r="F375" s="5" t="s">
        <v>36</v>
      </c>
      <c r="G375" s="5"/>
      <c r="H375" s="5">
        <v>1</v>
      </c>
      <c r="I375" s="7">
        <v>0.41944444444444445</v>
      </c>
      <c r="J375">
        <v>44.628999999999998</v>
      </c>
    </row>
    <row r="376" spans="1:10">
      <c r="A376" s="5" t="s">
        <v>162</v>
      </c>
      <c r="B376" s="5">
        <v>2019</v>
      </c>
      <c r="C376" s="6">
        <v>43484</v>
      </c>
      <c r="D376" s="5" t="s">
        <v>72</v>
      </c>
      <c r="E376" s="5" t="s">
        <v>233</v>
      </c>
      <c r="F376" s="5" t="s">
        <v>53</v>
      </c>
      <c r="G376" s="5"/>
      <c r="H376" s="5">
        <v>2</v>
      </c>
    </row>
    <row r="377" spans="1:10">
      <c r="A377" s="5" t="s">
        <v>162</v>
      </c>
      <c r="B377" s="5">
        <v>2019</v>
      </c>
      <c r="C377" s="6">
        <v>43484</v>
      </c>
      <c r="D377" s="5" t="s">
        <v>72</v>
      </c>
      <c r="E377" s="5" t="s">
        <v>226</v>
      </c>
      <c r="F377" s="5" t="s">
        <v>40</v>
      </c>
      <c r="G377" s="5"/>
      <c r="H377" s="5">
        <v>3</v>
      </c>
    </row>
    <row r="378" spans="1:10">
      <c r="A378" s="5" t="s">
        <v>162</v>
      </c>
      <c r="B378" s="5">
        <v>2019</v>
      </c>
      <c r="C378" s="6">
        <v>43484</v>
      </c>
      <c r="D378" s="5" t="s">
        <v>72</v>
      </c>
      <c r="E378" s="5" t="s">
        <v>317</v>
      </c>
      <c r="F378" s="5" t="s">
        <v>27</v>
      </c>
      <c r="G378" s="5"/>
      <c r="H378" s="5">
        <v>4</v>
      </c>
    </row>
    <row r="379" spans="1:10">
      <c r="A379" s="5" t="s">
        <v>162</v>
      </c>
      <c r="B379" s="5">
        <v>2019</v>
      </c>
      <c r="C379" s="6">
        <v>43484</v>
      </c>
      <c r="D379" s="5" t="s">
        <v>72</v>
      </c>
      <c r="E379" s="5" t="s">
        <v>224</v>
      </c>
      <c r="F379" s="5" t="s">
        <v>225</v>
      </c>
      <c r="G379" s="5"/>
      <c r="H379" s="5">
        <v>5</v>
      </c>
    </row>
    <row r="380" spans="1:10">
      <c r="A380" s="5" t="s">
        <v>162</v>
      </c>
      <c r="B380" s="5">
        <v>2019</v>
      </c>
      <c r="C380" s="6">
        <v>43484</v>
      </c>
      <c r="D380" s="5" t="s">
        <v>72</v>
      </c>
      <c r="E380" s="5" t="s">
        <v>335</v>
      </c>
      <c r="F380" s="5" t="s">
        <v>61</v>
      </c>
      <c r="G380" s="5"/>
      <c r="H380" s="5">
        <v>6</v>
      </c>
    </row>
    <row r="381" spans="1:10">
      <c r="A381" s="5" t="s">
        <v>162</v>
      </c>
      <c r="B381" s="5">
        <v>2019</v>
      </c>
      <c r="C381" s="6">
        <v>43484</v>
      </c>
      <c r="D381" s="5" t="s">
        <v>72</v>
      </c>
      <c r="E381" s="5" t="s">
        <v>243</v>
      </c>
      <c r="F381" s="5" t="s">
        <v>51</v>
      </c>
      <c r="G381" s="5"/>
      <c r="H381" s="5">
        <v>7</v>
      </c>
    </row>
    <row r="382" spans="1:10">
      <c r="A382" s="5" t="s">
        <v>162</v>
      </c>
      <c r="B382" s="5">
        <v>2019</v>
      </c>
      <c r="C382" s="6">
        <v>43484</v>
      </c>
      <c r="D382" s="5" t="s">
        <v>72</v>
      </c>
      <c r="E382" s="5" t="s">
        <v>275</v>
      </c>
      <c r="F382" s="5" t="s">
        <v>47</v>
      </c>
      <c r="G382" s="5"/>
      <c r="H382" s="5">
        <v>8</v>
      </c>
    </row>
    <row r="383" spans="1:10">
      <c r="A383" s="5" t="s">
        <v>162</v>
      </c>
      <c r="B383" s="5">
        <v>2019</v>
      </c>
      <c r="C383" s="6">
        <v>43484</v>
      </c>
      <c r="D383" s="5" t="s">
        <v>72</v>
      </c>
      <c r="E383" s="5" t="s">
        <v>345</v>
      </c>
      <c r="F383" s="5" t="s">
        <v>121</v>
      </c>
      <c r="G383" s="5"/>
      <c r="H383" s="5">
        <v>9</v>
      </c>
    </row>
    <row r="384" spans="1:10">
      <c r="A384" s="5" t="s">
        <v>162</v>
      </c>
      <c r="B384" s="5">
        <v>2019</v>
      </c>
      <c r="C384" s="6">
        <v>43484</v>
      </c>
      <c r="D384" s="5" t="s">
        <v>72</v>
      </c>
      <c r="E384" s="5" t="s">
        <v>283</v>
      </c>
      <c r="F384" s="5" t="s">
        <v>123</v>
      </c>
      <c r="G384" s="5"/>
      <c r="H384" s="5">
        <v>10</v>
      </c>
    </row>
    <row r="385" spans="1:10">
      <c r="A385" s="5" t="s">
        <v>162</v>
      </c>
      <c r="B385" s="5">
        <v>2019</v>
      </c>
      <c r="C385" s="6">
        <v>43484</v>
      </c>
      <c r="D385" s="5" t="s">
        <v>72</v>
      </c>
      <c r="E385" s="5" t="s">
        <v>309</v>
      </c>
      <c r="F385" s="5" t="s">
        <v>38</v>
      </c>
      <c r="G385" s="5"/>
      <c r="H385" s="5">
        <v>11</v>
      </c>
    </row>
    <row r="386" spans="1:10">
      <c r="A386" s="5" t="s">
        <v>162</v>
      </c>
      <c r="B386" s="5">
        <v>2019</v>
      </c>
      <c r="C386" s="6">
        <v>43484</v>
      </c>
      <c r="D386" s="5" t="s">
        <v>72</v>
      </c>
      <c r="E386" s="5" t="s">
        <v>227</v>
      </c>
      <c r="F386" s="5" t="s">
        <v>228</v>
      </c>
      <c r="G386" s="5"/>
      <c r="H386" s="5">
        <v>12</v>
      </c>
    </row>
    <row r="387" spans="1:10">
      <c r="A387" s="5" t="s">
        <v>162</v>
      </c>
      <c r="B387" s="5">
        <v>2019</v>
      </c>
      <c r="C387" s="6">
        <v>43484</v>
      </c>
      <c r="D387" s="5" t="s">
        <v>72</v>
      </c>
      <c r="E387" s="5" t="s">
        <v>351</v>
      </c>
      <c r="F387" s="5" t="s">
        <v>65</v>
      </c>
      <c r="G387" s="5"/>
      <c r="H387" s="5">
        <v>13</v>
      </c>
    </row>
    <row r="388" spans="1:10">
      <c r="A388" s="5" t="s">
        <v>162</v>
      </c>
      <c r="B388" s="5">
        <v>2019</v>
      </c>
      <c r="C388" s="6">
        <v>43484</v>
      </c>
      <c r="D388" s="5" t="s">
        <v>72</v>
      </c>
      <c r="E388" s="5" t="s">
        <v>353</v>
      </c>
      <c r="F388" s="5" t="s">
        <v>15</v>
      </c>
      <c r="G388" s="5"/>
      <c r="H388" s="5">
        <v>14</v>
      </c>
    </row>
    <row r="389" spans="1:10">
      <c r="A389" s="5" t="s">
        <v>162</v>
      </c>
      <c r="B389" s="5">
        <v>2019</v>
      </c>
      <c r="C389" s="6">
        <v>43484</v>
      </c>
      <c r="D389" s="5" t="s">
        <v>72</v>
      </c>
      <c r="E389" s="5" t="s">
        <v>333</v>
      </c>
      <c r="F389" s="5" t="s">
        <v>29</v>
      </c>
      <c r="G389" s="5"/>
      <c r="H389" s="5">
        <v>15</v>
      </c>
    </row>
    <row r="390" spans="1:10">
      <c r="A390" s="5" t="s">
        <v>162</v>
      </c>
      <c r="B390" s="5">
        <v>2019</v>
      </c>
      <c r="C390" s="6">
        <v>43484</v>
      </c>
      <c r="D390" s="5" t="s">
        <v>72</v>
      </c>
      <c r="E390" s="5" t="s">
        <v>229</v>
      </c>
      <c r="F390" s="5" t="s">
        <v>230</v>
      </c>
      <c r="G390" s="5"/>
      <c r="H390" s="5">
        <v>16</v>
      </c>
    </row>
    <row r="391" spans="1:10">
      <c r="A391" s="5" t="s">
        <v>162</v>
      </c>
      <c r="B391" s="5">
        <v>2019</v>
      </c>
      <c r="C391" s="6">
        <v>43484</v>
      </c>
      <c r="D391" s="5" t="s">
        <v>72</v>
      </c>
      <c r="E391" s="5" t="s">
        <v>288</v>
      </c>
      <c r="F391" s="5" t="s">
        <v>175</v>
      </c>
      <c r="G391" s="5"/>
      <c r="H391" s="5">
        <v>17</v>
      </c>
    </row>
    <row r="392" spans="1:10">
      <c r="A392" s="5" t="s">
        <v>162</v>
      </c>
      <c r="B392" s="5">
        <v>2019</v>
      </c>
      <c r="C392" s="6">
        <v>43484</v>
      </c>
      <c r="D392" s="5" t="s">
        <v>72</v>
      </c>
      <c r="E392" s="5" t="s">
        <v>337</v>
      </c>
      <c r="F392" s="5" t="s">
        <v>49</v>
      </c>
      <c r="G392" s="5"/>
      <c r="H392" s="5">
        <v>18</v>
      </c>
    </row>
    <row r="393" spans="1:10">
      <c r="A393" s="5" t="s">
        <v>162</v>
      </c>
      <c r="B393" s="5">
        <v>2019</v>
      </c>
      <c r="C393" s="6">
        <v>43484</v>
      </c>
      <c r="D393" s="5" t="s">
        <v>72</v>
      </c>
      <c r="E393" s="5" t="s">
        <v>321</v>
      </c>
      <c r="F393" s="5" t="s">
        <v>161</v>
      </c>
      <c r="G393" s="5"/>
      <c r="H393" s="5">
        <v>19</v>
      </c>
    </row>
    <row r="394" spans="1:10">
      <c r="A394" s="5" t="s">
        <v>162</v>
      </c>
      <c r="B394" s="5">
        <v>2019</v>
      </c>
      <c r="C394" s="6">
        <v>43484</v>
      </c>
      <c r="D394" s="5" t="s">
        <v>72</v>
      </c>
      <c r="E394" s="5" t="s">
        <v>249</v>
      </c>
      <c r="F394" s="5" t="s">
        <v>250</v>
      </c>
      <c r="G394" s="5"/>
      <c r="H394" s="5">
        <v>20</v>
      </c>
    </row>
    <row r="395" spans="1:10">
      <c r="A395" s="5" t="s">
        <v>162</v>
      </c>
      <c r="B395" s="5">
        <v>2019</v>
      </c>
      <c r="C395" s="6">
        <v>43484</v>
      </c>
      <c r="D395" s="5" t="s">
        <v>72</v>
      </c>
      <c r="E395" s="5" t="s">
        <v>292</v>
      </c>
      <c r="F395" s="5" t="s">
        <v>31</v>
      </c>
      <c r="G395" s="5"/>
      <c r="H395" s="5">
        <v>21</v>
      </c>
    </row>
    <row r="396" spans="1:10">
      <c r="A396" s="5" t="s">
        <v>162</v>
      </c>
      <c r="B396" s="5">
        <v>2019</v>
      </c>
      <c r="C396" s="6">
        <v>43484</v>
      </c>
      <c r="D396" s="5" t="s">
        <v>72</v>
      </c>
      <c r="E396" s="5" t="s">
        <v>349</v>
      </c>
      <c r="F396" s="5" t="s">
        <v>350</v>
      </c>
      <c r="G396" s="5"/>
      <c r="H396" s="5">
        <v>22</v>
      </c>
    </row>
    <row r="397" spans="1:10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316</v>
      </c>
      <c r="F397" s="1" t="s">
        <v>19</v>
      </c>
      <c r="G397" s="1"/>
      <c r="H397" s="1">
        <v>1</v>
      </c>
      <c r="I397" s="7">
        <v>0.42708333333333331</v>
      </c>
      <c r="J397">
        <v>43.87</v>
      </c>
    </row>
    <row r="398" spans="1:10">
      <c r="A398" s="1" t="s">
        <v>185</v>
      </c>
      <c r="B398" s="1">
        <v>2018</v>
      </c>
      <c r="C398" s="2">
        <v>43449</v>
      </c>
      <c r="D398" s="1" t="s">
        <v>72</v>
      </c>
      <c r="E398" s="1" t="s">
        <v>343</v>
      </c>
      <c r="F398" s="1" t="s">
        <v>17</v>
      </c>
      <c r="G398" s="1"/>
      <c r="H398" s="1">
        <v>2</v>
      </c>
    </row>
    <row r="399" spans="1:10">
      <c r="A399" s="1" t="s">
        <v>185</v>
      </c>
      <c r="B399" s="1">
        <v>2018</v>
      </c>
      <c r="C399" s="2">
        <v>43449</v>
      </c>
      <c r="D399" s="1" t="s">
        <v>72</v>
      </c>
      <c r="E399" s="1" t="s">
        <v>219</v>
      </c>
      <c r="F399" s="1" t="s">
        <v>67</v>
      </c>
      <c r="G399" s="1"/>
      <c r="H399" s="1">
        <v>3</v>
      </c>
    </row>
    <row r="400" spans="1:10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354</v>
      </c>
      <c r="F400" s="1" t="s">
        <v>25</v>
      </c>
      <c r="G400" s="1"/>
      <c r="H400" s="1">
        <v>4</v>
      </c>
    </row>
    <row r="401" spans="1:8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317</v>
      </c>
      <c r="F401" s="1" t="s">
        <v>27</v>
      </c>
      <c r="G401" s="1"/>
      <c r="H401" s="1">
        <v>5</v>
      </c>
    </row>
    <row r="402" spans="1:8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40</v>
      </c>
      <c r="G402" s="1"/>
      <c r="H402" s="1">
        <v>6</v>
      </c>
    </row>
    <row r="403" spans="1:8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355</v>
      </c>
      <c r="F403" s="1" t="s">
        <v>121</v>
      </c>
      <c r="G403" s="1"/>
      <c r="H403" s="1">
        <v>7</v>
      </c>
    </row>
    <row r="404" spans="1:8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309</v>
      </c>
      <c r="F404" s="1" t="s">
        <v>38</v>
      </c>
      <c r="G404" s="1"/>
      <c r="H404" s="1">
        <v>8</v>
      </c>
    </row>
    <row r="405" spans="1:8">
      <c r="A405" s="1" t="s">
        <v>185</v>
      </c>
      <c r="B405" s="1">
        <v>2018</v>
      </c>
      <c r="C405" s="2">
        <v>43449</v>
      </c>
      <c r="D405" s="1" t="s">
        <v>72</v>
      </c>
      <c r="E405" s="1" t="s">
        <v>283</v>
      </c>
      <c r="F405" s="1" t="s">
        <v>123</v>
      </c>
      <c r="G405" s="1"/>
      <c r="H405" s="1">
        <v>9</v>
      </c>
    </row>
    <row r="406" spans="1:8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328</v>
      </c>
      <c r="F406" s="1" t="s">
        <v>237</v>
      </c>
      <c r="G406" s="1"/>
      <c r="H406" s="1">
        <v>10</v>
      </c>
    </row>
    <row r="407" spans="1:8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335</v>
      </c>
      <c r="F407" s="1" t="s">
        <v>61</v>
      </c>
      <c r="G407" s="1"/>
      <c r="H407" s="1">
        <v>11</v>
      </c>
    </row>
    <row r="408" spans="1:8">
      <c r="A408" s="1" t="s">
        <v>185</v>
      </c>
      <c r="B408" s="1">
        <v>2018</v>
      </c>
      <c r="C408" s="2">
        <v>43449</v>
      </c>
      <c r="D408" s="1" t="s">
        <v>72</v>
      </c>
      <c r="E408" s="1" t="s">
        <v>313</v>
      </c>
      <c r="F408" s="1" t="s">
        <v>239</v>
      </c>
      <c r="G408" s="1"/>
      <c r="H408" s="1">
        <v>12</v>
      </c>
    </row>
    <row r="409" spans="1:8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342</v>
      </c>
      <c r="F409" s="1" t="s">
        <v>56</v>
      </c>
      <c r="G409" s="1"/>
      <c r="H409" s="1">
        <v>13</v>
      </c>
    </row>
    <row r="410" spans="1:8">
      <c r="A410" s="1" t="s">
        <v>185</v>
      </c>
      <c r="B410" s="1">
        <v>2018</v>
      </c>
      <c r="C410" s="2">
        <v>43449</v>
      </c>
      <c r="D410" s="1" t="s">
        <v>72</v>
      </c>
      <c r="E410" s="1" t="s">
        <v>234</v>
      </c>
      <c r="F410" s="1" t="s">
        <v>15</v>
      </c>
      <c r="G410" s="1"/>
      <c r="H410" s="1">
        <v>14</v>
      </c>
    </row>
    <row r="411" spans="1:8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243</v>
      </c>
      <c r="F411" s="1" t="s">
        <v>51</v>
      </c>
      <c r="G411" s="1"/>
      <c r="H411" s="1">
        <v>15</v>
      </c>
    </row>
    <row r="412" spans="1:8">
      <c r="A412" s="1" t="s">
        <v>185</v>
      </c>
      <c r="B412" s="1">
        <v>2018</v>
      </c>
      <c r="C412" s="2">
        <v>43449</v>
      </c>
      <c r="D412" s="1" t="s">
        <v>72</v>
      </c>
      <c r="E412" s="1" t="s">
        <v>227</v>
      </c>
      <c r="F412" s="1" t="s">
        <v>228</v>
      </c>
      <c r="G412" s="1"/>
      <c r="H412" s="1">
        <v>16</v>
      </c>
    </row>
    <row r="413" spans="1:8">
      <c r="A413" s="1" t="s">
        <v>185</v>
      </c>
      <c r="B413" s="1">
        <v>2018</v>
      </c>
      <c r="C413" s="2">
        <v>43449</v>
      </c>
      <c r="D413" s="1" t="s">
        <v>72</v>
      </c>
      <c r="E413" s="1" t="s">
        <v>306</v>
      </c>
      <c r="F413" s="1" t="s">
        <v>49</v>
      </c>
      <c r="G413" s="1"/>
      <c r="H413" s="1">
        <v>17</v>
      </c>
    </row>
    <row r="414" spans="1:8">
      <c r="A414" s="1" t="s">
        <v>185</v>
      </c>
      <c r="B414" s="1">
        <v>2018</v>
      </c>
      <c r="C414" s="2">
        <v>43449</v>
      </c>
      <c r="D414" s="1" t="s">
        <v>72</v>
      </c>
      <c r="E414" s="1" t="s">
        <v>356</v>
      </c>
      <c r="F414" s="1" t="s">
        <v>53</v>
      </c>
      <c r="G414" s="1"/>
      <c r="H414" s="1">
        <v>18</v>
      </c>
    </row>
    <row r="415" spans="1:8">
      <c r="A415" s="1" t="s">
        <v>185</v>
      </c>
      <c r="B415" s="1">
        <v>2018</v>
      </c>
      <c r="C415" s="2">
        <v>43449</v>
      </c>
      <c r="D415" s="1" t="s">
        <v>72</v>
      </c>
      <c r="E415" s="1" t="s">
        <v>320</v>
      </c>
      <c r="F415" s="1" t="s">
        <v>44</v>
      </c>
      <c r="G415" s="1"/>
      <c r="H415" s="1">
        <v>19</v>
      </c>
    </row>
    <row r="416" spans="1:8">
      <c r="A416" s="1" t="s">
        <v>185</v>
      </c>
      <c r="B416" s="1">
        <v>2018</v>
      </c>
      <c r="C416" s="2">
        <v>43449</v>
      </c>
      <c r="D416" s="1" t="s">
        <v>72</v>
      </c>
      <c r="E416" s="1" t="s">
        <v>357</v>
      </c>
      <c r="F416" s="1" t="s">
        <v>36</v>
      </c>
      <c r="G416" s="1"/>
      <c r="H416" s="1">
        <v>20</v>
      </c>
    </row>
    <row r="417" spans="1:10">
      <c r="A417" s="1" t="s">
        <v>185</v>
      </c>
      <c r="B417" s="1">
        <v>2018</v>
      </c>
      <c r="C417" s="2">
        <v>43449</v>
      </c>
      <c r="D417" s="1" t="s">
        <v>72</v>
      </c>
      <c r="E417" s="1" t="s">
        <v>224</v>
      </c>
      <c r="F417" s="1" t="s">
        <v>225</v>
      </c>
      <c r="G417" s="1"/>
      <c r="H417" s="1">
        <v>21</v>
      </c>
    </row>
    <row r="418" spans="1:10">
      <c r="A418" s="1" t="s">
        <v>185</v>
      </c>
      <c r="B418" s="1">
        <v>2018</v>
      </c>
      <c r="C418" s="2">
        <v>43449</v>
      </c>
      <c r="D418" s="1" t="s">
        <v>72</v>
      </c>
      <c r="E418" s="1" t="s">
        <v>249</v>
      </c>
      <c r="F418" s="1" t="s">
        <v>250</v>
      </c>
      <c r="G418" s="1"/>
      <c r="H418" s="1">
        <v>22</v>
      </c>
    </row>
    <row r="419" spans="1:10">
      <c r="A419" s="1" t="s">
        <v>185</v>
      </c>
      <c r="B419" s="1">
        <v>2018</v>
      </c>
      <c r="C419" s="2">
        <v>43449</v>
      </c>
      <c r="D419" s="1" t="s">
        <v>72</v>
      </c>
      <c r="E419" s="1" t="s">
        <v>358</v>
      </c>
      <c r="F419" s="1" t="s">
        <v>31</v>
      </c>
      <c r="G419" s="1"/>
      <c r="H419" s="1">
        <v>23</v>
      </c>
    </row>
    <row r="420" spans="1:10">
      <c r="A420" s="1" t="s">
        <v>185</v>
      </c>
      <c r="B420" s="1">
        <v>2018</v>
      </c>
      <c r="C420" s="2">
        <v>43449</v>
      </c>
      <c r="D420" s="1" t="s">
        <v>72</v>
      </c>
      <c r="E420" s="1" t="s">
        <v>359</v>
      </c>
      <c r="F420" s="1" t="s">
        <v>65</v>
      </c>
      <c r="G420" s="1"/>
      <c r="H420" s="1">
        <v>24</v>
      </c>
    </row>
    <row r="421" spans="1:10">
      <c r="A421" s="5" t="s">
        <v>134</v>
      </c>
      <c r="B421" s="5">
        <v>2018</v>
      </c>
      <c r="C421" s="6">
        <v>43435</v>
      </c>
      <c r="D421" s="5" t="s">
        <v>72</v>
      </c>
      <c r="E421" s="84" t="s">
        <v>276</v>
      </c>
      <c r="F421" s="84" t="s">
        <v>25</v>
      </c>
      <c r="G421" s="84"/>
      <c r="H421" s="46">
        <v>1</v>
      </c>
      <c r="I421" s="7">
        <v>0.40625</v>
      </c>
      <c r="J421">
        <v>46.095999999999997</v>
      </c>
    </row>
    <row r="422" spans="1:10">
      <c r="A422" s="5" t="s">
        <v>134</v>
      </c>
      <c r="B422" s="5">
        <v>2018</v>
      </c>
      <c r="C422" s="6">
        <v>43435</v>
      </c>
      <c r="D422" s="5" t="s">
        <v>72</v>
      </c>
      <c r="E422" s="84" t="s">
        <v>317</v>
      </c>
      <c r="F422" s="84" t="s">
        <v>27</v>
      </c>
      <c r="G422" s="84"/>
      <c r="H422" s="46">
        <v>2</v>
      </c>
    </row>
    <row r="423" spans="1:10">
      <c r="A423" s="5" t="s">
        <v>134</v>
      </c>
      <c r="B423" s="5">
        <v>2018</v>
      </c>
      <c r="C423" s="6">
        <v>43435</v>
      </c>
      <c r="D423" s="5" t="s">
        <v>72</v>
      </c>
      <c r="E423" s="84" t="s">
        <v>308</v>
      </c>
      <c r="F423" s="84" t="s">
        <v>53</v>
      </c>
      <c r="G423" s="84"/>
      <c r="H423" s="46">
        <v>3</v>
      </c>
    </row>
    <row r="424" spans="1:10">
      <c r="A424" s="5" t="s">
        <v>134</v>
      </c>
      <c r="B424" s="5">
        <v>2018</v>
      </c>
      <c r="C424" s="6">
        <v>43435</v>
      </c>
      <c r="D424" s="5" t="s">
        <v>72</v>
      </c>
      <c r="E424" s="84" t="s">
        <v>219</v>
      </c>
      <c r="F424" s="84" t="s">
        <v>67</v>
      </c>
      <c r="G424" s="84"/>
      <c r="H424" s="46">
        <v>4</v>
      </c>
    </row>
    <row r="425" spans="1:10">
      <c r="A425" s="5" t="s">
        <v>134</v>
      </c>
      <c r="B425" s="5">
        <v>2018</v>
      </c>
      <c r="C425" s="6">
        <v>43435</v>
      </c>
      <c r="D425" s="5" t="s">
        <v>72</v>
      </c>
      <c r="E425" s="84" t="s">
        <v>326</v>
      </c>
      <c r="F425" s="84" t="s">
        <v>36</v>
      </c>
      <c r="G425" s="84"/>
      <c r="H425" s="46">
        <v>5</v>
      </c>
    </row>
    <row r="426" spans="1:10">
      <c r="A426" s="5" t="s">
        <v>134</v>
      </c>
      <c r="B426" s="5">
        <v>2018</v>
      </c>
      <c r="C426" s="6">
        <v>43435</v>
      </c>
      <c r="D426" s="5" t="s">
        <v>72</v>
      </c>
      <c r="E426" s="84" t="s">
        <v>224</v>
      </c>
      <c r="F426" s="84" t="s">
        <v>225</v>
      </c>
      <c r="G426" s="84"/>
      <c r="H426" s="46">
        <v>6</v>
      </c>
    </row>
    <row r="427" spans="1:10">
      <c r="A427" s="5" t="s">
        <v>134</v>
      </c>
      <c r="B427" s="5">
        <v>2018</v>
      </c>
      <c r="C427" s="6">
        <v>43435</v>
      </c>
      <c r="D427" s="5" t="s">
        <v>72</v>
      </c>
      <c r="E427" s="84" t="s">
        <v>283</v>
      </c>
      <c r="F427" s="84" t="s">
        <v>123</v>
      </c>
      <c r="G427" s="84"/>
      <c r="H427" s="46">
        <v>7</v>
      </c>
    </row>
    <row r="428" spans="1:10">
      <c r="A428" s="5" t="s">
        <v>134</v>
      </c>
      <c r="B428" s="5">
        <v>2018</v>
      </c>
      <c r="C428" s="6">
        <v>43435</v>
      </c>
      <c r="D428" s="5" t="s">
        <v>72</v>
      </c>
      <c r="E428" s="84" t="s">
        <v>336</v>
      </c>
      <c r="F428" s="84" t="s">
        <v>245</v>
      </c>
      <c r="G428" s="84"/>
      <c r="H428" s="46">
        <v>8</v>
      </c>
    </row>
    <row r="429" spans="1:10">
      <c r="A429" s="5" t="s">
        <v>134</v>
      </c>
      <c r="B429" s="5">
        <v>2018</v>
      </c>
      <c r="C429" s="6">
        <v>43435</v>
      </c>
      <c r="D429" s="5" t="s">
        <v>72</v>
      </c>
      <c r="E429" s="84" t="s">
        <v>310</v>
      </c>
      <c r="F429" s="84" t="s">
        <v>56</v>
      </c>
      <c r="G429" s="84"/>
      <c r="H429" s="46">
        <v>9</v>
      </c>
    </row>
    <row r="430" spans="1:10">
      <c r="A430" s="5" t="s">
        <v>134</v>
      </c>
      <c r="B430" s="5">
        <v>2018</v>
      </c>
      <c r="C430" s="6">
        <v>43435</v>
      </c>
      <c r="D430" s="5" t="s">
        <v>72</v>
      </c>
      <c r="E430" s="84" t="s">
        <v>360</v>
      </c>
      <c r="F430" s="84" t="s">
        <v>19</v>
      </c>
      <c r="G430" s="84"/>
      <c r="H430" s="46">
        <v>10</v>
      </c>
    </row>
    <row r="431" spans="1:10">
      <c r="A431" s="5" t="s">
        <v>134</v>
      </c>
      <c r="B431" s="5">
        <v>2018</v>
      </c>
      <c r="C431" s="6">
        <v>43435</v>
      </c>
      <c r="D431" s="5" t="s">
        <v>72</v>
      </c>
      <c r="E431" s="84" t="s">
        <v>290</v>
      </c>
      <c r="F431" s="84" t="s">
        <v>237</v>
      </c>
      <c r="G431" s="84"/>
      <c r="H431" s="46">
        <v>11</v>
      </c>
    </row>
    <row r="432" spans="1:10">
      <c r="A432" s="5" t="s">
        <v>134</v>
      </c>
      <c r="B432" s="5">
        <v>2018</v>
      </c>
      <c r="C432" s="6">
        <v>43435</v>
      </c>
      <c r="D432" s="5" t="s">
        <v>72</v>
      </c>
      <c r="E432" s="84" t="s">
        <v>322</v>
      </c>
      <c r="F432" s="84" t="s">
        <v>61</v>
      </c>
      <c r="G432" s="84"/>
      <c r="H432" s="46">
        <v>12</v>
      </c>
    </row>
    <row r="433" spans="1:10">
      <c r="A433" s="5" t="s">
        <v>134</v>
      </c>
      <c r="B433" s="5">
        <v>2018</v>
      </c>
      <c r="C433" s="6">
        <v>43435</v>
      </c>
      <c r="D433" s="5" t="s">
        <v>72</v>
      </c>
      <c r="E433" s="84" t="s">
        <v>320</v>
      </c>
      <c r="F433" s="84" t="s">
        <v>44</v>
      </c>
      <c r="G433" s="84"/>
      <c r="H433" s="46">
        <v>13</v>
      </c>
    </row>
    <row r="434" spans="1:10">
      <c r="A434" s="5" t="s">
        <v>134</v>
      </c>
      <c r="B434" s="5">
        <v>2018</v>
      </c>
      <c r="C434" s="6">
        <v>43435</v>
      </c>
      <c r="D434" s="5" t="s">
        <v>72</v>
      </c>
      <c r="E434" s="84" t="s">
        <v>243</v>
      </c>
      <c r="F434" s="84" t="s">
        <v>51</v>
      </c>
      <c r="G434" s="84"/>
      <c r="H434" s="46">
        <v>14</v>
      </c>
    </row>
    <row r="435" spans="1:10">
      <c r="A435" s="5" t="s">
        <v>134</v>
      </c>
      <c r="B435" s="5">
        <v>2018</v>
      </c>
      <c r="C435" s="6">
        <v>43435</v>
      </c>
      <c r="D435" s="5" t="s">
        <v>72</v>
      </c>
      <c r="E435" s="84" t="s">
        <v>249</v>
      </c>
      <c r="F435" s="84" t="s">
        <v>250</v>
      </c>
      <c r="G435" s="84"/>
      <c r="H435" s="46">
        <v>15</v>
      </c>
    </row>
    <row r="436" spans="1:10">
      <c r="A436" s="5" t="s">
        <v>134</v>
      </c>
      <c r="B436" s="5">
        <v>2018</v>
      </c>
      <c r="C436" s="6">
        <v>43435</v>
      </c>
      <c r="D436" s="5" t="s">
        <v>72</v>
      </c>
      <c r="E436" s="84" t="s">
        <v>347</v>
      </c>
      <c r="F436" s="84" t="s">
        <v>121</v>
      </c>
      <c r="G436" s="84"/>
      <c r="H436" s="46">
        <v>16</v>
      </c>
    </row>
    <row r="437" spans="1:10">
      <c r="A437" s="5" t="s">
        <v>134</v>
      </c>
      <c r="B437" s="5">
        <v>2018</v>
      </c>
      <c r="C437" s="6">
        <v>43435</v>
      </c>
      <c r="D437" s="5" t="s">
        <v>72</v>
      </c>
      <c r="E437" s="84" t="s">
        <v>331</v>
      </c>
      <c r="F437" s="84" t="s">
        <v>40</v>
      </c>
      <c r="G437" s="84"/>
      <c r="H437" s="46">
        <v>17</v>
      </c>
    </row>
    <row r="438" spans="1:10">
      <c r="A438" s="5" t="s">
        <v>134</v>
      </c>
      <c r="B438" s="5">
        <v>2018</v>
      </c>
      <c r="C438" s="6">
        <v>43435</v>
      </c>
      <c r="D438" s="5" t="s">
        <v>72</v>
      </c>
      <c r="E438" s="84" t="s">
        <v>337</v>
      </c>
      <c r="F438" s="84" t="s">
        <v>49</v>
      </c>
      <c r="G438" s="84"/>
      <c r="H438" s="46">
        <v>18</v>
      </c>
    </row>
    <row r="439" spans="1:10">
      <c r="A439" s="5" t="s">
        <v>134</v>
      </c>
      <c r="B439" s="5">
        <v>2018</v>
      </c>
      <c r="C439" s="6">
        <v>43435</v>
      </c>
      <c r="D439" s="5" t="s">
        <v>72</v>
      </c>
      <c r="E439" s="84" t="s">
        <v>313</v>
      </c>
      <c r="F439" s="84" t="s">
        <v>239</v>
      </c>
      <c r="G439" s="84"/>
      <c r="H439" s="46">
        <v>19</v>
      </c>
    </row>
    <row r="440" spans="1:10">
      <c r="A440" s="5" t="s">
        <v>134</v>
      </c>
      <c r="B440" s="5">
        <v>2018</v>
      </c>
      <c r="C440" s="6">
        <v>43435</v>
      </c>
      <c r="D440" s="5" t="s">
        <v>72</v>
      </c>
      <c r="E440" s="84" t="s">
        <v>358</v>
      </c>
      <c r="F440" s="84" t="s">
        <v>31</v>
      </c>
      <c r="G440" s="84"/>
      <c r="H440" s="46">
        <v>20</v>
      </c>
    </row>
    <row r="441" spans="1:10">
      <c r="A441" s="5" t="s">
        <v>134</v>
      </c>
      <c r="B441" s="5">
        <v>2018</v>
      </c>
      <c r="C441" s="6">
        <v>43435</v>
      </c>
      <c r="D441" s="5" t="s">
        <v>72</v>
      </c>
      <c r="E441" s="84" t="s">
        <v>344</v>
      </c>
      <c r="F441" s="84" t="s">
        <v>175</v>
      </c>
      <c r="G441" s="84"/>
      <c r="H441" s="46">
        <v>21</v>
      </c>
    </row>
    <row r="442" spans="1:10">
      <c r="A442" s="5" t="s">
        <v>134</v>
      </c>
      <c r="B442" s="5">
        <v>2018</v>
      </c>
      <c r="C442" s="6">
        <v>43435</v>
      </c>
      <c r="D442" s="5" t="s">
        <v>72</v>
      </c>
      <c r="E442" s="84" t="s">
        <v>361</v>
      </c>
      <c r="F442" s="84" t="s">
        <v>15</v>
      </c>
      <c r="G442" s="84"/>
      <c r="H442" s="46">
        <v>22</v>
      </c>
    </row>
    <row r="443" spans="1:10">
      <c r="A443" s="5" t="s">
        <v>134</v>
      </c>
      <c r="B443" s="5">
        <v>2018</v>
      </c>
      <c r="C443" s="6">
        <v>43435</v>
      </c>
      <c r="D443" s="5" t="s">
        <v>72</v>
      </c>
      <c r="E443" s="84" t="s">
        <v>351</v>
      </c>
      <c r="F443" s="84" t="s">
        <v>65</v>
      </c>
      <c r="G443" s="84"/>
      <c r="H443" s="46">
        <v>23</v>
      </c>
    </row>
    <row r="444" spans="1:10">
      <c r="A444" s="44" t="s">
        <v>134</v>
      </c>
      <c r="B444" s="44">
        <v>2018</v>
      </c>
      <c r="C444" s="54">
        <v>43435</v>
      </c>
      <c r="D444" s="44" t="s">
        <v>72</v>
      </c>
      <c r="E444" s="84" t="s">
        <v>309</v>
      </c>
      <c r="F444" s="84" t="s">
        <v>38</v>
      </c>
      <c r="G444" s="84"/>
      <c r="H444" s="46">
        <v>24</v>
      </c>
    </row>
    <row r="445" spans="1:10">
      <c r="A445" s="1" t="s">
        <v>94</v>
      </c>
      <c r="B445" s="1">
        <v>2018</v>
      </c>
      <c r="C445" s="2">
        <v>43401</v>
      </c>
      <c r="D445" s="1" t="s">
        <v>72</v>
      </c>
      <c r="E445" s="1" t="s">
        <v>219</v>
      </c>
      <c r="F445" s="1" t="s">
        <v>67</v>
      </c>
      <c r="G445" s="1"/>
      <c r="H445" s="1">
        <v>1</v>
      </c>
      <c r="I445" s="7">
        <v>0.41111111111111115</v>
      </c>
      <c r="J445">
        <v>45.57</v>
      </c>
    </row>
    <row r="446" spans="1:10">
      <c r="A446" s="1" t="s">
        <v>94</v>
      </c>
      <c r="B446" s="1">
        <v>2018</v>
      </c>
      <c r="C446" s="2">
        <v>43401</v>
      </c>
      <c r="D446" s="1" t="s">
        <v>72</v>
      </c>
      <c r="E446" s="1" t="s">
        <v>6083</v>
      </c>
      <c r="F446" s="1" t="s">
        <v>44</v>
      </c>
      <c r="G446" s="1"/>
      <c r="H446" s="1">
        <v>2</v>
      </c>
    </row>
    <row r="447" spans="1:10">
      <c r="A447" s="1" t="s">
        <v>94</v>
      </c>
      <c r="B447" s="1">
        <v>2018</v>
      </c>
      <c r="C447" s="2">
        <v>43401</v>
      </c>
      <c r="D447" s="1" t="s">
        <v>72</v>
      </c>
      <c r="E447" s="1" t="s">
        <v>319</v>
      </c>
      <c r="F447" s="1" t="s">
        <v>25</v>
      </c>
      <c r="G447" s="1"/>
      <c r="H447" s="1">
        <v>3</v>
      </c>
    </row>
    <row r="448" spans="1:10">
      <c r="A448" s="1" t="s">
        <v>94</v>
      </c>
      <c r="B448" s="1">
        <v>2018</v>
      </c>
      <c r="C448" s="2">
        <v>43401</v>
      </c>
      <c r="D448" s="1" t="s">
        <v>72</v>
      </c>
      <c r="E448" s="1" t="s">
        <v>226</v>
      </c>
      <c r="F448" s="1" t="s">
        <v>40</v>
      </c>
      <c r="G448" s="1"/>
      <c r="H448" s="1">
        <v>4</v>
      </c>
    </row>
    <row r="449" spans="1:8">
      <c r="A449" s="1" t="s">
        <v>94</v>
      </c>
      <c r="B449" s="1">
        <v>2018</v>
      </c>
      <c r="C449" s="2">
        <v>43401</v>
      </c>
      <c r="D449" s="1" t="s">
        <v>72</v>
      </c>
      <c r="E449" s="1" t="s">
        <v>343</v>
      </c>
      <c r="F449" s="1" t="s">
        <v>17</v>
      </c>
      <c r="G449" s="1"/>
      <c r="H449" s="1">
        <v>5</v>
      </c>
    </row>
    <row r="450" spans="1:8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233</v>
      </c>
      <c r="F450" s="1" t="s">
        <v>53</v>
      </c>
      <c r="G450" s="1"/>
      <c r="H450" s="1">
        <v>6</v>
      </c>
    </row>
    <row r="451" spans="1:8">
      <c r="A451" s="1" t="s">
        <v>94</v>
      </c>
      <c r="B451" s="1">
        <v>2018</v>
      </c>
      <c r="C451" s="2">
        <v>43401</v>
      </c>
      <c r="D451" s="1" t="s">
        <v>72</v>
      </c>
      <c r="E451" s="1" t="s">
        <v>283</v>
      </c>
      <c r="F451" s="1" t="s">
        <v>123</v>
      </c>
      <c r="G451" s="1"/>
      <c r="H451" s="1">
        <v>7</v>
      </c>
    </row>
    <row r="452" spans="1:8">
      <c r="A452" s="1" t="s">
        <v>94</v>
      </c>
      <c r="B452" s="1">
        <v>2018</v>
      </c>
      <c r="C452" s="2">
        <v>43401</v>
      </c>
      <c r="D452" s="1" t="s">
        <v>72</v>
      </c>
      <c r="E452" s="1" t="s">
        <v>317</v>
      </c>
      <c r="F452" s="1" t="s">
        <v>27</v>
      </c>
      <c r="G452" s="1"/>
      <c r="H452" s="1">
        <v>8</v>
      </c>
    </row>
    <row r="453" spans="1:8">
      <c r="A453" s="1" t="s">
        <v>94</v>
      </c>
      <c r="B453" s="1">
        <v>2018</v>
      </c>
      <c r="C453" s="2">
        <v>43401</v>
      </c>
      <c r="D453" s="1" t="s">
        <v>72</v>
      </c>
      <c r="E453" s="1" t="s">
        <v>244</v>
      </c>
      <c r="F453" s="1" t="s">
        <v>245</v>
      </c>
      <c r="G453" s="1"/>
      <c r="H453" s="1">
        <v>9</v>
      </c>
    </row>
    <row r="454" spans="1:8">
      <c r="A454" s="1" t="s">
        <v>94</v>
      </c>
      <c r="B454" s="1">
        <v>2018</v>
      </c>
      <c r="C454" s="2">
        <v>43401</v>
      </c>
      <c r="D454" s="1" t="s">
        <v>72</v>
      </c>
      <c r="E454" s="1" t="s">
        <v>238</v>
      </c>
      <c r="F454" s="1" t="s">
        <v>239</v>
      </c>
      <c r="G454" s="1"/>
      <c r="H454" s="1">
        <v>10</v>
      </c>
    </row>
    <row r="455" spans="1:8">
      <c r="A455" s="1" t="s">
        <v>94</v>
      </c>
      <c r="B455" s="1">
        <v>2018</v>
      </c>
      <c r="C455" s="2">
        <v>43401</v>
      </c>
      <c r="D455" s="1" t="s">
        <v>72</v>
      </c>
      <c r="E455" s="1" t="s">
        <v>642</v>
      </c>
      <c r="F455" s="1" t="s">
        <v>15</v>
      </c>
      <c r="G455" s="1"/>
      <c r="H455" s="1">
        <v>11</v>
      </c>
    </row>
    <row r="456" spans="1:8">
      <c r="A456" s="1" t="s">
        <v>94</v>
      </c>
      <c r="B456" s="1">
        <v>2018</v>
      </c>
      <c r="C456" s="2">
        <v>43401</v>
      </c>
      <c r="D456" s="1" t="s">
        <v>72</v>
      </c>
      <c r="E456" s="1" t="s">
        <v>224</v>
      </c>
      <c r="F456" s="1" t="s">
        <v>225</v>
      </c>
      <c r="G456" s="1"/>
      <c r="H456" s="1">
        <v>12</v>
      </c>
    </row>
    <row r="457" spans="1:8">
      <c r="A457" s="1" t="s">
        <v>94</v>
      </c>
      <c r="B457" s="1">
        <v>2018</v>
      </c>
      <c r="C457" s="2">
        <v>43401</v>
      </c>
      <c r="D457" s="1" t="s">
        <v>72</v>
      </c>
      <c r="E457" s="1" t="s">
        <v>310</v>
      </c>
      <c r="F457" s="1" t="s">
        <v>56</v>
      </c>
      <c r="G457" s="1"/>
      <c r="H457" s="1">
        <v>13</v>
      </c>
    </row>
    <row r="458" spans="1:8">
      <c r="A458" s="1" t="s">
        <v>94</v>
      </c>
      <c r="B458" s="1">
        <v>2018</v>
      </c>
      <c r="C458" s="2">
        <v>43401</v>
      </c>
      <c r="D458" s="1" t="s">
        <v>72</v>
      </c>
      <c r="E458" s="1" t="s">
        <v>4618</v>
      </c>
      <c r="F458" s="1" t="s">
        <v>175</v>
      </c>
      <c r="G458" s="1"/>
      <c r="H458" s="1">
        <v>14</v>
      </c>
    </row>
    <row r="459" spans="1:8">
      <c r="A459" s="1" t="s">
        <v>94</v>
      </c>
      <c r="B459" s="1">
        <v>2018</v>
      </c>
      <c r="C459" s="2">
        <v>43401</v>
      </c>
      <c r="D459" s="1" t="s">
        <v>72</v>
      </c>
      <c r="E459" s="1" t="s">
        <v>290</v>
      </c>
      <c r="F459" s="1" t="s">
        <v>237</v>
      </c>
      <c r="G459" s="1"/>
      <c r="H459" s="1">
        <v>15</v>
      </c>
    </row>
    <row r="460" spans="1:8">
      <c r="A460" s="1" t="s">
        <v>94</v>
      </c>
      <c r="B460" s="1">
        <v>2018</v>
      </c>
      <c r="C460" s="2">
        <v>43401</v>
      </c>
      <c r="D460" s="1" t="s">
        <v>72</v>
      </c>
      <c r="E460" s="1" t="s">
        <v>345</v>
      </c>
      <c r="F460" s="1" t="s">
        <v>121</v>
      </c>
      <c r="G460" s="1"/>
      <c r="H460" s="1">
        <v>16</v>
      </c>
    </row>
    <row r="461" spans="1:8">
      <c r="A461" s="1" t="s">
        <v>94</v>
      </c>
      <c r="B461" s="1">
        <v>2018</v>
      </c>
      <c r="C461" s="2">
        <v>43401</v>
      </c>
      <c r="D461" s="1" t="s">
        <v>72</v>
      </c>
      <c r="E461" s="1" t="s">
        <v>1311</v>
      </c>
      <c r="F461" s="1" t="s">
        <v>47</v>
      </c>
      <c r="G461" s="1"/>
      <c r="H461" s="1">
        <v>17</v>
      </c>
    </row>
    <row r="462" spans="1:8">
      <c r="A462" s="1" t="s">
        <v>94</v>
      </c>
      <c r="B462" s="1">
        <v>2018</v>
      </c>
      <c r="C462" s="2">
        <v>43401</v>
      </c>
      <c r="D462" s="1" t="s">
        <v>72</v>
      </c>
      <c r="E462" s="1" t="s">
        <v>322</v>
      </c>
      <c r="F462" s="1" t="s">
        <v>61</v>
      </c>
      <c r="G462" s="1"/>
      <c r="H462" s="1">
        <v>18</v>
      </c>
    </row>
    <row r="463" spans="1:8">
      <c r="A463" s="1" t="s">
        <v>94</v>
      </c>
      <c r="B463" s="1">
        <v>2018</v>
      </c>
      <c r="C463" s="2">
        <v>43401</v>
      </c>
      <c r="D463" s="1" t="s">
        <v>72</v>
      </c>
      <c r="E463" s="1" t="s">
        <v>309</v>
      </c>
      <c r="F463" s="1" t="s">
        <v>38</v>
      </c>
      <c r="G463" s="1"/>
      <c r="H463" s="1">
        <v>19</v>
      </c>
    </row>
    <row r="464" spans="1:8">
      <c r="A464" s="1" t="s">
        <v>94</v>
      </c>
      <c r="B464" s="1">
        <v>2018</v>
      </c>
      <c r="C464" s="2">
        <v>43401</v>
      </c>
      <c r="D464" s="1" t="s">
        <v>72</v>
      </c>
      <c r="E464" s="1" t="s">
        <v>333</v>
      </c>
      <c r="F464" s="1" t="s">
        <v>29</v>
      </c>
      <c r="G464" s="1"/>
      <c r="H464" s="1">
        <v>20</v>
      </c>
    </row>
    <row r="465" spans="1:8">
      <c r="A465" s="1" t="s">
        <v>94</v>
      </c>
      <c r="B465" s="1">
        <v>2018</v>
      </c>
      <c r="C465" s="2">
        <v>43401</v>
      </c>
      <c r="D465" s="1" t="s">
        <v>72</v>
      </c>
      <c r="E465" s="1" t="s">
        <v>229</v>
      </c>
      <c r="F465" s="1" t="s">
        <v>230</v>
      </c>
      <c r="G465" s="1"/>
      <c r="H465" s="1">
        <v>21</v>
      </c>
    </row>
    <row r="466" spans="1:8">
      <c r="A466" s="1" t="s">
        <v>94</v>
      </c>
      <c r="B466" s="1">
        <v>2018</v>
      </c>
      <c r="C466" s="2">
        <v>43401</v>
      </c>
      <c r="D466" s="1" t="s">
        <v>72</v>
      </c>
      <c r="E466" s="1" t="s">
        <v>337</v>
      </c>
      <c r="F466" s="1" t="s">
        <v>49</v>
      </c>
      <c r="G466" s="1"/>
      <c r="H466" s="1">
        <v>22</v>
      </c>
    </row>
    <row r="467" spans="1:8">
      <c r="A467" s="1" t="s">
        <v>94</v>
      </c>
      <c r="B467" s="1">
        <v>2018</v>
      </c>
      <c r="C467" s="2">
        <v>43401</v>
      </c>
      <c r="D467" s="1" t="s">
        <v>72</v>
      </c>
      <c r="E467" s="1" t="s">
        <v>359</v>
      </c>
      <c r="F467" s="1" t="s">
        <v>65</v>
      </c>
      <c r="G467" s="1"/>
      <c r="H467" s="1">
        <v>23</v>
      </c>
    </row>
    <row r="468" spans="1:8">
      <c r="A468" s="1" t="s">
        <v>94</v>
      </c>
      <c r="B468" s="1">
        <v>2018</v>
      </c>
      <c r="C468" s="2">
        <v>43401</v>
      </c>
      <c r="D468" s="1" t="s">
        <v>72</v>
      </c>
      <c r="E468" s="1" t="s">
        <v>349</v>
      </c>
      <c r="F468" s="1" t="s">
        <v>350</v>
      </c>
      <c r="G468" s="1"/>
      <c r="H468" s="1">
        <v>24</v>
      </c>
    </row>
  </sheetData>
  <autoFilter ref="A1:J444" xr:uid="{F2EB4FDB-EFB3-4632-8984-1A2D78DF0C8B}">
    <sortState xmlns:xlrd2="http://schemas.microsoft.com/office/spreadsheetml/2017/richdata2" ref="A2:J444">
      <sortCondition descending="1" ref="B1:B444"/>
    </sortState>
  </autoFilter>
  <conditionalFormatting sqref="D89:D112">
    <cfRule type="expression" dxfId="570" priority="49">
      <formula>$E89="F"</formula>
    </cfRule>
    <cfRule type="expression" dxfId="569" priority="50">
      <formula>$E89="SF"</formula>
    </cfRule>
    <cfRule type="expression" dxfId="568" priority="51">
      <formula>$E89="QF"</formula>
    </cfRule>
    <cfRule type="expression" dxfId="567" priority="52">
      <formula>$E89="R16"</formula>
    </cfRule>
    <cfRule type="expression" dxfId="566" priority="53">
      <formula>$E89="R8"</formula>
    </cfRule>
  </conditionalFormatting>
  <conditionalFormatting sqref="C145:C168">
    <cfRule type="expression" dxfId="565" priority="47">
      <formula>$E145="F"</formula>
    </cfRule>
    <cfRule type="expression" dxfId="564" priority="48">
      <formula>$E145="Q"</formula>
    </cfRule>
  </conditionalFormatting>
  <conditionalFormatting sqref="A145:B168">
    <cfRule type="expression" dxfId="563" priority="44">
      <formula>$E145="Q"</formula>
    </cfRule>
    <cfRule type="expression" dxfId="562" priority="45">
      <formula>$E145="G"</formula>
    </cfRule>
    <cfRule type="expression" dxfId="561" priority="46">
      <formula>$E145="B"</formula>
    </cfRule>
  </conditionalFormatting>
  <conditionalFormatting sqref="D145:D168">
    <cfRule type="expression" dxfId="560" priority="41">
      <formula>$E145="Q"</formula>
    </cfRule>
    <cfRule type="expression" dxfId="559" priority="42">
      <formula>$E145="G"</formula>
    </cfRule>
    <cfRule type="expression" dxfId="558" priority="43">
      <formula>$E145="B"</formula>
    </cfRule>
  </conditionalFormatting>
  <conditionalFormatting sqref="A169:B190 D169:D190">
    <cfRule type="expression" dxfId="557" priority="39">
      <formula>#REF!="F"</formula>
    </cfRule>
    <cfRule type="expression" dxfId="556" priority="40">
      <formula>#REF!="Q"</formula>
    </cfRule>
  </conditionalFormatting>
  <conditionalFormatting sqref="A191:B211 D191:D211">
    <cfRule type="expression" dxfId="555" priority="37">
      <formula>#REF!="F"</formula>
    </cfRule>
    <cfRule type="expression" dxfId="554" priority="38">
      <formula>#REF!="Q"</formula>
    </cfRule>
  </conditionalFormatting>
  <conditionalFormatting sqref="A212:B232 D212:D232">
    <cfRule type="expression" dxfId="553" priority="35">
      <formula>#REF!="F"</formula>
    </cfRule>
    <cfRule type="expression" dxfId="552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551" priority="33">
      <formula>#REF!="F"</formula>
    </cfRule>
    <cfRule type="expression" dxfId="550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549" priority="31">
      <formula>#REF!="F"</formula>
    </cfRule>
    <cfRule type="expression" dxfId="548" priority="32">
      <formula>#REF!="Q"</formula>
    </cfRule>
  </conditionalFormatting>
  <conditionalFormatting sqref="A256:B278 D256:D278">
    <cfRule type="expression" dxfId="547" priority="27">
      <formula>#REF!="F"</formula>
    </cfRule>
    <cfRule type="expression" dxfId="546" priority="28">
      <formula>#REF!="Q"</formula>
    </cfRule>
  </conditionalFormatting>
  <conditionalFormatting sqref="A279:B302 D279:D302">
    <cfRule type="expression" dxfId="545" priority="25">
      <formula>#REF!="F"</formula>
    </cfRule>
    <cfRule type="expression" dxfId="544" priority="26">
      <formula>#REF!="Q"</formula>
    </cfRule>
  </conditionalFormatting>
  <conditionalFormatting sqref="A303:B326 D303:D326">
    <cfRule type="expression" dxfId="543" priority="23">
      <formula>#REF!="F"</formula>
    </cfRule>
    <cfRule type="expression" dxfId="542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541" priority="21">
      <formula>#REF!="F"</formula>
    </cfRule>
    <cfRule type="expression" dxfId="540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539" priority="19">
      <formula>#REF!="F"</formula>
    </cfRule>
    <cfRule type="expression" dxfId="538" priority="20">
      <formula>#REF!="Q"</formula>
    </cfRule>
  </conditionalFormatting>
  <conditionalFormatting sqref="D351:D372">
    <cfRule type="expression" dxfId="537" priority="17">
      <formula>#REF!="F"</formula>
    </cfRule>
    <cfRule type="expression" dxfId="536" priority="18">
      <formula>#REF!="Q"</formula>
    </cfRule>
  </conditionalFormatting>
  <conditionalFormatting sqref="A351:B351 A353:B353 A355:B355 A357:B357 A359:B359 A361:B361 A363:B363 A365:B365 A367:B367 A369:B369 A371:B371">
    <cfRule type="expression" dxfId="535" priority="15">
      <formula>#REF!="F"</formula>
    </cfRule>
    <cfRule type="expression" dxfId="534" priority="16">
      <formula>#REF!="Q"</formula>
    </cfRule>
  </conditionalFormatting>
  <conditionalFormatting sqref="A352:B352 A354:B354 A356:B356 A358:B358 A360:B360 A362:B362 A364:B364 A366:B366 A368:B368 A370:B370 A372:B372">
    <cfRule type="expression" dxfId="533" priority="13">
      <formula>#REF!="F"</formula>
    </cfRule>
    <cfRule type="expression" dxfId="532" priority="14">
      <formula>#REF!="Q"</formula>
    </cfRule>
  </conditionalFormatting>
  <conditionalFormatting sqref="D373:D396">
    <cfRule type="expression" dxfId="531" priority="11">
      <formula>#REF!="F"</formula>
    </cfRule>
    <cfRule type="expression" dxfId="530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529" priority="9">
      <formula>#REF!="F"</formula>
    </cfRule>
    <cfRule type="expression" dxfId="528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527" priority="7">
      <formula>#REF!="F"</formula>
    </cfRule>
    <cfRule type="expression" dxfId="526" priority="8">
      <formula>#REF!="Q"</formula>
    </cfRule>
  </conditionalFormatting>
  <conditionalFormatting sqref="D397:D420">
    <cfRule type="expression" dxfId="525" priority="5">
      <formula>#REF!="F"</formula>
    </cfRule>
    <cfRule type="expression" dxfId="524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523" priority="3">
      <formula>#REF!="F"</formula>
    </cfRule>
    <cfRule type="expression" dxfId="522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521" priority="1">
      <formula>#REF!="F"</formula>
    </cfRule>
    <cfRule type="expression" dxfId="520" priority="2">
      <formula>#REF!="Q"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461"/>
  <sheetViews>
    <sheetView zoomScale="85" zoomScaleNormal="85" workbookViewId="0">
      <pane ySplit="1" topLeftCell="A400" activePane="bottomLeft" state="frozen"/>
      <selection pane="bottomLeft" activeCell="O449" sqref="O449"/>
    </sheetView>
  </sheetViews>
  <sheetFormatPr defaultRowHeight="14.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17" width="1.81640625" bestFit="1" customWidth="1"/>
    <col min="18" max="34" width="2.81640625" bestFit="1" customWidth="1"/>
    <col min="35" max="35" width="6.1796875" bestFit="1" customWidth="1"/>
    <col min="36" max="36" width="6.81640625" bestFit="1" customWidth="1"/>
    <col min="37" max="37" width="5" bestFit="1" customWidth="1"/>
    <col min="38" max="38" width="4.81640625" bestFit="1" customWidth="1"/>
    <col min="39" max="39" width="9.453125" bestFit="1" customWidth="1"/>
  </cols>
  <sheetData>
    <row r="1" spans="1:39">
      <c r="A1" s="4" t="s">
        <v>0</v>
      </c>
      <c r="B1" s="4" t="s">
        <v>1</v>
      </c>
      <c r="C1" s="4" t="s">
        <v>2</v>
      </c>
      <c r="D1" s="4" t="s">
        <v>3</v>
      </c>
      <c r="E1" s="4" t="s">
        <v>216</v>
      </c>
      <c r="F1" s="9" t="s">
        <v>217</v>
      </c>
      <c r="G1" t="s">
        <v>6</v>
      </c>
      <c r="H1" s="9" t="s">
        <v>7</v>
      </c>
      <c r="I1" s="9">
        <v>1</v>
      </c>
      <c r="J1" s="9">
        <v>2</v>
      </c>
      <c r="K1" s="9">
        <v>3</v>
      </c>
      <c r="L1" s="9">
        <v>4</v>
      </c>
      <c r="M1" s="9">
        <v>5</v>
      </c>
      <c r="N1" s="9">
        <v>6</v>
      </c>
      <c r="O1" s="9">
        <v>7</v>
      </c>
      <c r="P1" s="9">
        <v>8</v>
      </c>
      <c r="Q1" s="9">
        <v>9</v>
      </c>
      <c r="R1" s="9">
        <v>10</v>
      </c>
      <c r="S1" s="9">
        <v>11</v>
      </c>
      <c r="T1" s="9">
        <v>12</v>
      </c>
      <c r="U1" s="9">
        <v>13</v>
      </c>
      <c r="V1" s="9">
        <v>14</v>
      </c>
      <c r="W1" s="9">
        <v>15</v>
      </c>
      <c r="X1" s="9">
        <v>16</v>
      </c>
      <c r="Y1" s="9">
        <v>17</v>
      </c>
      <c r="Z1" s="9">
        <v>18</v>
      </c>
      <c r="AA1" s="9">
        <v>19</v>
      </c>
      <c r="AB1" s="9">
        <v>20</v>
      </c>
      <c r="AC1" s="9">
        <v>21</v>
      </c>
      <c r="AD1" s="9">
        <v>22</v>
      </c>
      <c r="AE1" s="9">
        <v>23</v>
      </c>
      <c r="AF1" s="9">
        <v>24</v>
      </c>
      <c r="AG1" s="9">
        <v>25</v>
      </c>
      <c r="AH1" s="9">
        <v>26</v>
      </c>
      <c r="AI1" t="s">
        <v>362</v>
      </c>
      <c r="AJ1" t="s">
        <v>363</v>
      </c>
      <c r="AK1" t="s">
        <v>364</v>
      </c>
      <c r="AL1" t="s">
        <v>218</v>
      </c>
      <c r="AM1" t="s">
        <v>11</v>
      </c>
    </row>
    <row r="2" spans="1:39">
      <c r="A2" s="1" t="s">
        <v>556</v>
      </c>
      <c r="B2" s="1">
        <v>2023</v>
      </c>
      <c r="C2" s="2">
        <v>44983</v>
      </c>
      <c r="D2" s="1" t="s">
        <v>72</v>
      </c>
      <c r="E2" s="1" t="s">
        <v>220</v>
      </c>
      <c r="F2" s="1" t="s">
        <v>17</v>
      </c>
      <c r="G2" s="1"/>
      <c r="H2" s="1">
        <v>1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>
        <v>1</v>
      </c>
      <c r="V2" s="1">
        <v>1</v>
      </c>
      <c r="W2" s="1"/>
      <c r="X2" s="1">
        <v>1</v>
      </c>
      <c r="Y2" s="1"/>
      <c r="Z2" s="1"/>
      <c r="AA2" s="1">
        <v>1</v>
      </c>
      <c r="AB2" s="1"/>
      <c r="AC2" s="1"/>
      <c r="AD2" s="1"/>
      <c r="AE2" s="1"/>
      <c r="AF2" s="1"/>
      <c r="AG2" s="1"/>
      <c r="AH2" s="1"/>
      <c r="AI2" s="1">
        <v>20</v>
      </c>
      <c r="AJ2" s="1"/>
      <c r="AK2" s="1">
        <v>24</v>
      </c>
      <c r="AL2" s="7">
        <v>0.36041666666666666</v>
      </c>
      <c r="AM2" s="20">
        <v>52.023000000000003</v>
      </c>
    </row>
    <row r="3" spans="1:39">
      <c r="A3" s="1" t="s">
        <v>556</v>
      </c>
      <c r="B3" s="1">
        <v>2023</v>
      </c>
      <c r="C3" s="2">
        <v>44983</v>
      </c>
      <c r="D3" s="1" t="s">
        <v>72</v>
      </c>
      <c r="E3" s="1" t="s">
        <v>281</v>
      </c>
      <c r="F3" s="1" t="s">
        <v>29</v>
      </c>
      <c r="G3" s="1"/>
      <c r="H3" s="1">
        <v>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>
        <v>1</v>
      </c>
      <c r="Z3" s="1"/>
      <c r="AA3" s="1"/>
      <c r="AB3" s="1"/>
      <c r="AC3" s="1"/>
      <c r="AD3" s="1"/>
      <c r="AE3" s="1"/>
      <c r="AF3" s="1"/>
      <c r="AG3" s="1"/>
      <c r="AH3" s="1"/>
      <c r="AI3" s="1">
        <v>20</v>
      </c>
      <c r="AJ3" s="1"/>
      <c r="AK3" s="1">
        <v>21</v>
      </c>
    </row>
    <row r="4" spans="1:39">
      <c r="A4" s="1" t="s">
        <v>556</v>
      </c>
      <c r="B4" s="1">
        <v>2023</v>
      </c>
      <c r="C4" s="2">
        <v>44983</v>
      </c>
      <c r="D4" s="1" t="s">
        <v>72</v>
      </c>
      <c r="E4" s="1" t="s">
        <v>224</v>
      </c>
      <c r="F4" s="1" t="s">
        <v>225</v>
      </c>
      <c r="G4" s="1"/>
      <c r="H4" s="1">
        <v>3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>
        <v>1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>
        <v>20</v>
      </c>
      <c r="AJ4" s="1"/>
      <c r="AK4" s="1">
        <v>21</v>
      </c>
    </row>
    <row r="5" spans="1:39">
      <c r="A5" s="1" t="s">
        <v>556</v>
      </c>
      <c r="B5" s="1">
        <v>2023</v>
      </c>
      <c r="C5" s="2">
        <v>44983</v>
      </c>
      <c r="D5" s="1" t="s">
        <v>72</v>
      </c>
      <c r="E5" s="1" t="s">
        <v>258</v>
      </c>
      <c r="F5" s="1" t="s">
        <v>65</v>
      </c>
      <c r="G5" s="1"/>
      <c r="H5" s="1">
        <v>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1</v>
      </c>
      <c r="AA5" s="1"/>
      <c r="AB5" s="1"/>
      <c r="AC5" s="1"/>
      <c r="AD5" s="1"/>
      <c r="AE5" s="1"/>
      <c r="AF5" s="1"/>
      <c r="AG5" s="1"/>
      <c r="AH5" s="1"/>
      <c r="AI5" s="1">
        <v>20</v>
      </c>
      <c r="AJ5" s="1"/>
      <c r="AK5" s="1">
        <v>21</v>
      </c>
    </row>
    <row r="6" spans="1:39">
      <c r="A6" s="1" t="s">
        <v>556</v>
      </c>
      <c r="B6" s="1">
        <v>2023</v>
      </c>
      <c r="C6" s="2">
        <v>44983</v>
      </c>
      <c r="D6" s="1" t="s">
        <v>72</v>
      </c>
      <c r="E6" s="1" t="s">
        <v>274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8</v>
      </c>
    </row>
    <row r="7" spans="1:39">
      <c r="A7" s="1" t="s">
        <v>556</v>
      </c>
      <c r="B7" s="1">
        <v>2023</v>
      </c>
      <c r="C7" s="2">
        <v>44983</v>
      </c>
      <c r="D7" s="1" t="s">
        <v>72</v>
      </c>
      <c r="E7" s="1" t="s">
        <v>339</v>
      </c>
      <c r="F7" s="1" t="s">
        <v>25</v>
      </c>
      <c r="G7" s="1"/>
      <c r="H7" s="1">
        <v>6</v>
      </c>
      <c r="I7" s="1"/>
      <c r="J7" s="1"/>
      <c r="K7" s="1"/>
      <c r="L7" s="1"/>
      <c r="M7" s="1"/>
      <c r="N7" s="1"/>
      <c r="O7" s="1"/>
      <c r="P7" s="1"/>
      <c r="Q7" s="1">
        <v>1</v>
      </c>
      <c r="R7" s="1"/>
      <c r="S7" s="1"/>
      <c r="T7" s="1">
        <v>1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>
        <v>1</v>
      </c>
      <c r="AF7" s="1">
        <v>1</v>
      </c>
      <c r="AG7" s="1"/>
      <c r="AH7" s="1"/>
      <c r="AI7" s="1"/>
      <c r="AJ7" s="1"/>
      <c r="AK7" s="1">
        <v>4</v>
      </c>
    </row>
    <row r="8" spans="1:39">
      <c r="A8" s="1" t="s">
        <v>556</v>
      </c>
      <c r="B8" s="1">
        <v>2023</v>
      </c>
      <c r="C8" s="2">
        <v>44983</v>
      </c>
      <c r="D8" s="1" t="s">
        <v>72</v>
      </c>
      <c r="E8" s="1" t="s">
        <v>248</v>
      </c>
      <c r="F8" s="1" t="s">
        <v>44</v>
      </c>
      <c r="G8" s="1"/>
      <c r="H8" s="1">
        <v>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>
        <v>1</v>
      </c>
      <c r="AC8" s="1">
        <v>1</v>
      </c>
      <c r="AD8" s="1">
        <v>1</v>
      </c>
      <c r="AE8" s="1"/>
      <c r="AF8" s="1"/>
      <c r="AG8" s="1"/>
      <c r="AH8" s="1"/>
      <c r="AI8" s="1"/>
      <c r="AJ8" s="1"/>
      <c r="AK8" s="1">
        <v>3</v>
      </c>
    </row>
    <row r="9" spans="1:39">
      <c r="A9" s="1" t="s">
        <v>556</v>
      </c>
      <c r="B9" s="1">
        <v>2023</v>
      </c>
      <c r="C9" s="2">
        <v>44983</v>
      </c>
      <c r="D9" s="1" t="s">
        <v>72</v>
      </c>
      <c r="E9" s="1" t="s">
        <v>244</v>
      </c>
      <c r="F9" s="1" t="s">
        <v>245</v>
      </c>
      <c r="G9" s="1"/>
      <c r="H9" s="1">
        <v>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>
        <v>1</v>
      </c>
      <c r="AH9" s="1">
        <v>1</v>
      </c>
      <c r="AI9" s="1"/>
      <c r="AJ9" s="1"/>
      <c r="AK9" s="1">
        <v>2</v>
      </c>
    </row>
    <row r="10" spans="1:39">
      <c r="A10" s="1" t="s">
        <v>556</v>
      </c>
      <c r="B10" s="1">
        <v>2023</v>
      </c>
      <c r="C10" s="2">
        <v>44983</v>
      </c>
      <c r="D10" s="1" t="s">
        <v>72</v>
      </c>
      <c r="E10" s="1" t="s">
        <v>603</v>
      </c>
      <c r="F10" s="1" t="s">
        <v>19</v>
      </c>
      <c r="G10" s="1"/>
      <c r="H10" s="1">
        <v>9</v>
      </c>
      <c r="I10" s="1"/>
      <c r="J10" s="1"/>
      <c r="K10" s="1"/>
      <c r="L10" s="1"/>
      <c r="M10" s="1"/>
      <c r="N10" s="1"/>
      <c r="O10" s="1"/>
      <c r="P10" s="1"/>
      <c r="Q10" s="1"/>
      <c r="R10" s="1">
        <v>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>
        <v>1</v>
      </c>
    </row>
    <row r="11" spans="1:39">
      <c r="A11" s="1" t="s">
        <v>556</v>
      </c>
      <c r="B11" s="1">
        <v>2023</v>
      </c>
      <c r="C11" s="2">
        <v>44983</v>
      </c>
      <c r="D11" s="1" t="s">
        <v>72</v>
      </c>
      <c r="E11" s="1" t="s">
        <v>232</v>
      </c>
      <c r="F11" s="1" t="s">
        <v>123</v>
      </c>
      <c r="G11" s="1"/>
      <c r="H11" s="1">
        <v>10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v>1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>
        <v>1</v>
      </c>
    </row>
    <row r="12" spans="1:39">
      <c r="A12" s="1" t="s">
        <v>556</v>
      </c>
      <c r="B12" s="1">
        <v>2023</v>
      </c>
      <c r="C12" s="2">
        <v>44983</v>
      </c>
      <c r="D12" s="1" t="s">
        <v>72</v>
      </c>
      <c r="E12" s="1" t="s">
        <v>572</v>
      </c>
      <c r="F12" s="1" t="s">
        <v>98</v>
      </c>
      <c r="G12" s="1"/>
      <c r="H12" s="1">
        <v>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>
        <v>0</v>
      </c>
    </row>
    <row r="13" spans="1:39">
      <c r="A13" s="1" t="s">
        <v>556</v>
      </c>
      <c r="B13" s="1">
        <v>2023</v>
      </c>
      <c r="C13" s="2">
        <v>44983</v>
      </c>
      <c r="D13" s="1" t="s">
        <v>72</v>
      </c>
      <c r="E13" s="1" t="s">
        <v>238</v>
      </c>
      <c r="F13" s="1" t="s">
        <v>239</v>
      </c>
      <c r="G13" s="1"/>
      <c r="H13" s="1">
        <v>12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>
        <v>0</v>
      </c>
    </row>
    <row r="14" spans="1:39">
      <c r="A14" s="1" t="s">
        <v>556</v>
      </c>
      <c r="B14" s="1">
        <v>2023</v>
      </c>
      <c r="C14" s="2">
        <v>44983</v>
      </c>
      <c r="D14" s="1" t="s">
        <v>72</v>
      </c>
      <c r="E14" s="1" t="s">
        <v>231</v>
      </c>
      <c r="F14" s="1" t="s">
        <v>49</v>
      </c>
      <c r="G14" s="1"/>
      <c r="H14" s="1">
        <v>13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>
        <v>0</v>
      </c>
    </row>
    <row r="15" spans="1:39">
      <c r="A15" s="1" t="s">
        <v>556</v>
      </c>
      <c r="B15" s="1">
        <v>2023</v>
      </c>
      <c r="C15" s="2">
        <v>44983</v>
      </c>
      <c r="D15" s="1" t="s">
        <v>72</v>
      </c>
      <c r="E15" s="1" t="s">
        <v>575</v>
      </c>
      <c r="F15" s="1" t="s">
        <v>53</v>
      </c>
      <c r="G15" s="1"/>
      <c r="H15" s="1">
        <v>14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>
        <v>0</v>
      </c>
    </row>
    <row r="16" spans="1:39">
      <c r="A16" s="1" t="s">
        <v>556</v>
      </c>
      <c r="B16" s="1">
        <v>2023</v>
      </c>
      <c r="C16" s="2">
        <v>44983</v>
      </c>
      <c r="D16" s="1" t="s">
        <v>72</v>
      </c>
      <c r="E16" s="1" t="s">
        <v>263</v>
      </c>
      <c r="F16" s="1" t="s">
        <v>36</v>
      </c>
      <c r="G16" s="1"/>
      <c r="H16" s="1">
        <v>15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>
        <v>0</v>
      </c>
    </row>
    <row r="17" spans="1:39">
      <c r="A17" s="1" t="s">
        <v>556</v>
      </c>
      <c r="B17" s="1">
        <v>2023</v>
      </c>
      <c r="C17" s="2">
        <v>44983</v>
      </c>
      <c r="D17" s="1" t="s">
        <v>72</v>
      </c>
      <c r="E17" s="1" t="s">
        <v>278</v>
      </c>
      <c r="F17" s="1" t="s">
        <v>67</v>
      </c>
      <c r="G17" s="1"/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>
        <v>0</v>
      </c>
    </row>
    <row r="18" spans="1:39">
      <c r="A18" s="1" t="s">
        <v>556</v>
      </c>
      <c r="B18" s="1">
        <v>2023</v>
      </c>
      <c r="C18" s="2">
        <v>44983</v>
      </c>
      <c r="D18" s="1" t="s">
        <v>72</v>
      </c>
      <c r="E18" s="1" t="s">
        <v>581</v>
      </c>
      <c r="F18" s="1" t="s">
        <v>15</v>
      </c>
      <c r="G18" s="1"/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>
        <v>0</v>
      </c>
    </row>
    <row r="19" spans="1:39">
      <c r="A19" s="1" t="s">
        <v>556</v>
      </c>
      <c r="B19" s="1">
        <v>2023</v>
      </c>
      <c r="C19" s="2">
        <v>44983</v>
      </c>
      <c r="D19" s="1" t="s">
        <v>72</v>
      </c>
      <c r="E19" s="1" t="s">
        <v>270</v>
      </c>
      <c r="F19" s="1" t="s">
        <v>271</v>
      </c>
      <c r="G19" s="1"/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>
        <v>0</v>
      </c>
    </row>
    <row r="20" spans="1:39">
      <c r="A20" s="1" t="s">
        <v>556</v>
      </c>
      <c r="B20" s="1">
        <v>2023</v>
      </c>
      <c r="C20" s="2">
        <v>44983</v>
      </c>
      <c r="D20" s="1" t="s">
        <v>72</v>
      </c>
      <c r="E20" s="1" t="s">
        <v>236</v>
      </c>
      <c r="F20" s="1" t="s">
        <v>237</v>
      </c>
      <c r="G20" s="1"/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>
        <v>0</v>
      </c>
    </row>
    <row r="21" spans="1:39">
      <c r="A21" s="1" t="s">
        <v>556</v>
      </c>
      <c r="B21" s="1">
        <v>2023</v>
      </c>
      <c r="C21" s="2">
        <v>44983</v>
      </c>
      <c r="D21" s="1" t="s">
        <v>72</v>
      </c>
      <c r="E21" s="1" t="s">
        <v>323</v>
      </c>
      <c r="F21" s="1" t="s">
        <v>27</v>
      </c>
      <c r="G21" s="1"/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>
        <v>0</v>
      </c>
    </row>
    <row r="22" spans="1:39">
      <c r="A22" s="1" t="s">
        <v>556</v>
      </c>
      <c r="B22" s="1">
        <v>2023</v>
      </c>
      <c r="C22" s="2">
        <v>44983</v>
      </c>
      <c r="D22" s="1" t="s">
        <v>72</v>
      </c>
      <c r="E22" s="1" t="s">
        <v>241</v>
      </c>
      <c r="F22" s="1" t="s">
        <v>242</v>
      </c>
      <c r="G22" s="1"/>
      <c r="H22" s="1">
        <v>21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>
        <v>0</v>
      </c>
    </row>
    <row r="23" spans="1:39">
      <c r="A23" s="1" t="s">
        <v>556</v>
      </c>
      <c r="B23" s="1">
        <v>2023</v>
      </c>
      <c r="C23" s="2">
        <v>44983</v>
      </c>
      <c r="D23" s="1" t="s">
        <v>72</v>
      </c>
      <c r="E23" s="1" t="s">
        <v>259</v>
      </c>
      <c r="F23" s="1" t="s">
        <v>148</v>
      </c>
      <c r="G23" s="1"/>
      <c r="H23" s="1">
        <v>22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>
        <v>0</v>
      </c>
    </row>
    <row r="24" spans="1:39">
      <c r="A24" s="1" t="s">
        <v>556</v>
      </c>
      <c r="B24" s="1">
        <v>2023</v>
      </c>
      <c r="C24" s="2">
        <v>44983</v>
      </c>
      <c r="D24" s="1" t="s">
        <v>72</v>
      </c>
      <c r="E24" s="1" t="s">
        <v>321</v>
      </c>
      <c r="F24" s="1" t="s">
        <v>161</v>
      </c>
      <c r="G24" s="1"/>
      <c r="H24" s="1">
        <v>23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>
        <v>0</v>
      </c>
    </row>
    <row r="25" spans="1:39">
      <c r="A25" s="5" t="s">
        <v>12</v>
      </c>
      <c r="B25" s="5">
        <v>2022</v>
      </c>
      <c r="C25" s="6">
        <v>44848</v>
      </c>
      <c r="D25" s="5" t="s">
        <v>13</v>
      </c>
      <c r="E25" s="5" t="s">
        <v>223</v>
      </c>
      <c r="F25" s="5" t="s">
        <v>19</v>
      </c>
      <c r="G25" s="16">
        <f>(C25-VLOOKUP(E25,Riders!$A$2:$C$213,2,FALSE))/365</f>
        <v>21.101369863013698</v>
      </c>
      <c r="H25" s="5">
        <v>1</v>
      </c>
      <c r="I25" s="5"/>
      <c r="J25" s="5"/>
      <c r="K25" s="5"/>
      <c r="L25" s="5"/>
      <c r="M25" s="5"/>
      <c r="N25" s="5">
        <v>1</v>
      </c>
      <c r="O25" s="5">
        <v>1</v>
      </c>
      <c r="P25" s="5"/>
      <c r="Q25" s="5"/>
      <c r="R25" s="5"/>
      <c r="S25" s="5"/>
      <c r="T25" s="5"/>
      <c r="U25" s="5"/>
      <c r="V25" s="5"/>
      <c r="W25" s="5">
        <v>1</v>
      </c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>
        <v>20</v>
      </c>
      <c r="AJ25" s="5"/>
      <c r="AK25" s="5">
        <v>23</v>
      </c>
      <c r="AL25" s="7">
        <v>0.3527777777777778</v>
      </c>
      <c r="AM25">
        <v>53.15</v>
      </c>
    </row>
    <row r="26" spans="1:39">
      <c r="A26" s="5" t="s">
        <v>12</v>
      </c>
      <c r="B26" s="5">
        <v>2022</v>
      </c>
      <c r="C26" s="6">
        <v>44848</v>
      </c>
      <c r="D26" s="5" t="s">
        <v>13</v>
      </c>
      <c r="E26" s="5" t="s">
        <v>224</v>
      </c>
      <c r="F26" s="5" t="s">
        <v>225</v>
      </c>
      <c r="G26" s="16">
        <f>(C26-VLOOKUP(E26,Riders!$A$2:$C$213,2,FALSE))/365</f>
        <v>30.147945205479452</v>
      </c>
      <c r="H26" s="5">
        <v>2</v>
      </c>
      <c r="I26" s="5"/>
      <c r="J26" s="5"/>
      <c r="K26" s="5"/>
      <c r="L26" s="5"/>
      <c r="M26" s="5"/>
      <c r="N26" s="5"/>
      <c r="O26" s="5"/>
      <c r="P26" s="5"/>
      <c r="Q26" s="5"/>
      <c r="R26" s="5">
        <v>1</v>
      </c>
      <c r="S26" s="5"/>
      <c r="T26" s="5"/>
      <c r="U26" s="5">
        <v>1</v>
      </c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>
        <v>20</v>
      </c>
      <c r="AJ26" s="5"/>
      <c r="AK26" s="5">
        <v>22</v>
      </c>
      <c r="AM26" s="20"/>
    </row>
    <row r="27" spans="1:39">
      <c r="A27" s="5" t="s">
        <v>12</v>
      </c>
      <c r="B27" s="5">
        <v>2022</v>
      </c>
      <c r="C27" s="6">
        <v>44848</v>
      </c>
      <c r="D27" s="5" t="s">
        <v>13</v>
      </c>
      <c r="E27" s="5" t="s">
        <v>227</v>
      </c>
      <c r="F27" s="5" t="s">
        <v>228</v>
      </c>
      <c r="G27" s="16" t="e">
        <f>(C27-VLOOKUP(E27,Riders!$A$2:$C$213,2,FALSE))/365</f>
        <v>#N/A</v>
      </c>
      <c r="H27" s="5">
        <v>3</v>
      </c>
      <c r="I27" s="5"/>
      <c r="J27" s="5"/>
      <c r="K27" s="5"/>
      <c r="L27" s="5"/>
      <c r="M27" s="5"/>
      <c r="N27" s="5"/>
      <c r="O27" s="5"/>
      <c r="P27" s="5"/>
      <c r="Q27" s="5">
        <v>1</v>
      </c>
      <c r="R27" s="5"/>
      <c r="S27" s="5"/>
      <c r="T27" s="5">
        <v>1</v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>
        <v>20</v>
      </c>
      <c r="AJ27" s="5"/>
      <c r="AK27" s="5">
        <v>22</v>
      </c>
    </row>
    <row r="28" spans="1:39">
      <c r="A28" s="5" t="s">
        <v>12</v>
      </c>
      <c r="B28" s="5">
        <v>2022</v>
      </c>
      <c r="C28" s="6">
        <v>44848</v>
      </c>
      <c r="D28" s="5" t="s">
        <v>13</v>
      </c>
      <c r="E28" s="5" t="s">
        <v>240</v>
      </c>
      <c r="F28" s="5" t="s">
        <v>56</v>
      </c>
      <c r="G28" s="16">
        <f>(C28-VLOOKUP(E28,Riders!$A$2:$C$213,2,FALSE))/365</f>
        <v>27.12054794520548</v>
      </c>
      <c r="H28" s="5">
        <v>4</v>
      </c>
      <c r="I28" s="5"/>
      <c r="J28" s="5"/>
      <c r="K28" s="5"/>
      <c r="L28" s="5"/>
      <c r="M28" s="5">
        <v>1</v>
      </c>
      <c r="N28" s="5"/>
      <c r="O28" s="5"/>
      <c r="P28" s="5">
        <v>1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>
        <v>20</v>
      </c>
      <c r="AJ28" s="5"/>
      <c r="AK28" s="5">
        <v>22</v>
      </c>
    </row>
    <row r="29" spans="1:39">
      <c r="A29" s="5" t="s">
        <v>12</v>
      </c>
      <c r="B29" s="5">
        <v>2022</v>
      </c>
      <c r="C29" s="6">
        <v>44848</v>
      </c>
      <c r="D29" s="5" t="s">
        <v>13</v>
      </c>
      <c r="E29" s="5" t="s">
        <v>244</v>
      </c>
      <c r="F29" s="5" t="s">
        <v>245</v>
      </c>
      <c r="G29" s="16">
        <f>(C29-VLOOKUP(E29,Riders!$A$2:$C$213,2,FALSE))/365</f>
        <v>26.408219178082192</v>
      </c>
      <c r="H29" s="5">
        <v>5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>
        <v>1</v>
      </c>
      <c r="T29" s="5"/>
      <c r="U29" s="5"/>
      <c r="V29" s="5">
        <v>1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>
        <v>20</v>
      </c>
      <c r="AJ29" s="5"/>
      <c r="AK29" s="5">
        <v>22</v>
      </c>
    </row>
    <row r="30" spans="1:39">
      <c r="A30" s="5" t="s">
        <v>12</v>
      </c>
      <c r="B30" s="5">
        <v>2022</v>
      </c>
      <c r="C30" s="6">
        <v>44848</v>
      </c>
      <c r="D30" s="5" t="s">
        <v>13</v>
      </c>
      <c r="E30" s="5" t="s">
        <v>219</v>
      </c>
      <c r="F30" s="5" t="s">
        <v>67</v>
      </c>
      <c r="G30" s="16" t="e">
        <f>(C30-VLOOKUP(E30,Riders!$A$2:$C$213,2,FALSE))/365</f>
        <v>#N/A</v>
      </c>
      <c r="H30" s="5">
        <v>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>
        <v>1</v>
      </c>
      <c r="Z30" s="5"/>
      <c r="AA30" s="5">
        <v>1</v>
      </c>
      <c r="AB30" s="5"/>
      <c r="AC30" s="5">
        <v>1</v>
      </c>
      <c r="AD30" s="5">
        <v>1</v>
      </c>
      <c r="AE30" s="5"/>
      <c r="AF30" s="5">
        <v>1</v>
      </c>
      <c r="AG30" s="5">
        <v>1</v>
      </c>
      <c r="AH30" s="5">
        <v>1</v>
      </c>
      <c r="AI30" s="5"/>
      <c r="AJ30" s="5"/>
      <c r="AK30" s="5">
        <v>9</v>
      </c>
    </row>
    <row r="31" spans="1:39">
      <c r="A31" s="5" t="s">
        <v>12</v>
      </c>
      <c r="B31" s="5">
        <v>2022</v>
      </c>
      <c r="C31" s="6">
        <v>44848</v>
      </c>
      <c r="D31" s="5" t="s">
        <v>13</v>
      </c>
      <c r="E31" s="5" t="s">
        <v>222</v>
      </c>
      <c r="F31" s="5" t="s">
        <v>29</v>
      </c>
      <c r="G31" s="16">
        <f>(C31-VLOOKUP(E31,Riders!$A$2:$C$213,2,FALSE))/365</f>
        <v>24.542465753424658</v>
      </c>
      <c r="H31" s="5">
        <v>7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>
        <v>1</v>
      </c>
      <c r="Y31" s="5"/>
      <c r="Z31" s="5">
        <v>1</v>
      </c>
      <c r="AA31" s="5"/>
      <c r="AB31" s="5">
        <v>1</v>
      </c>
      <c r="AC31" s="5"/>
      <c r="AD31" s="5"/>
      <c r="AE31" s="5">
        <v>1</v>
      </c>
      <c r="AF31" s="5"/>
      <c r="AG31" s="5"/>
      <c r="AH31" s="5"/>
      <c r="AI31" s="5"/>
      <c r="AJ31" s="5"/>
      <c r="AK31" s="5">
        <v>4</v>
      </c>
    </row>
    <row r="32" spans="1:39">
      <c r="A32" s="5" t="s">
        <v>12</v>
      </c>
      <c r="B32" s="5">
        <v>2022</v>
      </c>
      <c r="C32" s="6">
        <v>44848</v>
      </c>
      <c r="D32" s="5" t="s">
        <v>13</v>
      </c>
      <c r="E32" s="5" t="s">
        <v>221</v>
      </c>
      <c r="F32" s="5" t="s">
        <v>27</v>
      </c>
      <c r="G32" s="16">
        <f>(C32-VLOOKUP(E32,Riders!$A$2:$C$213,2,FALSE))/365</f>
        <v>23.684931506849313</v>
      </c>
      <c r="H32" s="5">
        <v>8</v>
      </c>
      <c r="I32" s="5"/>
      <c r="J32" s="5"/>
      <c r="K32" s="5"/>
      <c r="L32" s="5">
        <v>1</v>
      </c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>
        <v>1</v>
      </c>
    </row>
    <row r="33" spans="1:37">
      <c r="A33" s="5" t="s">
        <v>12</v>
      </c>
      <c r="B33" s="5">
        <v>2022</v>
      </c>
      <c r="C33" s="6">
        <v>44848</v>
      </c>
      <c r="D33" s="5" t="s">
        <v>13</v>
      </c>
      <c r="E33" s="5" t="s">
        <v>220</v>
      </c>
      <c r="F33" s="5" t="s">
        <v>17</v>
      </c>
      <c r="G33" s="16">
        <f>(C33-VLOOKUP(E33,Riders!$A$2:$C$213,2,FALSE))/365</f>
        <v>23.769863013698629</v>
      </c>
      <c r="H33" s="5">
        <v>9</v>
      </c>
      <c r="I33" s="5"/>
      <c r="J33" s="5"/>
      <c r="K33" s="5">
        <v>1</v>
      </c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>
        <v>1</v>
      </c>
    </row>
    <row r="34" spans="1:37">
      <c r="A34" s="5" t="s">
        <v>12</v>
      </c>
      <c r="B34" s="5">
        <v>2022</v>
      </c>
      <c r="C34" s="6">
        <v>44848</v>
      </c>
      <c r="D34" s="5" t="s">
        <v>13</v>
      </c>
      <c r="E34" s="5" t="s">
        <v>243</v>
      </c>
      <c r="F34" s="5" t="s">
        <v>51</v>
      </c>
      <c r="G34" s="16">
        <f>(C34-VLOOKUP(E34,Riders!$A$2:$C$213,2,FALSE))/365</f>
        <v>26.945205479452056</v>
      </c>
      <c r="H34" s="5">
        <v>10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>
        <v>0</v>
      </c>
    </row>
    <row r="35" spans="1:37">
      <c r="A35" s="5" t="s">
        <v>12</v>
      </c>
      <c r="B35" s="5">
        <v>2022</v>
      </c>
      <c r="C35" s="6">
        <v>44848</v>
      </c>
      <c r="D35" s="5" t="s">
        <v>13</v>
      </c>
      <c r="E35" s="5" t="s">
        <v>233</v>
      </c>
      <c r="F35" s="5" t="s">
        <v>53</v>
      </c>
      <c r="G35" s="16">
        <f>(C35-VLOOKUP(E35,Riders!$A$2:$C$213,2,FALSE))/365</f>
        <v>24.643835616438356</v>
      </c>
      <c r="H35" s="5">
        <v>11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>
        <v>0</v>
      </c>
    </row>
    <row r="36" spans="1:37">
      <c r="A36" s="5" t="s">
        <v>12</v>
      </c>
      <c r="B36" s="5">
        <v>2022</v>
      </c>
      <c r="C36" s="6">
        <v>44848</v>
      </c>
      <c r="D36" s="5" t="s">
        <v>13</v>
      </c>
      <c r="E36" s="5" t="s">
        <v>246</v>
      </c>
      <c r="F36" s="5" t="s">
        <v>25</v>
      </c>
      <c r="G36" s="16">
        <f>(C36-VLOOKUP(E36,Riders!$A$2:$C$213,2,FALSE))/365</f>
        <v>20.339726027397262</v>
      </c>
      <c r="H36" s="5">
        <v>12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>
        <v>0</v>
      </c>
    </row>
    <row r="37" spans="1:37">
      <c r="A37" s="5" t="s">
        <v>12</v>
      </c>
      <c r="B37" s="5">
        <v>2022</v>
      </c>
      <c r="C37" s="6">
        <v>44848</v>
      </c>
      <c r="D37" s="5" t="s">
        <v>13</v>
      </c>
      <c r="E37" s="5" t="s">
        <v>249</v>
      </c>
      <c r="F37" s="5" t="s">
        <v>250</v>
      </c>
      <c r="G37" s="16">
        <f>(C37-VLOOKUP(E37,Riders!$A$2:$C$213,2,FALSE))/365</f>
        <v>27.873972602739727</v>
      </c>
      <c r="H37" s="5">
        <v>13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>
        <v>0</v>
      </c>
    </row>
    <row r="38" spans="1:37">
      <c r="A38" s="5" t="s">
        <v>12</v>
      </c>
      <c r="B38" s="5">
        <v>2022</v>
      </c>
      <c r="C38" s="6">
        <v>44848</v>
      </c>
      <c r="D38" s="5" t="s">
        <v>13</v>
      </c>
      <c r="E38" s="5" t="s">
        <v>234</v>
      </c>
      <c r="F38" s="5" t="s">
        <v>15</v>
      </c>
      <c r="G38" s="16">
        <f>(C38-VLOOKUP(E38,Riders!$A$2:$C$213,2,FALSE))/365</f>
        <v>23.301369863013697</v>
      </c>
      <c r="H38" s="5">
        <v>14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>
        <v>0</v>
      </c>
    </row>
    <row r="39" spans="1:37">
      <c r="A39" s="5" t="s">
        <v>12</v>
      </c>
      <c r="B39" s="5">
        <v>2022</v>
      </c>
      <c r="C39" s="6">
        <v>44848</v>
      </c>
      <c r="D39" s="5" t="s">
        <v>13</v>
      </c>
      <c r="E39" s="5" t="s">
        <v>236</v>
      </c>
      <c r="F39" s="5" t="s">
        <v>237</v>
      </c>
      <c r="G39" s="16" t="e">
        <f>(C39-VLOOKUP(E39,Riders!$A$2:$C$213,2,FALSE))/365</f>
        <v>#N/A</v>
      </c>
      <c r="H39" s="5">
        <v>15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>
        <v>0</v>
      </c>
    </row>
    <row r="40" spans="1:37">
      <c r="A40" s="5" t="s">
        <v>12</v>
      </c>
      <c r="B40" s="5">
        <v>2022</v>
      </c>
      <c r="C40" s="6">
        <v>44848</v>
      </c>
      <c r="D40" s="5" t="s">
        <v>13</v>
      </c>
      <c r="E40" s="5" t="s">
        <v>241</v>
      </c>
      <c r="F40" s="5" t="s">
        <v>242</v>
      </c>
      <c r="G40" s="16" t="e">
        <f>(C40-VLOOKUP(E40,Riders!$A$2:$C$213,2,FALSE))/365</f>
        <v>#N/A</v>
      </c>
      <c r="H40" s="5">
        <v>16</v>
      </c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>
        <v>0</v>
      </c>
    </row>
    <row r="41" spans="1:37">
      <c r="A41" s="5" t="s">
        <v>12</v>
      </c>
      <c r="B41" s="5">
        <v>2022</v>
      </c>
      <c r="C41" s="6">
        <v>44848</v>
      </c>
      <c r="D41" s="5" t="s">
        <v>13</v>
      </c>
      <c r="E41" s="5" t="s">
        <v>235</v>
      </c>
      <c r="F41" s="5" t="s">
        <v>61</v>
      </c>
      <c r="G41" s="16">
        <f>(C41-VLOOKUP(E41,Riders!$A$2:$C$213,2,FALSE))/365</f>
        <v>24.101369863013698</v>
      </c>
      <c r="H41" s="5">
        <v>17</v>
      </c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>
        <v>0</v>
      </c>
    </row>
    <row r="42" spans="1:37">
      <c r="A42" s="5" t="s">
        <v>12</v>
      </c>
      <c r="B42" s="5">
        <v>2022</v>
      </c>
      <c r="C42" s="6">
        <v>44848</v>
      </c>
      <c r="D42" s="5" t="s">
        <v>13</v>
      </c>
      <c r="E42" s="5" t="s">
        <v>231</v>
      </c>
      <c r="F42" s="5" t="s">
        <v>49</v>
      </c>
      <c r="G42" s="16" t="e">
        <f>(C42-VLOOKUP(E42,Riders!$A$2:$C$213,2,FALSE))/365</f>
        <v>#N/A</v>
      </c>
      <c r="H42" s="5">
        <v>18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>
        <v>0</v>
      </c>
    </row>
    <row r="43" spans="1:37">
      <c r="A43" s="5" t="s">
        <v>12</v>
      </c>
      <c r="B43" s="5">
        <v>2022</v>
      </c>
      <c r="C43" s="6">
        <v>44848</v>
      </c>
      <c r="D43" s="5" t="s">
        <v>13</v>
      </c>
      <c r="E43" s="5" t="s">
        <v>238</v>
      </c>
      <c r="F43" s="5" t="s">
        <v>239</v>
      </c>
      <c r="G43" s="16" t="e">
        <f>(C43-VLOOKUP(E43,Riders!$A$2:$C$213,2,FALSE))/365</f>
        <v>#N/A</v>
      </c>
      <c r="H43" s="5">
        <v>19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>
        <v>0</v>
      </c>
    </row>
    <row r="44" spans="1:37">
      <c r="A44" s="5" t="s">
        <v>12</v>
      </c>
      <c r="B44" s="5">
        <v>2022</v>
      </c>
      <c r="C44" s="6">
        <v>44848</v>
      </c>
      <c r="D44" s="5" t="s">
        <v>13</v>
      </c>
      <c r="E44" s="5" t="s">
        <v>226</v>
      </c>
      <c r="F44" s="5" t="s">
        <v>40</v>
      </c>
      <c r="G44" s="16">
        <f>(C44-VLOOKUP(E44,Riders!$A$2:$C$213,2,FALSE))/365</f>
        <v>25.528767123287672</v>
      </c>
      <c r="H44" s="5">
        <v>20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>
        <v>0</v>
      </c>
    </row>
    <row r="45" spans="1:37">
      <c r="A45" s="5" t="s">
        <v>12</v>
      </c>
      <c r="B45" s="5">
        <v>2022</v>
      </c>
      <c r="C45" s="6">
        <v>44848</v>
      </c>
      <c r="D45" s="5" t="s">
        <v>13</v>
      </c>
      <c r="E45" s="5" t="s">
        <v>247</v>
      </c>
      <c r="F45" s="5" t="s">
        <v>47</v>
      </c>
      <c r="G45" s="16" t="e">
        <f>(C45-VLOOKUP(E45,Riders!$A$2:$C$213,2,FALSE))/365</f>
        <v>#N/A</v>
      </c>
      <c r="H45" s="5">
        <v>21</v>
      </c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>
        <v>0</v>
      </c>
    </row>
    <row r="46" spans="1:37">
      <c r="A46" s="5" t="s">
        <v>12</v>
      </c>
      <c r="B46" s="5">
        <v>2022</v>
      </c>
      <c r="C46" s="6">
        <v>44848</v>
      </c>
      <c r="D46" s="5" t="s">
        <v>13</v>
      </c>
      <c r="E46" s="5" t="s">
        <v>229</v>
      </c>
      <c r="F46" s="5" t="s">
        <v>230</v>
      </c>
      <c r="G46" s="16">
        <f>(C46-VLOOKUP(E46,Riders!$A$2:$C$213,2,FALSE))/365</f>
        <v>22.846575342465755</v>
      </c>
      <c r="H46" s="5">
        <v>22</v>
      </c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>
        <v>0</v>
      </c>
    </row>
    <row r="47" spans="1:37">
      <c r="A47" s="5" t="s">
        <v>12</v>
      </c>
      <c r="B47" s="5">
        <v>2022</v>
      </c>
      <c r="C47" s="6">
        <v>44848</v>
      </c>
      <c r="D47" s="5" t="s">
        <v>13</v>
      </c>
      <c r="E47" s="5" t="s">
        <v>248</v>
      </c>
      <c r="F47" s="5" t="s">
        <v>44</v>
      </c>
      <c r="G47" s="16">
        <f>(C47-VLOOKUP(E47,Riders!$A$2:$C$213,2,FALSE))/365</f>
        <v>20.205479452054796</v>
      </c>
      <c r="H47" s="5">
        <v>23</v>
      </c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>
        <v>0</v>
      </c>
    </row>
    <row r="48" spans="1:37">
      <c r="A48" s="5" t="s">
        <v>12</v>
      </c>
      <c r="B48" s="5">
        <v>2022</v>
      </c>
      <c r="C48" s="6">
        <v>44848</v>
      </c>
      <c r="D48" s="5" t="s">
        <v>13</v>
      </c>
      <c r="E48" s="5" t="s">
        <v>232</v>
      </c>
      <c r="F48" s="5" t="s">
        <v>123</v>
      </c>
      <c r="G48" s="16" t="e">
        <f>(C48-VLOOKUP(E48,Riders!$A$2:$C$213,2,FALSE))/365</f>
        <v>#N/A</v>
      </c>
      <c r="H48" s="5">
        <v>24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>
        <v>40</v>
      </c>
      <c r="AK48" s="5">
        <v>-40</v>
      </c>
    </row>
    <row r="49" spans="1:39">
      <c r="A49" s="1" t="s">
        <v>71</v>
      </c>
      <c r="B49" s="1">
        <v>2022</v>
      </c>
      <c r="C49" s="2">
        <v>44751</v>
      </c>
      <c r="D49" s="1" t="s">
        <v>72</v>
      </c>
      <c r="E49" s="1" t="s">
        <v>219</v>
      </c>
      <c r="F49" s="1" t="s">
        <v>67</v>
      </c>
      <c r="G49" s="14" t="e">
        <f>(C49-VLOOKUP(E49,Riders!$A$2:$C$213,2,FALSE))/365</f>
        <v>#N/A</v>
      </c>
      <c r="H49" s="1">
        <v>1</v>
      </c>
      <c r="I49" s="1"/>
      <c r="J49" s="1"/>
      <c r="K49" s="1"/>
      <c r="L49" s="1"/>
      <c r="M49" s="1"/>
      <c r="N49" s="1"/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/>
      <c r="AA49" s="1"/>
      <c r="AB49" s="1"/>
      <c r="AC49" s="1"/>
      <c r="AD49" s="1"/>
      <c r="AE49" s="1"/>
      <c r="AF49" s="1"/>
      <c r="AG49" s="1"/>
      <c r="AH49" s="1"/>
      <c r="AI49" s="1">
        <v>20</v>
      </c>
      <c r="AJ49" s="1"/>
      <c r="AK49" s="1">
        <v>31</v>
      </c>
      <c r="AL49" s="7">
        <v>0.37777777777777777</v>
      </c>
      <c r="AM49">
        <v>49.631999999999998</v>
      </c>
    </row>
    <row r="50" spans="1:39">
      <c r="A50" s="1" t="s">
        <v>71</v>
      </c>
      <c r="B50" s="1">
        <v>2022</v>
      </c>
      <c r="C50" s="2">
        <v>44751</v>
      </c>
      <c r="D50" s="1" t="s">
        <v>72</v>
      </c>
      <c r="E50" s="1" t="s">
        <v>248</v>
      </c>
      <c r="F50" s="1" t="s">
        <v>44</v>
      </c>
      <c r="G50" s="14">
        <f>(C50-VLOOKUP(E50,Riders!$A$2:$C$213,2,FALSE))/365</f>
        <v>19.93972602739726</v>
      </c>
      <c r="H50" s="1">
        <v>2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/>
      <c r="AI50" s="1"/>
      <c r="AJ50" s="1"/>
      <c r="AK50" s="1">
        <v>8</v>
      </c>
    </row>
    <row r="51" spans="1:39">
      <c r="A51" s="1" t="s">
        <v>71</v>
      </c>
      <c r="B51" s="1">
        <v>2022</v>
      </c>
      <c r="C51" s="2">
        <v>44751</v>
      </c>
      <c r="D51" s="1" t="s">
        <v>72</v>
      </c>
      <c r="E51" s="1" t="s">
        <v>251</v>
      </c>
      <c r="F51" s="1" t="s">
        <v>38</v>
      </c>
      <c r="G51" s="14">
        <f>(C51-VLOOKUP(E51,Riders!$A$2:$C$213,2,FALSE))/365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>
        <v>3</v>
      </c>
    </row>
    <row r="52" spans="1:39">
      <c r="A52" s="1" t="s">
        <v>71</v>
      </c>
      <c r="B52" s="1">
        <v>2022</v>
      </c>
      <c r="C52" s="2">
        <v>44751</v>
      </c>
      <c r="D52" s="1" t="s">
        <v>72</v>
      </c>
      <c r="E52" s="1" t="s">
        <v>222</v>
      </c>
      <c r="F52" s="1" t="s">
        <v>29</v>
      </c>
      <c r="G52" s="14">
        <f>(C52-VLOOKUP(E52,Riders!$A$2:$C$213,2,FALSE))/365</f>
        <v>24.276712328767122</v>
      </c>
      <c r="H52" s="1">
        <v>4</v>
      </c>
      <c r="I52" s="1"/>
      <c r="J52" s="1"/>
      <c r="K52" s="1"/>
      <c r="L52" s="1"/>
      <c r="M52" s="1">
        <v>1</v>
      </c>
      <c r="N52" s="1">
        <v>1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>
        <v>2</v>
      </c>
    </row>
    <row r="53" spans="1:39">
      <c r="A53" s="1" t="s">
        <v>71</v>
      </c>
      <c r="B53" s="1">
        <v>2022</v>
      </c>
      <c r="C53" s="2">
        <v>44751</v>
      </c>
      <c r="D53" s="1" t="s">
        <v>72</v>
      </c>
      <c r="E53" s="1" t="s">
        <v>259</v>
      </c>
      <c r="F53" s="1" t="s">
        <v>148</v>
      </c>
      <c r="G53" s="14" t="e">
        <f>(C53-VLOOKUP(E53,Riders!$A$2:$C$213,2,FALSE))/365</f>
        <v>#N/A</v>
      </c>
      <c r="H53" s="1">
        <v>5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>
        <v>1</v>
      </c>
      <c r="AI53" s="1"/>
      <c r="AJ53" s="1"/>
      <c r="AK53" s="1">
        <v>1</v>
      </c>
    </row>
    <row r="54" spans="1:39">
      <c r="A54" s="1" t="s">
        <v>71</v>
      </c>
      <c r="B54" s="1">
        <v>2022</v>
      </c>
      <c r="C54" s="2">
        <v>44751</v>
      </c>
      <c r="D54" s="1" t="s">
        <v>72</v>
      </c>
      <c r="E54" s="1" t="s">
        <v>241</v>
      </c>
      <c r="F54" s="1" t="s">
        <v>242</v>
      </c>
      <c r="G54" s="14" t="e">
        <f>(C54-VLOOKUP(E54,Riders!$A$2:$C$213,2,FALSE))/365</f>
        <v>#N/A</v>
      </c>
      <c r="H54" s="1">
        <v>6</v>
      </c>
      <c r="I54" s="1"/>
      <c r="J54" s="1"/>
      <c r="K54" s="1"/>
      <c r="L54" s="1">
        <v>1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</row>
    <row r="55" spans="1:39">
      <c r="A55" s="1" t="s">
        <v>71</v>
      </c>
      <c r="B55" s="1">
        <v>2022</v>
      </c>
      <c r="C55" s="2">
        <v>44751</v>
      </c>
      <c r="D55" s="1" t="s">
        <v>72</v>
      </c>
      <c r="E55" s="1" t="s">
        <v>258</v>
      </c>
      <c r="F55" s="1" t="s">
        <v>65</v>
      </c>
      <c r="G55" s="14">
        <f>(C55-VLOOKUP(E55,Riders!$A$2:$C$213,2,FALSE))/365</f>
        <v>21.19178082191781</v>
      </c>
      <c r="H55" s="1">
        <v>7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>
        <v>0</v>
      </c>
    </row>
    <row r="56" spans="1:39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4">
        <f>(C56-VLOOKUP(E56,Riders!$A$2:$C$213,2,FALSE))/365</f>
        <v>30.082191780821919</v>
      </c>
      <c r="H56" s="1">
        <v>8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>
        <v>0</v>
      </c>
    </row>
    <row r="57" spans="1:39">
      <c r="A57" s="1" t="s">
        <v>71</v>
      </c>
      <c r="B57" s="1">
        <v>2022</v>
      </c>
      <c r="C57" s="2">
        <v>44751</v>
      </c>
      <c r="D57" s="1" t="s">
        <v>72</v>
      </c>
      <c r="E57" s="1" t="s">
        <v>252</v>
      </c>
      <c r="F57" s="1" t="s">
        <v>19</v>
      </c>
      <c r="G57" s="14">
        <f>(C57-VLOOKUP(E57,Riders!$A$2:$C$213,2,FALSE))/365</f>
        <v>23.528767123287672</v>
      </c>
      <c r="H57" s="1">
        <v>9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</v>
      </c>
    </row>
    <row r="58" spans="1:39">
      <c r="A58" s="1" t="s">
        <v>71</v>
      </c>
      <c r="B58" s="1">
        <v>2022</v>
      </c>
      <c r="C58" s="2">
        <v>44751</v>
      </c>
      <c r="D58" s="1" t="s">
        <v>72</v>
      </c>
      <c r="E58" s="1" t="s">
        <v>229</v>
      </c>
      <c r="F58" s="1" t="s">
        <v>230</v>
      </c>
      <c r="G58" s="14">
        <f>(C58-VLOOKUP(E58,Riders!$A$2:$C$213,2,FALSE))/365</f>
        <v>22.580821917808219</v>
      </c>
      <c r="H58" s="1">
        <v>10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>
        <v>0</v>
      </c>
    </row>
    <row r="59" spans="1:39">
      <c r="A59" s="1" t="s">
        <v>71</v>
      </c>
      <c r="B59" s="1">
        <v>2022</v>
      </c>
      <c r="C59" s="2">
        <v>44751</v>
      </c>
      <c r="D59" s="1" t="s">
        <v>72</v>
      </c>
      <c r="E59" s="1" t="s">
        <v>253</v>
      </c>
      <c r="F59" s="1" t="s">
        <v>254</v>
      </c>
      <c r="G59" s="14" t="e">
        <f>(C59-VLOOKUP(E59,Riders!$A$2:$C$213,2,FALSE))/365</f>
        <v>#N/A</v>
      </c>
      <c r="H59" s="1">
        <v>11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>
        <v>0</v>
      </c>
    </row>
    <row r="60" spans="1:39">
      <c r="A60" s="1" t="s">
        <v>71</v>
      </c>
      <c r="B60" s="1">
        <v>2022</v>
      </c>
      <c r="C60" s="2">
        <v>44751</v>
      </c>
      <c r="D60" s="1" t="s">
        <v>72</v>
      </c>
      <c r="E60" s="1" t="s">
        <v>257</v>
      </c>
      <c r="F60" s="1" t="s">
        <v>21</v>
      </c>
      <c r="G60" s="14" t="e">
        <f>(C60-VLOOKUP(E60,Riders!$A$2:$C$213,2,FALSE))/365</f>
        <v>#N/A</v>
      </c>
      <c r="H60" s="1">
        <v>12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>
        <v>0</v>
      </c>
    </row>
    <row r="61" spans="1:39">
      <c r="A61" s="1" t="s">
        <v>71</v>
      </c>
      <c r="B61" s="1">
        <v>2022</v>
      </c>
      <c r="C61" s="2">
        <v>44751</v>
      </c>
      <c r="D61" s="1" t="s">
        <v>72</v>
      </c>
      <c r="E61" s="1" t="s">
        <v>255</v>
      </c>
      <c r="F61" s="1" t="s">
        <v>92</v>
      </c>
      <c r="G61" s="14" t="e">
        <f>(C61-VLOOKUP(E61,Riders!$A$2:$C$213,2,FALSE))/365</f>
        <v>#N/A</v>
      </c>
      <c r="H61" s="1">
        <v>13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>
        <v>0</v>
      </c>
    </row>
    <row r="62" spans="1:39">
      <c r="A62" s="1" t="s">
        <v>71</v>
      </c>
      <c r="B62" s="1">
        <v>2022</v>
      </c>
      <c r="C62" s="2">
        <v>44751</v>
      </c>
      <c r="D62" s="1" t="s">
        <v>72</v>
      </c>
      <c r="E62" s="1" t="s">
        <v>232</v>
      </c>
      <c r="F62" s="1" t="s">
        <v>123</v>
      </c>
      <c r="G62" s="14" t="e">
        <f>(C62-VLOOKUP(E62,Riders!$A$2:$C$213,2,FALSE))/365</f>
        <v>#N/A</v>
      </c>
      <c r="H62" s="1">
        <v>14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>
        <v>0</v>
      </c>
    </row>
    <row r="63" spans="1:39">
      <c r="A63" s="1" t="s">
        <v>71</v>
      </c>
      <c r="B63" s="1">
        <v>2022</v>
      </c>
      <c r="C63" s="2">
        <v>44751</v>
      </c>
      <c r="D63" s="1" t="s">
        <v>72</v>
      </c>
      <c r="E63" s="1" t="s">
        <v>256</v>
      </c>
      <c r="F63" s="1" t="s">
        <v>53</v>
      </c>
      <c r="G63" s="14" t="e">
        <f>(C63-VLOOKUP(E63,Riders!$A$2:$C$213,2,FALSE))/365</f>
        <v>#N/A</v>
      </c>
      <c r="H63" s="1">
        <v>15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>
        <v>0</v>
      </c>
    </row>
    <row r="64" spans="1:39">
      <c r="A64" s="1" t="s">
        <v>71</v>
      </c>
      <c r="B64" s="1">
        <v>2022</v>
      </c>
      <c r="C64" s="2">
        <v>44751</v>
      </c>
      <c r="D64" s="1" t="s">
        <v>72</v>
      </c>
      <c r="E64" s="1" t="s">
        <v>260</v>
      </c>
      <c r="F64" s="1" t="s">
        <v>261</v>
      </c>
      <c r="G64" s="14">
        <f>(C64-VLOOKUP(E64,Riders!$A$2:$C$2013,2,FALSE))/365</f>
        <v>22.580821917808219</v>
      </c>
      <c r="H64" s="1">
        <v>16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</v>
      </c>
      <c r="AK64" s="1">
        <v>-40</v>
      </c>
    </row>
    <row r="65" spans="1:39">
      <c r="A65" s="5" t="s">
        <v>94</v>
      </c>
      <c r="B65" s="5">
        <v>2022</v>
      </c>
      <c r="C65" s="6">
        <v>44695</v>
      </c>
      <c r="D65" s="5" t="s">
        <v>72</v>
      </c>
      <c r="E65" s="5" t="s">
        <v>266</v>
      </c>
      <c r="F65" s="5" t="s">
        <v>25</v>
      </c>
      <c r="G65" s="16">
        <f>(C65-VLOOKUP(E65,Riders!$A$2:$C$2013,2,FALSE))/365</f>
        <v>21.342465753424658</v>
      </c>
      <c r="H65" s="5">
        <v>1</v>
      </c>
      <c r="I65" s="5"/>
      <c r="J65" s="5"/>
      <c r="K65" s="5">
        <v>1</v>
      </c>
      <c r="L65" s="5">
        <v>1</v>
      </c>
      <c r="M65" s="5">
        <v>1</v>
      </c>
      <c r="N65" s="5">
        <v>1</v>
      </c>
      <c r="O65" s="5">
        <v>1</v>
      </c>
      <c r="P65" s="5"/>
      <c r="Q65" s="5">
        <v>1</v>
      </c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>
        <v>20</v>
      </c>
      <c r="AJ65" s="5"/>
      <c r="AK65" s="5">
        <v>26</v>
      </c>
      <c r="AL65" s="7">
        <v>0.3756944444444445</v>
      </c>
      <c r="AM65">
        <v>49.908000000000001</v>
      </c>
    </row>
    <row r="66" spans="1:39">
      <c r="A66" s="5" t="s">
        <v>94</v>
      </c>
      <c r="B66" s="5">
        <v>2022</v>
      </c>
      <c r="C66" s="6">
        <v>44695</v>
      </c>
      <c r="D66" s="5" t="s">
        <v>72</v>
      </c>
      <c r="E66" s="5" t="s">
        <v>248</v>
      </c>
      <c r="F66" s="5" t="s">
        <v>44</v>
      </c>
      <c r="G66" s="16">
        <f>(C66-VLOOKUP(E66,Riders!$A$2:$C$2013,2,FALSE))/365</f>
        <v>19.786301369863015</v>
      </c>
      <c r="H66" s="5">
        <v>2</v>
      </c>
      <c r="I66" s="5"/>
      <c r="J66" s="5"/>
      <c r="K66" s="5"/>
      <c r="L66" s="5"/>
      <c r="M66" s="5"/>
      <c r="N66" s="5"/>
      <c r="O66" s="5"/>
      <c r="P66" s="5">
        <v>1</v>
      </c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>
        <v>20</v>
      </c>
      <c r="AJ66" s="5"/>
      <c r="AK66" s="5">
        <v>21</v>
      </c>
    </row>
    <row r="67" spans="1:39">
      <c r="A67" s="5" t="s">
        <v>94</v>
      </c>
      <c r="B67" s="5">
        <v>2022</v>
      </c>
      <c r="C67" s="6">
        <v>44695</v>
      </c>
      <c r="D67" s="5" t="s">
        <v>72</v>
      </c>
      <c r="E67" s="5" t="s">
        <v>263</v>
      </c>
      <c r="F67" s="5" t="s">
        <v>36</v>
      </c>
      <c r="G67" s="16">
        <f>(C67-VLOOKUP(E67,Riders!$A$2:$C$2013,2,FALSE))/365</f>
        <v>26.224657534246575</v>
      </c>
      <c r="H67" s="5">
        <v>3</v>
      </c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>
        <v>1</v>
      </c>
      <c r="Y67" s="5">
        <v>1</v>
      </c>
      <c r="Z67" s="5">
        <v>1</v>
      </c>
      <c r="AA67" s="5">
        <v>1</v>
      </c>
      <c r="AB67" s="5">
        <v>1</v>
      </c>
      <c r="AC67" s="5">
        <v>1</v>
      </c>
      <c r="AD67" s="5">
        <v>1</v>
      </c>
      <c r="AE67" s="5">
        <v>1</v>
      </c>
      <c r="AF67" s="5"/>
      <c r="AG67" s="5"/>
      <c r="AH67" s="5"/>
      <c r="AI67" s="5"/>
      <c r="AJ67" s="5"/>
      <c r="AK67" s="5">
        <v>8</v>
      </c>
    </row>
    <row r="68" spans="1:39">
      <c r="A68" s="5" t="s">
        <v>94</v>
      </c>
      <c r="B68" s="5">
        <v>2022</v>
      </c>
      <c r="C68" s="6">
        <v>44695</v>
      </c>
      <c r="D68" s="5" t="s">
        <v>72</v>
      </c>
      <c r="E68" s="5" t="s">
        <v>233</v>
      </c>
      <c r="F68" s="5" t="s">
        <v>53</v>
      </c>
      <c r="G68" s="16">
        <f>(C68-VLOOKUP(E68,Riders!$A$2:$C$2013,2,FALSE))/365</f>
        <v>24.224657534246575</v>
      </c>
      <c r="H68" s="5">
        <v>4</v>
      </c>
      <c r="I68" s="5"/>
      <c r="J68" s="5"/>
      <c r="K68" s="5"/>
      <c r="L68" s="5"/>
      <c r="M68" s="5"/>
      <c r="N68" s="5"/>
      <c r="O68" s="5"/>
      <c r="P68" s="5"/>
      <c r="Q68" s="5"/>
      <c r="R68" s="5">
        <v>1</v>
      </c>
      <c r="S68" s="5">
        <v>1</v>
      </c>
      <c r="T68" s="5">
        <v>1</v>
      </c>
      <c r="U68" s="5">
        <v>1</v>
      </c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>
        <v>4</v>
      </c>
    </row>
    <row r="69" spans="1:39">
      <c r="A69" s="5" t="s">
        <v>94</v>
      </c>
      <c r="B69" s="5">
        <v>2022</v>
      </c>
      <c r="C69" s="6">
        <v>44695</v>
      </c>
      <c r="D69" s="5" t="s">
        <v>72</v>
      </c>
      <c r="E69" s="5" t="s">
        <v>224</v>
      </c>
      <c r="F69" s="5" t="s">
        <v>225</v>
      </c>
      <c r="G69" s="16">
        <f>(C69-VLOOKUP(E69,Riders!$A$2:$C$2013,2,FALSE))/365</f>
        <v>29.728767123287671</v>
      </c>
      <c r="H69" s="5">
        <v>5</v>
      </c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>
        <v>1</v>
      </c>
      <c r="AG69" s="5">
        <v>1</v>
      </c>
      <c r="AH69" s="5">
        <v>1</v>
      </c>
      <c r="AI69" s="5"/>
      <c r="AJ69" s="5"/>
      <c r="AK69" s="5">
        <v>3</v>
      </c>
    </row>
    <row r="70" spans="1:39">
      <c r="A70" s="5" t="s">
        <v>94</v>
      </c>
      <c r="B70" s="5">
        <v>2022</v>
      </c>
      <c r="C70" s="6">
        <v>44695</v>
      </c>
      <c r="D70" s="5" t="s">
        <v>72</v>
      </c>
      <c r="E70" s="5" t="s">
        <v>219</v>
      </c>
      <c r="F70" s="5" t="s">
        <v>67</v>
      </c>
      <c r="G70" s="16">
        <f>(C70-VLOOKUP(E70,Riders!$A$2:$C$2013,2,FALSE))/365</f>
        <v>27.405479452054795</v>
      </c>
      <c r="H70" s="5">
        <v>6</v>
      </c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>
        <v>1</v>
      </c>
      <c r="W70" s="5">
        <v>1</v>
      </c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>
        <v>2</v>
      </c>
    </row>
    <row r="71" spans="1:39">
      <c r="A71" s="5" t="s">
        <v>94</v>
      </c>
      <c r="B71" s="5">
        <v>2022</v>
      </c>
      <c r="C71" s="6">
        <v>44695</v>
      </c>
      <c r="D71" s="5" t="s">
        <v>72</v>
      </c>
      <c r="E71" s="5" t="s">
        <v>240</v>
      </c>
      <c r="F71" s="5" t="s">
        <v>56</v>
      </c>
      <c r="G71" s="16">
        <f>(C71-VLOOKUP(E71,Riders!$A$2:$C$2013,2,FALSE))/365</f>
        <v>26.701369863013699</v>
      </c>
      <c r="H71" s="5">
        <v>7</v>
      </c>
      <c r="I71" s="5"/>
      <c r="J71" s="5">
        <v>1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>
        <v>1</v>
      </c>
    </row>
    <row r="72" spans="1:39">
      <c r="A72" s="5" t="s">
        <v>94</v>
      </c>
      <c r="B72" s="5">
        <v>2022</v>
      </c>
      <c r="C72" s="6">
        <v>44695</v>
      </c>
      <c r="D72" s="5" t="s">
        <v>72</v>
      </c>
      <c r="E72" s="5" t="s">
        <v>238</v>
      </c>
      <c r="F72" s="5" t="s">
        <v>239</v>
      </c>
      <c r="G72" s="16">
        <f>(C72-VLOOKUP(E72,Riders!$A$2:$C$2013,2,FALSE))/365</f>
        <v>25.252054794520546</v>
      </c>
      <c r="H72" s="5">
        <v>8</v>
      </c>
      <c r="I72" s="5">
        <v>1</v>
      </c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>
        <v>1</v>
      </c>
    </row>
    <row r="73" spans="1:39">
      <c r="A73" s="5" t="s">
        <v>94</v>
      </c>
      <c r="B73" s="5">
        <v>2022</v>
      </c>
      <c r="C73" s="6">
        <v>44695</v>
      </c>
      <c r="D73" s="5" t="s">
        <v>72</v>
      </c>
      <c r="E73" s="5" t="s">
        <v>262</v>
      </c>
      <c r="F73" s="5" t="s">
        <v>27</v>
      </c>
      <c r="G73" s="16">
        <f>(C73-VLOOKUP(E73,Riders!$A$2:$C$2013,2,FALSE))/365</f>
        <v>19.830136986301369</v>
      </c>
      <c r="H73" s="5">
        <v>9</v>
      </c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>
        <v>0</v>
      </c>
    </row>
    <row r="74" spans="1:39">
      <c r="A74" s="5" t="s">
        <v>94</v>
      </c>
      <c r="B74" s="5">
        <v>2022</v>
      </c>
      <c r="C74" s="6">
        <v>44695</v>
      </c>
      <c r="D74" s="5" t="s">
        <v>72</v>
      </c>
      <c r="E74" s="5" t="s">
        <v>236</v>
      </c>
      <c r="F74" s="5" t="s">
        <v>237</v>
      </c>
      <c r="G74" s="16" t="e">
        <f>(C74-VLOOKUP(E74,Riders!$A$2:$C$2013,2,FALSE))/365</f>
        <v>#N/A</v>
      </c>
      <c r="H74" s="5">
        <v>10</v>
      </c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>
        <v>0</v>
      </c>
    </row>
    <row r="75" spans="1:39">
      <c r="A75" s="5" t="s">
        <v>94</v>
      </c>
      <c r="B75" s="5">
        <v>2022</v>
      </c>
      <c r="C75" s="6">
        <v>44695</v>
      </c>
      <c r="D75" s="5" t="s">
        <v>72</v>
      </c>
      <c r="E75" s="5" t="s">
        <v>142</v>
      </c>
      <c r="F75" s="5" t="s">
        <v>61</v>
      </c>
      <c r="G75" s="16">
        <f>(C75-VLOOKUP(E75,Riders!$A$2:$C$2013,2,FALSE))/365</f>
        <v>29.92876712328767</v>
      </c>
      <c r="H75" s="5">
        <v>11</v>
      </c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>
        <v>0</v>
      </c>
    </row>
    <row r="76" spans="1:39">
      <c r="A76" s="5" t="s">
        <v>94</v>
      </c>
      <c r="B76" s="5">
        <v>2022</v>
      </c>
      <c r="C76" s="6">
        <v>44695</v>
      </c>
      <c r="D76" s="5" t="s">
        <v>72</v>
      </c>
      <c r="E76" s="5" t="s">
        <v>234</v>
      </c>
      <c r="F76" s="5" t="s">
        <v>15</v>
      </c>
      <c r="G76" s="16">
        <f>(C76-VLOOKUP(E76,Riders!$A$2:$C$2013,2,FALSE))/365</f>
        <v>22.882191780821916</v>
      </c>
      <c r="H76" s="5">
        <v>12</v>
      </c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>
        <v>0</v>
      </c>
    </row>
    <row r="77" spans="1:39">
      <c r="A77" s="5" t="s">
        <v>94</v>
      </c>
      <c r="B77" s="5">
        <v>2022</v>
      </c>
      <c r="C77" s="6">
        <v>44695</v>
      </c>
      <c r="D77" s="5" t="s">
        <v>72</v>
      </c>
      <c r="E77" s="5" t="s">
        <v>226</v>
      </c>
      <c r="F77" s="5" t="s">
        <v>40</v>
      </c>
      <c r="G77" s="16">
        <f>(C77-VLOOKUP(E77,Riders!$A$2:$C$2013,2,FALSE))/365</f>
        <v>25.109589041095891</v>
      </c>
      <c r="H77" s="5">
        <v>13</v>
      </c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>
        <v>0</v>
      </c>
    </row>
    <row r="78" spans="1:39">
      <c r="A78" s="5" t="s">
        <v>94</v>
      </c>
      <c r="B78" s="5">
        <v>2022</v>
      </c>
      <c r="C78" s="6">
        <v>44695</v>
      </c>
      <c r="D78" s="5" t="s">
        <v>72</v>
      </c>
      <c r="E78" s="5" t="s">
        <v>251</v>
      </c>
      <c r="F78" s="5" t="s">
        <v>38</v>
      </c>
      <c r="G78" s="16">
        <f>(C78-VLOOKUP(E78,Riders!$A$2:$C$2013,2,FALSE))/365</f>
        <v>28.123287671232877</v>
      </c>
      <c r="H78" s="5">
        <v>14</v>
      </c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>
        <v>0</v>
      </c>
    </row>
    <row r="79" spans="1:39">
      <c r="A79" s="5" t="s">
        <v>94</v>
      </c>
      <c r="B79" s="5">
        <v>2022</v>
      </c>
      <c r="C79" s="6">
        <v>44695</v>
      </c>
      <c r="D79" s="5" t="s">
        <v>72</v>
      </c>
      <c r="E79" s="5" t="s">
        <v>253</v>
      </c>
      <c r="F79" s="5" t="s">
        <v>254</v>
      </c>
      <c r="G79" s="16">
        <f>(C79-VLOOKUP(E79,Riders!$A$2:$C$2013,2,FALSE))/365</f>
        <v>29.882191780821916</v>
      </c>
      <c r="H79" s="5">
        <v>15</v>
      </c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>
        <v>0</v>
      </c>
    </row>
    <row r="80" spans="1:39">
      <c r="A80" s="5" t="s">
        <v>94</v>
      </c>
      <c r="B80" s="5">
        <v>2022</v>
      </c>
      <c r="C80" s="6">
        <v>44695</v>
      </c>
      <c r="D80" s="5" t="s">
        <v>72</v>
      </c>
      <c r="E80" s="5" t="s">
        <v>267</v>
      </c>
      <c r="F80" s="5" t="s">
        <v>268</v>
      </c>
      <c r="G80" s="16">
        <f>(C80-VLOOKUP(E80,Riders!$A$2:$C$2013,2,FALSE))/365</f>
        <v>28.353424657534248</v>
      </c>
      <c r="H80" s="5">
        <v>16</v>
      </c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>
        <v>0</v>
      </c>
    </row>
    <row r="81" spans="1:39">
      <c r="A81" s="5" t="s">
        <v>94</v>
      </c>
      <c r="B81" s="5">
        <v>2022</v>
      </c>
      <c r="C81" s="6">
        <v>44695</v>
      </c>
      <c r="D81" s="5" t="s">
        <v>72</v>
      </c>
      <c r="E81" s="5" t="s">
        <v>264</v>
      </c>
      <c r="F81" s="5" t="s">
        <v>19</v>
      </c>
      <c r="G81" s="16">
        <f>(C81-VLOOKUP(E81,Riders!$A$2:$C$2013,2,FALSE))/365</f>
        <v>22.213698630136985</v>
      </c>
      <c r="H81" s="5">
        <v>17</v>
      </c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>
        <v>0</v>
      </c>
    </row>
    <row r="82" spans="1:39">
      <c r="A82" s="5" t="s">
        <v>94</v>
      </c>
      <c r="B82" s="5">
        <v>2022</v>
      </c>
      <c r="C82" s="6">
        <v>44695</v>
      </c>
      <c r="D82" s="5" t="s">
        <v>72</v>
      </c>
      <c r="E82" s="5" t="s">
        <v>265</v>
      </c>
      <c r="F82" s="5" t="s">
        <v>51</v>
      </c>
      <c r="G82" s="16">
        <f>(C82-VLOOKUP(E82,Riders!$A$2:$C$2013,2,FALSE))/365</f>
        <v>20.282191780821918</v>
      </c>
      <c r="H82" s="5">
        <v>18</v>
      </c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>
        <v>0</v>
      </c>
    </row>
    <row r="83" spans="1:39">
      <c r="A83" s="5" t="s">
        <v>94</v>
      </c>
      <c r="B83" s="5">
        <v>2022</v>
      </c>
      <c r="C83" s="6">
        <v>44695</v>
      </c>
      <c r="D83" s="5" t="s">
        <v>72</v>
      </c>
      <c r="E83" s="5" t="s">
        <v>231</v>
      </c>
      <c r="F83" s="5" t="s">
        <v>49</v>
      </c>
      <c r="G83" s="16" t="e">
        <f>(C83-VLOOKUP(E83,Riders!$A$2:$C$2013,2,FALSE))/365</f>
        <v>#N/A</v>
      </c>
      <c r="H83" s="5">
        <v>19</v>
      </c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>
        <v>0</v>
      </c>
    </row>
    <row r="84" spans="1:39">
      <c r="A84" s="5" t="s">
        <v>94</v>
      </c>
      <c r="B84" s="5">
        <v>2022</v>
      </c>
      <c r="C84" s="6">
        <v>44695</v>
      </c>
      <c r="D84" s="5" t="s">
        <v>72</v>
      </c>
      <c r="E84" s="5" t="s">
        <v>229</v>
      </c>
      <c r="F84" s="5" t="s">
        <v>230</v>
      </c>
      <c r="G84" s="16">
        <f>(C84-VLOOKUP(E84,Riders!$A$2:$C$2013,2,FALSE))/365</f>
        <v>22.427397260273974</v>
      </c>
      <c r="H84" s="5">
        <v>20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>
        <v>0</v>
      </c>
    </row>
    <row r="85" spans="1:39">
      <c r="A85" s="5" t="s">
        <v>94</v>
      </c>
      <c r="B85" s="5">
        <v>2022</v>
      </c>
      <c r="C85" s="6">
        <v>44695</v>
      </c>
      <c r="D85" s="5" t="s">
        <v>72</v>
      </c>
      <c r="E85" s="5" t="s">
        <v>269</v>
      </c>
      <c r="F85" s="5" t="s">
        <v>92</v>
      </c>
      <c r="G85" s="16">
        <f>(C85-VLOOKUP(E85,Riders!$A$2:$C$2013,2,FALSE))/365</f>
        <v>26.835616438356166</v>
      </c>
      <c r="H85" s="5">
        <v>21</v>
      </c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>
        <v>0</v>
      </c>
    </row>
    <row r="86" spans="1:39">
      <c r="A86" s="5" t="s">
        <v>94</v>
      </c>
      <c r="B86" s="5">
        <v>2022</v>
      </c>
      <c r="C86" s="6">
        <v>44695</v>
      </c>
      <c r="D86" s="5" t="s">
        <v>72</v>
      </c>
      <c r="E86" s="5" t="s">
        <v>365</v>
      </c>
      <c r="F86" s="5" t="s">
        <v>273</v>
      </c>
      <c r="G86" s="16" t="e">
        <f>(C86-VLOOKUP(E86,Riders!$A$2:$C$2013,2,FALSE))/365</f>
        <v>#N/A</v>
      </c>
      <c r="H86" s="5">
        <v>22</v>
      </c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>
        <v>20</v>
      </c>
      <c r="AK86" s="5">
        <v>-20</v>
      </c>
    </row>
    <row r="87" spans="1:39">
      <c r="A87" s="5" t="s">
        <v>94</v>
      </c>
      <c r="B87" s="5">
        <v>2022</v>
      </c>
      <c r="C87" s="6">
        <v>44695</v>
      </c>
      <c r="D87" s="5" t="s">
        <v>72</v>
      </c>
      <c r="E87" s="5" t="s">
        <v>270</v>
      </c>
      <c r="F87" s="5" t="s">
        <v>271</v>
      </c>
      <c r="G87" s="16">
        <f>(C87-VLOOKUP(E87,Riders!$A$2:$C$2013,2,FALSE))/365</f>
        <v>19.090410958904108</v>
      </c>
      <c r="H87" s="5">
        <v>23</v>
      </c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>
        <v>20</v>
      </c>
      <c r="AK87" s="5">
        <v>-20</v>
      </c>
    </row>
    <row r="88" spans="1:39">
      <c r="A88" s="1" t="s">
        <v>103</v>
      </c>
      <c r="B88" s="1">
        <v>2022</v>
      </c>
      <c r="C88" s="2">
        <v>44674</v>
      </c>
      <c r="D88" s="1" t="s">
        <v>72</v>
      </c>
      <c r="E88" s="1" t="s">
        <v>276</v>
      </c>
      <c r="F88" s="1" t="s">
        <v>25</v>
      </c>
      <c r="G88" s="1"/>
      <c r="H88" s="1">
        <v>1</v>
      </c>
      <c r="I88" s="1"/>
      <c r="J88" s="1">
        <v>1</v>
      </c>
      <c r="K88" s="1"/>
      <c r="L88" s="1">
        <v>1</v>
      </c>
      <c r="M88" s="1"/>
      <c r="N88" s="1"/>
      <c r="O88" s="1"/>
      <c r="P88" s="1"/>
      <c r="Q88" s="1"/>
      <c r="R88" s="1"/>
      <c r="S88" s="1"/>
      <c r="T88" s="1">
        <v>1</v>
      </c>
      <c r="U88" s="1">
        <v>1</v>
      </c>
      <c r="V88" s="1">
        <v>1</v>
      </c>
      <c r="W88" s="1"/>
      <c r="X88" s="1"/>
      <c r="Y88" s="1">
        <v>1</v>
      </c>
      <c r="Z88" s="1"/>
      <c r="AA88" s="1">
        <v>1</v>
      </c>
      <c r="AB88" s="1"/>
      <c r="AC88" s="1">
        <v>1</v>
      </c>
      <c r="AD88" s="1"/>
      <c r="AE88" s="1"/>
      <c r="AF88" s="1"/>
      <c r="AG88" s="1"/>
      <c r="AH88" s="1"/>
      <c r="AI88" s="1">
        <v>20</v>
      </c>
      <c r="AJ88" s="1"/>
      <c r="AK88" s="1">
        <v>28</v>
      </c>
      <c r="AL88" s="7">
        <v>0.35972222222222222</v>
      </c>
      <c r="AM88">
        <v>52.124000000000002</v>
      </c>
    </row>
    <row r="89" spans="1:39">
      <c r="A89" s="1" t="s">
        <v>103</v>
      </c>
      <c r="B89" s="1">
        <v>2022</v>
      </c>
      <c r="C89" s="2">
        <v>44674</v>
      </c>
      <c r="D89" s="1" t="s">
        <v>72</v>
      </c>
      <c r="E89" s="1" t="s">
        <v>281</v>
      </c>
      <c r="F89" s="1" t="s">
        <v>29</v>
      </c>
      <c r="G89" s="1"/>
      <c r="H89" s="1">
        <v>2</v>
      </c>
      <c r="I89" s="1"/>
      <c r="J89" s="1"/>
      <c r="K89" s="1"/>
      <c r="L89" s="1"/>
      <c r="M89" s="1"/>
      <c r="N89" s="1"/>
      <c r="O89" s="1"/>
      <c r="P89" s="1"/>
      <c r="Q89" s="1"/>
      <c r="R89" s="1"/>
      <c r="S89" s="1">
        <v>1</v>
      </c>
      <c r="T89" s="1"/>
      <c r="U89" s="1"/>
      <c r="V89" s="1"/>
      <c r="W89" s="1">
        <v>1</v>
      </c>
      <c r="X89" s="1">
        <v>1</v>
      </c>
      <c r="Y89" s="1"/>
      <c r="Z89" s="1">
        <v>1</v>
      </c>
      <c r="AA89" s="1"/>
      <c r="AB89" s="1">
        <v>1</v>
      </c>
      <c r="AC89" s="1"/>
      <c r="AD89" s="1"/>
      <c r="AE89" s="1"/>
      <c r="AF89" s="1"/>
      <c r="AG89" s="1"/>
      <c r="AH89" s="1"/>
      <c r="AI89" s="1">
        <v>20</v>
      </c>
      <c r="AJ89" s="1"/>
      <c r="AK89" s="1">
        <v>25</v>
      </c>
    </row>
    <row r="90" spans="1:39">
      <c r="A90" s="1" t="s">
        <v>103</v>
      </c>
      <c r="B90" s="1">
        <v>2022</v>
      </c>
      <c r="C90" s="2">
        <v>44674</v>
      </c>
      <c r="D90" s="1" t="s">
        <v>72</v>
      </c>
      <c r="E90" s="1" t="s">
        <v>226</v>
      </c>
      <c r="F90" s="1" t="s">
        <v>40</v>
      </c>
      <c r="G90" s="1"/>
      <c r="H90" s="1">
        <v>3</v>
      </c>
      <c r="I90" s="1"/>
      <c r="J90" s="1"/>
      <c r="K90" s="1"/>
      <c r="L90" s="1"/>
      <c r="M90" s="1"/>
      <c r="N90" s="1"/>
      <c r="O90" s="1"/>
      <c r="P90" s="1">
        <v>1</v>
      </c>
      <c r="Q90" s="1"/>
      <c r="R90" s="1">
        <v>1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>
        <v>2</v>
      </c>
    </row>
    <row r="91" spans="1:39">
      <c r="A91" s="1" t="s">
        <v>103</v>
      </c>
      <c r="B91" s="1">
        <v>2022</v>
      </c>
      <c r="C91" s="2">
        <v>44674</v>
      </c>
      <c r="D91" s="1" t="s">
        <v>72</v>
      </c>
      <c r="E91" s="1" t="s">
        <v>223</v>
      </c>
      <c r="F91" s="1" t="s">
        <v>19</v>
      </c>
      <c r="G91" s="1"/>
      <c r="H91" s="1">
        <v>4</v>
      </c>
      <c r="I91" s="1"/>
      <c r="J91" s="1"/>
      <c r="K91" s="1"/>
      <c r="L91" s="1"/>
      <c r="M91" s="1"/>
      <c r="N91" s="1"/>
      <c r="O91" s="1">
        <v>1</v>
      </c>
      <c r="P91" s="1"/>
      <c r="Q91" s="1">
        <v>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>
        <v>2</v>
      </c>
    </row>
    <row r="92" spans="1:39">
      <c r="A92" s="1" t="s">
        <v>103</v>
      </c>
      <c r="B92" s="1">
        <v>2022</v>
      </c>
      <c r="C92" s="2">
        <v>44674</v>
      </c>
      <c r="D92" s="1" t="s">
        <v>72</v>
      </c>
      <c r="E92" s="1" t="s">
        <v>274</v>
      </c>
      <c r="F92" s="1" t="s">
        <v>56</v>
      </c>
      <c r="G92" s="1"/>
      <c r="H92" s="1">
        <v>5</v>
      </c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>
        <v>1</v>
      </c>
      <c r="AI92" s="1"/>
      <c r="AJ92" s="1"/>
      <c r="AK92" s="1">
        <v>1</v>
      </c>
    </row>
    <row r="93" spans="1:39">
      <c r="A93" s="1" t="s">
        <v>103</v>
      </c>
      <c r="B93" s="1">
        <v>2022</v>
      </c>
      <c r="C93" s="2">
        <v>44674</v>
      </c>
      <c r="D93" s="1" t="s">
        <v>72</v>
      </c>
      <c r="E93" s="1" t="s">
        <v>244</v>
      </c>
      <c r="F93" s="1" t="s">
        <v>245</v>
      </c>
      <c r="G93" s="1"/>
      <c r="H93" s="1">
        <v>6</v>
      </c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>
        <v>1</v>
      </c>
      <c r="AH93" s="1"/>
      <c r="AI93" s="1"/>
      <c r="AJ93" s="1"/>
      <c r="AK93" s="1">
        <v>1</v>
      </c>
    </row>
    <row r="94" spans="1:39">
      <c r="A94" s="1" t="s">
        <v>103</v>
      </c>
      <c r="B94" s="1">
        <v>2022</v>
      </c>
      <c r="C94" s="2">
        <v>44674</v>
      </c>
      <c r="D94" s="1" t="s">
        <v>72</v>
      </c>
      <c r="E94" s="1" t="s">
        <v>221</v>
      </c>
      <c r="F94" s="1" t="s">
        <v>27</v>
      </c>
      <c r="G94" s="1"/>
      <c r="H94" s="1">
        <v>7</v>
      </c>
      <c r="I94" s="1"/>
      <c r="J94" s="1"/>
      <c r="K94" s="1"/>
      <c r="L94" s="1"/>
      <c r="M94" s="1">
        <v>1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>
        <v>1</v>
      </c>
    </row>
    <row r="95" spans="1:39">
      <c r="A95" s="1" t="s">
        <v>103</v>
      </c>
      <c r="B95" s="1">
        <v>2022</v>
      </c>
      <c r="C95" s="2">
        <v>44674</v>
      </c>
      <c r="D95" s="1" t="s">
        <v>72</v>
      </c>
      <c r="E95" s="1" t="s">
        <v>279</v>
      </c>
      <c r="F95" s="1" t="s">
        <v>53</v>
      </c>
      <c r="G95" s="1"/>
      <c r="H95" s="1">
        <v>8</v>
      </c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>
        <v>1</v>
      </c>
      <c r="AG95" s="1"/>
      <c r="AH95" s="1"/>
      <c r="AI95" s="1"/>
      <c r="AJ95" s="1"/>
      <c r="AK95" s="1">
        <v>1</v>
      </c>
    </row>
    <row r="96" spans="1:39">
      <c r="A96" s="1" t="s">
        <v>103</v>
      </c>
      <c r="B96" s="1">
        <v>2022</v>
      </c>
      <c r="C96" s="2">
        <v>44674</v>
      </c>
      <c r="D96" s="1" t="s">
        <v>72</v>
      </c>
      <c r="E96" s="1" t="s">
        <v>224</v>
      </c>
      <c r="F96" s="1" t="s">
        <v>225</v>
      </c>
      <c r="G96" s="1"/>
      <c r="H96" s="1">
        <v>9</v>
      </c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>
        <v>1</v>
      </c>
      <c r="AF96" s="1"/>
      <c r="AG96" s="1"/>
      <c r="AH96" s="1"/>
      <c r="AI96" s="1"/>
      <c r="AJ96" s="1"/>
      <c r="AK96" s="1">
        <v>1</v>
      </c>
    </row>
    <row r="97" spans="1:39">
      <c r="A97" s="1" t="s">
        <v>103</v>
      </c>
      <c r="B97" s="1">
        <v>2022</v>
      </c>
      <c r="C97" s="2">
        <v>44674</v>
      </c>
      <c r="D97" s="1" t="s">
        <v>72</v>
      </c>
      <c r="E97" s="1" t="s">
        <v>277</v>
      </c>
      <c r="F97" s="1" t="s">
        <v>36</v>
      </c>
      <c r="G97" s="1"/>
      <c r="H97" s="1">
        <v>10</v>
      </c>
      <c r="I97" s="1">
        <v>1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>
        <v>1</v>
      </c>
    </row>
    <row r="98" spans="1:39">
      <c r="A98" s="1" t="s">
        <v>103</v>
      </c>
      <c r="B98" s="1">
        <v>2022</v>
      </c>
      <c r="C98" s="2">
        <v>44674</v>
      </c>
      <c r="D98" s="1" t="s">
        <v>72</v>
      </c>
      <c r="E98" s="1" t="s">
        <v>278</v>
      </c>
      <c r="F98" s="1" t="s">
        <v>67</v>
      </c>
      <c r="G98" s="1"/>
      <c r="H98" s="1">
        <v>11</v>
      </c>
      <c r="I98" s="1"/>
      <c r="J98" s="1"/>
      <c r="K98" s="1"/>
      <c r="L98" s="1"/>
      <c r="M98" s="1"/>
      <c r="N98" s="1">
        <v>1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>
        <v>1</v>
      </c>
    </row>
    <row r="99" spans="1:39">
      <c r="A99" s="1" t="s">
        <v>103</v>
      </c>
      <c r="B99" s="1">
        <v>2022</v>
      </c>
      <c r="C99" s="2">
        <v>44674</v>
      </c>
      <c r="D99" s="1" t="s">
        <v>72</v>
      </c>
      <c r="E99" s="1" t="s">
        <v>282</v>
      </c>
      <c r="F99" s="1" t="s">
        <v>21</v>
      </c>
      <c r="G99" s="1"/>
      <c r="H99" s="1">
        <v>12</v>
      </c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>
        <v>0</v>
      </c>
    </row>
    <row r="100" spans="1:39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243</v>
      </c>
      <c r="F100" s="1" t="s">
        <v>51</v>
      </c>
      <c r="G100" s="1"/>
      <c r="H100" s="1">
        <v>13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>
        <v>0</v>
      </c>
    </row>
    <row r="101" spans="1:39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238</v>
      </c>
      <c r="F101" s="1" t="s">
        <v>239</v>
      </c>
      <c r="G101" s="1"/>
      <c r="H101" s="1">
        <v>14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>
        <v>0</v>
      </c>
    </row>
    <row r="102" spans="1:39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227</v>
      </c>
      <c r="F102" s="1" t="s">
        <v>228</v>
      </c>
      <c r="G102" s="1"/>
      <c r="H102" s="1">
        <v>15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>
        <v>0</v>
      </c>
    </row>
    <row r="103" spans="1:39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234</v>
      </c>
      <c r="F103" s="1" t="s">
        <v>15</v>
      </c>
      <c r="G103" s="1"/>
      <c r="H103" s="1">
        <v>16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>
        <v>0</v>
      </c>
    </row>
    <row r="104" spans="1:39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246</v>
      </c>
      <c r="F104" s="1" t="s">
        <v>280</v>
      </c>
      <c r="G104" s="1"/>
      <c r="H104" s="1">
        <v>17</v>
      </c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>
        <v>0</v>
      </c>
    </row>
    <row r="105" spans="1:39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249</v>
      </c>
      <c r="F105" s="1" t="s">
        <v>250</v>
      </c>
      <c r="G105" s="1"/>
      <c r="H105" s="1">
        <v>18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>
        <v>0</v>
      </c>
    </row>
    <row r="106" spans="1:39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275</v>
      </c>
      <c r="F106" s="1" t="s">
        <v>47</v>
      </c>
      <c r="G106" s="1"/>
      <c r="H106" s="1">
        <v>19</v>
      </c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>
        <v>1</v>
      </c>
      <c r="AE106" s="1"/>
      <c r="AF106" s="1"/>
      <c r="AG106" s="1"/>
      <c r="AH106" s="1"/>
      <c r="AI106" s="1"/>
      <c r="AJ106" s="1">
        <v>20</v>
      </c>
      <c r="AK106" s="1">
        <v>-19</v>
      </c>
    </row>
    <row r="107" spans="1:39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267</v>
      </c>
      <c r="F107" s="1" t="s">
        <v>268</v>
      </c>
      <c r="G107" s="1"/>
      <c r="H107" s="1">
        <v>20</v>
      </c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>
        <v>20</v>
      </c>
      <c r="AK107" s="1">
        <v>-20</v>
      </c>
    </row>
    <row r="108" spans="1:39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253</v>
      </c>
      <c r="F108" s="1" t="s">
        <v>254</v>
      </c>
      <c r="G108" s="1"/>
      <c r="H108" s="1">
        <v>21</v>
      </c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>
        <v>20</v>
      </c>
      <c r="AK108" s="1">
        <v>-20</v>
      </c>
    </row>
    <row r="109" spans="1:39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231</v>
      </c>
      <c r="F109" s="1" t="s">
        <v>49</v>
      </c>
      <c r="G109" s="1"/>
      <c r="H109" s="1">
        <v>22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20</v>
      </c>
      <c r="AK109" s="1">
        <v>-20</v>
      </c>
    </row>
    <row r="110" spans="1:39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220</v>
      </c>
      <c r="F110" s="1" t="s">
        <v>17</v>
      </c>
      <c r="G110" s="1"/>
      <c r="H110" s="1">
        <v>23</v>
      </c>
      <c r="I110" s="1"/>
      <c r="J110" s="1"/>
      <c r="K110" s="1"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318</v>
      </c>
    </row>
    <row r="111" spans="1:39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266</v>
      </c>
      <c r="F111" s="1" t="s">
        <v>106</v>
      </c>
      <c r="G111" s="1"/>
      <c r="H111" s="1">
        <v>24</v>
      </c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 t="s">
        <v>318</v>
      </c>
    </row>
    <row r="112" spans="1:39">
      <c r="A112" s="5" t="s">
        <v>110</v>
      </c>
      <c r="B112" s="5">
        <v>2021</v>
      </c>
      <c r="C112" s="6">
        <v>44491</v>
      </c>
      <c r="D112" s="5" t="s">
        <v>13</v>
      </c>
      <c r="E112" s="5" t="s">
        <v>276</v>
      </c>
      <c r="F112" s="5" t="s">
        <v>25</v>
      </c>
      <c r="G112" s="5"/>
      <c r="H112" s="5">
        <v>1</v>
      </c>
      <c r="I112" s="5">
        <v>1</v>
      </c>
      <c r="J112" s="5"/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>
        <v>1</v>
      </c>
      <c r="T112" s="5">
        <v>1</v>
      </c>
      <c r="U112" s="5">
        <v>1</v>
      </c>
      <c r="V112" s="5">
        <v>1</v>
      </c>
      <c r="W112" s="5">
        <v>1</v>
      </c>
      <c r="X112" s="5"/>
      <c r="Y112" s="5">
        <v>1</v>
      </c>
      <c r="Z112" s="5"/>
      <c r="AA112" s="5">
        <v>1</v>
      </c>
      <c r="AB112" s="5"/>
      <c r="AC112" s="5">
        <v>1</v>
      </c>
      <c r="AD112" s="5"/>
      <c r="AE112" s="5">
        <v>1</v>
      </c>
      <c r="AF112" s="5"/>
      <c r="AG112" s="5"/>
      <c r="AH112" s="5"/>
      <c r="AI112" s="5">
        <v>20</v>
      </c>
      <c r="AJ112" s="5"/>
      <c r="AK112" s="5">
        <v>34</v>
      </c>
      <c r="AL112" s="7">
        <v>0.3611111111111111</v>
      </c>
      <c r="AM112">
        <v>51.923000000000002</v>
      </c>
    </row>
    <row r="113" spans="1:37">
      <c r="A113" s="5" t="s">
        <v>110</v>
      </c>
      <c r="B113" s="5">
        <v>2021</v>
      </c>
      <c r="C113" s="6">
        <v>44491</v>
      </c>
      <c r="D113" s="5" t="s">
        <v>13</v>
      </c>
      <c r="E113" s="5" t="s">
        <v>291</v>
      </c>
      <c r="F113" s="5" t="s">
        <v>31</v>
      </c>
      <c r="G113" s="5"/>
      <c r="H113" s="5">
        <v>2</v>
      </c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>
        <v>1</v>
      </c>
      <c r="Y113" s="5"/>
      <c r="Z113" s="5">
        <v>1</v>
      </c>
      <c r="AA113" s="5"/>
      <c r="AB113" s="5">
        <v>1</v>
      </c>
      <c r="AC113" s="5"/>
      <c r="AD113" s="5">
        <v>1</v>
      </c>
      <c r="AE113" s="5"/>
      <c r="AF113" s="5"/>
      <c r="AG113" s="5"/>
      <c r="AH113" s="5"/>
      <c r="AI113" s="5">
        <v>20</v>
      </c>
      <c r="AJ113" s="5"/>
      <c r="AK113" s="5">
        <v>24</v>
      </c>
    </row>
    <row r="114" spans="1:37">
      <c r="A114" s="5" t="s">
        <v>110</v>
      </c>
      <c r="B114" s="5">
        <v>2021</v>
      </c>
      <c r="C114" s="6">
        <v>44491</v>
      </c>
      <c r="D114" s="5" t="s">
        <v>13</v>
      </c>
      <c r="E114" s="5" t="s">
        <v>243</v>
      </c>
      <c r="F114" s="5" t="s">
        <v>51</v>
      </c>
      <c r="G114" s="5"/>
      <c r="H114" s="5">
        <v>3</v>
      </c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>
        <v>1</v>
      </c>
      <c r="AG114" s="5"/>
      <c r="AH114" s="5"/>
      <c r="AI114" s="5">
        <v>20</v>
      </c>
      <c r="AJ114" s="5"/>
      <c r="AK114" s="5">
        <v>21</v>
      </c>
    </row>
    <row r="115" spans="1:37">
      <c r="A115" s="5" t="s">
        <v>110</v>
      </c>
      <c r="B115" s="5">
        <v>2021</v>
      </c>
      <c r="C115" s="6">
        <v>44491</v>
      </c>
      <c r="D115" s="5" t="s">
        <v>13</v>
      </c>
      <c r="E115" s="5" t="s">
        <v>288</v>
      </c>
      <c r="F115" s="5" t="s">
        <v>175</v>
      </c>
      <c r="G115" s="5"/>
      <c r="H115" s="5">
        <v>4</v>
      </c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>
        <v>20</v>
      </c>
      <c r="AJ115" s="5"/>
      <c r="AK115" s="5">
        <v>20</v>
      </c>
    </row>
    <row r="116" spans="1:37">
      <c r="A116" s="5" t="s">
        <v>110</v>
      </c>
      <c r="B116" s="5">
        <v>2021</v>
      </c>
      <c r="C116" s="6">
        <v>44491</v>
      </c>
      <c r="D116" s="5" t="s">
        <v>13</v>
      </c>
      <c r="E116" s="5" t="s">
        <v>233</v>
      </c>
      <c r="F116" s="5" t="s">
        <v>53</v>
      </c>
      <c r="G116" s="5"/>
      <c r="H116" s="5">
        <v>5</v>
      </c>
      <c r="I116" s="5"/>
      <c r="J116" s="5"/>
      <c r="K116" s="5">
        <v>1</v>
      </c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>
        <v>1</v>
      </c>
      <c r="AI116" s="5"/>
      <c r="AJ116" s="5"/>
      <c r="AK116" s="5">
        <v>2</v>
      </c>
    </row>
    <row r="117" spans="1:37">
      <c r="A117" s="5" t="s">
        <v>110</v>
      </c>
      <c r="B117" s="5">
        <v>2021</v>
      </c>
      <c r="C117" s="6">
        <v>44491</v>
      </c>
      <c r="D117" s="5" t="s">
        <v>13</v>
      </c>
      <c r="E117" s="5" t="s">
        <v>287</v>
      </c>
      <c r="F117" s="5" t="s">
        <v>47</v>
      </c>
      <c r="G117" s="5"/>
      <c r="H117" s="5">
        <v>6</v>
      </c>
      <c r="I117" s="5"/>
      <c r="J117" s="5"/>
      <c r="K117" s="5"/>
      <c r="L117" s="5"/>
      <c r="M117" s="5">
        <v>1</v>
      </c>
      <c r="N117" s="5">
        <v>1</v>
      </c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>
        <v>2</v>
      </c>
    </row>
    <row r="118" spans="1:37">
      <c r="A118" s="5" t="s">
        <v>110</v>
      </c>
      <c r="B118" s="5">
        <v>2021</v>
      </c>
      <c r="C118" s="6">
        <v>44491</v>
      </c>
      <c r="D118" s="5" t="s">
        <v>13</v>
      </c>
      <c r="E118" s="5" t="s">
        <v>244</v>
      </c>
      <c r="F118" s="5" t="s">
        <v>245</v>
      </c>
      <c r="G118" s="5"/>
      <c r="H118" s="5">
        <v>7</v>
      </c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>
        <v>1</v>
      </c>
      <c r="AH118" s="5"/>
      <c r="AI118" s="5"/>
      <c r="AJ118" s="5"/>
      <c r="AK118" s="5">
        <v>1</v>
      </c>
    </row>
    <row r="119" spans="1:37">
      <c r="A119" s="5" t="s">
        <v>110</v>
      </c>
      <c r="B119" s="5">
        <v>2021</v>
      </c>
      <c r="C119" s="6">
        <v>44491</v>
      </c>
      <c r="D119" s="5" t="s">
        <v>13</v>
      </c>
      <c r="E119" s="5" t="s">
        <v>219</v>
      </c>
      <c r="F119" s="5" t="s">
        <v>67</v>
      </c>
      <c r="G119" s="5"/>
      <c r="H119" s="5">
        <v>8</v>
      </c>
      <c r="I119" s="5"/>
      <c r="J119" s="5">
        <v>1</v>
      </c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>
        <v>1</v>
      </c>
    </row>
    <row r="120" spans="1:37">
      <c r="A120" s="5" t="s">
        <v>110</v>
      </c>
      <c r="B120" s="5">
        <v>2021</v>
      </c>
      <c r="C120" s="6">
        <v>44491</v>
      </c>
      <c r="D120" s="5" t="s">
        <v>13</v>
      </c>
      <c r="E120" s="5" t="s">
        <v>283</v>
      </c>
      <c r="F120" s="5" t="s">
        <v>123</v>
      </c>
      <c r="G120" s="5"/>
      <c r="H120" s="5">
        <v>9</v>
      </c>
      <c r="I120" s="5"/>
      <c r="J120" s="5"/>
      <c r="K120" s="5"/>
      <c r="L120" s="5">
        <v>1</v>
      </c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>
        <v>1</v>
      </c>
    </row>
    <row r="121" spans="1:37">
      <c r="A121" s="5" t="s">
        <v>110</v>
      </c>
      <c r="B121" s="5">
        <v>2021</v>
      </c>
      <c r="C121" s="6">
        <v>44491</v>
      </c>
      <c r="D121" s="5" t="s">
        <v>13</v>
      </c>
      <c r="E121" s="5" t="s">
        <v>220</v>
      </c>
      <c r="F121" s="5" t="s">
        <v>17</v>
      </c>
      <c r="G121" s="5"/>
      <c r="H121" s="5">
        <v>10</v>
      </c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>
        <v>0</v>
      </c>
    </row>
    <row r="122" spans="1:37">
      <c r="A122" s="5" t="s">
        <v>110</v>
      </c>
      <c r="B122" s="5">
        <v>2021</v>
      </c>
      <c r="C122" s="6">
        <v>44491</v>
      </c>
      <c r="D122" s="5" t="s">
        <v>13</v>
      </c>
      <c r="E122" s="5" t="s">
        <v>227</v>
      </c>
      <c r="F122" s="5" t="s">
        <v>228</v>
      </c>
      <c r="G122" s="5"/>
      <c r="H122" s="5">
        <v>11</v>
      </c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>
        <v>0</v>
      </c>
    </row>
    <row r="123" spans="1:37">
      <c r="A123" s="5" t="s">
        <v>110</v>
      </c>
      <c r="B123" s="5">
        <v>2021</v>
      </c>
      <c r="C123" s="6">
        <v>44491</v>
      </c>
      <c r="D123" s="5" t="s">
        <v>13</v>
      </c>
      <c r="E123" s="5" t="s">
        <v>235</v>
      </c>
      <c r="F123" s="5" t="s">
        <v>61</v>
      </c>
      <c r="G123" s="5"/>
      <c r="H123" s="5">
        <v>12</v>
      </c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>
        <v>0</v>
      </c>
    </row>
    <row r="124" spans="1:37">
      <c r="A124" s="5" t="s">
        <v>110</v>
      </c>
      <c r="B124" s="5">
        <v>2021</v>
      </c>
      <c r="C124" s="6">
        <v>44491</v>
      </c>
      <c r="D124" s="5" t="s">
        <v>13</v>
      </c>
      <c r="E124" s="5" t="s">
        <v>223</v>
      </c>
      <c r="F124" s="5" t="s">
        <v>19</v>
      </c>
      <c r="G124" s="5"/>
      <c r="H124" s="5">
        <v>13</v>
      </c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>
        <v>0</v>
      </c>
    </row>
    <row r="125" spans="1:37">
      <c r="A125" s="5" t="s">
        <v>110</v>
      </c>
      <c r="B125" s="5">
        <v>2021</v>
      </c>
      <c r="C125" s="6">
        <v>44491</v>
      </c>
      <c r="D125" s="5" t="s">
        <v>13</v>
      </c>
      <c r="E125" s="5" t="s">
        <v>284</v>
      </c>
      <c r="F125" s="5" t="s">
        <v>49</v>
      </c>
      <c r="G125" s="5"/>
      <c r="H125" s="5">
        <v>14</v>
      </c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>
        <v>0</v>
      </c>
    </row>
    <row r="126" spans="1:37">
      <c r="A126" s="5" t="s">
        <v>110</v>
      </c>
      <c r="B126" s="5">
        <v>2021</v>
      </c>
      <c r="C126" s="6">
        <v>44491</v>
      </c>
      <c r="D126" s="5" t="s">
        <v>13</v>
      </c>
      <c r="E126" s="5" t="s">
        <v>289</v>
      </c>
      <c r="F126" s="5" t="s">
        <v>112</v>
      </c>
      <c r="G126" s="5"/>
      <c r="H126" s="5">
        <v>15</v>
      </c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>
        <v>0</v>
      </c>
    </row>
    <row r="127" spans="1:37">
      <c r="A127" s="5" t="s">
        <v>110</v>
      </c>
      <c r="B127" s="5">
        <v>2021</v>
      </c>
      <c r="C127" s="6">
        <v>44491</v>
      </c>
      <c r="D127" s="5" t="s">
        <v>13</v>
      </c>
      <c r="E127" s="5" t="s">
        <v>262</v>
      </c>
      <c r="F127" s="5" t="s">
        <v>27</v>
      </c>
      <c r="G127" s="5"/>
      <c r="H127" s="5">
        <v>16</v>
      </c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>
        <v>0</v>
      </c>
    </row>
    <row r="128" spans="1:37">
      <c r="A128" s="5" t="s">
        <v>110</v>
      </c>
      <c r="B128" s="5">
        <v>2021</v>
      </c>
      <c r="C128" s="6">
        <v>44491</v>
      </c>
      <c r="D128" s="5" t="s">
        <v>13</v>
      </c>
      <c r="E128" s="5" t="s">
        <v>281</v>
      </c>
      <c r="F128" s="5" t="s">
        <v>29</v>
      </c>
      <c r="G128" s="5"/>
      <c r="H128" s="5">
        <v>17</v>
      </c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>
        <v>0</v>
      </c>
    </row>
    <row r="129" spans="1:39">
      <c r="A129" s="5" t="s">
        <v>110</v>
      </c>
      <c r="B129" s="5">
        <v>2021</v>
      </c>
      <c r="C129" s="6">
        <v>44491</v>
      </c>
      <c r="D129" s="5" t="s">
        <v>13</v>
      </c>
      <c r="E129" s="5" t="s">
        <v>249</v>
      </c>
      <c r="F129" s="5" t="s">
        <v>250</v>
      </c>
      <c r="G129" s="5"/>
      <c r="H129" s="5">
        <v>18</v>
      </c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>
        <v>0</v>
      </c>
    </row>
    <row r="130" spans="1:39">
      <c r="A130" s="5" t="s">
        <v>110</v>
      </c>
      <c r="B130" s="5">
        <v>2021</v>
      </c>
      <c r="C130" s="6">
        <v>44491</v>
      </c>
      <c r="D130" s="5" t="s">
        <v>13</v>
      </c>
      <c r="E130" s="5" t="s">
        <v>238</v>
      </c>
      <c r="F130" s="5" t="s">
        <v>239</v>
      </c>
      <c r="G130" s="5"/>
      <c r="H130" s="5">
        <v>19</v>
      </c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>
        <v>0</v>
      </c>
    </row>
    <row r="131" spans="1:39">
      <c r="A131" s="5" t="s">
        <v>110</v>
      </c>
      <c r="B131" s="5">
        <v>2021</v>
      </c>
      <c r="C131" s="6">
        <v>44491</v>
      </c>
      <c r="D131" s="5" t="s">
        <v>13</v>
      </c>
      <c r="E131" s="5" t="s">
        <v>224</v>
      </c>
      <c r="F131" s="5" t="s">
        <v>225</v>
      </c>
      <c r="G131" s="5"/>
      <c r="H131" s="5">
        <v>20</v>
      </c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>
        <v>0</v>
      </c>
    </row>
    <row r="132" spans="1:39">
      <c r="A132" s="5" t="s">
        <v>110</v>
      </c>
      <c r="B132" s="5">
        <v>2021</v>
      </c>
      <c r="C132" s="6">
        <v>44491</v>
      </c>
      <c r="D132" s="5" t="s">
        <v>13</v>
      </c>
      <c r="E132" s="5" t="s">
        <v>285</v>
      </c>
      <c r="F132" s="5" t="s">
        <v>286</v>
      </c>
      <c r="G132" s="5"/>
      <c r="H132" s="5">
        <v>21</v>
      </c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>
        <v>0</v>
      </c>
    </row>
    <row r="133" spans="1:39">
      <c r="A133" s="5" t="s">
        <v>110</v>
      </c>
      <c r="B133" s="5">
        <v>2021</v>
      </c>
      <c r="C133" s="6">
        <v>44491</v>
      </c>
      <c r="D133" s="5" t="s">
        <v>13</v>
      </c>
      <c r="E133" s="5" t="s">
        <v>226</v>
      </c>
      <c r="F133" s="5" t="s">
        <v>40</v>
      </c>
      <c r="G133" s="5"/>
      <c r="H133" s="5">
        <v>22</v>
      </c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>
        <v>0</v>
      </c>
    </row>
    <row r="134" spans="1:39">
      <c r="A134" s="5" t="s">
        <v>110</v>
      </c>
      <c r="B134" s="5">
        <v>2021</v>
      </c>
      <c r="C134" s="6">
        <v>44491</v>
      </c>
      <c r="D134" s="5" t="s">
        <v>13</v>
      </c>
      <c r="E134" s="5" t="s">
        <v>248</v>
      </c>
      <c r="F134" s="5" t="s">
        <v>44</v>
      </c>
      <c r="G134" s="5"/>
      <c r="H134" s="5">
        <v>23</v>
      </c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>
        <v>0</v>
      </c>
    </row>
    <row r="135" spans="1:39">
      <c r="A135" s="5" t="s">
        <v>110</v>
      </c>
      <c r="B135" s="5">
        <v>2021</v>
      </c>
      <c r="C135" s="6">
        <v>44491</v>
      </c>
      <c r="D135" s="5" t="s">
        <v>13</v>
      </c>
      <c r="E135" s="5" t="s">
        <v>290</v>
      </c>
      <c r="F135" s="5" t="s">
        <v>237</v>
      </c>
      <c r="G135" s="5"/>
      <c r="H135" s="5">
        <v>24</v>
      </c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>
        <v>20</v>
      </c>
      <c r="AK135" s="5">
        <v>-20</v>
      </c>
    </row>
    <row r="136" spans="1:39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282</v>
      </c>
      <c r="F136" s="1" t="s">
        <v>21</v>
      </c>
      <c r="G136" s="1"/>
      <c r="H136" s="1">
        <v>1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/>
      <c r="AC136" s="1">
        <v>1</v>
      </c>
      <c r="AD136" s="1"/>
      <c r="AE136" s="1">
        <v>1</v>
      </c>
      <c r="AF136" s="1"/>
      <c r="AG136" s="1">
        <v>1</v>
      </c>
      <c r="AH136" s="1"/>
      <c r="AI136" s="1"/>
      <c r="AJ136" s="1"/>
      <c r="AK136" s="1">
        <v>8</v>
      </c>
      <c r="AL136" s="7">
        <v>0.38611111111111113</v>
      </c>
      <c r="AM136">
        <v>48.481999999999999</v>
      </c>
    </row>
    <row r="137" spans="1:39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248</v>
      </c>
      <c r="F137" s="1" t="s">
        <v>44</v>
      </c>
      <c r="G137" s="1"/>
      <c r="H137" s="1">
        <v>2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>
        <v>1</v>
      </c>
      <c r="U137" s="1"/>
      <c r="V137" s="1"/>
      <c r="W137" s="1"/>
      <c r="X137" s="1"/>
      <c r="Y137" s="1"/>
      <c r="Z137" s="1"/>
      <c r="AA137" s="1"/>
      <c r="AB137" s="1">
        <v>1</v>
      </c>
      <c r="AC137" s="1"/>
      <c r="AD137" s="1">
        <v>1</v>
      </c>
      <c r="AE137" s="1"/>
      <c r="AF137" s="1">
        <v>1</v>
      </c>
      <c r="AG137" s="1"/>
      <c r="AH137" s="1">
        <v>1</v>
      </c>
      <c r="AI137" s="1"/>
      <c r="AJ137" s="1"/>
      <c r="AK137" s="1">
        <v>5</v>
      </c>
    </row>
    <row r="138" spans="1:39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275</v>
      </c>
      <c r="F138" s="1" t="s">
        <v>47</v>
      </c>
      <c r="G138" s="1"/>
      <c r="H138" s="1">
        <v>3</v>
      </c>
      <c r="I138" s="1">
        <v>1</v>
      </c>
      <c r="J138" s="1"/>
      <c r="K138" s="1">
        <v>1</v>
      </c>
      <c r="L138" s="1"/>
      <c r="M138" s="1"/>
      <c r="N138" s="1"/>
      <c r="O138" s="1">
        <v>1</v>
      </c>
      <c r="P138" s="1"/>
      <c r="Q138" s="1"/>
      <c r="R138" s="1"/>
      <c r="S138" s="1"/>
      <c r="T138" s="1"/>
      <c r="U138" s="1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>
        <v>4</v>
      </c>
    </row>
    <row r="139" spans="1:39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234</v>
      </c>
      <c r="F139" s="1" t="s">
        <v>15</v>
      </c>
      <c r="G139" s="1"/>
      <c r="H139" s="1">
        <v>4</v>
      </c>
      <c r="I139" s="1"/>
      <c r="J139" s="1"/>
      <c r="K139" s="1"/>
      <c r="L139" s="1"/>
      <c r="M139" s="1"/>
      <c r="N139" s="1"/>
      <c r="O139" s="1"/>
      <c r="P139" s="1">
        <v>1</v>
      </c>
      <c r="Q139" s="1">
        <v>1</v>
      </c>
      <c r="R139" s="1">
        <v>1</v>
      </c>
      <c r="S139" s="1">
        <v>1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>
        <v>4</v>
      </c>
    </row>
    <row r="140" spans="1:39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278</v>
      </c>
      <c r="F140" s="1" t="s">
        <v>67</v>
      </c>
      <c r="G140" s="1"/>
      <c r="H140" s="1">
        <v>5</v>
      </c>
      <c r="I140" s="1"/>
      <c r="J140" s="1"/>
      <c r="K140" s="1"/>
      <c r="L140" s="1">
        <v>1</v>
      </c>
      <c r="M140" s="1">
        <v>1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>
        <v>2</v>
      </c>
    </row>
    <row r="141" spans="1:39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262</v>
      </c>
      <c r="F141" s="1" t="s">
        <v>27</v>
      </c>
      <c r="G141" s="1"/>
      <c r="H141" s="1">
        <v>6</v>
      </c>
      <c r="I141" s="1"/>
      <c r="J141" s="1">
        <v>1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2</v>
      </c>
    </row>
    <row r="142" spans="1:39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293</v>
      </c>
      <c r="F142" s="1" t="s">
        <v>51</v>
      </c>
      <c r="G142" s="1"/>
      <c r="H142" s="1">
        <v>7</v>
      </c>
      <c r="I142" s="1"/>
      <c r="J142" s="1"/>
      <c r="K142" s="1"/>
      <c r="L142" s="1"/>
      <c r="M142" s="1"/>
      <c r="N142" s="1">
        <v>1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>
        <v>1</v>
      </c>
    </row>
    <row r="143" spans="1:39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292</v>
      </c>
      <c r="F143" s="1" t="s">
        <v>31</v>
      </c>
      <c r="G143" s="1"/>
      <c r="H143" s="1">
        <v>8</v>
      </c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>
        <v>0</v>
      </c>
    </row>
    <row r="144" spans="1:39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255</v>
      </c>
      <c r="F144" s="1" t="s">
        <v>92</v>
      </c>
      <c r="G144" s="1"/>
      <c r="H144" s="1">
        <v>9</v>
      </c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>
        <v>0</v>
      </c>
    </row>
    <row r="145" spans="1:39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284</v>
      </c>
      <c r="F145" s="1" t="s">
        <v>49</v>
      </c>
      <c r="G145" s="1"/>
      <c r="H145" s="1">
        <v>10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>
        <v>0</v>
      </c>
    </row>
    <row r="146" spans="1:39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297</v>
      </c>
      <c r="F146" s="1" t="s">
        <v>261</v>
      </c>
      <c r="G146" s="1"/>
      <c r="H146" s="1">
        <v>11</v>
      </c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>
        <v>20</v>
      </c>
      <c r="AK146" s="1">
        <v>-20</v>
      </c>
    </row>
    <row r="147" spans="1:39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229</v>
      </c>
      <c r="F147" s="1" t="s">
        <v>230</v>
      </c>
      <c r="G147" s="1"/>
      <c r="H147" s="1">
        <v>12</v>
      </c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>
        <v>20</v>
      </c>
      <c r="AK147" s="1">
        <v>-20</v>
      </c>
    </row>
    <row r="148" spans="1:39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298</v>
      </c>
      <c r="F148" s="1" t="s">
        <v>271</v>
      </c>
      <c r="G148" s="1"/>
      <c r="H148" s="1">
        <v>13</v>
      </c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>
        <v>20</v>
      </c>
      <c r="AK148" s="1">
        <v>-20</v>
      </c>
    </row>
    <row r="149" spans="1:39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294</v>
      </c>
      <c r="F149" s="1" t="s">
        <v>295</v>
      </c>
      <c r="G149" s="1"/>
      <c r="H149" s="1">
        <v>14</v>
      </c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>
        <v>20</v>
      </c>
      <c r="AK149" s="1">
        <v>-20</v>
      </c>
    </row>
    <row r="150" spans="1:39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296</v>
      </c>
      <c r="F150" s="1" t="s">
        <v>59</v>
      </c>
      <c r="G150" s="1"/>
      <c r="H150" s="1">
        <v>15</v>
      </c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>
        <v>20</v>
      </c>
      <c r="AK150" s="1">
        <v>-20</v>
      </c>
    </row>
    <row r="151" spans="1:39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299</v>
      </c>
      <c r="F151" s="1" t="s">
        <v>70</v>
      </c>
      <c r="G151" s="1"/>
      <c r="H151" s="1">
        <v>16</v>
      </c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>
        <v>20</v>
      </c>
      <c r="AK151" s="1" t="s">
        <v>318</v>
      </c>
    </row>
    <row r="152" spans="1:39">
      <c r="A152" s="5" t="s">
        <v>120</v>
      </c>
      <c r="B152" s="5">
        <v>2021</v>
      </c>
      <c r="C152" s="6">
        <v>44387</v>
      </c>
      <c r="D152" s="5" t="s">
        <v>72</v>
      </c>
      <c r="E152" s="5" t="s">
        <v>249</v>
      </c>
      <c r="F152" s="5" t="s">
        <v>250</v>
      </c>
      <c r="G152" s="5"/>
      <c r="H152" s="5">
        <v>1</v>
      </c>
      <c r="I152" s="5">
        <v>1</v>
      </c>
      <c r="J152" s="5">
        <v>1</v>
      </c>
      <c r="K152" s="5"/>
      <c r="L152" s="5">
        <v>1</v>
      </c>
      <c r="M152" s="5"/>
      <c r="N152" s="5"/>
      <c r="O152" s="5">
        <v>1</v>
      </c>
      <c r="P152" s="5">
        <v>1</v>
      </c>
      <c r="Q152" s="5">
        <v>1</v>
      </c>
      <c r="R152" s="5">
        <v>1</v>
      </c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>
        <v>20</v>
      </c>
      <c r="AJ152" s="5"/>
      <c r="AK152" s="5">
        <v>27</v>
      </c>
      <c r="AL152" s="7">
        <v>0.37222222222222223</v>
      </c>
      <c r="AM152">
        <v>50.353000000000002</v>
      </c>
    </row>
    <row r="153" spans="1:39">
      <c r="A153" s="5" t="s">
        <v>120</v>
      </c>
      <c r="B153" s="5">
        <v>2021</v>
      </c>
      <c r="C153" s="6">
        <v>44387</v>
      </c>
      <c r="D153" s="5" t="s">
        <v>72</v>
      </c>
      <c r="E153" s="5" t="s">
        <v>301</v>
      </c>
      <c r="F153" s="5" t="s">
        <v>56</v>
      </c>
      <c r="G153" s="5"/>
      <c r="H153" s="5">
        <v>2</v>
      </c>
      <c r="I153" s="6"/>
      <c r="J153" s="6"/>
      <c r="K153" s="5"/>
      <c r="L153" s="5"/>
      <c r="M153" s="5"/>
      <c r="N153" s="5"/>
      <c r="O153" s="5"/>
      <c r="P153" s="5"/>
      <c r="Q153" s="5"/>
      <c r="R153" s="5"/>
      <c r="S153" s="5"/>
      <c r="T153" s="5">
        <v>1</v>
      </c>
      <c r="U153" s="5"/>
      <c r="V153" s="5"/>
      <c r="W153" s="5"/>
      <c r="X153" s="5">
        <v>1</v>
      </c>
      <c r="Y153" s="5"/>
      <c r="Z153" s="5"/>
      <c r="AA153" s="5"/>
      <c r="AB153" s="5"/>
      <c r="AC153" s="5">
        <v>1</v>
      </c>
      <c r="AD153" s="5"/>
      <c r="AE153" s="5">
        <v>1</v>
      </c>
      <c r="AF153" s="5">
        <v>1</v>
      </c>
      <c r="AG153" s="5"/>
      <c r="AH153" s="5"/>
      <c r="AI153" s="5">
        <v>20</v>
      </c>
      <c r="AJ153" s="5"/>
      <c r="AK153" s="5">
        <v>25</v>
      </c>
    </row>
    <row r="154" spans="1:39">
      <c r="A154" s="5" t="s">
        <v>120</v>
      </c>
      <c r="B154" s="5">
        <v>2021</v>
      </c>
      <c r="C154" s="6">
        <v>44387</v>
      </c>
      <c r="D154" s="5" t="s">
        <v>72</v>
      </c>
      <c r="E154" s="5" t="s">
        <v>227</v>
      </c>
      <c r="F154" s="5" t="s">
        <v>228</v>
      </c>
      <c r="G154" s="5"/>
      <c r="H154" s="5">
        <v>3</v>
      </c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>
        <v>1</v>
      </c>
      <c r="W154" s="5">
        <v>1</v>
      </c>
      <c r="X154" s="5"/>
      <c r="Y154" s="5">
        <v>1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>
        <v>20</v>
      </c>
      <c r="AJ154" s="5"/>
      <c r="AK154" s="5">
        <v>23</v>
      </c>
    </row>
    <row r="155" spans="1:39">
      <c r="A155" s="5" t="s">
        <v>120</v>
      </c>
      <c r="B155" s="5">
        <v>2021</v>
      </c>
      <c r="C155" s="6">
        <v>44387</v>
      </c>
      <c r="D155" s="5" t="s">
        <v>72</v>
      </c>
      <c r="E155" s="5" t="s">
        <v>285</v>
      </c>
      <c r="F155" s="5" t="s">
        <v>286</v>
      </c>
      <c r="G155" s="5"/>
      <c r="H155" s="5">
        <v>4</v>
      </c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>
        <v>1</v>
      </c>
      <c r="AA155" s="5">
        <v>1</v>
      </c>
      <c r="AB155" s="5">
        <v>1</v>
      </c>
      <c r="AC155" s="5"/>
      <c r="AD155" s="5"/>
      <c r="AE155" s="5"/>
      <c r="AF155" s="5"/>
      <c r="AG155" s="5"/>
      <c r="AH155" s="5"/>
      <c r="AI155" s="5">
        <v>20</v>
      </c>
      <c r="AJ155" s="5"/>
      <c r="AK155" s="5">
        <v>23</v>
      </c>
    </row>
    <row r="156" spans="1:39">
      <c r="A156" s="5" t="s">
        <v>120</v>
      </c>
      <c r="B156" s="5">
        <v>2021</v>
      </c>
      <c r="C156" s="6">
        <v>44387</v>
      </c>
      <c r="D156" s="5" t="s">
        <v>72</v>
      </c>
      <c r="E156" s="5" t="s">
        <v>307</v>
      </c>
      <c r="F156" s="5" t="s">
        <v>31</v>
      </c>
      <c r="G156" s="5"/>
      <c r="H156" s="5">
        <v>5</v>
      </c>
      <c r="I156" s="5"/>
      <c r="J156" s="5"/>
      <c r="K156" s="5">
        <v>1</v>
      </c>
      <c r="L156" s="5"/>
      <c r="M156" s="5">
        <v>1</v>
      </c>
      <c r="N156" s="5">
        <v>1</v>
      </c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>
        <v>20</v>
      </c>
      <c r="AJ156" s="5"/>
      <c r="AK156" s="5">
        <v>23</v>
      </c>
    </row>
    <row r="157" spans="1:39">
      <c r="A157" s="5" t="s">
        <v>120</v>
      </c>
      <c r="B157" s="5">
        <v>2021</v>
      </c>
      <c r="C157" s="6">
        <v>44387</v>
      </c>
      <c r="D157" s="5" t="s">
        <v>72</v>
      </c>
      <c r="E157" s="5" t="s">
        <v>302</v>
      </c>
      <c r="F157" s="5" t="s">
        <v>121</v>
      </c>
      <c r="G157" s="5"/>
      <c r="H157" s="5">
        <v>6</v>
      </c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>
        <v>1</v>
      </c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>
        <v>1</v>
      </c>
      <c r="AE157" s="5"/>
      <c r="AF157" s="5"/>
      <c r="AG157" s="5"/>
      <c r="AH157" s="5"/>
      <c r="AI157" s="5">
        <v>20</v>
      </c>
      <c r="AJ157" s="5"/>
      <c r="AK157" s="5">
        <v>22</v>
      </c>
    </row>
    <row r="158" spans="1:39">
      <c r="A158" s="5" t="s">
        <v>120</v>
      </c>
      <c r="B158" s="5">
        <v>2021</v>
      </c>
      <c r="C158" s="6">
        <v>44387</v>
      </c>
      <c r="D158" s="5" t="s">
        <v>72</v>
      </c>
      <c r="E158" s="5" t="s">
        <v>283</v>
      </c>
      <c r="F158" s="5" t="s">
        <v>123</v>
      </c>
      <c r="G158" s="5"/>
      <c r="H158" s="5">
        <v>7</v>
      </c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>
        <v>1</v>
      </c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>
        <v>20</v>
      </c>
      <c r="AJ158" s="5"/>
      <c r="AK158" s="5">
        <v>21</v>
      </c>
    </row>
    <row r="159" spans="1:39">
      <c r="A159" s="5" t="s">
        <v>120</v>
      </c>
      <c r="B159" s="5">
        <v>2021</v>
      </c>
      <c r="C159" s="6">
        <v>44387</v>
      </c>
      <c r="D159" s="5" t="s">
        <v>72</v>
      </c>
      <c r="E159" s="5" t="s">
        <v>289</v>
      </c>
      <c r="F159" s="5" t="s">
        <v>127</v>
      </c>
      <c r="G159" s="5"/>
      <c r="H159" s="5">
        <v>8</v>
      </c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>
        <v>20</v>
      </c>
      <c r="AJ159" s="5"/>
      <c r="AK159" s="5">
        <v>20</v>
      </c>
    </row>
    <row r="160" spans="1:39">
      <c r="A160" s="5" t="s">
        <v>120</v>
      </c>
      <c r="B160" s="5">
        <v>2021</v>
      </c>
      <c r="C160" s="6">
        <v>44387</v>
      </c>
      <c r="D160" s="5" t="s">
        <v>72</v>
      </c>
      <c r="E160" s="5" t="s">
        <v>300</v>
      </c>
      <c r="F160" s="5" t="s">
        <v>239</v>
      </c>
      <c r="G160" s="5"/>
      <c r="H160" s="5">
        <v>9</v>
      </c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>
        <v>1</v>
      </c>
      <c r="AI160" s="5"/>
      <c r="AJ160" s="5"/>
      <c r="AK160" s="5">
        <v>1</v>
      </c>
    </row>
    <row r="161" spans="1:39">
      <c r="A161" s="5" t="s">
        <v>120</v>
      </c>
      <c r="B161" s="5">
        <v>2021</v>
      </c>
      <c r="C161" s="6">
        <v>44387</v>
      </c>
      <c r="D161" s="5" t="s">
        <v>72</v>
      </c>
      <c r="E161" s="5" t="s">
        <v>290</v>
      </c>
      <c r="F161" s="5" t="s">
        <v>237</v>
      </c>
      <c r="G161" s="5"/>
      <c r="H161" s="5">
        <v>10</v>
      </c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>
        <v>0</v>
      </c>
    </row>
    <row r="162" spans="1:39">
      <c r="A162" s="5" t="s">
        <v>120</v>
      </c>
      <c r="B162" s="5">
        <v>2021</v>
      </c>
      <c r="C162" s="6">
        <v>44387</v>
      </c>
      <c r="D162" s="5" t="s">
        <v>72</v>
      </c>
      <c r="E162" s="5" t="s">
        <v>241</v>
      </c>
      <c r="F162" s="5" t="s">
        <v>242</v>
      </c>
      <c r="G162" s="5"/>
      <c r="H162" s="5">
        <v>11</v>
      </c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>
        <v>0</v>
      </c>
    </row>
    <row r="163" spans="1:39">
      <c r="A163" s="5" t="s">
        <v>120</v>
      </c>
      <c r="B163" s="5">
        <v>2021</v>
      </c>
      <c r="C163" s="6">
        <v>44387</v>
      </c>
      <c r="D163" s="5" t="s">
        <v>72</v>
      </c>
      <c r="E163" s="5" t="s">
        <v>306</v>
      </c>
      <c r="F163" s="5" t="s">
        <v>49</v>
      </c>
      <c r="G163" s="5"/>
      <c r="H163" s="5">
        <v>12</v>
      </c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>
        <v>0</v>
      </c>
    </row>
    <row r="164" spans="1:39">
      <c r="A164" s="5" t="s">
        <v>120</v>
      </c>
      <c r="B164" s="5">
        <v>2021</v>
      </c>
      <c r="C164" s="6">
        <v>44387</v>
      </c>
      <c r="D164" s="5" t="s">
        <v>72</v>
      </c>
      <c r="E164" s="5" t="s">
        <v>303</v>
      </c>
      <c r="F164" s="5" t="s">
        <v>175</v>
      </c>
      <c r="G164" s="5"/>
      <c r="H164" s="5">
        <v>13</v>
      </c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>
        <v>0</v>
      </c>
    </row>
    <row r="165" spans="1:39">
      <c r="A165" s="5" t="s">
        <v>120</v>
      </c>
      <c r="B165" s="5">
        <v>2021</v>
      </c>
      <c r="C165" s="6">
        <v>44387</v>
      </c>
      <c r="D165" s="5" t="s">
        <v>72</v>
      </c>
      <c r="E165" s="5" t="s">
        <v>260</v>
      </c>
      <c r="F165" s="5" t="s">
        <v>261</v>
      </c>
      <c r="G165" s="5"/>
      <c r="H165" s="5">
        <v>14</v>
      </c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>
        <v>0</v>
      </c>
    </row>
    <row r="166" spans="1:39">
      <c r="A166" s="5" t="s">
        <v>120</v>
      </c>
      <c r="B166" s="5">
        <v>2021</v>
      </c>
      <c r="C166" s="6">
        <v>44387</v>
      </c>
      <c r="D166" s="5" t="s">
        <v>72</v>
      </c>
      <c r="E166" s="5" t="s">
        <v>267</v>
      </c>
      <c r="F166" s="5" t="s">
        <v>245</v>
      </c>
      <c r="G166" s="5"/>
      <c r="H166" s="5">
        <v>15</v>
      </c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>
        <v>0</v>
      </c>
      <c r="AM166" s="20"/>
    </row>
    <row r="167" spans="1:39">
      <c r="A167" s="5" t="s">
        <v>120</v>
      </c>
      <c r="B167" s="5">
        <v>2021</v>
      </c>
      <c r="C167" s="6">
        <v>44387</v>
      </c>
      <c r="D167" s="5" t="s">
        <v>72</v>
      </c>
      <c r="E167" s="5" t="s">
        <v>304</v>
      </c>
      <c r="F167" s="5" t="s">
        <v>305</v>
      </c>
      <c r="G167" s="5"/>
      <c r="H167" s="5">
        <v>16</v>
      </c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>
        <v>0</v>
      </c>
    </row>
    <row r="168" spans="1:39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315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>
        <v>20</v>
      </c>
      <c r="AJ168" s="1"/>
      <c r="AK168" s="1">
        <v>27</v>
      </c>
    </row>
    <row r="169" spans="1:39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226</v>
      </c>
      <c r="F169" s="1" t="s">
        <v>40</v>
      </c>
      <c r="G169" s="1"/>
      <c r="H169" s="1">
        <v>2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>
        <v>1</v>
      </c>
      <c r="V169" s="1"/>
      <c r="W169" s="1">
        <v>1</v>
      </c>
      <c r="X169" s="1"/>
      <c r="Y169" s="1">
        <v>1</v>
      </c>
      <c r="Z169" s="1"/>
      <c r="AA169" s="1">
        <v>1</v>
      </c>
      <c r="AB169" s="1"/>
      <c r="AC169" s="1"/>
      <c r="AD169" s="1">
        <v>1</v>
      </c>
      <c r="AE169" s="1">
        <v>1</v>
      </c>
      <c r="AF169" s="1"/>
      <c r="AG169" s="1"/>
      <c r="AH169" s="1"/>
      <c r="AI169" s="1">
        <v>20</v>
      </c>
      <c r="AJ169" s="1"/>
      <c r="AK169" s="1">
        <v>26</v>
      </c>
    </row>
    <row r="170" spans="1:39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244</v>
      </c>
      <c r="F170" s="1" t="s">
        <v>245</v>
      </c>
      <c r="G170" s="1"/>
      <c r="H170" s="1">
        <v>3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>
        <v>1</v>
      </c>
      <c r="AA170" s="1"/>
      <c r="AB170" s="1">
        <v>1</v>
      </c>
      <c r="AC170" s="1"/>
      <c r="AD170" s="1"/>
      <c r="AE170" s="1"/>
      <c r="AF170" s="1"/>
      <c r="AG170" s="1"/>
      <c r="AH170" s="1"/>
      <c r="AI170" s="1">
        <v>20</v>
      </c>
      <c r="AJ170" s="1"/>
      <c r="AK170" s="1">
        <v>22</v>
      </c>
    </row>
    <row r="171" spans="1:39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219</v>
      </c>
      <c r="F171" s="1" t="s">
        <v>67</v>
      </c>
      <c r="G171" s="1"/>
      <c r="H171" s="1">
        <v>4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>
        <v>1</v>
      </c>
      <c r="W171" s="1"/>
      <c r="X171" s="1">
        <v>1</v>
      </c>
      <c r="Y171" s="1"/>
      <c r="Z171" s="1"/>
      <c r="AA171" s="1"/>
      <c r="AB171" s="1"/>
      <c r="AC171" s="1">
        <v>1</v>
      </c>
      <c r="AD171" s="1"/>
      <c r="AE171" s="1"/>
      <c r="AF171" s="1">
        <v>1</v>
      </c>
      <c r="AG171" s="1">
        <v>1</v>
      </c>
      <c r="AH171" s="1">
        <v>1</v>
      </c>
      <c r="AI171" s="1"/>
      <c r="AJ171" s="1"/>
      <c r="AK171" s="1">
        <v>6</v>
      </c>
    </row>
    <row r="172" spans="1:39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316</v>
      </c>
      <c r="F172" s="1" t="s">
        <v>19</v>
      </c>
      <c r="G172" s="1"/>
      <c r="H172" s="1">
        <v>5</v>
      </c>
      <c r="I172" s="1"/>
      <c r="J172" s="1"/>
      <c r="K172" s="1"/>
      <c r="L172" s="1"/>
      <c r="M172" s="1"/>
      <c r="N172" s="1"/>
      <c r="O172" s="1"/>
      <c r="P172" s="1">
        <v>1</v>
      </c>
      <c r="Q172" s="1"/>
      <c r="R172" s="1">
        <v>1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>
        <v>2</v>
      </c>
    </row>
    <row r="173" spans="1:39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275</v>
      </c>
      <c r="F173" s="1" t="s">
        <v>47</v>
      </c>
      <c r="G173" s="1"/>
      <c r="H173" s="1">
        <v>6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>
        <v>1</v>
      </c>
      <c r="T173" s="1">
        <v>1</v>
      </c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>
        <v>2</v>
      </c>
    </row>
    <row r="174" spans="1:39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311</v>
      </c>
      <c r="F174" s="1" t="s">
        <v>51</v>
      </c>
      <c r="G174" s="1"/>
      <c r="H174" s="1">
        <v>7</v>
      </c>
      <c r="I174" s="1"/>
      <c r="J174" s="1"/>
      <c r="K174" s="1"/>
      <c r="L174" s="1"/>
      <c r="M174" s="1"/>
      <c r="N174" s="1"/>
      <c r="O174" s="1"/>
      <c r="P174" s="1"/>
      <c r="Q174" s="1">
        <v>1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>
        <v>1</v>
      </c>
    </row>
    <row r="175" spans="1:39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319</v>
      </c>
      <c r="F175" s="1" t="s">
        <v>25</v>
      </c>
      <c r="G175" s="1"/>
      <c r="H175" s="1">
        <v>8</v>
      </c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0</v>
      </c>
    </row>
    <row r="176" spans="1:39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308</v>
      </c>
      <c r="F176" s="1" t="s">
        <v>53</v>
      </c>
      <c r="G176" s="1"/>
      <c r="H176" s="1">
        <v>9</v>
      </c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>
        <v>0</v>
      </c>
    </row>
    <row r="177" spans="1:39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227</v>
      </c>
      <c r="F177" s="1" t="s">
        <v>228</v>
      </c>
      <c r="G177" s="1"/>
      <c r="H177" s="1">
        <v>10</v>
      </c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>
        <v>0</v>
      </c>
    </row>
    <row r="178" spans="1:39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277</v>
      </c>
      <c r="F178" s="1" t="s">
        <v>36</v>
      </c>
      <c r="G178" s="1"/>
      <c r="H178" s="1">
        <v>11</v>
      </c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>
        <v>0</v>
      </c>
    </row>
    <row r="179" spans="1:39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224</v>
      </c>
      <c r="F179" s="1" t="s">
        <v>225</v>
      </c>
      <c r="G179" s="1"/>
      <c r="H179" s="1">
        <v>12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>
        <v>0</v>
      </c>
    </row>
    <row r="180" spans="1:39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310</v>
      </c>
      <c r="F180" s="1" t="s">
        <v>56</v>
      </c>
      <c r="G180" s="1"/>
      <c r="H180" s="1">
        <v>13</v>
      </c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>
        <v>0</v>
      </c>
    </row>
    <row r="181" spans="1:39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309</v>
      </c>
      <c r="F181" s="1" t="s">
        <v>38</v>
      </c>
      <c r="G181" s="1"/>
      <c r="H181" s="1">
        <v>14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>
        <v>0</v>
      </c>
    </row>
    <row r="182" spans="1:39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314</v>
      </c>
      <c r="F182" s="1" t="s">
        <v>29</v>
      </c>
      <c r="G182" s="1"/>
      <c r="H182" s="1">
        <v>15</v>
      </c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>
        <v>0</v>
      </c>
    </row>
    <row r="183" spans="1:39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220</v>
      </c>
      <c r="F183" s="1" t="s">
        <v>17</v>
      </c>
      <c r="G183" s="1"/>
      <c r="H183" s="1">
        <v>16</v>
      </c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>
        <v>0</v>
      </c>
    </row>
    <row r="184" spans="1:39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258</v>
      </c>
      <c r="F184" s="1" t="s">
        <v>65</v>
      </c>
      <c r="G184" s="1"/>
      <c r="H184" s="1">
        <v>17</v>
      </c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>
        <v>0</v>
      </c>
    </row>
    <row r="185" spans="1:39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313</v>
      </c>
      <c r="F185" s="1" t="s">
        <v>239</v>
      </c>
      <c r="G185" s="1"/>
      <c r="H185" s="1">
        <v>18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>
        <v>0</v>
      </c>
    </row>
    <row r="186" spans="1:39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312</v>
      </c>
      <c r="F186" s="1" t="s">
        <v>271</v>
      </c>
      <c r="G186" s="1"/>
      <c r="H186" s="1">
        <v>19</v>
      </c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>
        <v>0</v>
      </c>
    </row>
    <row r="187" spans="1:39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283</v>
      </c>
      <c r="F187" s="1" t="s">
        <v>123</v>
      </c>
      <c r="G187" s="1"/>
      <c r="H187" s="1">
        <v>20</v>
      </c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>
        <v>0</v>
      </c>
    </row>
    <row r="188" spans="1:39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285</v>
      </c>
      <c r="F188" s="1" t="s">
        <v>286</v>
      </c>
      <c r="G188" s="1"/>
      <c r="H188" s="1">
        <v>21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>
        <v>0</v>
      </c>
      <c r="AM188" s="20"/>
    </row>
    <row r="189" spans="1:39">
      <c r="A189" s="5" t="s">
        <v>94</v>
      </c>
      <c r="B189" s="5">
        <v>2020</v>
      </c>
      <c r="C189" s="6">
        <v>43856</v>
      </c>
      <c r="D189" s="5" t="s">
        <v>72</v>
      </c>
      <c r="E189" s="5" t="s">
        <v>240</v>
      </c>
      <c r="F189" s="5" t="s">
        <v>56</v>
      </c>
      <c r="G189" s="5"/>
      <c r="H189" s="5">
        <v>1</v>
      </c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>
        <v>1</v>
      </c>
      <c r="X189" s="5">
        <v>1</v>
      </c>
      <c r="Y189" s="5">
        <v>1</v>
      </c>
      <c r="Z189" s="5">
        <v>1</v>
      </c>
      <c r="AA189" s="5">
        <v>1</v>
      </c>
      <c r="AB189" s="5"/>
      <c r="AC189" s="5"/>
      <c r="AD189" s="5"/>
      <c r="AE189" s="5"/>
      <c r="AF189" s="5"/>
      <c r="AG189" s="5"/>
      <c r="AH189" s="5"/>
      <c r="AI189" s="5">
        <v>20</v>
      </c>
      <c r="AJ189" s="5"/>
      <c r="AK189" s="5">
        <v>25</v>
      </c>
      <c r="AL189" s="7">
        <v>0.36944444444444446</v>
      </c>
      <c r="AM189" s="84">
        <v>50.661000000000001</v>
      </c>
    </row>
    <row r="190" spans="1:39">
      <c r="A190" s="5" t="s">
        <v>94</v>
      </c>
      <c r="B190" s="5">
        <v>2020</v>
      </c>
      <c r="C190" s="6">
        <v>43856</v>
      </c>
      <c r="D190" s="5" t="s">
        <v>72</v>
      </c>
      <c r="E190" s="5" t="s">
        <v>315</v>
      </c>
      <c r="F190" s="5" t="s">
        <v>175</v>
      </c>
      <c r="G190" s="5"/>
      <c r="H190" s="5">
        <v>2</v>
      </c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>
        <v>1</v>
      </c>
      <c r="AC190" s="5"/>
      <c r="AD190" s="5"/>
      <c r="AE190" s="5"/>
      <c r="AF190" s="5"/>
      <c r="AG190" s="5"/>
      <c r="AH190" s="5"/>
      <c r="AI190" s="5">
        <v>20</v>
      </c>
      <c r="AJ190" s="5"/>
      <c r="AK190" s="5">
        <v>21</v>
      </c>
    </row>
    <row r="191" spans="1:39">
      <c r="A191" s="5" t="s">
        <v>94</v>
      </c>
      <c r="B191" s="5">
        <v>2020</v>
      </c>
      <c r="C191" s="6">
        <v>43856</v>
      </c>
      <c r="D191" s="5" t="s">
        <v>72</v>
      </c>
      <c r="E191" s="5" t="s">
        <v>312</v>
      </c>
      <c r="F191" s="5" t="s">
        <v>271</v>
      </c>
      <c r="G191" s="5"/>
      <c r="H191" s="5">
        <v>3</v>
      </c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>
        <v>1</v>
      </c>
      <c r="AD191" s="5"/>
      <c r="AE191" s="5"/>
      <c r="AF191" s="5"/>
      <c r="AG191" s="5"/>
      <c r="AH191" s="5"/>
      <c r="AI191" s="5">
        <v>20</v>
      </c>
      <c r="AJ191" s="5"/>
      <c r="AK191" s="5">
        <v>21</v>
      </c>
    </row>
    <row r="192" spans="1:39">
      <c r="A192" s="5" t="s">
        <v>94</v>
      </c>
      <c r="B192" s="5">
        <v>2020</v>
      </c>
      <c r="C192" s="6">
        <v>43856</v>
      </c>
      <c r="D192" s="5" t="s">
        <v>72</v>
      </c>
      <c r="E192" s="5" t="s">
        <v>319</v>
      </c>
      <c r="F192" s="5" t="s">
        <v>25</v>
      </c>
      <c r="G192" s="5"/>
      <c r="H192" s="5">
        <v>4</v>
      </c>
      <c r="I192" s="5"/>
      <c r="J192" s="5"/>
      <c r="K192" s="5"/>
      <c r="L192" s="5"/>
      <c r="M192" s="5"/>
      <c r="N192" s="5"/>
      <c r="O192" s="5"/>
      <c r="P192" s="5"/>
      <c r="Q192" s="5">
        <v>1</v>
      </c>
      <c r="R192" s="5"/>
      <c r="S192" s="5">
        <v>1</v>
      </c>
      <c r="T192" s="5">
        <v>1</v>
      </c>
      <c r="U192" s="5">
        <v>1</v>
      </c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>
        <v>4</v>
      </c>
    </row>
    <row r="193" spans="1:37">
      <c r="A193" s="5" t="s">
        <v>94</v>
      </c>
      <c r="B193" s="5">
        <v>2020</v>
      </c>
      <c r="C193" s="6">
        <v>43856</v>
      </c>
      <c r="D193" s="5" t="s">
        <v>72</v>
      </c>
      <c r="E193" s="5" t="s">
        <v>219</v>
      </c>
      <c r="F193" s="5" t="s">
        <v>67</v>
      </c>
      <c r="G193" s="5"/>
      <c r="H193" s="5">
        <v>5</v>
      </c>
      <c r="I193" s="5"/>
      <c r="J193" s="5"/>
      <c r="K193" s="5"/>
      <c r="L193" s="5"/>
      <c r="M193" s="5">
        <v>1</v>
      </c>
      <c r="N193" s="5"/>
      <c r="O193" s="5"/>
      <c r="P193" s="5"/>
      <c r="Q193" s="5"/>
      <c r="R193" s="5">
        <v>1</v>
      </c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>
        <v>1</v>
      </c>
      <c r="AH193" s="5"/>
      <c r="AI193" s="5"/>
      <c r="AJ193" s="5"/>
      <c r="AK193" s="5">
        <v>3</v>
      </c>
    </row>
    <row r="194" spans="1:37">
      <c r="A194" s="5" t="s">
        <v>94</v>
      </c>
      <c r="B194" s="5">
        <v>2020</v>
      </c>
      <c r="C194" s="6">
        <v>43856</v>
      </c>
      <c r="D194" s="5" t="s">
        <v>72</v>
      </c>
      <c r="E194" s="5" t="s">
        <v>283</v>
      </c>
      <c r="F194" s="5" t="s">
        <v>123</v>
      </c>
      <c r="G194" s="5"/>
      <c r="H194" s="5">
        <v>6</v>
      </c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>
        <v>1</v>
      </c>
      <c r="AE194" s="5">
        <v>1</v>
      </c>
      <c r="AF194" s="5">
        <v>1</v>
      </c>
      <c r="AG194" s="5"/>
      <c r="AH194" s="5"/>
      <c r="AI194" s="5"/>
      <c r="AJ194" s="5"/>
      <c r="AK194" s="5">
        <v>3</v>
      </c>
    </row>
    <row r="195" spans="1:37">
      <c r="A195" s="5" t="s">
        <v>94</v>
      </c>
      <c r="B195" s="5">
        <v>2020</v>
      </c>
      <c r="C195" s="6">
        <v>43856</v>
      </c>
      <c r="D195" s="5" t="s">
        <v>72</v>
      </c>
      <c r="E195" s="5" t="s">
        <v>308</v>
      </c>
      <c r="F195" s="5" t="s">
        <v>53</v>
      </c>
      <c r="G195" s="5"/>
      <c r="H195" s="5">
        <v>7</v>
      </c>
      <c r="I195" s="5"/>
      <c r="J195" s="5"/>
      <c r="K195" s="5"/>
      <c r="L195" s="5"/>
      <c r="M195" s="5"/>
      <c r="N195" s="5">
        <v>1</v>
      </c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>
        <v>1</v>
      </c>
      <c r="AI195" s="5"/>
      <c r="AJ195" s="5"/>
      <c r="AK195" s="5">
        <v>2</v>
      </c>
    </row>
    <row r="196" spans="1:37">
      <c r="A196" s="5" t="s">
        <v>94</v>
      </c>
      <c r="B196" s="5">
        <v>2020</v>
      </c>
      <c r="C196" s="6">
        <v>43856</v>
      </c>
      <c r="D196" s="5" t="s">
        <v>72</v>
      </c>
      <c r="E196" s="5" t="s">
        <v>224</v>
      </c>
      <c r="F196" s="5" t="s">
        <v>225</v>
      </c>
      <c r="G196" s="5"/>
      <c r="H196" s="5">
        <v>8</v>
      </c>
      <c r="I196" s="5"/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>
        <v>1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>
        <v>2</v>
      </c>
    </row>
    <row r="197" spans="1:37">
      <c r="A197" s="5" t="s">
        <v>94</v>
      </c>
      <c r="B197" s="5">
        <v>2020</v>
      </c>
      <c r="C197" s="6">
        <v>43856</v>
      </c>
      <c r="D197" s="5" t="s">
        <v>72</v>
      </c>
      <c r="E197" s="5" t="s">
        <v>227</v>
      </c>
      <c r="F197" s="5" t="s">
        <v>228</v>
      </c>
      <c r="G197" s="5"/>
      <c r="H197" s="5">
        <v>9</v>
      </c>
      <c r="I197" s="5"/>
      <c r="J197" s="5"/>
      <c r="K197" s="5"/>
      <c r="L197" s="5"/>
      <c r="M197" s="5"/>
      <c r="N197" s="5"/>
      <c r="O197" s="5"/>
      <c r="P197" s="5">
        <v>1</v>
      </c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>
        <v>1</v>
      </c>
    </row>
    <row r="198" spans="1:37">
      <c r="A198" s="5" t="s">
        <v>94</v>
      </c>
      <c r="B198" s="5">
        <v>2020</v>
      </c>
      <c r="C198" s="6">
        <v>43856</v>
      </c>
      <c r="D198" s="5" t="s">
        <v>72</v>
      </c>
      <c r="E198" s="5" t="s">
        <v>313</v>
      </c>
      <c r="F198" s="5" t="s">
        <v>239</v>
      </c>
      <c r="G198" s="5"/>
      <c r="H198" s="5">
        <v>10</v>
      </c>
      <c r="I198" s="5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>
        <v>1</v>
      </c>
    </row>
    <row r="199" spans="1:37">
      <c r="A199" s="5" t="s">
        <v>94</v>
      </c>
      <c r="B199" s="5">
        <v>2020</v>
      </c>
      <c r="C199" s="6">
        <v>43856</v>
      </c>
      <c r="D199" s="5" t="s">
        <v>72</v>
      </c>
      <c r="E199" s="5" t="s">
        <v>311</v>
      </c>
      <c r="F199" s="5" t="s">
        <v>51</v>
      </c>
      <c r="G199" s="5"/>
      <c r="H199" s="5">
        <v>11</v>
      </c>
      <c r="I199" s="5"/>
      <c r="J199" s="5"/>
      <c r="K199" s="5"/>
      <c r="L199" s="5"/>
      <c r="M199" s="5"/>
      <c r="N199" s="5"/>
      <c r="O199" s="5">
        <v>1</v>
      </c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>
        <v>1</v>
      </c>
    </row>
    <row r="200" spans="1:37">
      <c r="A200" s="5" t="s">
        <v>94</v>
      </c>
      <c r="B200" s="5">
        <v>2020</v>
      </c>
      <c r="C200" s="6">
        <v>43856</v>
      </c>
      <c r="D200" s="5" t="s">
        <v>72</v>
      </c>
      <c r="E200" s="5" t="s">
        <v>258</v>
      </c>
      <c r="F200" s="5" t="s">
        <v>65</v>
      </c>
      <c r="G200" s="5"/>
      <c r="H200" s="5">
        <v>12</v>
      </c>
      <c r="I200" s="5">
        <v>1</v>
      </c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>
        <v>1</v>
      </c>
    </row>
    <row r="201" spans="1:37">
      <c r="A201" s="5" t="s">
        <v>94</v>
      </c>
      <c r="B201" s="5">
        <v>2020</v>
      </c>
      <c r="C201" s="6">
        <v>43856</v>
      </c>
      <c r="D201" s="5" t="s">
        <v>72</v>
      </c>
      <c r="E201" s="5" t="s">
        <v>309</v>
      </c>
      <c r="F201" s="5" t="s">
        <v>38</v>
      </c>
      <c r="G201" s="5"/>
      <c r="H201" s="5">
        <v>13</v>
      </c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>
        <v>0</v>
      </c>
    </row>
    <row r="202" spans="1:37">
      <c r="A202" s="5" t="s">
        <v>94</v>
      </c>
      <c r="B202" s="5">
        <v>2020</v>
      </c>
      <c r="C202" s="6">
        <v>43856</v>
      </c>
      <c r="D202" s="5" t="s">
        <v>72</v>
      </c>
      <c r="E202" s="5" t="s">
        <v>323</v>
      </c>
      <c r="F202" s="5" t="s">
        <v>27</v>
      </c>
      <c r="G202" s="5"/>
      <c r="H202" s="5">
        <v>14</v>
      </c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>
        <v>0</v>
      </c>
    </row>
    <row r="203" spans="1:37">
      <c r="A203" s="5" t="s">
        <v>94</v>
      </c>
      <c r="B203" s="5">
        <v>2020</v>
      </c>
      <c r="C203" s="6">
        <v>43856</v>
      </c>
      <c r="D203" s="5" t="s">
        <v>72</v>
      </c>
      <c r="E203" s="5" t="s">
        <v>249</v>
      </c>
      <c r="F203" s="5" t="s">
        <v>250</v>
      </c>
      <c r="G203" s="5"/>
      <c r="H203" s="5">
        <v>15</v>
      </c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>
        <v>0</v>
      </c>
    </row>
    <row r="204" spans="1:37">
      <c r="A204" s="5" t="s">
        <v>94</v>
      </c>
      <c r="B204" s="5">
        <v>2020</v>
      </c>
      <c r="C204" s="6">
        <v>43856</v>
      </c>
      <c r="D204" s="5" t="s">
        <v>72</v>
      </c>
      <c r="E204" s="5" t="s">
        <v>325</v>
      </c>
      <c r="F204" s="5" t="s">
        <v>121</v>
      </c>
      <c r="G204" s="5"/>
      <c r="H204" s="5">
        <v>16</v>
      </c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>
        <v>0</v>
      </c>
    </row>
    <row r="205" spans="1:37">
      <c r="A205" s="5" t="s">
        <v>94</v>
      </c>
      <c r="B205" s="5">
        <v>2020</v>
      </c>
      <c r="C205" s="6">
        <v>43856</v>
      </c>
      <c r="D205" s="5" t="s">
        <v>72</v>
      </c>
      <c r="E205" s="5" t="s">
        <v>322</v>
      </c>
      <c r="F205" s="5" t="s">
        <v>61</v>
      </c>
      <c r="G205" s="5"/>
      <c r="H205" s="5">
        <v>17</v>
      </c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>
        <v>0</v>
      </c>
    </row>
    <row r="206" spans="1:37">
      <c r="A206" s="5" t="s">
        <v>94</v>
      </c>
      <c r="B206" s="5">
        <v>2020</v>
      </c>
      <c r="C206" s="6">
        <v>43856</v>
      </c>
      <c r="D206" s="5" t="s">
        <v>72</v>
      </c>
      <c r="E206" s="5" t="s">
        <v>220</v>
      </c>
      <c r="F206" s="5" t="s">
        <v>17</v>
      </c>
      <c r="G206" s="5"/>
      <c r="H206" s="5">
        <v>18</v>
      </c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>
        <v>0</v>
      </c>
    </row>
    <row r="207" spans="1:37">
      <c r="A207" s="5" t="s">
        <v>94</v>
      </c>
      <c r="B207" s="5">
        <v>2020</v>
      </c>
      <c r="C207" s="6">
        <v>43856</v>
      </c>
      <c r="D207" s="5" t="s">
        <v>72</v>
      </c>
      <c r="E207" s="5" t="s">
        <v>324</v>
      </c>
      <c r="F207" s="5" t="s">
        <v>40</v>
      </c>
      <c r="G207" s="5"/>
      <c r="H207" s="5">
        <v>19</v>
      </c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>
        <v>0</v>
      </c>
    </row>
    <row r="208" spans="1:37">
      <c r="A208" s="5" t="s">
        <v>94</v>
      </c>
      <c r="B208" s="5">
        <v>2020</v>
      </c>
      <c r="C208" s="6">
        <v>43856</v>
      </c>
      <c r="D208" s="5" t="s">
        <v>72</v>
      </c>
      <c r="E208" s="5" t="s">
        <v>229</v>
      </c>
      <c r="F208" s="5" t="s">
        <v>230</v>
      </c>
      <c r="G208" s="5"/>
      <c r="H208" s="5">
        <v>20</v>
      </c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>
        <v>20</v>
      </c>
      <c r="AK208" s="5">
        <v>-20</v>
      </c>
    </row>
    <row r="209" spans="1:39">
      <c r="A209" s="5" t="s">
        <v>94</v>
      </c>
      <c r="B209" s="5">
        <v>2020</v>
      </c>
      <c r="C209" s="6">
        <v>43856</v>
      </c>
      <c r="D209" s="5" t="s">
        <v>72</v>
      </c>
      <c r="E209" s="5" t="s">
        <v>321</v>
      </c>
      <c r="F209" s="5" t="s">
        <v>161</v>
      </c>
      <c r="G209" s="5"/>
      <c r="H209" s="5">
        <v>21</v>
      </c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>
        <v>40</v>
      </c>
      <c r="AK209" s="5">
        <v>-40</v>
      </c>
    </row>
    <row r="210" spans="1:39">
      <c r="A210" s="5" t="s">
        <v>94</v>
      </c>
      <c r="B210" s="5">
        <v>2020</v>
      </c>
      <c r="C210" s="6">
        <v>43856</v>
      </c>
      <c r="D210" s="5" t="s">
        <v>72</v>
      </c>
      <c r="E210" s="5" t="s">
        <v>284</v>
      </c>
      <c r="F210" s="5" t="s">
        <v>49</v>
      </c>
      <c r="G210" s="5"/>
      <c r="H210" s="5" t="s">
        <v>318</v>
      </c>
      <c r="I210" s="5"/>
      <c r="J210" s="5"/>
      <c r="K210" s="5"/>
      <c r="L210" s="5">
        <v>1</v>
      </c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>
        <v>40</v>
      </c>
      <c r="AK210" s="5" t="s">
        <v>318</v>
      </c>
    </row>
    <row r="211" spans="1:39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219</v>
      </c>
      <c r="F211" s="1" t="s">
        <v>67</v>
      </c>
      <c r="G211" s="1"/>
      <c r="H211" s="1">
        <v>1</v>
      </c>
      <c r="I211" s="1"/>
      <c r="J211" s="1"/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20</v>
      </c>
      <c r="AJ211" s="1"/>
      <c r="AK211" s="1">
        <v>27</v>
      </c>
      <c r="AL211" s="7">
        <v>0.38125000000000003</v>
      </c>
      <c r="AM211" s="76">
        <v>49.158000000000001</v>
      </c>
    </row>
    <row r="212" spans="1:39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317</v>
      </c>
      <c r="F212" s="1" t="s">
        <v>27</v>
      </c>
      <c r="G212" s="1"/>
      <c r="H212" s="1">
        <v>2</v>
      </c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>
        <v>1</v>
      </c>
      <c r="V212" s="1">
        <v>1</v>
      </c>
      <c r="W212" s="1"/>
      <c r="X212" s="1"/>
      <c r="Y212" s="1">
        <v>1</v>
      </c>
      <c r="Z212" s="1"/>
      <c r="AA212" s="1"/>
      <c r="AB212" s="1"/>
      <c r="AC212" s="1"/>
      <c r="AD212" s="1"/>
      <c r="AE212" s="1"/>
      <c r="AF212" s="1"/>
      <c r="AG212" s="1"/>
      <c r="AH212" s="1"/>
      <c r="AI212" s="1">
        <v>20</v>
      </c>
      <c r="AJ212" s="1"/>
      <c r="AK212" s="1">
        <v>23</v>
      </c>
    </row>
    <row r="213" spans="1:39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326</v>
      </c>
      <c r="F213" s="1" t="s">
        <v>36</v>
      </c>
      <c r="G213" s="1"/>
      <c r="H213" s="1">
        <v>3</v>
      </c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>
        <v>1</v>
      </c>
      <c r="X213" s="1">
        <v>1</v>
      </c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>
        <v>20</v>
      </c>
      <c r="AJ213" s="1"/>
      <c r="AK213" s="1">
        <v>22</v>
      </c>
    </row>
    <row r="214" spans="1:39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314</v>
      </c>
      <c r="F214" s="1" t="s">
        <v>29</v>
      </c>
      <c r="G214" s="1"/>
      <c r="H214" s="1">
        <v>4</v>
      </c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/>
      <c r="AF214" s="1"/>
      <c r="AG214" s="1"/>
      <c r="AH214" s="1"/>
      <c r="AI214" s="1"/>
      <c r="AJ214" s="1"/>
      <c r="AK214" s="1">
        <v>5</v>
      </c>
    </row>
    <row r="215" spans="1:39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312</v>
      </c>
      <c r="F215" s="1" t="s">
        <v>271</v>
      </c>
      <c r="G215" s="1"/>
      <c r="H215" s="1">
        <v>5</v>
      </c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</v>
      </c>
      <c r="AI215" s="1"/>
      <c r="AJ215" s="1"/>
      <c r="AK215" s="1">
        <v>4</v>
      </c>
    </row>
    <row r="216" spans="1:39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329</v>
      </c>
      <c r="F216" s="1" t="s">
        <v>330</v>
      </c>
      <c r="G216" s="1"/>
      <c r="H216" s="1">
        <v>6</v>
      </c>
      <c r="I216" s="1"/>
      <c r="J216" s="1"/>
      <c r="K216" s="1"/>
      <c r="L216" s="1"/>
      <c r="M216" s="1"/>
      <c r="N216" s="1"/>
      <c r="O216" s="1"/>
      <c r="P216" s="1"/>
      <c r="Q216" s="1"/>
      <c r="R216" s="1">
        <v>1</v>
      </c>
      <c r="S216" s="1">
        <v>1</v>
      </c>
      <c r="T216" s="1">
        <v>1</v>
      </c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>
        <v>3</v>
      </c>
    </row>
    <row r="217" spans="1:39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309</v>
      </c>
      <c r="F217" s="1" t="s">
        <v>38</v>
      </c>
      <c r="G217" s="1"/>
      <c r="H217" s="1">
        <v>7</v>
      </c>
      <c r="I217" s="1">
        <v>1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>
        <v>1</v>
      </c>
    </row>
    <row r="218" spans="1:39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321</v>
      </c>
      <c r="F218" s="1" t="s">
        <v>161</v>
      </c>
      <c r="G218" s="1"/>
      <c r="H218" s="1">
        <v>8</v>
      </c>
      <c r="I218" s="1"/>
      <c r="J218" s="1">
        <v>1</v>
      </c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>
        <v>1</v>
      </c>
    </row>
    <row r="219" spans="1:39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287</v>
      </c>
      <c r="F219" s="1" t="s">
        <v>47</v>
      </c>
      <c r="G219" s="1"/>
      <c r="H219" s="1">
        <v>9</v>
      </c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>
        <v>0</v>
      </c>
    </row>
    <row r="220" spans="1:39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238</v>
      </c>
      <c r="F220" s="1" t="s">
        <v>239</v>
      </c>
      <c r="G220" s="1"/>
      <c r="H220" s="1">
        <v>10</v>
      </c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>
        <v>0</v>
      </c>
    </row>
    <row r="221" spans="1:39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327</v>
      </c>
      <c r="F221" s="1" t="s">
        <v>53</v>
      </c>
      <c r="G221" s="1"/>
      <c r="H221" s="1">
        <v>11</v>
      </c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>
        <v>0</v>
      </c>
    </row>
    <row r="222" spans="1:39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229</v>
      </c>
      <c r="F222" s="1" t="s">
        <v>230</v>
      </c>
      <c r="G222" s="1"/>
      <c r="H222" s="1">
        <v>12</v>
      </c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>
        <v>0</v>
      </c>
    </row>
    <row r="223" spans="1:39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328</v>
      </c>
      <c r="F223" s="1" t="s">
        <v>237</v>
      </c>
      <c r="G223" s="1"/>
      <c r="H223" s="1">
        <v>13</v>
      </c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>
        <v>0</v>
      </c>
    </row>
    <row r="224" spans="1:39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224</v>
      </c>
      <c r="F224" s="1" t="s">
        <v>225</v>
      </c>
      <c r="G224" s="1"/>
      <c r="H224" s="1">
        <v>14</v>
      </c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>
        <v>0</v>
      </c>
    </row>
    <row r="225" spans="1:39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322</v>
      </c>
      <c r="F225" s="1" t="s">
        <v>61</v>
      </c>
      <c r="G225" s="1"/>
      <c r="H225" s="1">
        <v>15</v>
      </c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>
        <v>0</v>
      </c>
    </row>
    <row r="226" spans="1:39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320</v>
      </c>
      <c r="F226" s="1" t="s">
        <v>44</v>
      </c>
      <c r="G226" s="1"/>
      <c r="H226" s="1">
        <v>16</v>
      </c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>
        <v>0</v>
      </c>
    </row>
    <row r="227" spans="1:39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332</v>
      </c>
      <c r="F227" s="1" t="s">
        <v>56</v>
      </c>
      <c r="G227" s="1"/>
      <c r="H227" s="1">
        <v>17</v>
      </c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>
        <v>0</v>
      </c>
    </row>
    <row r="228" spans="1:39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258</v>
      </c>
      <c r="F228" s="1" t="s">
        <v>65</v>
      </c>
      <c r="G228" s="1"/>
      <c r="H228" s="1">
        <v>18</v>
      </c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>
        <v>0</v>
      </c>
    </row>
    <row r="229" spans="1:39">
      <c r="A229" s="5" t="s">
        <v>162</v>
      </c>
      <c r="B229" s="5">
        <v>2019</v>
      </c>
      <c r="C229" s="6">
        <v>43807</v>
      </c>
      <c r="D229" s="5" t="s">
        <v>72</v>
      </c>
      <c r="E229" s="5" t="s">
        <v>317</v>
      </c>
      <c r="F229" s="5" t="s">
        <v>27</v>
      </c>
      <c r="G229" s="5"/>
      <c r="H229" s="5">
        <v>1</v>
      </c>
      <c r="I229" s="5"/>
      <c r="J229" s="5">
        <v>1</v>
      </c>
      <c r="K229" s="5">
        <v>1</v>
      </c>
      <c r="L229" s="5">
        <v>1</v>
      </c>
      <c r="M229" s="5">
        <v>1</v>
      </c>
      <c r="N229" s="5">
        <v>1</v>
      </c>
      <c r="O229" s="5">
        <v>1</v>
      </c>
      <c r="P229" s="5">
        <v>1</v>
      </c>
      <c r="Q229" s="5">
        <v>1</v>
      </c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>
        <v>8</v>
      </c>
      <c r="AL229" s="7">
        <v>0.36805555555555558</v>
      </c>
      <c r="AM229">
        <v>50.924999999999997</v>
      </c>
    </row>
    <row r="230" spans="1:39">
      <c r="A230" s="5" t="s">
        <v>162</v>
      </c>
      <c r="B230" s="5">
        <v>2019</v>
      </c>
      <c r="C230" s="6">
        <v>43807</v>
      </c>
      <c r="D230" s="5" t="s">
        <v>72</v>
      </c>
      <c r="E230" s="5" t="s">
        <v>226</v>
      </c>
      <c r="F230" s="5" t="s">
        <v>40</v>
      </c>
      <c r="G230" s="5"/>
      <c r="H230" s="5">
        <v>2</v>
      </c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>
        <v>1</v>
      </c>
      <c r="AE230" s="5">
        <v>1</v>
      </c>
      <c r="AF230" s="5">
        <v>1</v>
      </c>
      <c r="AG230" s="5">
        <v>1</v>
      </c>
      <c r="AH230" s="5">
        <v>1</v>
      </c>
      <c r="AI230" s="5"/>
      <c r="AJ230" s="5"/>
      <c r="AK230" s="5">
        <v>5</v>
      </c>
    </row>
    <row r="231" spans="1:39">
      <c r="A231" s="5" t="s">
        <v>162</v>
      </c>
      <c r="B231" s="5">
        <v>2019</v>
      </c>
      <c r="C231" s="6">
        <v>43807</v>
      </c>
      <c r="D231" s="5" t="s">
        <v>72</v>
      </c>
      <c r="E231" s="5" t="s">
        <v>219</v>
      </c>
      <c r="F231" s="5" t="s">
        <v>67</v>
      </c>
      <c r="G231" s="5"/>
      <c r="H231" s="5">
        <v>3</v>
      </c>
      <c r="I231" s="5">
        <v>1</v>
      </c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>
        <v>1</v>
      </c>
      <c r="Y231" s="5">
        <v>1</v>
      </c>
      <c r="Z231" s="5"/>
      <c r="AA231" s="5">
        <v>1</v>
      </c>
      <c r="AB231" s="5">
        <v>1</v>
      </c>
      <c r="AC231" s="5"/>
      <c r="AD231" s="5"/>
      <c r="AE231" s="5"/>
      <c r="AF231" s="5"/>
      <c r="AG231" s="5"/>
      <c r="AH231" s="5"/>
      <c r="AI231" s="5"/>
      <c r="AJ231" s="5"/>
      <c r="AK231" s="5">
        <v>5</v>
      </c>
    </row>
    <row r="232" spans="1:39">
      <c r="A232" s="5" t="s">
        <v>162</v>
      </c>
      <c r="B232" s="5">
        <v>2019</v>
      </c>
      <c r="C232" s="6">
        <v>43807</v>
      </c>
      <c r="D232" s="5" t="s">
        <v>72</v>
      </c>
      <c r="E232" s="5" t="s">
        <v>277</v>
      </c>
      <c r="F232" s="5" t="s">
        <v>36</v>
      </c>
      <c r="G232" s="5"/>
      <c r="H232" s="5">
        <v>4</v>
      </c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>
        <v>1</v>
      </c>
      <c r="V232" s="5">
        <v>1</v>
      </c>
      <c r="W232" s="5">
        <v>1</v>
      </c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>
        <v>4</v>
      </c>
    </row>
    <row r="233" spans="1:39">
      <c r="A233" s="5" t="s">
        <v>162</v>
      </c>
      <c r="B233" s="5">
        <v>2019</v>
      </c>
      <c r="C233" s="6">
        <v>43807</v>
      </c>
      <c r="D233" s="5" t="s">
        <v>72</v>
      </c>
      <c r="E233" s="5" t="s">
        <v>227</v>
      </c>
      <c r="F233" s="5" t="s">
        <v>228</v>
      </c>
      <c r="G233" s="5"/>
      <c r="H233" s="5">
        <v>5</v>
      </c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>
        <v>1</v>
      </c>
      <c r="AD233" s="5"/>
      <c r="AE233" s="5"/>
      <c r="AF233" s="5"/>
      <c r="AG233" s="5"/>
      <c r="AH233" s="5"/>
      <c r="AI233" s="5"/>
      <c r="AJ233" s="5"/>
      <c r="AK233" s="5">
        <v>1</v>
      </c>
    </row>
    <row r="234" spans="1:39">
      <c r="A234" s="5" t="s">
        <v>162</v>
      </c>
      <c r="B234" s="5">
        <v>2019</v>
      </c>
      <c r="C234" s="6">
        <v>43807</v>
      </c>
      <c r="D234" s="5" t="s">
        <v>72</v>
      </c>
      <c r="E234" s="5" t="s">
        <v>224</v>
      </c>
      <c r="F234" s="5" t="s">
        <v>225</v>
      </c>
      <c r="G234" s="5"/>
      <c r="H234" s="5">
        <v>6</v>
      </c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>
        <v>1</v>
      </c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>
        <v>1</v>
      </c>
    </row>
    <row r="235" spans="1:39">
      <c r="A235" s="5" t="s">
        <v>162</v>
      </c>
      <c r="B235" s="5">
        <v>2019</v>
      </c>
      <c r="C235" s="6">
        <v>43807</v>
      </c>
      <c r="D235" s="5" t="s">
        <v>72</v>
      </c>
      <c r="E235" s="5" t="s">
        <v>275</v>
      </c>
      <c r="F235" s="5" t="s">
        <v>47</v>
      </c>
      <c r="G235" s="5"/>
      <c r="H235" s="5">
        <v>7</v>
      </c>
      <c r="I235" s="5"/>
      <c r="J235" s="5"/>
      <c r="K235" s="5"/>
      <c r="L235" s="5"/>
      <c r="M235" s="5"/>
      <c r="N235" s="5"/>
      <c r="O235" s="5"/>
      <c r="P235" s="5"/>
      <c r="Q235" s="5"/>
      <c r="R235" s="5">
        <v>1</v>
      </c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>
        <v>1</v>
      </c>
    </row>
    <row r="236" spans="1:39">
      <c r="A236" s="5" t="s">
        <v>162</v>
      </c>
      <c r="B236" s="5">
        <v>2019</v>
      </c>
      <c r="C236" s="6">
        <v>43807</v>
      </c>
      <c r="D236" s="5" t="s">
        <v>72</v>
      </c>
      <c r="E236" s="5" t="s">
        <v>333</v>
      </c>
      <c r="F236" s="5" t="s">
        <v>29</v>
      </c>
      <c r="G236" s="5"/>
      <c r="H236" s="5">
        <v>8</v>
      </c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>
        <v>1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>
        <v>1</v>
      </c>
    </row>
    <row r="237" spans="1:39">
      <c r="A237" s="5" t="s">
        <v>162</v>
      </c>
      <c r="B237" s="5">
        <v>2019</v>
      </c>
      <c r="C237" s="6">
        <v>43807</v>
      </c>
      <c r="D237" s="5" t="s">
        <v>72</v>
      </c>
      <c r="E237" s="5" t="s">
        <v>310</v>
      </c>
      <c r="F237" s="5" t="s">
        <v>56</v>
      </c>
      <c r="G237" s="5"/>
      <c r="H237" s="5">
        <v>9</v>
      </c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>
        <v>0</v>
      </c>
    </row>
    <row r="238" spans="1:39">
      <c r="A238" s="5" t="s">
        <v>162</v>
      </c>
      <c r="B238" s="5">
        <v>2019</v>
      </c>
      <c r="C238" s="6">
        <v>43807</v>
      </c>
      <c r="D238" s="5" t="s">
        <v>72</v>
      </c>
      <c r="E238" s="5" t="s">
        <v>327</v>
      </c>
      <c r="F238" s="5" t="s">
        <v>53</v>
      </c>
      <c r="G238" s="5"/>
      <c r="H238" s="5">
        <v>10</v>
      </c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>
        <v>0</v>
      </c>
    </row>
    <row r="239" spans="1:39">
      <c r="A239" s="5" t="s">
        <v>162</v>
      </c>
      <c r="B239" s="5">
        <v>2019</v>
      </c>
      <c r="C239" s="6">
        <v>43807</v>
      </c>
      <c r="D239" s="5" t="s">
        <v>72</v>
      </c>
      <c r="E239" s="5" t="s">
        <v>309</v>
      </c>
      <c r="F239" s="5" t="s">
        <v>38</v>
      </c>
      <c r="G239" s="5"/>
      <c r="H239" s="5">
        <v>11</v>
      </c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>
        <v>0</v>
      </c>
    </row>
    <row r="240" spans="1:39">
      <c r="A240" s="5" t="s">
        <v>162</v>
      </c>
      <c r="B240" s="5">
        <v>2019</v>
      </c>
      <c r="C240" s="6">
        <v>43807</v>
      </c>
      <c r="D240" s="5" t="s">
        <v>72</v>
      </c>
      <c r="E240" s="5" t="s">
        <v>312</v>
      </c>
      <c r="F240" s="5" t="s">
        <v>271</v>
      </c>
      <c r="G240" s="5"/>
      <c r="H240" s="5">
        <v>12</v>
      </c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>
        <v>0</v>
      </c>
    </row>
    <row r="241" spans="1:39">
      <c r="A241" s="5" t="s">
        <v>162</v>
      </c>
      <c r="B241" s="5">
        <v>2019</v>
      </c>
      <c r="C241" s="6">
        <v>43807</v>
      </c>
      <c r="D241" s="5" t="s">
        <v>72</v>
      </c>
      <c r="E241" s="5" t="s">
        <v>258</v>
      </c>
      <c r="F241" s="5" t="s">
        <v>65</v>
      </c>
      <c r="G241" s="5"/>
      <c r="H241" s="5">
        <v>13</v>
      </c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>
        <v>0</v>
      </c>
    </row>
    <row r="242" spans="1:39">
      <c r="A242" s="5" t="s">
        <v>162</v>
      </c>
      <c r="B242" s="5">
        <v>2019</v>
      </c>
      <c r="C242" s="6">
        <v>43807</v>
      </c>
      <c r="D242" s="5" t="s">
        <v>72</v>
      </c>
      <c r="E242" s="5" t="s">
        <v>322</v>
      </c>
      <c r="F242" s="5" t="s">
        <v>61</v>
      </c>
      <c r="G242" s="5"/>
      <c r="H242" s="5">
        <v>14</v>
      </c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>
        <v>0</v>
      </c>
    </row>
    <row r="243" spans="1:39">
      <c r="A243" s="5" t="s">
        <v>162</v>
      </c>
      <c r="B243" s="5">
        <v>2019</v>
      </c>
      <c r="C243" s="6">
        <v>43807</v>
      </c>
      <c r="D243" s="5" t="s">
        <v>72</v>
      </c>
      <c r="E243" s="5" t="s">
        <v>285</v>
      </c>
      <c r="F243" s="5" t="s">
        <v>286</v>
      </c>
      <c r="G243" s="5"/>
      <c r="H243" s="5">
        <v>15</v>
      </c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>
        <v>0</v>
      </c>
    </row>
    <row r="244" spans="1:39">
      <c r="A244" s="5" t="s">
        <v>162</v>
      </c>
      <c r="B244" s="5">
        <v>2019</v>
      </c>
      <c r="C244" s="6">
        <v>43807</v>
      </c>
      <c r="D244" s="5" t="s">
        <v>72</v>
      </c>
      <c r="E244" s="5" t="s">
        <v>229</v>
      </c>
      <c r="F244" s="5" t="s">
        <v>230</v>
      </c>
      <c r="G244" s="5"/>
      <c r="H244" s="5">
        <v>16</v>
      </c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>
        <v>0</v>
      </c>
    </row>
    <row r="245" spans="1:39">
      <c r="A245" s="5" t="s">
        <v>162</v>
      </c>
      <c r="B245" s="5">
        <v>2019</v>
      </c>
      <c r="C245" s="6">
        <v>43807</v>
      </c>
      <c r="D245" s="5" t="s">
        <v>72</v>
      </c>
      <c r="E245" s="5" t="s">
        <v>321</v>
      </c>
      <c r="F245" s="5" t="s">
        <v>161</v>
      </c>
      <c r="G245" s="5"/>
      <c r="H245" s="5">
        <v>17</v>
      </c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>
        <v>0</v>
      </c>
    </row>
    <row r="246" spans="1:39">
      <c r="A246" s="5" t="s">
        <v>162</v>
      </c>
      <c r="B246" s="5">
        <v>2019</v>
      </c>
      <c r="C246" s="6">
        <v>43807</v>
      </c>
      <c r="D246" s="5" t="s">
        <v>72</v>
      </c>
      <c r="E246" s="5" t="s">
        <v>320</v>
      </c>
      <c r="F246" s="5" t="s">
        <v>44</v>
      </c>
      <c r="G246" s="5"/>
      <c r="H246" s="5">
        <v>18</v>
      </c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>
        <v>0</v>
      </c>
    </row>
    <row r="247" spans="1:39">
      <c r="A247" s="5" t="s">
        <v>162</v>
      </c>
      <c r="B247" s="5">
        <v>2019</v>
      </c>
      <c r="C247" s="6">
        <v>43807</v>
      </c>
      <c r="D247" s="5" t="s">
        <v>72</v>
      </c>
      <c r="E247" s="5" t="s">
        <v>238</v>
      </c>
      <c r="F247" s="5" t="s">
        <v>239</v>
      </c>
      <c r="G247" s="5"/>
      <c r="H247" s="5">
        <v>19</v>
      </c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>
        <v>0</v>
      </c>
    </row>
    <row r="248" spans="1:39">
      <c r="A248" s="5" t="s">
        <v>162</v>
      </c>
      <c r="B248" s="5">
        <v>2019</v>
      </c>
      <c r="C248" s="6">
        <v>43807</v>
      </c>
      <c r="D248" s="5" t="s">
        <v>72</v>
      </c>
      <c r="E248" s="5" t="s">
        <v>329</v>
      </c>
      <c r="F248" s="5" t="s">
        <v>330</v>
      </c>
      <c r="G248" s="5"/>
      <c r="H248" s="5">
        <v>20</v>
      </c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>
        <v>0</v>
      </c>
    </row>
    <row r="249" spans="1:39">
      <c r="A249" s="5" t="s">
        <v>162</v>
      </c>
      <c r="B249" s="5">
        <v>2019</v>
      </c>
      <c r="C249" s="6">
        <v>43807</v>
      </c>
      <c r="D249" s="5" t="s">
        <v>72</v>
      </c>
      <c r="E249" s="5" t="s">
        <v>328</v>
      </c>
      <c r="F249" s="5" t="s">
        <v>237</v>
      </c>
      <c r="G249" s="5"/>
      <c r="H249" s="5">
        <v>21</v>
      </c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>
        <v>0</v>
      </c>
    </row>
    <row r="250" spans="1:39">
      <c r="A250" s="1" t="s">
        <v>130</v>
      </c>
      <c r="B250" s="91">
        <v>2019</v>
      </c>
      <c r="C250" s="2">
        <v>43800</v>
      </c>
      <c r="D250" s="1" t="s">
        <v>72</v>
      </c>
      <c r="E250" s="1" t="s">
        <v>336</v>
      </c>
      <c r="F250" s="1" t="s">
        <v>245</v>
      </c>
      <c r="G250" s="1"/>
      <c r="H250" s="1">
        <v>1</v>
      </c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/>
      <c r="AJ250" s="1"/>
      <c r="AK250" s="1">
        <v>8</v>
      </c>
      <c r="AL250" s="7">
        <v>0.37222222222222223</v>
      </c>
      <c r="AM250">
        <v>50.286999999999999</v>
      </c>
    </row>
    <row r="251" spans="1:39">
      <c r="A251" s="1" t="s">
        <v>130</v>
      </c>
      <c r="B251" s="91">
        <v>2019</v>
      </c>
      <c r="C251" s="2">
        <v>43800</v>
      </c>
      <c r="D251" s="1" t="s">
        <v>72</v>
      </c>
      <c r="E251" s="1" t="s">
        <v>227</v>
      </c>
      <c r="F251" s="1" t="s">
        <v>228</v>
      </c>
      <c r="G251" s="1"/>
      <c r="H251" s="1">
        <v>2</v>
      </c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>
        <v>1</v>
      </c>
      <c r="X251" s="1"/>
      <c r="Y251" s="1">
        <v>1</v>
      </c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>
        <v>2</v>
      </c>
    </row>
    <row r="252" spans="1:39">
      <c r="A252" s="1" t="s">
        <v>130</v>
      </c>
      <c r="B252" s="91">
        <v>2019</v>
      </c>
      <c r="C252" s="2">
        <v>43800</v>
      </c>
      <c r="D252" s="1" t="s">
        <v>72</v>
      </c>
      <c r="E252" s="1" t="s">
        <v>226</v>
      </c>
      <c r="F252" s="1" t="s">
        <v>40</v>
      </c>
      <c r="G252" s="1"/>
      <c r="H252" s="1">
        <v>3</v>
      </c>
      <c r="I252" s="1"/>
      <c r="J252" s="1"/>
      <c r="K252" s="1"/>
      <c r="L252" s="1"/>
      <c r="M252" s="1"/>
      <c r="N252" s="1"/>
      <c r="O252" s="1"/>
      <c r="P252" s="1"/>
      <c r="Q252" s="1"/>
      <c r="R252" s="1">
        <v>1</v>
      </c>
      <c r="S252" s="1"/>
      <c r="T252" s="1">
        <v>1</v>
      </c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>
        <v>2</v>
      </c>
    </row>
    <row r="253" spans="1:39">
      <c r="A253" s="1" t="s">
        <v>130</v>
      </c>
      <c r="B253" s="91">
        <v>2019</v>
      </c>
      <c r="C253" s="2">
        <v>43800</v>
      </c>
      <c r="D253" s="1" t="s">
        <v>72</v>
      </c>
      <c r="E253" s="1" t="s">
        <v>222</v>
      </c>
      <c r="F253" s="1" t="s">
        <v>29</v>
      </c>
      <c r="G253" s="1"/>
      <c r="H253" s="1">
        <v>4</v>
      </c>
      <c r="I253" s="1"/>
      <c r="J253" s="1"/>
      <c r="K253" s="1"/>
      <c r="L253" s="1"/>
      <c r="M253" s="1"/>
      <c r="N253" s="1"/>
      <c r="O253" s="1"/>
      <c r="P253" s="1"/>
      <c r="Q253" s="1">
        <v>1</v>
      </c>
      <c r="R253" s="1"/>
      <c r="S253" s="1">
        <v>1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>
        <v>2</v>
      </c>
    </row>
    <row r="254" spans="1:39">
      <c r="A254" s="1" t="s">
        <v>130</v>
      </c>
      <c r="B254" s="91">
        <v>2019</v>
      </c>
      <c r="C254" s="2">
        <v>43800</v>
      </c>
      <c r="D254" s="1" t="s">
        <v>72</v>
      </c>
      <c r="E254" s="1" t="s">
        <v>224</v>
      </c>
      <c r="F254" s="1" t="s">
        <v>225</v>
      </c>
      <c r="G254" s="1"/>
      <c r="H254" s="1">
        <v>5</v>
      </c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>
        <v>1</v>
      </c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>
        <v>1</v>
      </c>
    </row>
    <row r="255" spans="1:39">
      <c r="A255" s="1" t="s">
        <v>130</v>
      </c>
      <c r="B255" s="91">
        <v>2019</v>
      </c>
      <c r="C255" s="2">
        <v>43800</v>
      </c>
      <c r="D255" s="1" t="s">
        <v>72</v>
      </c>
      <c r="E255" s="1" t="s">
        <v>240</v>
      </c>
      <c r="F255" s="1" t="s">
        <v>56</v>
      </c>
      <c r="G255" s="1"/>
      <c r="H255" s="1">
        <v>6</v>
      </c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>
        <v>1</v>
      </c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>
        <v>1</v>
      </c>
    </row>
    <row r="256" spans="1:39">
      <c r="A256" s="1" t="s">
        <v>130</v>
      </c>
      <c r="B256" s="91">
        <v>2019</v>
      </c>
      <c r="C256" s="2">
        <v>43800</v>
      </c>
      <c r="D256" s="1" t="s">
        <v>72</v>
      </c>
      <c r="E256" s="1" t="s">
        <v>309</v>
      </c>
      <c r="F256" s="1" t="s">
        <v>38</v>
      </c>
      <c r="G256" s="1"/>
      <c r="H256" s="1">
        <v>7</v>
      </c>
      <c r="I256" s="1"/>
      <c r="J256" s="1"/>
      <c r="K256" s="1"/>
      <c r="L256" s="1"/>
      <c r="M256" s="1"/>
      <c r="N256" s="1"/>
      <c r="O256" s="1"/>
      <c r="P256" s="1">
        <v>1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>
        <v>1</v>
      </c>
    </row>
    <row r="257" spans="1:37">
      <c r="A257" s="1" t="s">
        <v>130</v>
      </c>
      <c r="B257" s="91">
        <v>2019</v>
      </c>
      <c r="C257" s="2">
        <v>43800</v>
      </c>
      <c r="D257" s="1" t="s">
        <v>72</v>
      </c>
      <c r="E257" s="1" t="s">
        <v>311</v>
      </c>
      <c r="F257" s="1" t="s">
        <v>51</v>
      </c>
      <c r="G257" s="1"/>
      <c r="H257" s="1">
        <v>8</v>
      </c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>
        <v>1</v>
      </c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>
        <v>1</v>
      </c>
    </row>
    <row r="258" spans="1:37">
      <c r="A258" s="1" t="s">
        <v>130</v>
      </c>
      <c r="B258" s="91">
        <v>2019</v>
      </c>
      <c r="C258" s="2">
        <v>43800</v>
      </c>
      <c r="D258" s="1" t="s">
        <v>72</v>
      </c>
      <c r="E258" s="1" t="s">
        <v>320</v>
      </c>
      <c r="F258" s="1" t="s">
        <v>44</v>
      </c>
      <c r="G258" s="1"/>
      <c r="H258" s="1">
        <v>9</v>
      </c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>
        <v>1</v>
      </c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>
        <v>1</v>
      </c>
    </row>
    <row r="259" spans="1:37">
      <c r="A259" s="1" t="s">
        <v>130</v>
      </c>
      <c r="B259" s="91">
        <v>2019</v>
      </c>
      <c r="C259" s="2">
        <v>43800</v>
      </c>
      <c r="D259" s="1" t="s">
        <v>72</v>
      </c>
      <c r="E259" s="1" t="s">
        <v>334</v>
      </c>
      <c r="F259" s="1" t="s">
        <v>121</v>
      </c>
      <c r="G259" s="1"/>
      <c r="H259" s="1">
        <v>10</v>
      </c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>
        <v>0</v>
      </c>
    </row>
    <row r="260" spans="1:37">
      <c r="A260" s="1" t="s">
        <v>130</v>
      </c>
      <c r="B260" s="91">
        <v>2019</v>
      </c>
      <c r="C260" s="2">
        <v>43800</v>
      </c>
      <c r="D260" s="1" t="s">
        <v>72</v>
      </c>
      <c r="E260" s="1" t="s">
        <v>335</v>
      </c>
      <c r="F260" s="1" t="s">
        <v>61</v>
      </c>
      <c r="G260" s="1"/>
      <c r="H260" s="1">
        <v>11</v>
      </c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>
        <v>0</v>
      </c>
    </row>
    <row r="261" spans="1:37">
      <c r="A261" s="1" t="s">
        <v>130</v>
      </c>
      <c r="B261" s="91">
        <v>2019</v>
      </c>
      <c r="C261" s="2">
        <v>43800</v>
      </c>
      <c r="D261" s="1" t="s">
        <v>72</v>
      </c>
      <c r="E261" s="1" t="s">
        <v>258</v>
      </c>
      <c r="F261" s="1" t="s">
        <v>65</v>
      </c>
      <c r="G261" s="1"/>
      <c r="H261" s="1">
        <v>12</v>
      </c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>
        <v>0</v>
      </c>
    </row>
    <row r="262" spans="1:37">
      <c r="A262" s="1" t="s">
        <v>130</v>
      </c>
      <c r="B262" s="91">
        <v>2019</v>
      </c>
      <c r="C262" s="2">
        <v>43800</v>
      </c>
      <c r="D262" s="1" t="s">
        <v>72</v>
      </c>
      <c r="E262" s="1" t="s">
        <v>323</v>
      </c>
      <c r="F262" s="1" t="s">
        <v>27</v>
      </c>
      <c r="G262" s="1"/>
      <c r="H262" s="1">
        <v>13</v>
      </c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>
        <v>0</v>
      </c>
    </row>
    <row r="263" spans="1:37">
      <c r="A263" s="1" t="s">
        <v>130</v>
      </c>
      <c r="B263" s="91">
        <v>2019</v>
      </c>
      <c r="C263" s="2">
        <v>43800</v>
      </c>
      <c r="D263" s="1" t="s">
        <v>72</v>
      </c>
      <c r="E263" s="1" t="s">
        <v>285</v>
      </c>
      <c r="F263" s="1" t="s">
        <v>286</v>
      </c>
      <c r="G263" s="1"/>
      <c r="H263" s="1">
        <v>14</v>
      </c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>
        <v>0</v>
      </c>
    </row>
    <row r="264" spans="1:37">
      <c r="A264" s="1" t="s">
        <v>130</v>
      </c>
      <c r="B264" s="91">
        <v>2019</v>
      </c>
      <c r="C264" s="2">
        <v>43800</v>
      </c>
      <c r="D264" s="1" t="s">
        <v>72</v>
      </c>
      <c r="E264" s="1" t="s">
        <v>249</v>
      </c>
      <c r="F264" s="1" t="s">
        <v>250</v>
      </c>
      <c r="G264" s="1"/>
      <c r="H264" s="1">
        <v>15</v>
      </c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>
        <v>0</v>
      </c>
    </row>
    <row r="265" spans="1:37">
      <c r="A265" s="1" t="s">
        <v>130</v>
      </c>
      <c r="B265" s="91">
        <v>2019</v>
      </c>
      <c r="C265" s="2">
        <v>43800</v>
      </c>
      <c r="D265" s="1" t="s">
        <v>72</v>
      </c>
      <c r="E265" s="1" t="s">
        <v>312</v>
      </c>
      <c r="F265" s="1" t="s">
        <v>271</v>
      </c>
      <c r="G265" s="1"/>
      <c r="H265" s="1">
        <v>16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>
        <v>0</v>
      </c>
    </row>
    <row r="266" spans="1:37">
      <c r="A266" s="1" t="s">
        <v>130</v>
      </c>
      <c r="B266" s="91">
        <v>2019</v>
      </c>
      <c r="C266" s="2">
        <v>43800</v>
      </c>
      <c r="D266" s="1" t="s">
        <v>72</v>
      </c>
      <c r="E266" s="1" t="s">
        <v>321</v>
      </c>
      <c r="F266" s="1" t="s">
        <v>161</v>
      </c>
      <c r="G266" s="1"/>
      <c r="H266" s="1">
        <v>17</v>
      </c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>
        <v>0</v>
      </c>
    </row>
    <row r="267" spans="1:37">
      <c r="A267" s="1" t="s">
        <v>130</v>
      </c>
      <c r="B267" s="91">
        <v>2019</v>
      </c>
      <c r="C267" s="2">
        <v>43800</v>
      </c>
      <c r="D267" s="1" t="s">
        <v>72</v>
      </c>
      <c r="E267" s="1" t="s">
        <v>328</v>
      </c>
      <c r="F267" s="1" t="s">
        <v>237</v>
      </c>
      <c r="G267" s="1"/>
      <c r="H267" s="1">
        <v>18</v>
      </c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>
        <v>0</v>
      </c>
    </row>
    <row r="268" spans="1:37">
      <c r="A268" s="1" t="s">
        <v>130</v>
      </c>
      <c r="B268" s="91">
        <v>2019</v>
      </c>
      <c r="C268" s="2">
        <v>43800</v>
      </c>
      <c r="D268" s="1" t="s">
        <v>72</v>
      </c>
      <c r="E268" s="1" t="s">
        <v>279</v>
      </c>
      <c r="F268" s="1" t="s">
        <v>53</v>
      </c>
      <c r="G268" s="1"/>
      <c r="H268" s="1">
        <v>19</v>
      </c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>
        <v>0</v>
      </c>
    </row>
    <row r="269" spans="1:37">
      <c r="A269" s="1" t="s">
        <v>130</v>
      </c>
      <c r="B269" s="91">
        <v>2019</v>
      </c>
      <c r="C269" s="2">
        <v>43800</v>
      </c>
      <c r="D269" s="1" t="s">
        <v>72</v>
      </c>
      <c r="E269" s="1" t="s">
        <v>313</v>
      </c>
      <c r="F269" s="1" t="s">
        <v>239</v>
      </c>
      <c r="G269" s="1"/>
      <c r="H269" s="1">
        <v>20</v>
      </c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>
        <v>0</v>
      </c>
    </row>
    <row r="270" spans="1:37">
      <c r="A270" s="1" t="s">
        <v>130</v>
      </c>
      <c r="B270" s="91">
        <v>2019</v>
      </c>
      <c r="C270" s="2">
        <v>43800</v>
      </c>
      <c r="D270" s="1" t="s">
        <v>72</v>
      </c>
      <c r="E270" s="1" t="s">
        <v>337</v>
      </c>
      <c r="F270" s="1" t="s">
        <v>49</v>
      </c>
      <c r="G270" s="1"/>
      <c r="H270" s="1">
        <v>21</v>
      </c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>
        <v>0</v>
      </c>
    </row>
    <row r="271" spans="1:37">
      <c r="A271" s="1" t="s">
        <v>130</v>
      </c>
      <c r="B271" s="91">
        <v>2019</v>
      </c>
      <c r="C271" s="2">
        <v>43800</v>
      </c>
      <c r="D271" s="1" t="s">
        <v>72</v>
      </c>
      <c r="E271" s="1" t="s">
        <v>229</v>
      </c>
      <c r="F271" s="1" t="s">
        <v>230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>
        <v>20</v>
      </c>
      <c r="AK271" s="1">
        <v>-13</v>
      </c>
    </row>
    <row r="272" spans="1:37">
      <c r="A272" s="1" t="s">
        <v>130</v>
      </c>
      <c r="B272" s="91">
        <v>2019</v>
      </c>
      <c r="C272" s="2">
        <v>43800</v>
      </c>
      <c r="D272" s="1" t="s">
        <v>72</v>
      </c>
      <c r="E272" s="1" t="s">
        <v>283</v>
      </c>
      <c r="F272" s="1" t="s">
        <v>123</v>
      </c>
      <c r="G272" s="1"/>
      <c r="H272" s="1">
        <v>23</v>
      </c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20</v>
      </c>
      <c r="AK272" s="1">
        <v>-20</v>
      </c>
    </row>
    <row r="273" spans="1:39">
      <c r="A273" s="5" t="s">
        <v>103</v>
      </c>
      <c r="B273" s="5">
        <v>2019</v>
      </c>
      <c r="C273" s="6">
        <v>43778</v>
      </c>
      <c r="D273" s="5" t="s">
        <v>72</v>
      </c>
      <c r="E273" s="5" t="s">
        <v>339</v>
      </c>
      <c r="F273" s="5" t="s">
        <v>25</v>
      </c>
      <c r="G273" s="5"/>
      <c r="H273" s="5">
        <v>1</v>
      </c>
      <c r="I273" s="5"/>
      <c r="J273" s="5">
        <v>1</v>
      </c>
      <c r="K273" s="5">
        <v>1</v>
      </c>
      <c r="L273" s="5"/>
      <c r="M273" s="5"/>
      <c r="N273" s="5"/>
      <c r="O273" s="5"/>
      <c r="P273" s="5"/>
      <c r="Q273" s="5"/>
      <c r="R273" s="5"/>
      <c r="S273" s="5">
        <v>1</v>
      </c>
      <c r="T273" s="5"/>
      <c r="U273" s="5"/>
      <c r="V273" s="5"/>
      <c r="W273" s="5"/>
      <c r="X273" s="5"/>
      <c r="Y273" s="5">
        <v>1</v>
      </c>
      <c r="Z273" s="5"/>
      <c r="AA273" s="5">
        <v>1</v>
      </c>
      <c r="AB273" s="5"/>
      <c r="AC273" s="5">
        <v>1</v>
      </c>
      <c r="AD273" s="5"/>
      <c r="AE273" s="5">
        <v>1</v>
      </c>
      <c r="AF273" s="5"/>
      <c r="AG273" s="5"/>
      <c r="AH273" s="5"/>
      <c r="AI273" s="5"/>
      <c r="AJ273" s="5"/>
      <c r="AK273" s="5">
        <v>7</v>
      </c>
      <c r="AL273" s="7">
        <v>0.36736111111111108</v>
      </c>
      <c r="AM273">
        <v>50.951000000000001</v>
      </c>
    </row>
    <row r="274" spans="1:39">
      <c r="A274" s="5" t="s">
        <v>103</v>
      </c>
      <c r="B274" s="5">
        <v>2019</v>
      </c>
      <c r="C274" s="6">
        <v>43778</v>
      </c>
      <c r="D274" s="5" t="s">
        <v>72</v>
      </c>
      <c r="E274" s="5" t="s">
        <v>226</v>
      </c>
      <c r="F274" s="5" t="s">
        <v>40</v>
      </c>
      <c r="G274" s="5"/>
      <c r="H274" s="5">
        <v>2</v>
      </c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>
        <v>1</v>
      </c>
      <c r="V274" s="5"/>
      <c r="W274" s="5"/>
      <c r="X274" s="5">
        <v>1</v>
      </c>
      <c r="Y274" s="5"/>
      <c r="Z274" s="5">
        <v>1</v>
      </c>
      <c r="AA274" s="5"/>
      <c r="AB274" s="5">
        <v>1</v>
      </c>
      <c r="AC274" s="5"/>
      <c r="AD274" s="5">
        <v>1</v>
      </c>
      <c r="AE274" s="5"/>
      <c r="AF274" s="5"/>
      <c r="AG274" s="5"/>
      <c r="AH274" s="5"/>
      <c r="AI274" s="5"/>
      <c r="AJ274" s="5"/>
      <c r="AK274" s="5">
        <v>5</v>
      </c>
    </row>
    <row r="275" spans="1:39">
      <c r="A275" s="5" t="s">
        <v>103</v>
      </c>
      <c r="B275" s="5">
        <v>2019</v>
      </c>
      <c r="C275" s="6">
        <v>43778</v>
      </c>
      <c r="D275" s="5" t="s">
        <v>72</v>
      </c>
      <c r="E275" s="5" t="s">
        <v>326</v>
      </c>
      <c r="F275" s="5" t="s">
        <v>36</v>
      </c>
      <c r="G275" s="5"/>
      <c r="H275" s="5">
        <v>3</v>
      </c>
      <c r="I275" s="5"/>
      <c r="J275" s="5"/>
      <c r="K275" s="5"/>
      <c r="L275" s="5"/>
      <c r="M275" s="5"/>
      <c r="N275" s="5"/>
      <c r="O275" s="5"/>
      <c r="P275" s="5">
        <v>1</v>
      </c>
      <c r="Q275" s="5">
        <v>1</v>
      </c>
      <c r="R275" s="5">
        <v>1</v>
      </c>
      <c r="S275" s="5"/>
      <c r="T275" s="5"/>
      <c r="U275" s="5"/>
      <c r="V275" s="5">
        <v>1</v>
      </c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>
        <v>4</v>
      </c>
    </row>
    <row r="276" spans="1:39">
      <c r="A276" s="5" t="s">
        <v>103</v>
      </c>
      <c r="B276" s="5">
        <v>2019</v>
      </c>
      <c r="C276" s="6">
        <v>43778</v>
      </c>
      <c r="D276" s="5" t="s">
        <v>72</v>
      </c>
      <c r="E276" s="5" t="s">
        <v>312</v>
      </c>
      <c r="F276" s="5" t="s">
        <v>271</v>
      </c>
      <c r="G276" s="5"/>
      <c r="H276" s="5">
        <v>4</v>
      </c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>
        <v>1</v>
      </c>
      <c r="AG276" s="5">
        <v>1</v>
      </c>
      <c r="AH276" s="5">
        <v>1</v>
      </c>
      <c r="AI276" s="5"/>
      <c r="AJ276" s="5"/>
      <c r="AK276" s="5">
        <v>3</v>
      </c>
    </row>
    <row r="277" spans="1:39">
      <c r="A277" s="5" t="s">
        <v>103</v>
      </c>
      <c r="B277" s="5">
        <v>2019</v>
      </c>
      <c r="C277" s="6">
        <v>43778</v>
      </c>
      <c r="D277" s="5" t="s">
        <v>72</v>
      </c>
      <c r="E277" s="5" t="s">
        <v>316</v>
      </c>
      <c r="F277" s="5" t="s">
        <v>19</v>
      </c>
      <c r="G277" s="5"/>
      <c r="H277" s="5">
        <v>5</v>
      </c>
      <c r="I277" s="5">
        <v>1</v>
      </c>
      <c r="J277" s="5"/>
      <c r="K277" s="5"/>
      <c r="L277" s="5">
        <v>1</v>
      </c>
      <c r="M277" s="5"/>
      <c r="N277" s="5"/>
      <c r="O277" s="5">
        <v>1</v>
      </c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>
        <v>3</v>
      </c>
    </row>
    <row r="278" spans="1:39">
      <c r="A278" s="5" t="s">
        <v>103</v>
      </c>
      <c r="B278" s="5">
        <v>2019</v>
      </c>
      <c r="C278" s="6">
        <v>43778</v>
      </c>
      <c r="D278" s="5" t="s">
        <v>72</v>
      </c>
      <c r="E278" s="5" t="s">
        <v>275</v>
      </c>
      <c r="F278" s="5" t="s">
        <v>47</v>
      </c>
      <c r="G278" s="5"/>
      <c r="H278" s="5">
        <v>6</v>
      </c>
      <c r="I278" s="5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/>
      <c r="T278" s="5">
        <v>1</v>
      </c>
      <c r="U278" s="5"/>
      <c r="V278" s="5"/>
      <c r="W278" s="5">
        <v>1</v>
      </c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>
        <v>3</v>
      </c>
    </row>
    <row r="279" spans="1:39">
      <c r="A279" s="5" t="s">
        <v>103</v>
      </c>
      <c r="B279" s="5">
        <v>2019</v>
      </c>
      <c r="C279" s="6">
        <v>43778</v>
      </c>
      <c r="D279" s="5" t="s">
        <v>72</v>
      </c>
      <c r="E279" s="5" t="s">
        <v>243</v>
      </c>
      <c r="F279" s="5" t="s">
        <v>51</v>
      </c>
      <c r="G279" s="5"/>
      <c r="H279" s="5">
        <v>7</v>
      </c>
      <c r="I279" s="5"/>
      <c r="J279" s="5"/>
      <c r="K279" s="5"/>
      <c r="L279" s="5"/>
      <c r="M279" s="5"/>
      <c r="N279" s="5">
        <v>1</v>
      </c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>
        <v>1</v>
      </c>
    </row>
    <row r="280" spans="1:39">
      <c r="A280" s="5" t="s">
        <v>103</v>
      </c>
      <c r="B280" s="5">
        <v>2019</v>
      </c>
      <c r="C280" s="6">
        <v>43778</v>
      </c>
      <c r="D280" s="5" t="s">
        <v>72</v>
      </c>
      <c r="E280" s="5" t="s">
        <v>327</v>
      </c>
      <c r="F280" s="5" t="s">
        <v>53</v>
      </c>
      <c r="G280" s="5"/>
      <c r="H280" s="5">
        <v>8</v>
      </c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>
        <v>0</v>
      </c>
    </row>
    <row r="281" spans="1:39">
      <c r="A281" s="5" t="s">
        <v>103</v>
      </c>
      <c r="B281" s="5">
        <v>2019</v>
      </c>
      <c r="C281" s="6">
        <v>43778</v>
      </c>
      <c r="D281" s="5" t="s">
        <v>72</v>
      </c>
      <c r="E281" s="5" t="s">
        <v>244</v>
      </c>
      <c r="F281" s="5" t="s">
        <v>245</v>
      </c>
      <c r="G281" s="5"/>
      <c r="H281" s="5">
        <v>9</v>
      </c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>
        <v>0</v>
      </c>
    </row>
    <row r="282" spans="1:39">
      <c r="A282" s="5" t="s">
        <v>103</v>
      </c>
      <c r="B282" s="5">
        <v>2019</v>
      </c>
      <c r="C282" s="6">
        <v>43778</v>
      </c>
      <c r="D282" s="5" t="s">
        <v>72</v>
      </c>
      <c r="E282" s="5" t="s">
        <v>238</v>
      </c>
      <c r="F282" s="5" t="s">
        <v>239</v>
      </c>
      <c r="G282" s="5"/>
      <c r="H282" s="5">
        <v>10</v>
      </c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>
        <v>0</v>
      </c>
    </row>
    <row r="283" spans="1:39">
      <c r="A283" s="5" t="s">
        <v>103</v>
      </c>
      <c r="B283" s="5">
        <v>2019</v>
      </c>
      <c r="C283" s="6">
        <v>43778</v>
      </c>
      <c r="D283" s="5" t="s">
        <v>72</v>
      </c>
      <c r="E283" s="5" t="s">
        <v>224</v>
      </c>
      <c r="F283" s="5" t="s">
        <v>225</v>
      </c>
      <c r="G283" s="5"/>
      <c r="H283" s="5">
        <v>11</v>
      </c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>
        <v>0</v>
      </c>
    </row>
    <row r="284" spans="1:39">
      <c r="A284" s="5" t="s">
        <v>103</v>
      </c>
      <c r="B284" s="5">
        <v>2019</v>
      </c>
      <c r="C284" s="6">
        <v>43778</v>
      </c>
      <c r="D284" s="5" t="s">
        <v>72</v>
      </c>
      <c r="E284" s="5" t="s">
        <v>338</v>
      </c>
      <c r="F284" s="5" t="s">
        <v>17</v>
      </c>
      <c r="G284" s="5"/>
      <c r="H284" s="5">
        <v>12</v>
      </c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>
        <v>0</v>
      </c>
    </row>
    <row r="285" spans="1:39">
      <c r="A285" s="5" t="s">
        <v>103</v>
      </c>
      <c r="B285" s="5">
        <v>2019</v>
      </c>
      <c r="C285" s="6">
        <v>43778</v>
      </c>
      <c r="D285" s="5" t="s">
        <v>72</v>
      </c>
      <c r="E285" s="5" t="s">
        <v>258</v>
      </c>
      <c r="F285" s="5" t="s">
        <v>65</v>
      </c>
      <c r="G285" s="5"/>
      <c r="H285" s="5">
        <v>13</v>
      </c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>
        <v>0</v>
      </c>
    </row>
    <row r="286" spans="1:39">
      <c r="A286" s="5" t="s">
        <v>103</v>
      </c>
      <c r="B286" s="5">
        <v>2019</v>
      </c>
      <c r="C286" s="6">
        <v>43778</v>
      </c>
      <c r="D286" s="5" t="s">
        <v>72</v>
      </c>
      <c r="E286" s="5" t="s">
        <v>240</v>
      </c>
      <c r="F286" s="5" t="s">
        <v>56</v>
      </c>
      <c r="G286" s="5"/>
      <c r="H286" s="5">
        <v>14</v>
      </c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>
        <v>0</v>
      </c>
    </row>
    <row r="287" spans="1:39">
      <c r="A287" s="5" t="s">
        <v>103</v>
      </c>
      <c r="B287" s="5">
        <v>2019</v>
      </c>
      <c r="C287" s="6">
        <v>43778</v>
      </c>
      <c r="D287" s="5" t="s">
        <v>72</v>
      </c>
      <c r="E287" s="5" t="s">
        <v>227</v>
      </c>
      <c r="F287" s="5" t="s">
        <v>228</v>
      </c>
      <c r="G287" s="5"/>
      <c r="H287" s="5">
        <v>15</v>
      </c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>
        <v>0</v>
      </c>
    </row>
    <row r="288" spans="1:39">
      <c r="A288" s="5" t="s">
        <v>103</v>
      </c>
      <c r="B288" s="5">
        <v>2019</v>
      </c>
      <c r="C288" s="6">
        <v>43778</v>
      </c>
      <c r="D288" s="5" t="s">
        <v>72</v>
      </c>
      <c r="E288" s="5" t="s">
        <v>317</v>
      </c>
      <c r="F288" s="5" t="s">
        <v>27</v>
      </c>
      <c r="G288" s="5"/>
      <c r="H288" s="5">
        <v>16</v>
      </c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>
        <v>0</v>
      </c>
    </row>
    <row r="289" spans="1:39">
      <c r="A289" s="5" t="s">
        <v>103</v>
      </c>
      <c r="B289" s="5">
        <v>2019</v>
      </c>
      <c r="C289" s="6">
        <v>43778</v>
      </c>
      <c r="D289" s="5" t="s">
        <v>72</v>
      </c>
      <c r="E289" s="5" t="s">
        <v>340</v>
      </c>
      <c r="F289" s="5" t="s">
        <v>67</v>
      </c>
      <c r="G289" s="5"/>
      <c r="H289" s="5">
        <v>17</v>
      </c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>
        <v>0</v>
      </c>
    </row>
    <row r="290" spans="1:39">
      <c r="A290" s="5" t="s">
        <v>103</v>
      </c>
      <c r="B290" s="5">
        <v>2019</v>
      </c>
      <c r="C290" s="6">
        <v>43778</v>
      </c>
      <c r="D290" s="5" t="s">
        <v>72</v>
      </c>
      <c r="E290" s="5" t="s">
        <v>249</v>
      </c>
      <c r="F290" s="5" t="s">
        <v>250</v>
      </c>
      <c r="G290" s="5"/>
      <c r="H290" s="5">
        <v>18</v>
      </c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>
        <v>20</v>
      </c>
      <c r="AK290" s="5">
        <v>-20</v>
      </c>
    </row>
    <row r="291" spans="1:39">
      <c r="A291" s="5" t="s">
        <v>103</v>
      </c>
      <c r="B291" s="5">
        <v>2019</v>
      </c>
      <c r="C291" s="6">
        <v>43778</v>
      </c>
      <c r="D291" s="5" t="s">
        <v>72</v>
      </c>
      <c r="E291" s="5" t="s">
        <v>283</v>
      </c>
      <c r="F291" s="5" t="s">
        <v>123</v>
      </c>
      <c r="G291" s="5"/>
      <c r="H291" s="5">
        <v>19</v>
      </c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>
        <v>20</v>
      </c>
      <c r="AK291" s="5">
        <v>-20</v>
      </c>
    </row>
    <row r="292" spans="1:39">
      <c r="A292" s="5" t="s">
        <v>103</v>
      </c>
      <c r="B292" s="5">
        <v>2019</v>
      </c>
      <c r="C292" s="6">
        <v>43778</v>
      </c>
      <c r="D292" s="5" t="s">
        <v>72</v>
      </c>
      <c r="E292" s="5" t="s">
        <v>251</v>
      </c>
      <c r="F292" s="5" t="s">
        <v>38</v>
      </c>
      <c r="G292" s="5"/>
      <c r="H292" s="5">
        <v>20</v>
      </c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>
        <v>20</v>
      </c>
      <c r="AK292" s="5">
        <v>-20</v>
      </c>
    </row>
    <row r="293" spans="1:39">
      <c r="A293" s="5" t="s">
        <v>103</v>
      </c>
      <c r="B293" s="5">
        <v>2019</v>
      </c>
      <c r="C293" s="6">
        <v>43778</v>
      </c>
      <c r="D293" s="5" t="s">
        <v>72</v>
      </c>
      <c r="E293" s="5" t="s">
        <v>341</v>
      </c>
      <c r="F293" s="5" t="s">
        <v>121</v>
      </c>
      <c r="G293" s="5"/>
      <c r="H293" s="5">
        <v>21</v>
      </c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>
        <v>40</v>
      </c>
      <c r="AK293" s="5">
        <v>-40</v>
      </c>
    </row>
    <row r="294" spans="1:39">
      <c r="A294" s="5" t="s">
        <v>103</v>
      </c>
      <c r="B294" s="5">
        <v>2019</v>
      </c>
      <c r="C294" s="6">
        <v>43778</v>
      </c>
      <c r="D294" s="5" t="s">
        <v>72</v>
      </c>
      <c r="E294" s="5" t="s">
        <v>335</v>
      </c>
      <c r="F294" s="5" t="s">
        <v>61</v>
      </c>
      <c r="G294" s="5"/>
      <c r="H294" s="5">
        <v>22</v>
      </c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>
        <v>40</v>
      </c>
      <c r="AK294" s="5">
        <v>-40</v>
      </c>
    </row>
    <row r="295" spans="1:39">
      <c r="A295" s="5" t="s">
        <v>103</v>
      </c>
      <c r="B295" s="5">
        <v>2019</v>
      </c>
      <c r="C295" s="6">
        <v>43778</v>
      </c>
      <c r="D295" s="5" t="s">
        <v>72</v>
      </c>
      <c r="E295" s="5" t="s">
        <v>290</v>
      </c>
      <c r="F295" s="5" t="s">
        <v>237</v>
      </c>
      <c r="G295" s="5"/>
      <c r="H295" s="5">
        <v>23</v>
      </c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>
        <v>40</v>
      </c>
      <c r="AK295" s="5">
        <v>-40</v>
      </c>
    </row>
    <row r="296" spans="1:39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219</v>
      </c>
      <c r="F296" s="1" t="s">
        <v>67</v>
      </c>
      <c r="G296" s="1"/>
      <c r="H296" s="1">
        <v>1</v>
      </c>
      <c r="I296" s="1"/>
      <c r="J296" s="1"/>
      <c r="K296" s="1"/>
      <c r="L296" s="1"/>
      <c r="M296" s="1"/>
      <c r="N296" s="1"/>
      <c r="O296" s="1"/>
      <c r="P296" s="1"/>
      <c r="Q296" s="1"/>
      <c r="R296" s="1">
        <v>1</v>
      </c>
      <c r="S296" s="1"/>
      <c r="T296" s="1"/>
      <c r="U296" s="1">
        <v>1</v>
      </c>
      <c r="V296" s="1">
        <v>1</v>
      </c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>
        <v>20</v>
      </c>
      <c r="AJ296" s="1"/>
      <c r="AK296" s="1">
        <v>23</v>
      </c>
      <c r="AL296" s="7">
        <v>0.36944444444444446</v>
      </c>
      <c r="AM296">
        <v>50.746000000000002</v>
      </c>
    </row>
    <row r="297" spans="1:39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308</v>
      </c>
      <c r="F297" s="1" t="s">
        <v>53</v>
      </c>
      <c r="G297" s="1"/>
      <c r="H297" s="1">
        <v>2</v>
      </c>
      <c r="I297" s="1"/>
      <c r="J297" s="1"/>
      <c r="K297" s="1"/>
      <c r="L297" s="1"/>
      <c r="M297" s="1">
        <v>1</v>
      </c>
      <c r="N297" s="1"/>
      <c r="O297" s="1"/>
      <c r="P297" s="1">
        <v>1</v>
      </c>
      <c r="Q297" s="1"/>
      <c r="R297" s="1"/>
      <c r="S297" s="1"/>
      <c r="T297" s="1">
        <v>1</v>
      </c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>
        <v>20</v>
      </c>
      <c r="AJ297" s="1"/>
      <c r="AK297" s="1">
        <v>23</v>
      </c>
      <c r="AM297" s="20"/>
    </row>
    <row r="298" spans="1:39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244</v>
      </c>
      <c r="F298" s="1" t="s">
        <v>245</v>
      </c>
      <c r="G298" s="1"/>
      <c r="H298" s="1">
        <v>3</v>
      </c>
      <c r="I298" s="1"/>
      <c r="J298" s="1"/>
      <c r="K298" s="1"/>
      <c r="L298" s="1"/>
      <c r="M298" s="1"/>
      <c r="N298" s="1">
        <v>1</v>
      </c>
      <c r="O298" s="1"/>
      <c r="P298" s="1"/>
      <c r="Q298" s="1"/>
      <c r="R298" s="1"/>
      <c r="S298" s="1">
        <v>1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>
        <v>20</v>
      </c>
      <c r="AJ298" s="1"/>
      <c r="AK298" s="1">
        <v>22</v>
      </c>
    </row>
    <row r="299" spans="1:39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275</v>
      </c>
      <c r="F299" s="1" t="s">
        <v>47</v>
      </c>
      <c r="G299" s="1"/>
      <c r="H299" s="1">
        <v>4</v>
      </c>
      <c r="I299" s="1"/>
      <c r="J299" s="1"/>
      <c r="K299" s="1"/>
      <c r="L299" s="1"/>
      <c r="M299" s="1"/>
      <c r="N299" s="1"/>
      <c r="O299" s="1"/>
      <c r="P299" s="1"/>
      <c r="Q299" s="1">
        <v>1</v>
      </c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>
        <v>20</v>
      </c>
      <c r="AJ299" s="1"/>
      <c r="AK299" s="1">
        <v>21</v>
      </c>
    </row>
    <row r="300" spans="1:39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311</v>
      </c>
      <c r="F300" s="1" t="s">
        <v>51</v>
      </c>
      <c r="G300" s="1"/>
      <c r="H300" s="1">
        <v>5</v>
      </c>
      <c r="I300" s="1"/>
      <c r="J300" s="1"/>
      <c r="K300" s="1"/>
      <c r="L300" s="1"/>
      <c r="M300" s="1"/>
      <c r="N300" s="1"/>
      <c r="O300" s="1">
        <v>1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>
        <v>20</v>
      </c>
      <c r="AJ300" s="1"/>
      <c r="AK300" s="1">
        <v>21</v>
      </c>
    </row>
    <row r="301" spans="1:39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227</v>
      </c>
      <c r="F301" s="1" t="s">
        <v>228</v>
      </c>
      <c r="G301" s="1"/>
      <c r="H301" s="1">
        <v>6</v>
      </c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>
        <v>20</v>
      </c>
      <c r="AJ301" s="1"/>
      <c r="AK301" s="1">
        <v>20</v>
      </c>
    </row>
    <row r="302" spans="1:39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325</v>
      </c>
      <c r="F302" s="1" t="s">
        <v>121</v>
      </c>
      <c r="G302" s="1"/>
      <c r="H302" s="1">
        <v>7</v>
      </c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>
        <v>1</v>
      </c>
      <c r="AB302" s="1"/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/>
      <c r="AJ302" s="1"/>
      <c r="AK302" s="1">
        <v>7</v>
      </c>
    </row>
    <row r="303" spans="1:39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224</v>
      </c>
      <c r="F303" s="1" t="s">
        <v>225</v>
      </c>
      <c r="G303" s="1"/>
      <c r="H303" s="1">
        <v>8</v>
      </c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>
        <v>1</v>
      </c>
      <c r="X303" s="1"/>
      <c r="Y303" s="1"/>
      <c r="Z303" s="1">
        <v>1</v>
      </c>
      <c r="AA303" s="1"/>
      <c r="AB303" s="1">
        <v>1</v>
      </c>
      <c r="AC303" s="1"/>
      <c r="AD303" s="1"/>
      <c r="AE303" s="1"/>
      <c r="AF303" s="1"/>
      <c r="AG303" s="1"/>
      <c r="AH303" s="1"/>
      <c r="AI303" s="1"/>
      <c r="AJ303" s="1"/>
      <c r="AK303" s="1">
        <v>3</v>
      </c>
    </row>
    <row r="304" spans="1:39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258</v>
      </c>
      <c r="F304" s="1" t="s">
        <v>65</v>
      </c>
      <c r="G304" s="1"/>
      <c r="H304" s="1">
        <v>9</v>
      </c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>
        <v>1</v>
      </c>
      <c r="Y304" s="1">
        <v>1</v>
      </c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>
        <v>2</v>
      </c>
    </row>
    <row r="305" spans="1:39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316</v>
      </c>
      <c r="F305" s="1" t="s">
        <v>19</v>
      </c>
      <c r="G305" s="1"/>
      <c r="H305" s="1">
        <v>10</v>
      </c>
      <c r="I305" s="1"/>
      <c r="J305" s="1"/>
      <c r="K305" s="1">
        <v>1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>
        <v>1</v>
      </c>
    </row>
    <row r="306" spans="1:39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220</v>
      </c>
      <c r="F306" s="1" t="s">
        <v>17</v>
      </c>
      <c r="G306" s="1"/>
      <c r="H306" s="1">
        <v>11</v>
      </c>
      <c r="I306" s="1"/>
      <c r="J306" s="1"/>
      <c r="K306" s="1"/>
      <c r="L306" s="1">
        <v>1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>
        <v>1</v>
      </c>
    </row>
    <row r="307" spans="1:39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319</v>
      </c>
      <c r="F307" s="1" t="s">
        <v>25</v>
      </c>
      <c r="G307" s="1"/>
      <c r="H307" s="1">
        <v>12</v>
      </c>
      <c r="I307" s="1"/>
      <c r="J307" s="1">
        <v>1</v>
      </c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>
        <v>1</v>
      </c>
    </row>
    <row r="308" spans="1:39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283</v>
      </c>
      <c r="F308" s="1" t="s">
        <v>123</v>
      </c>
      <c r="G308" s="1"/>
      <c r="H308" s="1">
        <v>13</v>
      </c>
      <c r="I308" s="1">
        <v>1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>
        <v>1</v>
      </c>
    </row>
    <row r="309" spans="1:39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309</v>
      </c>
      <c r="F309" s="1" t="s">
        <v>38</v>
      </c>
      <c r="G309" s="1"/>
      <c r="H309" s="1">
        <v>14</v>
      </c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>
        <v>0</v>
      </c>
    </row>
    <row r="310" spans="1:39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240</v>
      </c>
      <c r="F310" s="1" t="s">
        <v>56</v>
      </c>
      <c r="G310" s="1"/>
      <c r="H310" s="1">
        <v>15</v>
      </c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>
        <v>0</v>
      </c>
    </row>
    <row r="311" spans="1:39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249</v>
      </c>
      <c r="F311" s="1" t="s">
        <v>250</v>
      </c>
      <c r="G311" s="1"/>
      <c r="H311" s="1">
        <v>16</v>
      </c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>
        <v>0</v>
      </c>
    </row>
    <row r="312" spans="1:39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328</v>
      </c>
      <c r="F312" s="1" t="s">
        <v>237</v>
      </c>
      <c r="G312" s="1"/>
      <c r="H312" s="1">
        <v>17</v>
      </c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>
        <v>0</v>
      </c>
    </row>
    <row r="313" spans="1:39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335</v>
      </c>
      <c r="F313" s="1" t="s">
        <v>61</v>
      </c>
      <c r="G313" s="1"/>
      <c r="H313" s="1">
        <v>18</v>
      </c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>
        <v>0</v>
      </c>
    </row>
    <row r="314" spans="1:39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229</v>
      </c>
      <c r="F314" s="1" t="s">
        <v>230</v>
      </c>
      <c r="G314" s="1"/>
      <c r="H314" s="1">
        <v>19</v>
      </c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>
        <v>0</v>
      </c>
    </row>
    <row r="315" spans="1:39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313</v>
      </c>
      <c r="F315" s="1" t="s">
        <v>239</v>
      </c>
      <c r="G315" s="1"/>
      <c r="H315" s="1">
        <v>20</v>
      </c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>
        <v>0</v>
      </c>
    </row>
    <row r="316" spans="1:39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315</v>
      </c>
      <c r="F316" s="1" t="s">
        <v>175</v>
      </c>
      <c r="G316" s="1"/>
      <c r="H316" s="1">
        <v>21</v>
      </c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>
        <v>0</v>
      </c>
    </row>
    <row r="317" spans="1:39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221</v>
      </c>
      <c r="F317" s="1" t="s">
        <v>27</v>
      </c>
      <c r="G317" s="1"/>
      <c r="H317" s="1">
        <v>22</v>
      </c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>
        <v>0</v>
      </c>
    </row>
    <row r="318" spans="1:39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312</v>
      </c>
      <c r="F318" s="1" t="s">
        <v>271</v>
      </c>
      <c r="G318" s="1"/>
      <c r="H318" s="1">
        <v>23</v>
      </c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>
        <v>0</v>
      </c>
    </row>
    <row r="319" spans="1:39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285</v>
      </c>
      <c r="F319" s="1" t="s">
        <v>286</v>
      </c>
      <c r="G319" s="1"/>
      <c r="H319" s="1">
        <v>24</v>
      </c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>
        <v>0</v>
      </c>
    </row>
    <row r="320" spans="1:39">
      <c r="A320" s="5" t="s">
        <v>176</v>
      </c>
      <c r="B320" s="5">
        <v>2019</v>
      </c>
      <c r="C320" s="6">
        <v>43525</v>
      </c>
      <c r="D320" s="5" t="s">
        <v>13</v>
      </c>
      <c r="E320" s="5" t="s">
        <v>226</v>
      </c>
      <c r="F320" s="5" t="s">
        <v>40</v>
      </c>
      <c r="G320" s="5"/>
      <c r="H320" s="5">
        <v>1</v>
      </c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>
        <v>1</v>
      </c>
      <c r="T320" s="5">
        <v>1</v>
      </c>
      <c r="U320" s="5">
        <v>1</v>
      </c>
      <c r="V320" s="5">
        <v>1</v>
      </c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>
        <v>20</v>
      </c>
      <c r="AJ320" s="5"/>
      <c r="AK320" s="5">
        <v>24</v>
      </c>
      <c r="AL320" s="7">
        <v>0.35138888888888892</v>
      </c>
      <c r="AM320" s="84">
        <v>53.286000000000001</v>
      </c>
    </row>
    <row r="321" spans="1:37">
      <c r="A321" s="5" t="s">
        <v>176</v>
      </c>
      <c r="B321" s="5">
        <v>2019</v>
      </c>
      <c r="C321" s="6">
        <v>43525</v>
      </c>
      <c r="D321" s="5" t="s">
        <v>13</v>
      </c>
      <c r="E321" s="5" t="s">
        <v>333</v>
      </c>
      <c r="F321" s="5" t="s">
        <v>29</v>
      </c>
      <c r="G321" s="5"/>
      <c r="H321" s="5">
        <v>2</v>
      </c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>
        <v>1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>
        <v>20</v>
      </c>
      <c r="AJ321" s="5"/>
      <c r="AK321" s="5">
        <v>21</v>
      </c>
    </row>
    <row r="322" spans="1:37">
      <c r="A322" s="5" t="s">
        <v>176</v>
      </c>
      <c r="B322" s="5">
        <v>2019</v>
      </c>
      <c r="C322" s="6">
        <v>43525</v>
      </c>
      <c r="D322" s="5" t="s">
        <v>13</v>
      </c>
      <c r="E322" s="5" t="s">
        <v>344</v>
      </c>
      <c r="F322" s="5" t="s">
        <v>175</v>
      </c>
      <c r="G322" s="5"/>
      <c r="H322" s="5">
        <v>3</v>
      </c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>
        <v>1</v>
      </c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>
        <v>20</v>
      </c>
      <c r="AJ322" s="5"/>
      <c r="AK322" s="5">
        <v>21</v>
      </c>
    </row>
    <row r="323" spans="1:37">
      <c r="A323" s="5" t="s">
        <v>176</v>
      </c>
      <c r="B323" s="5">
        <v>2019</v>
      </c>
      <c r="C323" s="6">
        <v>43525</v>
      </c>
      <c r="D323" s="5" t="s">
        <v>13</v>
      </c>
      <c r="E323" s="5" t="s">
        <v>244</v>
      </c>
      <c r="F323" s="5" t="s">
        <v>245</v>
      </c>
      <c r="G323" s="5"/>
      <c r="H323" s="5">
        <v>4</v>
      </c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>
        <v>20</v>
      </c>
      <c r="AJ323" s="5"/>
      <c r="AK323" s="5">
        <v>20</v>
      </c>
    </row>
    <row r="324" spans="1:37">
      <c r="A324" s="5" t="s">
        <v>176</v>
      </c>
      <c r="B324" s="5">
        <v>2019</v>
      </c>
      <c r="C324" s="6">
        <v>43525</v>
      </c>
      <c r="D324" s="5" t="s">
        <v>13</v>
      </c>
      <c r="E324" s="5" t="s">
        <v>317</v>
      </c>
      <c r="F324" s="5" t="s">
        <v>27</v>
      </c>
      <c r="G324" s="5"/>
      <c r="H324" s="5">
        <v>5</v>
      </c>
      <c r="I324" s="5"/>
      <c r="J324" s="5"/>
      <c r="K324" s="5"/>
      <c r="L324" s="5"/>
      <c r="M324" s="5"/>
      <c r="N324" s="5"/>
      <c r="O324" s="5">
        <v>1</v>
      </c>
      <c r="P324" s="5">
        <v>1</v>
      </c>
      <c r="Q324" s="5">
        <v>1</v>
      </c>
      <c r="R324" s="5">
        <v>1</v>
      </c>
      <c r="S324" s="5"/>
      <c r="T324" s="5"/>
      <c r="U324" s="5"/>
      <c r="V324" s="5"/>
      <c r="W324" s="5"/>
      <c r="X324" s="5"/>
      <c r="Y324" s="5"/>
      <c r="Z324" s="5">
        <v>1</v>
      </c>
      <c r="AA324" s="5">
        <v>1</v>
      </c>
      <c r="AB324" s="5">
        <v>1</v>
      </c>
      <c r="AC324" s="5">
        <v>1</v>
      </c>
      <c r="AD324" s="5">
        <v>1</v>
      </c>
      <c r="AE324" s="5"/>
      <c r="AF324" s="5"/>
      <c r="AG324" s="5"/>
      <c r="AH324" s="5"/>
      <c r="AI324" s="5"/>
      <c r="AJ324" s="5"/>
      <c r="AK324" s="5">
        <v>9</v>
      </c>
    </row>
    <row r="325" spans="1:37">
      <c r="A325" s="5" t="s">
        <v>176</v>
      </c>
      <c r="B325" s="5">
        <v>2019</v>
      </c>
      <c r="C325" s="6">
        <v>43525</v>
      </c>
      <c r="D325" s="5" t="s">
        <v>13</v>
      </c>
      <c r="E325" s="5" t="s">
        <v>316</v>
      </c>
      <c r="F325" s="5" t="s">
        <v>19</v>
      </c>
      <c r="G325" s="5"/>
      <c r="H325" s="5">
        <v>6</v>
      </c>
      <c r="I325" s="5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>
        <v>1</v>
      </c>
      <c r="AF325" s="5"/>
      <c r="AG325" s="5">
        <v>1</v>
      </c>
      <c r="AH325" s="5"/>
      <c r="AI325" s="5"/>
      <c r="AJ325" s="5"/>
      <c r="AK325" s="5">
        <v>3</v>
      </c>
    </row>
    <row r="326" spans="1:37">
      <c r="A326" s="5" t="s">
        <v>176</v>
      </c>
      <c r="B326" s="5">
        <v>2019</v>
      </c>
      <c r="C326" s="6">
        <v>43525</v>
      </c>
      <c r="D326" s="5" t="s">
        <v>13</v>
      </c>
      <c r="E326" s="5" t="s">
        <v>308</v>
      </c>
      <c r="F326" s="5" t="s">
        <v>53</v>
      </c>
      <c r="G326" s="5"/>
      <c r="H326" s="5">
        <v>7</v>
      </c>
      <c r="I326" s="5"/>
      <c r="J326" s="5"/>
      <c r="K326" s="5"/>
      <c r="L326" s="5"/>
      <c r="M326" s="5">
        <v>1</v>
      </c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>
        <v>1</v>
      </c>
      <c r="AG326" s="5"/>
      <c r="AH326" s="5"/>
      <c r="AI326" s="5"/>
      <c r="AJ326" s="5"/>
      <c r="AK326" s="5">
        <v>2</v>
      </c>
    </row>
    <row r="327" spans="1:37">
      <c r="A327" s="5" t="s">
        <v>176</v>
      </c>
      <c r="B327" s="5">
        <v>2019</v>
      </c>
      <c r="C327" s="6">
        <v>43525</v>
      </c>
      <c r="D327" s="5" t="s">
        <v>13</v>
      </c>
      <c r="E327" s="5" t="s">
        <v>276</v>
      </c>
      <c r="F327" s="5" t="s">
        <v>25</v>
      </c>
      <c r="G327" s="5"/>
      <c r="H327" s="5">
        <v>8</v>
      </c>
      <c r="I327" s="5"/>
      <c r="J327" s="5"/>
      <c r="K327" s="5">
        <v>1</v>
      </c>
      <c r="L327" s="5">
        <v>1</v>
      </c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>
        <v>2</v>
      </c>
    </row>
    <row r="328" spans="1:37">
      <c r="A328" s="5" t="s">
        <v>176</v>
      </c>
      <c r="B328" s="5">
        <v>2019</v>
      </c>
      <c r="C328" s="6">
        <v>43525</v>
      </c>
      <c r="D328" s="5" t="s">
        <v>13</v>
      </c>
      <c r="E328" s="5" t="s">
        <v>275</v>
      </c>
      <c r="F328" s="5" t="s">
        <v>47</v>
      </c>
      <c r="G328" s="5"/>
      <c r="H328" s="5">
        <v>9</v>
      </c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>
        <v>1</v>
      </c>
      <c r="AI328" s="5"/>
      <c r="AJ328" s="5"/>
      <c r="AK328" s="5">
        <v>1</v>
      </c>
    </row>
    <row r="329" spans="1:37">
      <c r="A329" s="5" t="s">
        <v>176</v>
      </c>
      <c r="B329" s="5">
        <v>2019</v>
      </c>
      <c r="C329" s="6">
        <v>43525</v>
      </c>
      <c r="D329" s="5" t="s">
        <v>13</v>
      </c>
      <c r="E329" s="5" t="s">
        <v>326</v>
      </c>
      <c r="F329" s="5" t="s">
        <v>36</v>
      </c>
      <c r="G329" s="5"/>
      <c r="H329" s="5">
        <v>10</v>
      </c>
      <c r="I329" s="5"/>
      <c r="J329" s="5">
        <v>1</v>
      </c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>
        <v>1</v>
      </c>
    </row>
    <row r="330" spans="1:37">
      <c r="A330" s="5" t="s">
        <v>176</v>
      </c>
      <c r="B330" s="5">
        <v>2019</v>
      </c>
      <c r="C330" s="6">
        <v>43525</v>
      </c>
      <c r="D330" s="5" t="s">
        <v>13</v>
      </c>
      <c r="E330" s="5" t="s">
        <v>224</v>
      </c>
      <c r="F330" s="5" t="s">
        <v>225</v>
      </c>
      <c r="G330" s="5"/>
      <c r="H330" s="5">
        <v>11</v>
      </c>
      <c r="I330" s="5">
        <v>1</v>
      </c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>
        <v>1</v>
      </c>
    </row>
    <row r="331" spans="1:37">
      <c r="A331" s="5" t="s">
        <v>176</v>
      </c>
      <c r="B331" s="5">
        <v>2019</v>
      </c>
      <c r="C331" s="6">
        <v>43525</v>
      </c>
      <c r="D331" s="5" t="s">
        <v>13</v>
      </c>
      <c r="E331" s="5" t="s">
        <v>342</v>
      </c>
      <c r="F331" s="5" t="s">
        <v>56</v>
      </c>
      <c r="G331" s="5"/>
      <c r="H331" s="5">
        <v>12</v>
      </c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>
        <v>0</v>
      </c>
    </row>
    <row r="332" spans="1:37">
      <c r="A332" s="5" t="s">
        <v>176</v>
      </c>
      <c r="B332" s="5">
        <v>2019</v>
      </c>
      <c r="C332" s="6">
        <v>43525</v>
      </c>
      <c r="D332" s="5" t="s">
        <v>13</v>
      </c>
      <c r="E332" s="5" t="s">
        <v>219</v>
      </c>
      <c r="F332" s="5" t="s">
        <v>67</v>
      </c>
      <c r="G332" s="5"/>
      <c r="H332" s="5">
        <v>13</v>
      </c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>
        <v>0</v>
      </c>
    </row>
    <row r="333" spans="1:37">
      <c r="A333" s="5" t="s">
        <v>176</v>
      </c>
      <c r="B333" s="5">
        <v>2019</v>
      </c>
      <c r="C333" s="6">
        <v>43525</v>
      </c>
      <c r="D333" s="5" t="s">
        <v>13</v>
      </c>
      <c r="E333" s="5" t="s">
        <v>366</v>
      </c>
      <c r="F333" s="5" t="s">
        <v>44</v>
      </c>
      <c r="G333" s="5"/>
      <c r="H333" s="5">
        <v>14</v>
      </c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>
        <v>0</v>
      </c>
    </row>
    <row r="334" spans="1:37">
      <c r="A334" s="5" t="s">
        <v>176</v>
      </c>
      <c r="B334" s="5">
        <v>2019</v>
      </c>
      <c r="C334" s="6">
        <v>43525</v>
      </c>
      <c r="D334" s="5" t="s">
        <v>13</v>
      </c>
      <c r="E334" s="5" t="s">
        <v>309</v>
      </c>
      <c r="F334" s="5" t="s">
        <v>38</v>
      </c>
      <c r="G334" s="5"/>
      <c r="H334" s="5">
        <v>15</v>
      </c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>
        <v>0</v>
      </c>
    </row>
    <row r="335" spans="1:37">
      <c r="A335" s="5" t="s">
        <v>176</v>
      </c>
      <c r="B335" s="5">
        <v>2019</v>
      </c>
      <c r="C335" s="6">
        <v>43525</v>
      </c>
      <c r="D335" s="5" t="s">
        <v>13</v>
      </c>
      <c r="E335" s="5" t="s">
        <v>243</v>
      </c>
      <c r="F335" s="5" t="s">
        <v>51</v>
      </c>
      <c r="G335" s="5"/>
      <c r="H335" s="5">
        <v>16</v>
      </c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>
        <v>0</v>
      </c>
    </row>
    <row r="336" spans="1:37">
      <c r="A336" s="5" t="s">
        <v>176</v>
      </c>
      <c r="B336" s="5">
        <v>2019</v>
      </c>
      <c r="C336" s="6">
        <v>43525</v>
      </c>
      <c r="D336" s="5" t="s">
        <v>13</v>
      </c>
      <c r="E336" s="5" t="s">
        <v>227</v>
      </c>
      <c r="F336" s="5" t="s">
        <v>228</v>
      </c>
      <c r="G336" s="5"/>
      <c r="H336" s="5">
        <v>17</v>
      </c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>
        <v>0</v>
      </c>
    </row>
    <row r="337" spans="1:39">
      <c r="A337" s="5" t="s">
        <v>176</v>
      </c>
      <c r="B337" s="5">
        <v>2019</v>
      </c>
      <c r="C337" s="6">
        <v>43525</v>
      </c>
      <c r="D337" s="5" t="s">
        <v>13</v>
      </c>
      <c r="E337" s="5" t="s">
        <v>313</v>
      </c>
      <c r="F337" s="5" t="s">
        <v>239</v>
      </c>
      <c r="G337" s="5"/>
      <c r="H337" s="5">
        <v>18</v>
      </c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>
        <v>0</v>
      </c>
    </row>
    <row r="338" spans="1:39">
      <c r="A338" s="5" t="s">
        <v>176</v>
      </c>
      <c r="B338" s="5">
        <v>2019</v>
      </c>
      <c r="C338" s="6">
        <v>43525</v>
      </c>
      <c r="D338" s="5" t="s">
        <v>13</v>
      </c>
      <c r="E338" s="5" t="s">
        <v>322</v>
      </c>
      <c r="F338" s="5" t="s">
        <v>61</v>
      </c>
      <c r="G338" s="5"/>
      <c r="H338" s="5">
        <v>19</v>
      </c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>
        <v>0</v>
      </c>
    </row>
    <row r="339" spans="1:39">
      <c r="A339" s="5" t="s">
        <v>176</v>
      </c>
      <c r="B339" s="5">
        <v>2019</v>
      </c>
      <c r="C339" s="6">
        <v>43525</v>
      </c>
      <c r="D339" s="5" t="s">
        <v>13</v>
      </c>
      <c r="E339" s="5" t="s">
        <v>343</v>
      </c>
      <c r="F339" s="5" t="s">
        <v>17</v>
      </c>
      <c r="G339" s="5"/>
      <c r="H339" s="5">
        <v>20</v>
      </c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>
        <v>0</v>
      </c>
    </row>
    <row r="340" spans="1:39">
      <c r="A340" s="5" t="s">
        <v>176</v>
      </c>
      <c r="B340" s="5">
        <v>2019</v>
      </c>
      <c r="C340" s="6">
        <v>43525</v>
      </c>
      <c r="D340" s="5" t="s">
        <v>13</v>
      </c>
      <c r="E340" s="5" t="s">
        <v>283</v>
      </c>
      <c r="F340" s="5" t="s">
        <v>123</v>
      </c>
      <c r="G340" s="5"/>
      <c r="H340" s="5">
        <v>21</v>
      </c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>
        <v>0</v>
      </c>
    </row>
    <row r="341" spans="1:39">
      <c r="A341" s="5" t="s">
        <v>176</v>
      </c>
      <c r="B341" s="5">
        <v>2019</v>
      </c>
      <c r="C341" s="6">
        <v>43525</v>
      </c>
      <c r="D341" s="5" t="s">
        <v>13</v>
      </c>
      <c r="E341" s="5" t="s">
        <v>290</v>
      </c>
      <c r="F341" s="5" t="s">
        <v>237</v>
      </c>
      <c r="G341" s="5"/>
      <c r="H341" s="5">
        <v>22</v>
      </c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>
        <v>0</v>
      </c>
    </row>
    <row r="342" spans="1:39">
      <c r="A342" s="5" t="s">
        <v>176</v>
      </c>
      <c r="B342" s="5">
        <v>2019</v>
      </c>
      <c r="C342" s="6">
        <v>43525</v>
      </c>
      <c r="D342" s="5" t="s">
        <v>13</v>
      </c>
      <c r="E342" s="5" t="s">
        <v>321</v>
      </c>
      <c r="F342" s="5" t="s">
        <v>161</v>
      </c>
      <c r="G342" s="5"/>
      <c r="H342" s="5">
        <v>23</v>
      </c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>
        <v>0</v>
      </c>
    </row>
    <row r="343" spans="1:39">
      <c r="A343" s="5" t="s">
        <v>176</v>
      </c>
      <c r="B343" s="5">
        <v>2019</v>
      </c>
      <c r="C343" s="6">
        <v>43525</v>
      </c>
      <c r="D343" s="5" t="s">
        <v>13</v>
      </c>
      <c r="E343" s="5" t="s">
        <v>345</v>
      </c>
      <c r="F343" s="5" t="s">
        <v>121</v>
      </c>
      <c r="G343" s="5"/>
      <c r="H343" s="5">
        <v>24</v>
      </c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>
        <v>0</v>
      </c>
    </row>
    <row r="344" spans="1:39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343</v>
      </c>
      <c r="F344" s="1" t="s">
        <v>17</v>
      </c>
      <c r="G344" s="1"/>
      <c r="H344" s="1">
        <v>1</v>
      </c>
      <c r="I344" s="1"/>
      <c r="J344" s="1"/>
      <c r="K344" s="1"/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>
        <v>11</v>
      </c>
      <c r="AL344" s="7">
        <v>0.39027777777777778</v>
      </c>
      <c r="AM344">
        <v>48.024000000000001</v>
      </c>
    </row>
    <row r="345" spans="1:39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263</v>
      </c>
      <c r="F345" s="1" t="s">
        <v>36</v>
      </c>
      <c r="G345" s="1"/>
      <c r="H345" s="1">
        <v>2</v>
      </c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/>
      <c r="AH345" s="1"/>
      <c r="AI345" s="1"/>
      <c r="AJ345" s="1"/>
      <c r="AK345" s="1">
        <v>5</v>
      </c>
    </row>
    <row r="346" spans="1:39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316</v>
      </c>
      <c r="F346" s="1" t="s">
        <v>19</v>
      </c>
      <c r="G346" s="1"/>
      <c r="H346" s="1">
        <v>3</v>
      </c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>
        <v>5</v>
      </c>
    </row>
    <row r="347" spans="1:39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243</v>
      </c>
      <c r="F347" s="1" t="s">
        <v>51</v>
      </c>
      <c r="G347" s="1"/>
      <c r="H347" s="1">
        <v>4</v>
      </c>
      <c r="I347" s="1">
        <v>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>
        <v>1</v>
      </c>
      <c r="AI347" s="1"/>
      <c r="AJ347" s="1"/>
      <c r="AK347" s="1">
        <v>2</v>
      </c>
    </row>
    <row r="348" spans="1:39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249</v>
      </c>
      <c r="F348" s="1" t="s">
        <v>250</v>
      </c>
      <c r="G348" s="1"/>
      <c r="H348" s="1">
        <v>5</v>
      </c>
      <c r="I348" s="1"/>
      <c r="J348" s="1"/>
      <c r="K348" s="1">
        <v>1</v>
      </c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>
        <v>1</v>
      </c>
    </row>
    <row r="349" spans="1:39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227</v>
      </c>
      <c r="F349" s="1" t="s">
        <v>228</v>
      </c>
      <c r="G349" s="1"/>
      <c r="H349" s="1">
        <v>6</v>
      </c>
      <c r="I349" s="1"/>
      <c r="J349" s="1">
        <v>1</v>
      </c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>
        <v>1</v>
      </c>
    </row>
    <row r="350" spans="1:39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347</v>
      </c>
      <c r="F350" s="1" t="s">
        <v>121</v>
      </c>
      <c r="G350" s="1"/>
      <c r="H350" s="1">
        <v>7</v>
      </c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>
        <v>1</v>
      </c>
      <c r="AH350" s="1"/>
      <c r="AI350" s="1"/>
      <c r="AJ350" s="1"/>
      <c r="AK350" s="1">
        <v>1</v>
      </c>
    </row>
    <row r="351" spans="1:39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308</v>
      </c>
      <c r="F351" s="1" t="s">
        <v>53</v>
      </c>
      <c r="G351" s="1"/>
      <c r="H351" s="1">
        <v>8</v>
      </c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>
        <v>0</v>
      </c>
    </row>
    <row r="352" spans="1:39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335</v>
      </c>
      <c r="F352" s="1" t="s">
        <v>61</v>
      </c>
      <c r="G352" s="1"/>
      <c r="H352" s="1">
        <v>9</v>
      </c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>
        <v>0</v>
      </c>
    </row>
    <row r="353" spans="1:39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309</v>
      </c>
      <c r="F353" s="1" t="s">
        <v>38</v>
      </c>
      <c r="G353" s="1"/>
      <c r="H353" s="1">
        <v>10</v>
      </c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>
        <v>0</v>
      </c>
    </row>
    <row r="354" spans="1:39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342</v>
      </c>
      <c r="F354" s="1" t="s">
        <v>56</v>
      </c>
      <c r="G354" s="1"/>
      <c r="H354" s="1">
        <v>11</v>
      </c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>
        <v>0</v>
      </c>
    </row>
    <row r="355" spans="1:39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321</v>
      </c>
      <c r="F355" s="1" t="s">
        <v>161</v>
      </c>
      <c r="G355" s="1"/>
      <c r="H355" s="1">
        <v>12</v>
      </c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>
        <v>0</v>
      </c>
    </row>
    <row r="356" spans="1:39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348</v>
      </c>
      <c r="F356" s="1" t="s">
        <v>15</v>
      </c>
      <c r="G356" s="1"/>
      <c r="H356" s="1">
        <v>13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>
        <v>0</v>
      </c>
    </row>
    <row r="357" spans="1:39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292</v>
      </c>
      <c r="F357" s="1" t="s">
        <v>31</v>
      </c>
      <c r="G357" s="1"/>
      <c r="H357" s="1">
        <v>14</v>
      </c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>
        <v>0</v>
      </c>
    </row>
    <row r="358" spans="1:39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313</v>
      </c>
      <c r="F358" s="1" t="s">
        <v>239</v>
      </c>
      <c r="G358" s="1"/>
      <c r="H358" s="1">
        <v>15</v>
      </c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>
        <v>0</v>
      </c>
    </row>
    <row r="359" spans="1:39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346</v>
      </c>
      <c r="F359" s="1" t="s">
        <v>29</v>
      </c>
      <c r="G359" s="1"/>
      <c r="H359" s="1">
        <v>16</v>
      </c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>
        <v>0</v>
      </c>
    </row>
    <row r="360" spans="1:39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331</v>
      </c>
      <c r="F360" s="1" t="s">
        <v>40</v>
      </c>
      <c r="G360" s="1"/>
      <c r="H360" s="1">
        <v>17</v>
      </c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>
        <v>0</v>
      </c>
    </row>
    <row r="361" spans="1:39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351</v>
      </c>
      <c r="F361" s="1" t="s">
        <v>65</v>
      </c>
      <c r="G361" s="1"/>
      <c r="H361" s="1">
        <v>18</v>
      </c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>
        <v>0</v>
      </c>
    </row>
    <row r="362" spans="1:39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221</v>
      </c>
      <c r="F362" s="1" t="s">
        <v>27</v>
      </c>
      <c r="G362" s="1"/>
      <c r="H362" s="1">
        <v>19</v>
      </c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>
        <v>0</v>
      </c>
    </row>
    <row r="363" spans="1:39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344</v>
      </c>
      <c r="F363" s="1" t="s">
        <v>175</v>
      </c>
      <c r="G363" s="1"/>
      <c r="H363" s="1">
        <v>20</v>
      </c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>
        <v>0</v>
      </c>
    </row>
    <row r="364" spans="1:39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224</v>
      </c>
      <c r="F364" s="1" t="s">
        <v>225</v>
      </c>
      <c r="G364" s="1"/>
      <c r="H364" s="1">
        <v>21</v>
      </c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>
        <v>0</v>
      </c>
    </row>
    <row r="365" spans="1:39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337</v>
      </c>
      <c r="F365" s="1" t="s">
        <v>49</v>
      </c>
      <c r="G365" s="1"/>
      <c r="H365" s="1">
        <v>22</v>
      </c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>
        <v>0</v>
      </c>
    </row>
    <row r="366" spans="1:39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290</v>
      </c>
      <c r="F366" s="1" t="s">
        <v>237</v>
      </c>
      <c r="G366" s="1"/>
      <c r="H366" s="1">
        <v>23</v>
      </c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>
        <v>0</v>
      </c>
    </row>
    <row r="367" spans="1:39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349</v>
      </c>
      <c r="F367" s="1" t="s">
        <v>350</v>
      </c>
      <c r="G367" s="1"/>
      <c r="H367" s="1">
        <v>24</v>
      </c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>
        <v>20</v>
      </c>
      <c r="AK367" s="1">
        <v>-20</v>
      </c>
    </row>
    <row r="368" spans="1:39">
      <c r="A368" s="5" t="s">
        <v>162</v>
      </c>
      <c r="B368" s="5">
        <v>2019</v>
      </c>
      <c r="C368" s="6">
        <v>43484</v>
      </c>
      <c r="D368" s="5" t="s">
        <v>72</v>
      </c>
      <c r="E368" s="5" t="s">
        <v>333</v>
      </c>
      <c r="F368" s="5" t="s">
        <v>29</v>
      </c>
      <c r="G368" s="5"/>
      <c r="H368" s="5">
        <v>1</v>
      </c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>
        <v>1</v>
      </c>
      <c r="Y368" s="5">
        <v>1</v>
      </c>
      <c r="Z368" s="5">
        <v>1</v>
      </c>
      <c r="AA368" s="5">
        <v>1</v>
      </c>
      <c r="AB368" s="5">
        <v>1</v>
      </c>
      <c r="AC368" s="5">
        <v>1</v>
      </c>
      <c r="AD368" s="5"/>
      <c r="AE368" s="5"/>
      <c r="AF368" s="5"/>
      <c r="AG368" s="5"/>
      <c r="AH368" s="5"/>
      <c r="AI368" s="5">
        <v>20</v>
      </c>
      <c r="AJ368" s="5"/>
      <c r="AK368" s="5">
        <v>26</v>
      </c>
      <c r="AL368" s="7">
        <v>0.36944444444444446</v>
      </c>
      <c r="AM368">
        <v>50.715000000000003</v>
      </c>
    </row>
    <row r="369" spans="1:37">
      <c r="A369" s="5" t="s">
        <v>162</v>
      </c>
      <c r="B369" s="5">
        <v>2019</v>
      </c>
      <c r="C369" s="6">
        <v>43484</v>
      </c>
      <c r="D369" s="5" t="s">
        <v>72</v>
      </c>
      <c r="E369" s="5" t="s">
        <v>317</v>
      </c>
      <c r="F369" s="5" t="s">
        <v>27</v>
      </c>
      <c r="G369" s="5"/>
      <c r="H369" s="5">
        <v>2</v>
      </c>
      <c r="I369" s="5"/>
      <c r="J369" s="5"/>
      <c r="K369" s="5"/>
      <c r="L369" s="5"/>
      <c r="M369" s="5"/>
      <c r="N369" s="5"/>
      <c r="O369" s="5">
        <v>1</v>
      </c>
      <c r="P369" s="5">
        <v>1</v>
      </c>
      <c r="Q369" s="5">
        <v>1</v>
      </c>
      <c r="R369" s="5">
        <v>1</v>
      </c>
      <c r="S369" s="5">
        <v>1</v>
      </c>
      <c r="T369" s="5">
        <v>1</v>
      </c>
      <c r="U369" s="5">
        <v>1</v>
      </c>
      <c r="V369" s="5">
        <v>1</v>
      </c>
      <c r="W369" s="5">
        <v>1</v>
      </c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>
        <v>9</v>
      </c>
    </row>
    <row r="370" spans="1:37">
      <c r="A370" s="5" t="s">
        <v>162</v>
      </c>
      <c r="B370" s="5">
        <v>2019</v>
      </c>
      <c r="C370" s="6">
        <v>43484</v>
      </c>
      <c r="D370" s="5" t="s">
        <v>72</v>
      </c>
      <c r="E370" s="5" t="s">
        <v>345</v>
      </c>
      <c r="F370" s="5" t="s">
        <v>121</v>
      </c>
      <c r="G370" s="5"/>
      <c r="H370" s="5">
        <v>3</v>
      </c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>
        <v>1</v>
      </c>
      <c r="AE370" s="5">
        <v>1</v>
      </c>
      <c r="AF370" s="5">
        <v>1</v>
      </c>
      <c r="AG370" s="5">
        <v>1</v>
      </c>
      <c r="AH370" s="5"/>
      <c r="AI370" s="5"/>
      <c r="AJ370" s="5"/>
      <c r="AK370" s="5">
        <v>4</v>
      </c>
    </row>
    <row r="371" spans="1:37">
      <c r="A371" s="5" t="s">
        <v>162</v>
      </c>
      <c r="B371" s="5">
        <v>2019</v>
      </c>
      <c r="C371" s="6">
        <v>43484</v>
      </c>
      <c r="D371" s="5" t="s">
        <v>72</v>
      </c>
      <c r="E371" s="5" t="s">
        <v>352</v>
      </c>
      <c r="F371" s="5" t="s">
        <v>36</v>
      </c>
      <c r="G371" s="5"/>
      <c r="H371" s="5">
        <v>4</v>
      </c>
      <c r="I371" s="5"/>
      <c r="J371" s="5"/>
      <c r="K371" s="5"/>
      <c r="L371" s="5"/>
      <c r="M371" s="5"/>
      <c r="N371" s="5">
        <v>1</v>
      </c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>
        <v>1</v>
      </c>
      <c r="AI371" s="5"/>
      <c r="AJ371" s="5"/>
      <c r="AK371" s="5">
        <v>2</v>
      </c>
    </row>
    <row r="372" spans="1:37">
      <c r="A372" s="5" t="s">
        <v>162</v>
      </c>
      <c r="B372" s="5">
        <v>2019</v>
      </c>
      <c r="C372" s="6">
        <v>43484</v>
      </c>
      <c r="D372" s="5" t="s">
        <v>72</v>
      </c>
      <c r="E372" s="5" t="s">
        <v>275</v>
      </c>
      <c r="F372" s="5" t="s">
        <v>47</v>
      </c>
      <c r="G372" s="5"/>
      <c r="H372" s="5">
        <v>5</v>
      </c>
      <c r="I372" s="5">
        <v>1</v>
      </c>
      <c r="J372" s="5"/>
      <c r="K372" s="5">
        <v>1</v>
      </c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>
        <v>2</v>
      </c>
    </row>
    <row r="373" spans="1:37">
      <c r="A373" s="5" t="s">
        <v>162</v>
      </c>
      <c r="B373" s="5">
        <v>2019</v>
      </c>
      <c r="C373" s="6">
        <v>43484</v>
      </c>
      <c r="D373" s="5" t="s">
        <v>72</v>
      </c>
      <c r="E373" s="5" t="s">
        <v>233</v>
      </c>
      <c r="F373" s="5" t="s">
        <v>53</v>
      </c>
      <c r="G373" s="5"/>
      <c r="H373" s="5">
        <v>6</v>
      </c>
      <c r="I373" s="5"/>
      <c r="J373" s="5"/>
      <c r="K373" s="5"/>
      <c r="L373" s="5"/>
      <c r="M373" s="5">
        <v>1</v>
      </c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>
        <v>1</v>
      </c>
    </row>
    <row r="374" spans="1:37">
      <c r="A374" s="5" t="s">
        <v>162</v>
      </c>
      <c r="B374" s="5">
        <v>2019</v>
      </c>
      <c r="C374" s="6">
        <v>43484</v>
      </c>
      <c r="D374" s="5" t="s">
        <v>72</v>
      </c>
      <c r="E374" s="5" t="s">
        <v>283</v>
      </c>
      <c r="F374" s="5" t="s">
        <v>123</v>
      </c>
      <c r="G374" s="5"/>
      <c r="H374" s="5">
        <v>7</v>
      </c>
      <c r="I374" s="5"/>
      <c r="J374" s="5">
        <v>1</v>
      </c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>
        <v>1</v>
      </c>
    </row>
    <row r="375" spans="1:37">
      <c r="A375" s="5" t="s">
        <v>162</v>
      </c>
      <c r="B375" s="5">
        <v>2019</v>
      </c>
      <c r="C375" s="6">
        <v>43484</v>
      </c>
      <c r="D375" s="5" t="s">
        <v>72</v>
      </c>
      <c r="E375" s="5" t="s">
        <v>249</v>
      </c>
      <c r="F375" s="5" t="s">
        <v>250</v>
      </c>
      <c r="G375" s="5"/>
      <c r="H375" s="5">
        <v>8</v>
      </c>
      <c r="I375" s="5"/>
      <c r="J375" s="5"/>
      <c r="K375" s="5"/>
      <c r="L375" s="5">
        <v>1</v>
      </c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>
        <v>1</v>
      </c>
    </row>
    <row r="376" spans="1:37">
      <c r="A376" s="5" t="s">
        <v>162</v>
      </c>
      <c r="B376" s="5">
        <v>2019</v>
      </c>
      <c r="C376" s="6">
        <v>43484</v>
      </c>
      <c r="D376" s="5" t="s">
        <v>72</v>
      </c>
      <c r="E376" s="5" t="s">
        <v>226</v>
      </c>
      <c r="F376" s="5" t="s">
        <v>40</v>
      </c>
      <c r="G376" s="5"/>
      <c r="H376" s="5">
        <v>9</v>
      </c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>
        <v>0</v>
      </c>
    </row>
    <row r="377" spans="1:37">
      <c r="A377" s="5" t="s">
        <v>162</v>
      </c>
      <c r="B377" s="5">
        <v>2019</v>
      </c>
      <c r="C377" s="6">
        <v>43484</v>
      </c>
      <c r="D377" s="5" t="s">
        <v>72</v>
      </c>
      <c r="E377" s="5" t="s">
        <v>335</v>
      </c>
      <c r="F377" s="5" t="s">
        <v>61</v>
      </c>
      <c r="G377" s="5"/>
      <c r="H377" s="5">
        <v>10</v>
      </c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>
        <v>0</v>
      </c>
    </row>
    <row r="378" spans="1:37">
      <c r="A378" s="5" t="s">
        <v>162</v>
      </c>
      <c r="B378" s="5">
        <v>2019</v>
      </c>
      <c r="C378" s="6">
        <v>43484</v>
      </c>
      <c r="D378" s="5" t="s">
        <v>72</v>
      </c>
      <c r="E378" s="5" t="s">
        <v>292</v>
      </c>
      <c r="F378" s="5" t="s">
        <v>31</v>
      </c>
      <c r="G378" s="5"/>
      <c r="H378" s="5">
        <v>11</v>
      </c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>
        <v>0</v>
      </c>
    </row>
    <row r="379" spans="1:37">
      <c r="A379" s="5" t="s">
        <v>162</v>
      </c>
      <c r="B379" s="5">
        <v>2019</v>
      </c>
      <c r="C379" s="6">
        <v>43484</v>
      </c>
      <c r="D379" s="5" t="s">
        <v>72</v>
      </c>
      <c r="E379" s="5" t="s">
        <v>288</v>
      </c>
      <c r="F379" s="5" t="s">
        <v>175</v>
      </c>
      <c r="G379" s="5"/>
      <c r="H379" s="5">
        <v>12</v>
      </c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>
        <v>0</v>
      </c>
    </row>
    <row r="380" spans="1:37">
      <c r="A380" s="5" t="s">
        <v>162</v>
      </c>
      <c r="B380" s="5">
        <v>2019</v>
      </c>
      <c r="C380" s="6">
        <v>43484</v>
      </c>
      <c r="D380" s="5" t="s">
        <v>72</v>
      </c>
      <c r="E380" s="5" t="s">
        <v>243</v>
      </c>
      <c r="F380" s="5" t="s">
        <v>51</v>
      </c>
      <c r="G380" s="5"/>
      <c r="H380" s="5">
        <v>13</v>
      </c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>
        <v>0</v>
      </c>
    </row>
    <row r="381" spans="1:37">
      <c r="A381" s="5" t="s">
        <v>162</v>
      </c>
      <c r="B381" s="5">
        <v>2019</v>
      </c>
      <c r="C381" s="6">
        <v>43484</v>
      </c>
      <c r="D381" s="5" t="s">
        <v>72</v>
      </c>
      <c r="E381" s="5" t="s">
        <v>309</v>
      </c>
      <c r="F381" s="5" t="s">
        <v>38</v>
      </c>
      <c r="G381" s="5"/>
      <c r="H381" s="5">
        <v>14</v>
      </c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>
        <v>0</v>
      </c>
    </row>
    <row r="382" spans="1:37">
      <c r="A382" s="5" t="s">
        <v>162</v>
      </c>
      <c r="B382" s="5">
        <v>2019</v>
      </c>
      <c r="C382" s="6">
        <v>43484</v>
      </c>
      <c r="D382" s="5" t="s">
        <v>72</v>
      </c>
      <c r="E382" s="5" t="s">
        <v>227</v>
      </c>
      <c r="F382" s="5" t="s">
        <v>228</v>
      </c>
      <c r="G382" s="5"/>
      <c r="H382" s="5">
        <v>15</v>
      </c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>
        <v>0</v>
      </c>
    </row>
    <row r="383" spans="1:37">
      <c r="A383" s="5" t="s">
        <v>162</v>
      </c>
      <c r="B383" s="5">
        <v>2019</v>
      </c>
      <c r="C383" s="6">
        <v>43484</v>
      </c>
      <c r="D383" s="5" t="s">
        <v>72</v>
      </c>
      <c r="E383" s="5" t="s">
        <v>353</v>
      </c>
      <c r="F383" s="5" t="s">
        <v>15</v>
      </c>
      <c r="G383" s="5"/>
      <c r="H383" s="5">
        <v>16</v>
      </c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>
        <v>0</v>
      </c>
    </row>
    <row r="384" spans="1:37">
      <c r="A384" s="5" t="s">
        <v>162</v>
      </c>
      <c r="B384" s="5">
        <v>2019</v>
      </c>
      <c r="C384" s="6">
        <v>43484</v>
      </c>
      <c r="D384" s="5" t="s">
        <v>72</v>
      </c>
      <c r="E384" s="5" t="s">
        <v>337</v>
      </c>
      <c r="F384" s="5" t="s">
        <v>49</v>
      </c>
      <c r="G384" s="5"/>
      <c r="H384" s="5">
        <v>17</v>
      </c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>
        <v>0</v>
      </c>
    </row>
    <row r="385" spans="1:39">
      <c r="A385" s="5" t="s">
        <v>162</v>
      </c>
      <c r="B385" s="5">
        <v>2019</v>
      </c>
      <c r="C385" s="6">
        <v>43484</v>
      </c>
      <c r="D385" s="5" t="s">
        <v>72</v>
      </c>
      <c r="E385" s="5" t="s">
        <v>351</v>
      </c>
      <c r="F385" s="5" t="s">
        <v>65</v>
      </c>
      <c r="G385" s="5"/>
      <c r="H385" s="5">
        <v>18</v>
      </c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>
        <v>0</v>
      </c>
    </row>
    <row r="386" spans="1:39">
      <c r="A386" s="5" t="s">
        <v>162</v>
      </c>
      <c r="B386" s="5">
        <v>2019</v>
      </c>
      <c r="C386" s="6">
        <v>43484</v>
      </c>
      <c r="D386" s="5" t="s">
        <v>72</v>
      </c>
      <c r="E386" s="5" t="s">
        <v>224</v>
      </c>
      <c r="F386" s="5" t="s">
        <v>225</v>
      </c>
      <c r="G386" s="5"/>
      <c r="H386" s="5">
        <v>19</v>
      </c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>
        <v>0</v>
      </c>
    </row>
    <row r="387" spans="1:39">
      <c r="A387" s="5" t="s">
        <v>162</v>
      </c>
      <c r="B387" s="5">
        <v>2019</v>
      </c>
      <c r="C387" s="6">
        <v>43484</v>
      </c>
      <c r="D387" s="5" t="s">
        <v>72</v>
      </c>
      <c r="E387" s="5" t="s">
        <v>321</v>
      </c>
      <c r="F387" s="5" t="s">
        <v>161</v>
      </c>
      <c r="G387" s="5"/>
      <c r="H387" s="5">
        <v>20</v>
      </c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>
        <v>0</v>
      </c>
    </row>
    <row r="388" spans="1:39">
      <c r="A388" s="5" t="s">
        <v>162</v>
      </c>
      <c r="B388" s="5">
        <v>2019</v>
      </c>
      <c r="C388" s="6">
        <v>43484</v>
      </c>
      <c r="D388" s="5" t="s">
        <v>72</v>
      </c>
      <c r="E388" s="5" t="s">
        <v>349</v>
      </c>
      <c r="F388" s="5" t="s">
        <v>350</v>
      </c>
      <c r="G388" s="5"/>
      <c r="H388" s="5">
        <v>21</v>
      </c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>
        <v>0</v>
      </c>
    </row>
    <row r="389" spans="1:39">
      <c r="A389" s="5" t="s">
        <v>162</v>
      </c>
      <c r="B389" s="5">
        <v>2019</v>
      </c>
      <c r="C389" s="6">
        <v>43484</v>
      </c>
      <c r="D389" s="5" t="s">
        <v>72</v>
      </c>
      <c r="E389" s="5" t="s">
        <v>229</v>
      </c>
      <c r="F389" s="5" t="s">
        <v>230</v>
      </c>
      <c r="G389" s="5"/>
      <c r="H389" s="5">
        <v>22</v>
      </c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>
        <v>40</v>
      </c>
      <c r="AK389" s="5">
        <v>-40</v>
      </c>
    </row>
    <row r="390" spans="1:39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367</v>
      </c>
      <c r="F390" s="1" t="s">
        <v>44</v>
      </c>
      <c r="G390" s="1"/>
      <c r="H390" s="1">
        <v>1</v>
      </c>
      <c r="I390" s="1"/>
      <c r="J390" s="1">
        <v>1</v>
      </c>
      <c r="K390" s="1"/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>
        <v>20</v>
      </c>
      <c r="AJ390" s="1"/>
      <c r="AK390" s="1">
        <v>30</v>
      </c>
      <c r="AL390" s="7">
        <v>0.36180555555555555</v>
      </c>
      <c r="AM390">
        <v>51.765999999999998</v>
      </c>
    </row>
    <row r="391" spans="1:39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219</v>
      </c>
      <c r="F391" s="1" t="s">
        <v>67</v>
      </c>
      <c r="G391" s="1"/>
      <c r="H391" s="1">
        <v>2</v>
      </c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>
        <v>1</v>
      </c>
      <c r="AC391" s="1"/>
      <c r="AD391" s="1">
        <v>1</v>
      </c>
      <c r="AE391" s="1"/>
      <c r="AF391" s="1">
        <v>1</v>
      </c>
      <c r="AG391" s="1"/>
      <c r="AH391" s="1"/>
      <c r="AI391" s="1"/>
      <c r="AJ391" s="1"/>
      <c r="AK391" s="1">
        <v>3</v>
      </c>
    </row>
    <row r="392" spans="1:39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316</v>
      </c>
      <c r="F392" s="1" t="s">
        <v>19</v>
      </c>
      <c r="G392" s="1"/>
      <c r="H392" s="1">
        <v>3</v>
      </c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>
        <v>1</v>
      </c>
      <c r="X392" s="1"/>
      <c r="Y392" s="1">
        <v>1</v>
      </c>
      <c r="Z392" s="1">
        <v>1</v>
      </c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>
        <v>3</v>
      </c>
    </row>
    <row r="393" spans="1:39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317</v>
      </c>
      <c r="F393" s="1" t="s">
        <v>27</v>
      </c>
      <c r="G393" s="1"/>
      <c r="H393" s="1">
        <v>4</v>
      </c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>
        <v>1</v>
      </c>
      <c r="AD393" s="1"/>
      <c r="AE393" s="1">
        <v>1</v>
      </c>
      <c r="AF393" s="1"/>
      <c r="AG393" s="1"/>
      <c r="AH393" s="1"/>
      <c r="AI393" s="1"/>
      <c r="AJ393" s="1"/>
      <c r="AK393" s="1">
        <v>2</v>
      </c>
    </row>
    <row r="394" spans="1:39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283</v>
      </c>
      <c r="F394" s="1" t="s">
        <v>123</v>
      </c>
      <c r="G394" s="1"/>
      <c r="H394" s="1">
        <v>5</v>
      </c>
      <c r="I394" s="1">
        <v>1</v>
      </c>
      <c r="J394" s="1"/>
      <c r="K394" s="1">
        <v>1</v>
      </c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>
        <v>20</v>
      </c>
      <c r="AJ394" s="1">
        <v>20</v>
      </c>
      <c r="AK394" s="1">
        <v>2</v>
      </c>
    </row>
    <row r="395" spans="1:39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226</v>
      </c>
      <c r="F395" s="1" t="s">
        <v>40</v>
      </c>
      <c r="G395" s="1"/>
      <c r="H395" s="1">
        <v>6</v>
      </c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>
        <v>1</v>
      </c>
      <c r="AI395" s="1"/>
      <c r="AJ395" s="1"/>
      <c r="AK395" s="1">
        <v>1</v>
      </c>
    </row>
    <row r="396" spans="1:39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354</v>
      </c>
      <c r="F396" s="1" t="s">
        <v>25</v>
      </c>
      <c r="G396" s="1"/>
      <c r="H396" s="1">
        <v>7</v>
      </c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>
        <v>1</v>
      </c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>
        <v>1</v>
      </c>
    </row>
    <row r="397" spans="1:39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343</v>
      </c>
      <c r="F397" s="1" t="s">
        <v>17</v>
      </c>
      <c r="G397" s="1"/>
      <c r="H397" s="1">
        <v>8</v>
      </c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>
        <v>1</v>
      </c>
      <c r="AB397" s="1"/>
      <c r="AC397" s="1"/>
      <c r="AD397" s="1"/>
      <c r="AE397" s="1"/>
      <c r="AF397" s="1"/>
      <c r="AG397" s="1"/>
      <c r="AH397" s="1"/>
      <c r="AI397" s="1"/>
      <c r="AJ397" s="1"/>
      <c r="AK397" s="1">
        <v>1</v>
      </c>
    </row>
    <row r="398" spans="1:39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243</v>
      </c>
      <c r="F398" s="1" t="s">
        <v>51</v>
      </c>
      <c r="G398" s="1"/>
      <c r="H398" s="1">
        <v>9</v>
      </c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>
        <v>1</v>
      </c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>
        <v>1</v>
      </c>
    </row>
    <row r="399" spans="1:39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342</v>
      </c>
      <c r="F399" s="1" t="s">
        <v>56</v>
      </c>
      <c r="G399" s="1"/>
      <c r="H399" s="1">
        <v>10</v>
      </c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>
        <v>1</v>
      </c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>
        <v>1</v>
      </c>
    </row>
    <row r="400" spans="1:39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309</v>
      </c>
      <c r="F400" s="1" t="s">
        <v>38</v>
      </c>
      <c r="G400" s="1"/>
      <c r="H400" s="1">
        <v>11</v>
      </c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>
        <v>0</v>
      </c>
    </row>
    <row r="401" spans="1:39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357</v>
      </c>
      <c r="F401" s="1" t="s">
        <v>36</v>
      </c>
      <c r="G401" s="1"/>
      <c r="H401" s="1">
        <v>12</v>
      </c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>
        <v>0</v>
      </c>
    </row>
    <row r="402" spans="1:39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227</v>
      </c>
      <c r="F402" s="1" t="s">
        <v>228</v>
      </c>
      <c r="G402" s="1"/>
      <c r="H402" s="1">
        <v>13</v>
      </c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>
        <v>0</v>
      </c>
    </row>
    <row r="403" spans="1:39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355</v>
      </c>
      <c r="F403" s="1" t="s">
        <v>121</v>
      </c>
      <c r="G403" s="1"/>
      <c r="H403" s="1">
        <v>14</v>
      </c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>
        <v>0</v>
      </c>
    </row>
    <row r="404" spans="1:39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356</v>
      </c>
      <c r="F404" s="1" t="s">
        <v>53</v>
      </c>
      <c r="G404" s="1"/>
      <c r="H404" s="1">
        <v>15</v>
      </c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>
        <v>0</v>
      </c>
    </row>
    <row r="405" spans="1:39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358</v>
      </c>
      <c r="F405" s="1" t="s">
        <v>31</v>
      </c>
      <c r="G405" s="1"/>
      <c r="H405" s="1">
        <v>16</v>
      </c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>
        <v>0</v>
      </c>
    </row>
    <row r="406" spans="1:39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313</v>
      </c>
      <c r="F406" s="1" t="s">
        <v>239</v>
      </c>
      <c r="G406" s="1"/>
      <c r="H406" s="1">
        <v>17</v>
      </c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>
        <v>0</v>
      </c>
    </row>
    <row r="407" spans="1:39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335</v>
      </c>
      <c r="F407" s="1" t="s">
        <v>61</v>
      </c>
      <c r="G407" s="1"/>
      <c r="H407" s="1">
        <v>18</v>
      </c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>
        <v>0</v>
      </c>
    </row>
    <row r="408" spans="1:39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224</v>
      </c>
      <c r="F408" s="1" t="s">
        <v>225</v>
      </c>
      <c r="G408" s="1"/>
      <c r="H408" s="1">
        <v>19</v>
      </c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>
        <v>0</v>
      </c>
    </row>
    <row r="409" spans="1:39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306</v>
      </c>
      <c r="F409" s="1" t="s">
        <v>49</v>
      </c>
      <c r="G409" s="1"/>
      <c r="H409" s="1">
        <v>20</v>
      </c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>
        <v>0</v>
      </c>
    </row>
    <row r="410" spans="1:39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359</v>
      </c>
      <c r="F410" s="1" t="s">
        <v>65</v>
      </c>
      <c r="G410" s="1"/>
      <c r="H410" s="1">
        <v>21</v>
      </c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>
        <v>0</v>
      </c>
    </row>
    <row r="411" spans="1:39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234</v>
      </c>
      <c r="F411" s="1" t="s">
        <v>15</v>
      </c>
      <c r="G411" s="1"/>
      <c r="H411" s="1">
        <v>22</v>
      </c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>
        <v>0</v>
      </c>
    </row>
    <row r="412" spans="1:39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328</v>
      </c>
      <c r="F412" s="1" t="s">
        <v>237</v>
      </c>
      <c r="G412" s="1"/>
      <c r="H412" s="1">
        <v>23</v>
      </c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>
        <v>0</v>
      </c>
    </row>
    <row r="413" spans="1:39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249</v>
      </c>
      <c r="F413" s="1" t="s">
        <v>250</v>
      </c>
      <c r="G413" s="1"/>
      <c r="H413" s="1">
        <v>24</v>
      </c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>
        <v>20</v>
      </c>
      <c r="AK413" s="1">
        <v>-20</v>
      </c>
    </row>
    <row r="414" spans="1:39">
      <c r="A414" s="5" t="s">
        <v>134</v>
      </c>
      <c r="B414" s="5">
        <v>2018</v>
      </c>
      <c r="C414" s="6">
        <v>43435</v>
      </c>
      <c r="D414" s="5" t="s">
        <v>72</v>
      </c>
      <c r="E414" s="5" t="s">
        <v>276</v>
      </c>
      <c r="F414" s="5" t="s">
        <v>25</v>
      </c>
      <c r="G414" s="5"/>
      <c r="H414" s="5">
        <v>1</v>
      </c>
      <c r="I414" s="5"/>
      <c r="J414" s="5"/>
      <c r="K414" s="5"/>
      <c r="L414" s="5"/>
      <c r="M414" s="5"/>
      <c r="N414" s="5"/>
      <c r="O414" s="5"/>
      <c r="P414" s="5"/>
      <c r="Q414" s="5"/>
      <c r="R414" s="5">
        <v>1</v>
      </c>
      <c r="S414" s="5">
        <v>1</v>
      </c>
      <c r="T414" s="5">
        <v>1</v>
      </c>
      <c r="U414" s="5">
        <v>1</v>
      </c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>
        <v>4</v>
      </c>
      <c r="AL414" s="7">
        <v>0.36041666666666666</v>
      </c>
      <c r="AM414">
        <v>51.98</v>
      </c>
    </row>
    <row r="415" spans="1:39">
      <c r="A415" s="5" t="s">
        <v>134</v>
      </c>
      <c r="B415" s="5">
        <v>2018</v>
      </c>
      <c r="C415" s="6">
        <v>43435</v>
      </c>
      <c r="D415" s="5" t="s">
        <v>72</v>
      </c>
      <c r="E415" s="84" t="s">
        <v>336</v>
      </c>
      <c r="F415" s="84" t="s">
        <v>245</v>
      </c>
      <c r="G415" s="84"/>
      <c r="H415" s="46">
        <v>2</v>
      </c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  <c r="AA415" s="84"/>
      <c r="AB415" s="84"/>
      <c r="AC415" s="84"/>
      <c r="AD415" s="84">
        <v>1</v>
      </c>
      <c r="AE415" s="84">
        <v>1</v>
      </c>
      <c r="AF415" s="84">
        <v>1</v>
      </c>
      <c r="AG415" s="84"/>
      <c r="AH415" s="84"/>
      <c r="AI415" s="84"/>
      <c r="AJ415" s="84"/>
      <c r="AK415" s="84">
        <v>3</v>
      </c>
    </row>
    <row r="416" spans="1:39">
      <c r="A416" s="5" t="s">
        <v>134</v>
      </c>
      <c r="B416" s="5">
        <v>2018</v>
      </c>
      <c r="C416" s="6">
        <v>43435</v>
      </c>
      <c r="D416" s="5" t="s">
        <v>72</v>
      </c>
      <c r="E416" s="84" t="s">
        <v>308</v>
      </c>
      <c r="F416" s="84" t="s">
        <v>53</v>
      </c>
      <c r="G416" s="84"/>
      <c r="H416" s="46">
        <v>3</v>
      </c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>
        <v>1</v>
      </c>
      <c r="Y416" s="84">
        <v>1</v>
      </c>
      <c r="Z416" s="84">
        <v>1</v>
      </c>
      <c r="AA416" s="84"/>
      <c r="AB416" s="84"/>
      <c r="AC416" s="84"/>
      <c r="AD416" s="84"/>
      <c r="AE416" s="84"/>
      <c r="AF416" s="84"/>
      <c r="AG416" s="84"/>
      <c r="AH416" s="84"/>
      <c r="AI416" s="84"/>
      <c r="AJ416" s="84"/>
      <c r="AK416" s="84">
        <v>3</v>
      </c>
    </row>
    <row r="417" spans="1:37">
      <c r="A417" s="5" t="s">
        <v>134</v>
      </c>
      <c r="B417" s="5">
        <v>2018</v>
      </c>
      <c r="C417" s="6">
        <v>43435</v>
      </c>
      <c r="D417" s="5" t="s">
        <v>72</v>
      </c>
      <c r="E417" s="84" t="s">
        <v>219</v>
      </c>
      <c r="F417" s="84" t="s">
        <v>67</v>
      </c>
      <c r="G417" s="84"/>
      <c r="H417" s="46">
        <v>4</v>
      </c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>
        <v>1</v>
      </c>
      <c r="W417" s="84"/>
      <c r="X417" s="84"/>
      <c r="Y417" s="84"/>
      <c r="Z417" s="84"/>
      <c r="AA417" s="84"/>
      <c r="AB417" s="84"/>
      <c r="AC417" s="84"/>
      <c r="AD417" s="84"/>
      <c r="AE417" s="84"/>
      <c r="AF417" s="84"/>
      <c r="AG417" s="84"/>
      <c r="AH417" s="84">
        <v>1</v>
      </c>
      <c r="AI417" s="84"/>
      <c r="AJ417" s="84"/>
      <c r="AK417" s="84">
        <v>2</v>
      </c>
    </row>
    <row r="418" spans="1:37">
      <c r="A418" s="5" t="s">
        <v>134</v>
      </c>
      <c r="B418" s="5">
        <v>2018</v>
      </c>
      <c r="C418" s="6">
        <v>43435</v>
      </c>
      <c r="D418" s="5" t="s">
        <v>72</v>
      </c>
      <c r="E418" s="84" t="s">
        <v>344</v>
      </c>
      <c r="F418" s="84" t="s">
        <v>175</v>
      </c>
      <c r="G418" s="84"/>
      <c r="H418" s="46">
        <v>5</v>
      </c>
      <c r="I418" s="84">
        <v>1</v>
      </c>
      <c r="J418" s="84"/>
      <c r="K418" s="84">
        <v>1</v>
      </c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  <c r="AA418" s="84"/>
      <c r="AB418" s="84"/>
      <c r="AC418" s="84"/>
      <c r="AD418" s="84"/>
      <c r="AE418" s="84"/>
      <c r="AF418" s="84"/>
      <c r="AG418" s="84"/>
      <c r="AH418" s="84"/>
      <c r="AI418" s="84">
        <v>20</v>
      </c>
      <c r="AJ418" s="84">
        <v>20</v>
      </c>
      <c r="AK418" s="84">
        <v>2</v>
      </c>
    </row>
    <row r="419" spans="1:37">
      <c r="A419" s="5" t="s">
        <v>134</v>
      </c>
      <c r="B419" s="5">
        <v>2018</v>
      </c>
      <c r="C419" s="6">
        <v>43435</v>
      </c>
      <c r="D419" s="5" t="s">
        <v>72</v>
      </c>
      <c r="E419" s="84" t="s">
        <v>249</v>
      </c>
      <c r="F419" s="84" t="s">
        <v>250</v>
      </c>
      <c r="G419" s="84"/>
      <c r="H419" s="46">
        <v>6</v>
      </c>
      <c r="I419" s="84"/>
      <c r="J419" s="84">
        <v>1</v>
      </c>
      <c r="K419" s="84"/>
      <c r="L419" s="84">
        <v>1</v>
      </c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  <c r="AA419" s="84"/>
      <c r="AB419" s="84"/>
      <c r="AC419" s="84"/>
      <c r="AD419" s="84"/>
      <c r="AE419" s="84"/>
      <c r="AF419" s="84"/>
      <c r="AG419" s="84"/>
      <c r="AH419" s="84"/>
      <c r="AI419" s="84">
        <v>20</v>
      </c>
      <c r="AJ419" s="84">
        <v>20</v>
      </c>
      <c r="AK419" s="84">
        <v>2</v>
      </c>
    </row>
    <row r="420" spans="1:37">
      <c r="A420" s="5" t="s">
        <v>134</v>
      </c>
      <c r="B420" s="5">
        <v>2018</v>
      </c>
      <c r="C420" s="6">
        <v>43435</v>
      </c>
      <c r="D420" s="5" t="s">
        <v>72</v>
      </c>
      <c r="E420" s="84" t="s">
        <v>243</v>
      </c>
      <c r="F420" s="84" t="s">
        <v>51</v>
      </c>
      <c r="G420" s="84"/>
      <c r="H420" s="46">
        <v>7</v>
      </c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  <c r="AA420" s="84"/>
      <c r="AB420" s="84"/>
      <c r="AC420" s="84"/>
      <c r="AD420" s="84"/>
      <c r="AE420" s="84"/>
      <c r="AF420" s="84"/>
      <c r="AG420" s="84">
        <v>1</v>
      </c>
      <c r="AH420" s="84"/>
      <c r="AI420" s="84"/>
      <c r="AJ420" s="84"/>
      <c r="AK420" s="84">
        <v>1</v>
      </c>
    </row>
    <row r="421" spans="1:37">
      <c r="A421" s="5" t="s">
        <v>134</v>
      </c>
      <c r="B421" s="5">
        <v>2018</v>
      </c>
      <c r="C421" s="6">
        <v>43435</v>
      </c>
      <c r="D421" s="5" t="s">
        <v>72</v>
      </c>
      <c r="E421" s="84" t="s">
        <v>326</v>
      </c>
      <c r="F421" s="84" t="s">
        <v>36</v>
      </c>
      <c r="G421" s="84"/>
      <c r="H421" s="46">
        <v>8</v>
      </c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  <c r="AA421" s="84">
        <v>1</v>
      </c>
      <c r="AB421" s="84"/>
      <c r="AC421" s="84"/>
      <c r="AD421" s="84"/>
      <c r="AE421" s="84"/>
      <c r="AF421" s="84"/>
      <c r="AG421" s="84"/>
      <c r="AH421" s="84"/>
      <c r="AI421" s="84"/>
      <c r="AJ421" s="84"/>
      <c r="AK421" s="84">
        <v>1</v>
      </c>
    </row>
    <row r="422" spans="1:37">
      <c r="A422" s="5" t="s">
        <v>134</v>
      </c>
      <c r="B422" s="5">
        <v>2018</v>
      </c>
      <c r="C422" s="6">
        <v>43435</v>
      </c>
      <c r="D422" s="5" t="s">
        <v>72</v>
      </c>
      <c r="E422" s="84" t="s">
        <v>224</v>
      </c>
      <c r="F422" s="84" t="s">
        <v>225</v>
      </c>
      <c r="G422" s="84"/>
      <c r="H422" s="46">
        <v>9</v>
      </c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  <c r="AA422" s="84"/>
      <c r="AB422" s="84"/>
      <c r="AC422" s="84">
        <v>1</v>
      </c>
      <c r="AD422" s="84"/>
      <c r="AE422" s="84"/>
      <c r="AF422" s="84"/>
      <c r="AG422" s="84"/>
      <c r="AH422" s="84"/>
      <c r="AI422" s="84"/>
      <c r="AJ422" s="84"/>
      <c r="AK422" s="84">
        <v>1</v>
      </c>
    </row>
    <row r="423" spans="1:37">
      <c r="A423" s="5" t="s">
        <v>134</v>
      </c>
      <c r="B423" s="5">
        <v>2018</v>
      </c>
      <c r="C423" s="6">
        <v>43435</v>
      </c>
      <c r="D423" s="5" t="s">
        <v>72</v>
      </c>
      <c r="E423" s="84" t="s">
        <v>367</v>
      </c>
      <c r="F423" s="84" t="s">
        <v>44</v>
      </c>
      <c r="G423" s="84"/>
      <c r="H423" s="46">
        <v>10</v>
      </c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  <c r="AA423" s="84"/>
      <c r="AB423" s="84">
        <v>1</v>
      </c>
      <c r="AC423" s="84"/>
      <c r="AD423" s="84"/>
      <c r="AE423" s="84"/>
      <c r="AF423" s="84"/>
      <c r="AG423" s="84"/>
      <c r="AH423" s="84"/>
      <c r="AI423" s="84"/>
      <c r="AJ423" s="84"/>
      <c r="AK423" s="84">
        <v>1</v>
      </c>
    </row>
    <row r="424" spans="1:37">
      <c r="A424" s="5" t="s">
        <v>134</v>
      </c>
      <c r="B424" s="5">
        <v>2018</v>
      </c>
      <c r="C424" s="6">
        <v>43435</v>
      </c>
      <c r="D424" s="5" t="s">
        <v>72</v>
      </c>
      <c r="E424" s="84" t="s">
        <v>347</v>
      </c>
      <c r="F424" s="84" t="s">
        <v>121</v>
      </c>
      <c r="G424" s="84"/>
      <c r="H424" s="46">
        <v>11</v>
      </c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>
        <v>1</v>
      </c>
      <c r="X424" s="84"/>
      <c r="Y424" s="84"/>
      <c r="Z424" s="84"/>
      <c r="AA424" s="84"/>
      <c r="AB424" s="84"/>
      <c r="AC424" s="84"/>
      <c r="AD424" s="84"/>
      <c r="AE424" s="84"/>
      <c r="AF424" s="84"/>
      <c r="AG424" s="84"/>
      <c r="AH424" s="84"/>
      <c r="AI424" s="84"/>
      <c r="AJ424" s="84"/>
      <c r="AK424" s="84">
        <v>1</v>
      </c>
    </row>
    <row r="425" spans="1:37">
      <c r="A425" s="5" t="s">
        <v>134</v>
      </c>
      <c r="B425" s="5">
        <v>2018</v>
      </c>
      <c r="C425" s="6">
        <v>43435</v>
      </c>
      <c r="D425" s="5" t="s">
        <v>72</v>
      </c>
      <c r="E425" s="84" t="s">
        <v>283</v>
      </c>
      <c r="F425" s="84" t="s">
        <v>123</v>
      </c>
      <c r="G425" s="84"/>
      <c r="H425" s="46">
        <v>12</v>
      </c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  <c r="AA425" s="84"/>
      <c r="AB425" s="84"/>
      <c r="AC425" s="84"/>
      <c r="AD425" s="84"/>
      <c r="AE425" s="84"/>
      <c r="AF425" s="84"/>
      <c r="AG425" s="84"/>
      <c r="AH425" s="84"/>
      <c r="AI425" s="84"/>
      <c r="AJ425" s="84"/>
      <c r="AK425" s="84">
        <v>0</v>
      </c>
    </row>
    <row r="426" spans="1:37">
      <c r="A426" s="5" t="s">
        <v>134</v>
      </c>
      <c r="B426" s="5">
        <v>2018</v>
      </c>
      <c r="C426" s="6">
        <v>43435</v>
      </c>
      <c r="D426" s="5" t="s">
        <v>72</v>
      </c>
      <c r="E426" s="84" t="s">
        <v>360</v>
      </c>
      <c r="F426" s="84" t="s">
        <v>19</v>
      </c>
      <c r="G426" s="84"/>
      <c r="H426" s="46">
        <v>13</v>
      </c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  <c r="AA426" s="84"/>
      <c r="AB426" s="84"/>
      <c r="AC426" s="84"/>
      <c r="AD426" s="84"/>
      <c r="AE426" s="84"/>
      <c r="AF426" s="84"/>
      <c r="AG426" s="84"/>
      <c r="AH426" s="84"/>
      <c r="AI426" s="84"/>
      <c r="AJ426" s="84"/>
      <c r="AK426" s="84">
        <v>0</v>
      </c>
    </row>
    <row r="427" spans="1:37">
      <c r="A427" s="5" t="s">
        <v>134</v>
      </c>
      <c r="B427" s="5">
        <v>2018</v>
      </c>
      <c r="C427" s="6">
        <v>43435</v>
      </c>
      <c r="D427" s="5" t="s">
        <v>72</v>
      </c>
      <c r="E427" s="84" t="s">
        <v>310</v>
      </c>
      <c r="F427" s="84" t="s">
        <v>56</v>
      </c>
      <c r="G427" s="84"/>
      <c r="H427" s="46">
        <v>14</v>
      </c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  <c r="AA427" s="84"/>
      <c r="AB427" s="84"/>
      <c r="AC427" s="84"/>
      <c r="AD427" s="84"/>
      <c r="AE427" s="84"/>
      <c r="AF427" s="84"/>
      <c r="AG427" s="84"/>
      <c r="AH427" s="84"/>
      <c r="AI427" s="84"/>
      <c r="AJ427" s="84"/>
      <c r="AK427" s="84">
        <v>0</v>
      </c>
    </row>
    <row r="428" spans="1:37">
      <c r="A428" s="5" t="s">
        <v>134</v>
      </c>
      <c r="B428" s="5">
        <v>2018</v>
      </c>
      <c r="C428" s="6">
        <v>43435</v>
      </c>
      <c r="D428" s="5" t="s">
        <v>72</v>
      </c>
      <c r="E428" s="84" t="s">
        <v>309</v>
      </c>
      <c r="F428" s="84" t="s">
        <v>38</v>
      </c>
      <c r="G428" s="84"/>
      <c r="H428" s="46">
        <v>15</v>
      </c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  <c r="AA428" s="84"/>
      <c r="AB428" s="84"/>
      <c r="AC428" s="84"/>
      <c r="AD428" s="84"/>
      <c r="AE428" s="84"/>
      <c r="AF428" s="84"/>
      <c r="AG428" s="84"/>
      <c r="AH428" s="84"/>
      <c r="AI428" s="84"/>
      <c r="AJ428" s="84"/>
      <c r="AK428" s="84">
        <v>0</v>
      </c>
    </row>
    <row r="429" spans="1:37">
      <c r="A429" s="5" t="s">
        <v>134</v>
      </c>
      <c r="B429" s="5">
        <v>2018</v>
      </c>
      <c r="C429" s="6">
        <v>43435</v>
      </c>
      <c r="D429" s="5" t="s">
        <v>72</v>
      </c>
      <c r="E429" s="84" t="s">
        <v>317</v>
      </c>
      <c r="F429" s="84" t="s">
        <v>27</v>
      </c>
      <c r="G429" s="84"/>
      <c r="H429" s="46">
        <v>16</v>
      </c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  <c r="AA429" s="84"/>
      <c r="AB429" s="84"/>
      <c r="AC429" s="84"/>
      <c r="AD429" s="84"/>
      <c r="AE429" s="84"/>
      <c r="AF429" s="84"/>
      <c r="AG429" s="84"/>
      <c r="AH429" s="84"/>
      <c r="AI429" s="84"/>
      <c r="AJ429" s="84"/>
      <c r="AK429" s="84">
        <v>0</v>
      </c>
    </row>
    <row r="430" spans="1:37">
      <c r="A430" s="5" t="s">
        <v>134</v>
      </c>
      <c r="B430" s="5">
        <v>2018</v>
      </c>
      <c r="C430" s="6">
        <v>43435</v>
      </c>
      <c r="D430" s="5" t="s">
        <v>72</v>
      </c>
      <c r="E430" s="84" t="s">
        <v>322</v>
      </c>
      <c r="F430" s="84" t="s">
        <v>61</v>
      </c>
      <c r="G430" s="84"/>
      <c r="H430" s="46">
        <v>17</v>
      </c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  <c r="AA430" s="84"/>
      <c r="AB430" s="84"/>
      <c r="AC430" s="84"/>
      <c r="AD430" s="84"/>
      <c r="AE430" s="84"/>
      <c r="AF430" s="84"/>
      <c r="AG430" s="84"/>
      <c r="AH430" s="84"/>
      <c r="AI430" s="84"/>
      <c r="AJ430" s="84"/>
      <c r="AK430" s="84">
        <v>0</v>
      </c>
    </row>
    <row r="431" spans="1:37">
      <c r="A431" s="5" t="s">
        <v>134</v>
      </c>
      <c r="B431" s="5">
        <v>2018</v>
      </c>
      <c r="C431" s="6">
        <v>43435</v>
      </c>
      <c r="D431" s="5" t="s">
        <v>72</v>
      </c>
      <c r="E431" s="84" t="s">
        <v>337</v>
      </c>
      <c r="F431" s="84" t="s">
        <v>49</v>
      </c>
      <c r="G431" s="84"/>
      <c r="H431" s="46">
        <v>18</v>
      </c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  <c r="AA431" s="84"/>
      <c r="AB431" s="84"/>
      <c r="AC431" s="84"/>
      <c r="AD431" s="84"/>
      <c r="AE431" s="84"/>
      <c r="AF431" s="84"/>
      <c r="AG431" s="84"/>
      <c r="AH431" s="84"/>
      <c r="AI431" s="84"/>
      <c r="AJ431" s="84"/>
      <c r="AK431" s="84">
        <v>0</v>
      </c>
    </row>
    <row r="432" spans="1:37">
      <c r="A432" s="5" t="s">
        <v>134</v>
      </c>
      <c r="B432" s="5">
        <v>2018</v>
      </c>
      <c r="C432" s="6">
        <v>43435</v>
      </c>
      <c r="D432" s="5" t="s">
        <v>72</v>
      </c>
      <c r="E432" s="84" t="s">
        <v>358</v>
      </c>
      <c r="F432" s="84" t="s">
        <v>31</v>
      </c>
      <c r="G432" s="84"/>
      <c r="H432" s="46">
        <v>19</v>
      </c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  <c r="AA432" s="84"/>
      <c r="AB432" s="84"/>
      <c r="AC432" s="84"/>
      <c r="AD432" s="84"/>
      <c r="AE432" s="84"/>
      <c r="AF432" s="84"/>
      <c r="AG432" s="84"/>
      <c r="AH432" s="84"/>
      <c r="AI432" s="84"/>
      <c r="AJ432" s="84"/>
      <c r="AK432" s="84">
        <v>0</v>
      </c>
    </row>
    <row r="433" spans="1:39">
      <c r="A433" s="5" t="s">
        <v>134</v>
      </c>
      <c r="B433" s="5">
        <v>2018</v>
      </c>
      <c r="C433" s="6">
        <v>43435</v>
      </c>
      <c r="D433" s="5" t="s">
        <v>72</v>
      </c>
      <c r="E433" s="84" t="s">
        <v>313</v>
      </c>
      <c r="F433" s="84" t="s">
        <v>239</v>
      </c>
      <c r="G433" s="84"/>
      <c r="H433" s="46">
        <v>20</v>
      </c>
      <c r="I433" s="84"/>
      <c r="J433" s="84"/>
      <c r="K433" s="84"/>
      <c r="L433" s="84"/>
      <c r="M433" s="84">
        <v>1</v>
      </c>
      <c r="N433" s="84">
        <v>1</v>
      </c>
      <c r="O433" s="84"/>
      <c r="P433" s="84">
        <v>1</v>
      </c>
      <c r="Q433" s="84">
        <v>1</v>
      </c>
      <c r="R433" s="84"/>
      <c r="S433" s="84"/>
      <c r="T433" s="84"/>
      <c r="U433" s="84"/>
      <c r="V433" s="84"/>
      <c r="W433" s="84"/>
      <c r="X433" s="84"/>
      <c r="Y433" s="84"/>
      <c r="Z433" s="84"/>
      <c r="AA433" s="84"/>
      <c r="AB433" s="84"/>
      <c r="AC433" s="84"/>
      <c r="AD433" s="84"/>
      <c r="AE433" s="84"/>
      <c r="AF433" s="84"/>
      <c r="AG433" s="84"/>
      <c r="AH433" s="84"/>
      <c r="AI433" s="84"/>
      <c r="AJ433" s="84">
        <v>20</v>
      </c>
      <c r="AK433" s="84">
        <v>-16</v>
      </c>
    </row>
    <row r="434" spans="1:39">
      <c r="A434" s="5" t="s">
        <v>134</v>
      </c>
      <c r="B434" s="5">
        <v>2018</v>
      </c>
      <c r="C434" s="6">
        <v>43435</v>
      </c>
      <c r="D434" s="5" t="s">
        <v>72</v>
      </c>
      <c r="E434" s="84" t="s">
        <v>331</v>
      </c>
      <c r="F434" s="84" t="s">
        <v>40</v>
      </c>
      <c r="G434" s="84"/>
      <c r="H434" s="46">
        <v>21</v>
      </c>
      <c r="I434" s="84"/>
      <c r="J434" s="84"/>
      <c r="K434" s="84"/>
      <c r="L434" s="84"/>
      <c r="M434" s="84"/>
      <c r="N434" s="84"/>
      <c r="O434" s="84">
        <v>1</v>
      </c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  <c r="AA434" s="84"/>
      <c r="AB434" s="84"/>
      <c r="AC434" s="84"/>
      <c r="AD434" s="84"/>
      <c r="AE434" s="84"/>
      <c r="AF434" s="84"/>
      <c r="AG434" s="84"/>
      <c r="AH434" s="84"/>
      <c r="AI434" s="84"/>
      <c r="AJ434" s="84">
        <v>20</v>
      </c>
      <c r="AK434" s="84">
        <v>-19</v>
      </c>
    </row>
    <row r="435" spans="1:39">
      <c r="A435" s="5" t="s">
        <v>134</v>
      </c>
      <c r="B435" s="5">
        <v>2018</v>
      </c>
      <c r="C435" s="6">
        <v>43435</v>
      </c>
      <c r="D435" s="5" t="s">
        <v>72</v>
      </c>
      <c r="E435" s="84" t="s">
        <v>351</v>
      </c>
      <c r="F435" s="84" t="s">
        <v>65</v>
      </c>
      <c r="G435" s="84"/>
      <c r="H435" s="46">
        <v>22</v>
      </c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  <c r="AA435" s="84"/>
      <c r="AB435" s="84"/>
      <c r="AC435" s="84"/>
      <c r="AD435" s="84"/>
      <c r="AE435" s="84"/>
      <c r="AF435" s="84"/>
      <c r="AG435" s="84"/>
      <c r="AH435" s="84"/>
      <c r="AI435" s="84"/>
      <c r="AJ435" s="84">
        <v>20</v>
      </c>
      <c r="AK435" s="84">
        <v>-20</v>
      </c>
    </row>
    <row r="436" spans="1:39">
      <c r="A436" s="5" t="s">
        <v>134</v>
      </c>
      <c r="B436" s="5">
        <v>2018</v>
      </c>
      <c r="C436" s="6">
        <v>43435</v>
      </c>
      <c r="D436" s="5" t="s">
        <v>72</v>
      </c>
      <c r="E436" s="84" t="s">
        <v>361</v>
      </c>
      <c r="F436" s="84" t="s">
        <v>15</v>
      </c>
      <c r="G436" s="84"/>
      <c r="H436" s="46">
        <v>23</v>
      </c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  <c r="AA436" s="84"/>
      <c r="AB436" s="84"/>
      <c r="AC436" s="84"/>
      <c r="AD436" s="84"/>
      <c r="AE436" s="84"/>
      <c r="AF436" s="84"/>
      <c r="AG436" s="84"/>
      <c r="AH436" s="84"/>
      <c r="AI436" s="84"/>
      <c r="AJ436" s="84">
        <v>20</v>
      </c>
      <c r="AK436" s="84">
        <v>-20</v>
      </c>
    </row>
    <row r="437" spans="1:39">
      <c r="A437" s="44" t="s">
        <v>134</v>
      </c>
      <c r="B437" s="44">
        <v>2018</v>
      </c>
      <c r="C437" s="54">
        <v>43435</v>
      </c>
      <c r="D437" s="44" t="s">
        <v>72</v>
      </c>
      <c r="E437" s="84" t="s">
        <v>290</v>
      </c>
      <c r="F437" s="84" t="s">
        <v>237</v>
      </c>
      <c r="G437" s="84"/>
      <c r="H437" s="46">
        <v>24</v>
      </c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  <c r="AA437" s="84"/>
      <c r="AB437" s="84"/>
      <c r="AC437" s="84"/>
      <c r="AD437" s="84"/>
      <c r="AE437" s="84"/>
      <c r="AF437" s="84"/>
      <c r="AG437" s="84"/>
      <c r="AH437" s="84"/>
      <c r="AI437" s="84"/>
      <c r="AJ437" s="84">
        <v>20</v>
      </c>
      <c r="AK437" s="84">
        <v>-20</v>
      </c>
    </row>
    <row r="438" spans="1:39">
      <c r="A438" s="1" t="s">
        <v>94</v>
      </c>
      <c r="B438" s="1">
        <v>2018</v>
      </c>
      <c r="C438" s="2">
        <v>43401</v>
      </c>
      <c r="D438" s="1" t="s">
        <v>72</v>
      </c>
      <c r="E438" s="1" t="s">
        <v>310</v>
      </c>
      <c r="F438" s="1" t="s">
        <v>56</v>
      </c>
      <c r="G438" s="1"/>
      <c r="H438" s="1">
        <v>1</v>
      </c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>
        <v>1</v>
      </c>
      <c r="AB438" s="1">
        <v>1</v>
      </c>
      <c r="AC438" s="1"/>
      <c r="AD438" s="1"/>
      <c r="AE438" s="1"/>
      <c r="AF438" s="1"/>
      <c r="AG438" s="1"/>
      <c r="AH438" s="1"/>
      <c r="AI438" s="1">
        <v>20</v>
      </c>
      <c r="AJ438" s="1"/>
      <c r="AK438" s="1">
        <v>22</v>
      </c>
      <c r="AL438" s="7">
        <v>0.36388888888888887</v>
      </c>
      <c r="AM438">
        <v>51.512</v>
      </c>
    </row>
    <row r="439" spans="1:39">
      <c r="A439" s="1" t="s">
        <v>94</v>
      </c>
      <c r="B439" s="1">
        <v>2018</v>
      </c>
      <c r="C439" s="2">
        <v>43401</v>
      </c>
      <c r="D439" s="1" t="s">
        <v>72</v>
      </c>
      <c r="E439" s="1" t="s">
        <v>6084</v>
      </c>
      <c r="F439" s="1" t="s">
        <v>44</v>
      </c>
      <c r="G439" s="1"/>
      <c r="H439" s="1">
        <v>2</v>
      </c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>
        <v>1</v>
      </c>
      <c r="Y439" s="1">
        <v>1</v>
      </c>
      <c r="Z439" s="1">
        <v>1</v>
      </c>
      <c r="AA439" s="1"/>
      <c r="AB439" s="1"/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/>
      <c r="AJ439" s="1"/>
      <c r="AK439" s="1">
        <v>9</v>
      </c>
    </row>
    <row r="440" spans="1:39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319</v>
      </c>
      <c r="F440" s="1" t="s">
        <v>25</v>
      </c>
      <c r="G440" s="1"/>
      <c r="H440" s="1">
        <v>3</v>
      </c>
      <c r="I440" s="1">
        <v>1</v>
      </c>
      <c r="J440" s="1"/>
      <c r="K440" s="1"/>
      <c r="L440" s="1"/>
      <c r="M440" s="1"/>
      <c r="N440" s="1"/>
      <c r="O440" s="1"/>
      <c r="P440" s="1"/>
      <c r="Q440" s="1"/>
      <c r="R440" s="1">
        <v>1</v>
      </c>
      <c r="S440" s="1">
        <v>1</v>
      </c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>
        <v>3</v>
      </c>
    </row>
    <row r="441" spans="1:39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244</v>
      </c>
      <c r="F441" s="1" t="s">
        <v>245</v>
      </c>
      <c r="G441" s="1"/>
      <c r="H441" s="1">
        <v>4</v>
      </c>
      <c r="I441" s="1"/>
      <c r="J441" s="1"/>
      <c r="K441" s="1"/>
      <c r="L441" s="1"/>
      <c r="M441" s="1">
        <v>1</v>
      </c>
      <c r="N441" s="1"/>
      <c r="O441" s="1"/>
      <c r="P441" s="1">
        <v>1</v>
      </c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>
        <v>2</v>
      </c>
    </row>
    <row r="442" spans="1:39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333</v>
      </c>
      <c r="F442" s="1" t="s">
        <v>29</v>
      </c>
      <c r="G442" s="1"/>
      <c r="H442" s="1">
        <v>5</v>
      </c>
      <c r="I442" s="1"/>
      <c r="J442" s="1"/>
      <c r="K442" s="1"/>
      <c r="L442" s="1"/>
      <c r="M442" s="1"/>
      <c r="N442" s="1"/>
      <c r="O442" s="1"/>
      <c r="P442" s="1"/>
      <c r="Q442" s="1">
        <v>1</v>
      </c>
      <c r="R442" s="1"/>
      <c r="S442" s="1"/>
      <c r="T442" s="1"/>
      <c r="U442" s="1"/>
      <c r="V442" s="1"/>
      <c r="W442" s="1">
        <v>1</v>
      </c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>
        <v>2</v>
      </c>
    </row>
    <row r="443" spans="1:39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226</v>
      </c>
      <c r="F443" s="1" t="s">
        <v>40</v>
      </c>
      <c r="G443" s="1"/>
      <c r="H443" s="1">
        <v>6</v>
      </c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>
        <v>1</v>
      </c>
      <c r="U443" s="1"/>
      <c r="V443" s="1">
        <v>1</v>
      </c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>
        <v>2</v>
      </c>
    </row>
    <row r="444" spans="1:39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219</v>
      </c>
      <c r="F444" s="1" t="s">
        <v>67</v>
      </c>
      <c r="G444" s="1"/>
      <c r="H444" s="1">
        <v>7</v>
      </c>
      <c r="I444" s="1"/>
      <c r="J444" s="1"/>
      <c r="K444" s="1">
        <v>1</v>
      </c>
      <c r="L444" s="1"/>
      <c r="M444" s="1"/>
      <c r="N444" s="1">
        <v>1</v>
      </c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>
        <v>2</v>
      </c>
    </row>
    <row r="445" spans="1:39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343</v>
      </c>
      <c r="F445" s="1" t="s">
        <v>17</v>
      </c>
      <c r="G445" s="1"/>
      <c r="H445" s="1">
        <v>8</v>
      </c>
      <c r="I445" s="1"/>
      <c r="J445" s="1"/>
      <c r="K445" s="1"/>
      <c r="L445" s="1">
        <v>1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>
        <v>1</v>
      </c>
    </row>
    <row r="446" spans="1:39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317</v>
      </c>
      <c r="F446" s="1" t="s">
        <v>27</v>
      </c>
      <c r="G446" s="1"/>
      <c r="H446" s="1">
        <v>9</v>
      </c>
      <c r="I446" s="1"/>
      <c r="J446" s="1"/>
      <c r="K446" s="1"/>
      <c r="L446" s="1"/>
      <c r="M446" s="1"/>
      <c r="N446" s="1"/>
      <c r="O446" s="1">
        <v>1</v>
      </c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>
        <v>1</v>
      </c>
    </row>
    <row r="447" spans="1:39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233</v>
      </c>
      <c r="F447" s="1" t="s">
        <v>53</v>
      </c>
      <c r="G447" s="1"/>
      <c r="H447" s="1">
        <v>10</v>
      </c>
      <c r="I447" s="1"/>
      <c r="J447" s="1">
        <v>1</v>
      </c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>
        <v>1</v>
      </c>
    </row>
    <row r="448" spans="1:39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345</v>
      </c>
      <c r="F448" s="1" t="s">
        <v>121</v>
      </c>
      <c r="G448" s="1"/>
      <c r="H448" s="1">
        <v>11</v>
      </c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>
        <v>1</v>
      </c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>
        <v>1</v>
      </c>
    </row>
    <row r="449" spans="1:37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359</v>
      </c>
      <c r="F449" s="1" t="s">
        <v>65</v>
      </c>
      <c r="G449" s="1"/>
      <c r="H449" s="1">
        <v>12</v>
      </c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>
        <v>0</v>
      </c>
    </row>
    <row r="450" spans="1:37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238</v>
      </c>
      <c r="F450" s="1" t="s">
        <v>239</v>
      </c>
      <c r="G450" s="1"/>
      <c r="H450" s="1">
        <v>13</v>
      </c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>
        <v>0</v>
      </c>
    </row>
    <row r="451" spans="1:37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322</v>
      </c>
      <c r="F451" s="1" t="s">
        <v>61</v>
      </c>
      <c r="G451" s="1"/>
      <c r="H451" s="1">
        <v>14</v>
      </c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>
        <v>0</v>
      </c>
    </row>
    <row r="452" spans="1:37">
      <c r="A452" s="1" t="s">
        <v>94</v>
      </c>
      <c r="B452" s="1">
        <v>2018</v>
      </c>
      <c r="C452" s="2">
        <v>43401</v>
      </c>
      <c r="D452" s="1" t="s">
        <v>72</v>
      </c>
      <c r="E452" s="1" t="s">
        <v>4618</v>
      </c>
      <c r="F452" s="1" t="s">
        <v>175</v>
      </c>
      <c r="G452" s="1"/>
      <c r="H452" s="1">
        <v>15</v>
      </c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>
        <v>0</v>
      </c>
    </row>
    <row r="453" spans="1:37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349</v>
      </c>
      <c r="F453" s="1" t="s">
        <v>350</v>
      </c>
      <c r="G453" s="1"/>
      <c r="H453" s="1">
        <v>16</v>
      </c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>
        <v>0</v>
      </c>
    </row>
    <row r="454" spans="1:37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283</v>
      </c>
      <c r="F454" s="1" t="s">
        <v>123</v>
      </c>
      <c r="G454" s="1"/>
      <c r="H454" s="1">
        <v>17</v>
      </c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>
        <v>0</v>
      </c>
    </row>
    <row r="455" spans="1:37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309</v>
      </c>
      <c r="F455" s="1" t="s">
        <v>38</v>
      </c>
      <c r="G455" s="1"/>
      <c r="H455" s="1">
        <v>18</v>
      </c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>
        <v>0</v>
      </c>
    </row>
    <row r="456" spans="1:37">
      <c r="A456" s="1" t="s">
        <v>94</v>
      </c>
      <c r="B456" s="1">
        <v>2018</v>
      </c>
      <c r="C456" s="2">
        <v>43401</v>
      </c>
      <c r="D456" s="1" t="s">
        <v>72</v>
      </c>
      <c r="E456" s="1" t="s">
        <v>1311</v>
      </c>
      <c r="F456" s="1" t="s">
        <v>47</v>
      </c>
      <c r="G456" s="1"/>
      <c r="H456" s="1">
        <v>19</v>
      </c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>
        <v>0</v>
      </c>
    </row>
    <row r="457" spans="1:37">
      <c r="A457" s="1" t="s">
        <v>94</v>
      </c>
      <c r="B457" s="1">
        <v>2018</v>
      </c>
      <c r="C457" s="2">
        <v>43401</v>
      </c>
      <c r="D457" s="1" t="s">
        <v>72</v>
      </c>
      <c r="E457" s="1" t="s">
        <v>290</v>
      </c>
      <c r="F457" s="1" t="s">
        <v>237</v>
      </c>
      <c r="G457" s="1"/>
      <c r="H457" s="1">
        <v>20</v>
      </c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>
        <v>0</v>
      </c>
    </row>
    <row r="458" spans="1:37">
      <c r="A458" s="1" t="s">
        <v>94</v>
      </c>
      <c r="B458" s="1">
        <v>2018</v>
      </c>
      <c r="C458" s="2">
        <v>43401</v>
      </c>
      <c r="D458" s="1" t="s">
        <v>72</v>
      </c>
      <c r="E458" s="1" t="s">
        <v>642</v>
      </c>
      <c r="F458" s="1" t="s">
        <v>15</v>
      </c>
      <c r="G458" s="1"/>
      <c r="H458" s="1">
        <v>21</v>
      </c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>
        <v>0</v>
      </c>
    </row>
    <row r="459" spans="1:37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224</v>
      </c>
      <c r="F459" s="1" t="s">
        <v>225</v>
      </c>
      <c r="G459" s="1"/>
      <c r="H459" s="1">
        <v>22</v>
      </c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>
        <v>0</v>
      </c>
    </row>
    <row r="460" spans="1:37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229</v>
      </c>
      <c r="F460" s="1" t="s">
        <v>230</v>
      </c>
      <c r="G460" s="1"/>
      <c r="H460" s="1">
        <v>23</v>
      </c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>
        <v>0</v>
      </c>
    </row>
    <row r="461" spans="1:37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337</v>
      </c>
      <c r="F461" s="1" t="s">
        <v>49</v>
      </c>
      <c r="G461" s="1"/>
      <c r="H461" s="1">
        <v>24</v>
      </c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>
        <v>0</v>
      </c>
    </row>
  </sheetData>
  <sortState xmlns:xlrd2="http://schemas.microsoft.com/office/spreadsheetml/2017/richdata2" ref="E113:F128">
    <sortCondition ref="F113:F128"/>
  </sortState>
  <conditionalFormatting sqref="I2:AH128 I147:AH2000 K129:AJ146 AM129">
    <cfRule type="cellIs" dxfId="519" priority="60" operator="between">
      <formula>1</formula>
      <formula>1</formula>
    </cfRule>
  </conditionalFormatting>
  <conditionalFormatting sqref="D89:D112">
    <cfRule type="expression" dxfId="518" priority="50">
      <formula>$E89="F"</formula>
    </cfRule>
    <cfRule type="expression" dxfId="517" priority="51">
      <formula>$E89="SF"</formula>
    </cfRule>
    <cfRule type="expression" dxfId="516" priority="52">
      <formula>$E89="QF"</formula>
    </cfRule>
    <cfRule type="expression" dxfId="515" priority="53">
      <formula>$E89="R16"</formula>
    </cfRule>
    <cfRule type="expression" dxfId="514" priority="54">
      <formula>$E89="R8"</formula>
    </cfRule>
  </conditionalFormatting>
  <conditionalFormatting sqref="I129">
    <cfRule type="cellIs" dxfId="513" priority="49" operator="between">
      <formula>1</formula>
      <formula>1</formula>
    </cfRule>
  </conditionalFormatting>
  <conditionalFormatting sqref="J129">
    <cfRule type="cellIs" dxfId="512" priority="48" operator="between">
      <formula>1</formula>
      <formula>1</formula>
    </cfRule>
  </conditionalFormatting>
  <conditionalFormatting sqref="C145:C165">
    <cfRule type="expression" dxfId="511" priority="46">
      <formula>$E145="F"</formula>
    </cfRule>
    <cfRule type="expression" dxfId="510" priority="47">
      <formula>$E145="Q"</formula>
    </cfRule>
  </conditionalFormatting>
  <conditionalFormatting sqref="A145:B165">
    <cfRule type="expression" dxfId="509" priority="43">
      <formula>$E145="Q"</formula>
    </cfRule>
    <cfRule type="expression" dxfId="508" priority="44">
      <formula>$E145="G"</formula>
    </cfRule>
    <cfRule type="expression" dxfId="507" priority="45">
      <formula>$E145="B"</formula>
    </cfRule>
  </conditionalFormatting>
  <conditionalFormatting sqref="D145:D165">
    <cfRule type="expression" dxfId="506" priority="40">
      <formula>$E145="Q"</formula>
    </cfRule>
    <cfRule type="expression" dxfId="505" priority="41">
      <formula>$E145="G"</formula>
    </cfRule>
    <cfRule type="expression" dxfId="504" priority="42">
      <formula>$E145="B"</formula>
    </cfRule>
  </conditionalFormatting>
  <conditionalFormatting sqref="I144:J145">
    <cfRule type="cellIs" dxfId="503" priority="39" operator="between">
      <formula>1</formula>
      <formula>1</formula>
    </cfRule>
  </conditionalFormatting>
  <conditionalFormatting sqref="A166:B187 D166:D187">
    <cfRule type="expression" dxfId="502" priority="37">
      <formula>#REF!="F"</formula>
    </cfRule>
    <cfRule type="expression" dxfId="501" priority="38">
      <formula>#REF!="Q"</formula>
    </cfRule>
  </conditionalFormatting>
  <conditionalFormatting sqref="A188:B205 D188:D205">
    <cfRule type="expression" dxfId="500" priority="35">
      <formula>#REF!="F"</formula>
    </cfRule>
    <cfRule type="expression" dxfId="499" priority="36">
      <formula>#REF!="Q"</formula>
    </cfRule>
  </conditionalFormatting>
  <conditionalFormatting sqref="A206:B226 D206:D226">
    <cfRule type="expression" dxfId="498" priority="33">
      <formula>#REF!="F"</formula>
    </cfRule>
    <cfRule type="expression" dxfId="497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496" priority="31">
      <formula>#REF!="F"</formula>
    </cfRule>
    <cfRule type="expression" dxfId="495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494" priority="29">
      <formula>#REF!="F"</formula>
    </cfRule>
    <cfRule type="expression" dxfId="493" priority="30">
      <formula>#REF!="Q"</formula>
    </cfRule>
  </conditionalFormatting>
  <conditionalFormatting sqref="A250:B272 D250:D272">
    <cfRule type="expression" dxfId="492" priority="27">
      <formula>#REF!="F"</formula>
    </cfRule>
    <cfRule type="expression" dxfId="491" priority="28">
      <formula>#REF!="Q"</formula>
    </cfRule>
  </conditionalFormatting>
  <conditionalFormatting sqref="A273:B296 D273:D296">
    <cfRule type="expression" dxfId="490" priority="25">
      <formula>#REF!="F"</formula>
    </cfRule>
    <cfRule type="expression" dxfId="489" priority="26">
      <formula>#REF!="Q"</formula>
    </cfRule>
  </conditionalFormatting>
  <conditionalFormatting sqref="A297:B320 D297:D320">
    <cfRule type="expression" dxfId="488" priority="23">
      <formula>#REF!="F"</formula>
    </cfRule>
    <cfRule type="expression" dxfId="487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486" priority="21">
      <formula>#REF!="F"</formula>
    </cfRule>
    <cfRule type="expression" dxfId="485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484" priority="19">
      <formula>#REF!="F"</formula>
    </cfRule>
    <cfRule type="expression" dxfId="483" priority="20">
      <formula>#REF!="Q"</formula>
    </cfRule>
  </conditionalFormatting>
  <conditionalFormatting sqref="D345:D366">
    <cfRule type="expression" dxfId="482" priority="17">
      <formula>#REF!="F"</formula>
    </cfRule>
    <cfRule type="expression" dxfId="481" priority="18">
      <formula>#REF!="Q"</formula>
    </cfRule>
  </conditionalFormatting>
  <conditionalFormatting sqref="A345:B345 A347:B347 A349:B349 A351:B351 A353:B353 A355:B355 A357:B357 A359:B359 A361:B361 A363:B363 A365:B365">
    <cfRule type="expression" dxfId="480" priority="15">
      <formula>#REF!="F"</formula>
    </cfRule>
    <cfRule type="expression" dxfId="479" priority="16">
      <formula>#REF!="Q"</formula>
    </cfRule>
  </conditionalFormatting>
  <conditionalFormatting sqref="A346:B346 A348:B348 A350:B350 A352:B352 A354:B354 A356:B356 A358:B358 A360:B360 A362:B362 A364:B364 A366:B366">
    <cfRule type="expression" dxfId="478" priority="13">
      <formula>#REF!="F"</formula>
    </cfRule>
    <cfRule type="expression" dxfId="477" priority="14">
      <formula>#REF!="Q"</formula>
    </cfRule>
  </conditionalFormatting>
  <conditionalFormatting sqref="D367:D390">
    <cfRule type="expression" dxfId="476" priority="11">
      <formula>#REF!="F"</formula>
    </cfRule>
    <cfRule type="expression" dxfId="475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474" priority="9">
      <formula>#REF!="F"</formula>
    </cfRule>
    <cfRule type="expression" dxfId="473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472" priority="7">
      <formula>#REF!="F"</formula>
    </cfRule>
    <cfRule type="expression" dxfId="471" priority="8">
      <formula>#REF!="Q"</formula>
    </cfRule>
  </conditionalFormatting>
  <conditionalFormatting sqref="D391:D414">
    <cfRule type="expression" dxfId="470" priority="5">
      <formula>#REF!="F"</formula>
    </cfRule>
    <cfRule type="expression" dxfId="469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468" priority="3">
      <formula>#REF!="F"</formula>
    </cfRule>
    <cfRule type="expression" dxfId="467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466" priority="1">
      <formula>#REF!="F"</formula>
    </cfRule>
    <cfRule type="expression" dxfId="465" priority="2">
      <formula>#REF!="Q"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P454"/>
  <sheetViews>
    <sheetView zoomScaleNormal="100" workbookViewId="0">
      <pane ySplit="1" topLeftCell="A7" activePane="bottomLeft" state="frozen"/>
      <selection pane="bottomLeft" activeCell="A7" sqref="A7"/>
    </sheetView>
  </sheetViews>
  <sheetFormatPr defaultRowHeight="14.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>
      <c r="A1" s="4" t="s">
        <v>0</v>
      </c>
      <c r="B1" s="9" t="s">
        <v>1</v>
      </c>
      <c r="C1" s="9" t="s">
        <v>2</v>
      </c>
      <c r="D1" s="9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>
      <c r="A2" s="1" t="s">
        <v>556</v>
      </c>
      <c r="B2" s="1">
        <v>2023</v>
      </c>
      <c r="C2" s="2">
        <v>44983</v>
      </c>
      <c r="D2" s="1" t="s">
        <v>72</v>
      </c>
      <c r="E2" s="1" t="s">
        <v>281</v>
      </c>
      <c r="F2" s="1" t="s">
        <v>29</v>
      </c>
      <c r="G2" s="1"/>
      <c r="H2" s="1">
        <v>1</v>
      </c>
      <c r="I2" s="21">
        <v>0.55277777777777781</v>
      </c>
      <c r="J2" s="4"/>
    </row>
    <row r="3" spans="1:10">
      <c r="A3" s="1" t="s">
        <v>556</v>
      </c>
      <c r="B3" s="1">
        <v>2023</v>
      </c>
      <c r="C3" s="2">
        <v>44983</v>
      </c>
      <c r="D3" s="1" t="s">
        <v>72</v>
      </c>
      <c r="E3" s="1" t="s">
        <v>220</v>
      </c>
      <c r="F3" s="1" t="s">
        <v>17</v>
      </c>
      <c r="G3" s="1"/>
      <c r="H3" s="1">
        <v>2</v>
      </c>
    </row>
    <row r="4" spans="1:10">
      <c r="A4" s="1" t="s">
        <v>556</v>
      </c>
      <c r="B4" s="1">
        <v>2023</v>
      </c>
      <c r="C4" s="2">
        <v>44983</v>
      </c>
      <c r="D4" s="1" t="s">
        <v>72</v>
      </c>
      <c r="E4" s="1" t="s">
        <v>575</v>
      </c>
      <c r="F4" s="1" t="s">
        <v>53</v>
      </c>
      <c r="G4" s="1"/>
      <c r="H4" s="1">
        <v>3</v>
      </c>
    </row>
    <row r="5" spans="1:10">
      <c r="A5" s="1" t="s">
        <v>556</v>
      </c>
      <c r="B5" s="1">
        <v>2023</v>
      </c>
      <c r="C5" s="2">
        <v>44983</v>
      </c>
      <c r="D5" s="1" t="s">
        <v>72</v>
      </c>
      <c r="E5" s="1" t="s">
        <v>263</v>
      </c>
      <c r="F5" s="1" t="s">
        <v>36</v>
      </c>
      <c r="G5" s="1"/>
      <c r="H5" s="1">
        <v>4</v>
      </c>
    </row>
    <row r="6" spans="1:10">
      <c r="A6" s="1" t="s">
        <v>556</v>
      </c>
      <c r="B6" s="1">
        <v>2023</v>
      </c>
      <c r="C6" s="2">
        <v>44983</v>
      </c>
      <c r="D6" s="1" t="s">
        <v>72</v>
      </c>
      <c r="E6" s="1" t="s">
        <v>244</v>
      </c>
      <c r="F6" s="1" t="s">
        <v>245</v>
      </c>
      <c r="G6" s="1"/>
      <c r="H6" s="1">
        <v>5</v>
      </c>
    </row>
    <row r="7" spans="1:10">
      <c r="A7" s="1" t="s">
        <v>556</v>
      </c>
      <c r="B7" s="1">
        <v>2023</v>
      </c>
      <c r="C7" s="2">
        <v>44983</v>
      </c>
      <c r="D7" s="1" t="s">
        <v>72</v>
      </c>
      <c r="E7" s="1" t="s">
        <v>339</v>
      </c>
      <c r="F7" s="1" t="s">
        <v>25</v>
      </c>
      <c r="G7" s="1"/>
      <c r="H7" s="1">
        <v>6</v>
      </c>
    </row>
    <row r="8" spans="1:10">
      <c r="A8" s="1" t="s">
        <v>556</v>
      </c>
      <c r="B8" s="1">
        <v>2023</v>
      </c>
      <c r="C8" s="2">
        <v>44983</v>
      </c>
      <c r="D8" s="1" t="s">
        <v>72</v>
      </c>
      <c r="E8" s="1" t="s">
        <v>258</v>
      </c>
      <c r="F8" s="1" t="s">
        <v>65</v>
      </c>
      <c r="G8" s="1"/>
      <c r="H8" s="1">
        <v>7</v>
      </c>
    </row>
    <row r="9" spans="1:10">
      <c r="A9" s="1" t="s">
        <v>556</v>
      </c>
      <c r="B9" s="1">
        <v>2023</v>
      </c>
      <c r="C9" s="2">
        <v>44983</v>
      </c>
      <c r="D9" s="1" t="s">
        <v>72</v>
      </c>
      <c r="E9" s="1" t="s">
        <v>323</v>
      </c>
      <c r="F9" s="1" t="s">
        <v>27</v>
      </c>
      <c r="G9" s="1"/>
      <c r="H9" s="1">
        <v>8</v>
      </c>
    </row>
    <row r="10" spans="1:10">
      <c r="A10" s="1" t="s">
        <v>556</v>
      </c>
      <c r="B10" s="1">
        <v>2023</v>
      </c>
      <c r="C10" s="2">
        <v>44983</v>
      </c>
      <c r="D10" s="1" t="s">
        <v>72</v>
      </c>
      <c r="E10" s="1" t="s">
        <v>232</v>
      </c>
      <c r="F10" s="1" t="s">
        <v>123</v>
      </c>
      <c r="G10" s="1"/>
      <c r="H10" s="1">
        <v>9</v>
      </c>
    </row>
    <row r="11" spans="1:10">
      <c r="A11" s="1" t="s">
        <v>556</v>
      </c>
      <c r="B11" s="1">
        <v>2023</v>
      </c>
      <c r="C11" s="2">
        <v>44983</v>
      </c>
      <c r="D11" s="1" t="s">
        <v>72</v>
      </c>
      <c r="E11" s="1" t="s">
        <v>238</v>
      </c>
      <c r="F11" s="1" t="s">
        <v>239</v>
      </c>
      <c r="G11" s="1"/>
      <c r="H11" s="1">
        <v>10</v>
      </c>
    </row>
    <row r="12" spans="1:10">
      <c r="A12" s="1" t="s">
        <v>556</v>
      </c>
      <c r="B12" s="1">
        <v>2023</v>
      </c>
      <c r="C12" s="2">
        <v>44983</v>
      </c>
      <c r="D12" s="1" t="s">
        <v>72</v>
      </c>
      <c r="E12" s="1" t="s">
        <v>572</v>
      </c>
      <c r="F12" s="1" t="s">
        <v>98</v>
      </c>
      <c r="G12" s="1"/>
      <c r="H12" s="1">
        <v>11</v>
      </c>
    </row>
    <row r="13" spans="1:10">
      <c r="A13" s="1" t="s">
        <v>556</v>
      </c>
      <c r="B13" s="1">
        <v>2023</v>
      </c>
      <c r="C13" s="2">
        <v>44983</v>
      </c>
      <c r="D13" s="1" t="s">
        <v>72</v>
      </c>
      <c r="E13" s="1" t="s">
        <v>236</v>
      </c>
      <c r="F13" s="1" t="s">
        <v>237</v>
      </c>
      <c r="G13" s="1"/>
      <c r="H13" s="1">
        <v>12</v>
      </c>
    </row>
    <row r="14" spans="1:10">
      <c r="A14" s="1" t="s">
        <v>556</v>
      </c>
      <c r="B14" s="1">
        <v>2023</v>
      </c>
      <c r="C14" s="2">
        <v>44983</v>
      </c>
      <c r="D14" s="1" t="s">
        <v>72</v>
      </c>
      <c r="E14" s="1" t="s">
        <v>241</v>
      </c>
      <c r="F14" s="1" t="s">
        <v>242</v>
      </c>
      <c r="G14" s="1"/>
      <c r="H14" s="1">
        <v>13</v>
      </c>
    </row>
    <row r="15" spans="1:10">
      <c r="A15" s="1" t="s">
        <v>556</v>
      </c>
      <c r="B15" s="1">
        <v>2023</v>
      </c>
      <c r="C15" s="2">
        <v>44983</v>
      </c>
      <c r="D15" s="1" t="s">
        <v>72</v>
      </c>
      <c r="E15" s="1" t="s">
        <v>581</v>
      </c>
      <c r="F15" s="1" t="s">
        <v>15</v>
      </c>
      <c r="G15" s="1"/>
      <c r="H15" s="1">
        <v>14</v>
      </c>
    </row>
    <row r="16" spans="1:10">
      <c r="A16" s="1" t="s">
        <v>556</v>
      </c>
      <c r="B16" s="1">
        <v>2023</v>
      </c>
      <c r="C16" s="2">
        <v>44983</v>
      </c>
      <c r="D16" s="1" t="s">
        <v>72</v>
      </c>
      <c r="E16" s="1" t="s">
        <v>274</v>
      </c>
      <c r="F16" s="1" t="s">
        <v>56</v>
      </c>
      <c r="G16" s="1"/>
      <c r="H16" s="1">
        <v>15</v>
      </c>
    </row>
    <row r="17" spans="1:10">
      <c r="A17" s="1" t="s">
        <v>556</v>
      </c>
      <c r="B17" s="1">
        <v>2023</v>
      </c>
      <c r="C17" s="2">
        <v>44983</v>
      </c>
      <c r="D17" s="1" t="s">
        <v>72</v>
      </c>
      <c r="E17" s="1" t="s">
        <v>231</v>
      </c>
      <c r="F17" s="1" t="s">
        <v>49</v>
      </c>
      <c r="G17" s="1"/>
      <c r="H17" s="1">
        <v>16</v>
      </c>
    </row>
    <row r="18" spans="1:10">
      <c r="A18" s="1" t="s">
        <v>556</v>
      </c>
      <c r="B18" s="1">
        <v>2023</v>
      </c>
      <c r="C18" s="2">
        <v>44983</v>
      </c>
      <c r="D18" s="1" t="s">
        <v>72</v>
      </c>
      <c r="E18" s="1" t="s">
        <v>603</v>
      </c>
      <c r="F18" s="1" t="s">
        <v>19</v>
      </c>
      <c r="G18" s="1"/>
      <c r="H18" s="1">
        <v>17</v>
      </c>
    </row>
    <row r="19" spans="1:10">
      <c r="A19" s="1" t="s">
        <v>556</v>
      </c>
      <c r="B19" s="1">
        <v>2023</v>
      </c>
      <c r="C19" s="2">
        <v>44983</v>
      </c>
      <c r="D19" s="1" t="s">
        <v>72</v>
      </c>
      <c r="E19" s="1" t="s">
        <v>270</v>
      </c>
      <c r="F19" s="1" t="s">
        <v>271</v>
      </c>
      <c r="G19" s="1"/>
      <c r="H19" s="1">
        <v>18</v>
      </c>
    </row>
    <row r="20" spans="1:10">
      <c r="A20" s="1" t="s">
        <v>556</v>
      </c>
      <c r="B20" s="1">
        <v>2023</v>
      </c>
      <c r="C20" s="2">
        <v>44983</v>
      </c>
      <c r="D20" s="1" t="s">
        <v>72</v>
      </c>
      <c r="E20" s="1" t="s">
        <v>224</v>
      </c>
      <c r="F20" s="1" t="s">
        <v>225</v>
      </c>
      <c r="G20" s="1"/>
      <c r="H20" s="1">
        <v>19</v>
      </c>
    </row>
    <row r="21" spans="1:10">
      <c r="A21" s="1" t="s">
        <v>556</v>
      </c>
      <c r="B21" s="1">
        <v>2023</v>
      </c>
      <c r="C21" s="2">
        <v>44983</v>
      </c>
      <c r="D21" s="1" t="s">
        <v>72</v>
      </c>
      <c r="E21" s="1" t="s">
        <v>321</v>
      </c>
      <c r="F21" s="1" t="s">
        <v>161</v>
      </c>
      <c r="G21" s="1"/>
      <c r="H21" s="1">
        <v>20</v>
      </c>
    </row>
    <row r="22" spans="1:10">
      <c r="A22" s="1" t="s">
        <v>556</v>
      </c>
      <c r="B22" s="1">
        <v>2023</v>
      </c>
      <c r="C22" s="2">
        <v>44983</v>
      </c>
      <c r="D22" s="1" t="s">
        <v>72</v>
      </c>
      <c r="E22" s="1" t="s">
        <v>259</v>
      </c>
      <c r="F22" s="1" t="s">
        <v>148</v>
      </c>
      <c r="G22" s="1"/>
      <c r="H22" s="1">
        <v>21</v>
      </c>
    </row>
    <row r="23" spans="1:10">
      <c r="A23" s="1" t="s">
        <v>556</v>
      </c>
      <c r="B23" s="1">
        <v>2023</v>
      </c>
      <c r="C23" s="2">
        <v>44983</v>
      </c>
      <c r="D23" s="1" t="s">
        <v>72</v>
      </c>
      <c r="E23" s="1" t="s">
        <v>248</v>
      </c>
      <c r="F23" s="1" t="s">
        <v>44</v>
      </c>
      <c r="G23" s="1"/>
      <c r="H23" s="1">
        <v>22</v>
      </c>
    </row>
    <row r="24" spans="1:10">
      <c r="A24" s="5" t="s">
        <v>12</v>
      </c>
      <c r="B24" s="5">
        <v>2022</v>
      </c>
      <c r="C24" s="6">
        <v>44848</v>
      </c>
      <c r="D24" s="5" t="s">
        <v>13</v>
      </c>
      <c r="E24" s="5" t="s">
        <v>219</v>
      </c>
      <c r="F24" s="5" t="s">
        <v>67</v>
      </c>
      <c r="G24" s="16" t="e">
        <f>(C24-VLOOKUP(E24,Riders!$A$2:$C$213,2,FALSE))/365</f>
        <v>#N/A</v>
      </c>
      <c r="H24" s="5">
        <v>1</v>
      </c>
      <c r="I24" s="7">
        <v>0.64166666666666672</v>
      </c>
      <c r="J24">
        <v>48.701000000000001</v>
      </c>
    </row>
    <row r="25" spans="1:10">
      <c r="A25" s="5" t="s">
        <v>12</v>
      </c>
      <c r="B25" s="5">
        <v>2022</v>
      </c>
      <c r="C25" s="6">
        <v>44848</v>
      </c>
      <c r="D25" s="5" t="s">
        <v>13</v>
      </c>
      <c r="E25" s="5" t="s">
        <v>233</v>
      </c>
      <c r="F25" s="5" t="s">
        <v>53</v>
      </c>
      <c r="G25" s="16">
        <f>(C25-VLOOKUP(E25,Riders!$A$2:$C$213,2,FALSE))/365</f>
        <v>24.643835616438356</v>
      </c>
      <c r="H25" s="5">
        <v>2</v>
      </c>
    </row>
    <row r="26" spans="1:10">
      <c r="A26" s="5" t="s">
        <v>12</v>
      </c>
      <c r="B26" s="5">
        <v>2022</v>
      </c>
      <c r="C26" s="6">
        <v>44848</v>
      </c>
      <c r="D26" s="5" t="s">
        <v>13</v>
      </c>
      <c r="E26" s="5" t="s">
        <v>243</v>
      </c>
      <c r="F26" s="5" t="s">
        <v>51</v>
      </c>
      <c r="G26" s="16">
        <f>(C26-VLOOKUP(E26,Riders!$A$2:$C$213,2,FALSE))/365</f>
        <v>26.945205479452056</v>
      </c>
      <c r="H26" s="5">
        <v>3</v>
      </c>
    </row>
    <row r="27" spans="1:10">
      <c r="A27" s="5" t="s">
        <v>12</v>
      </c>
      <c r="B27" s="5">
        <v>2022</v>
      </c>
      <c r="C27" s="6">
        <v>44848</v>
      </c>
      <c r="D27" s="5" t="s">
        <v>13</v>
      </c>
      <c r="E27" s="5" t="s">
        <v>227</v>
      </c>
      <c r="F27" s="5" t="s">
        <v>228</v>
      </c>
      <c r="G27" s="16" t="e">
        <f>(C27-VLOOKUP(E27,Riders!$A$2:$C$213,2,FALSE))/365</f>
        <v>#N/A</v>
      </c>
      <c r="H27" s="5">
        <v>4</v>
      </c>
    </row>
    <row r="28" spans="1:10">
      <c r="A28" s="5" t="s">
        <v>12</v>
      </c>
      <c r="B28" s="5">
        <v>2022</v>
      </c>
      <c r="C28" s="6">
        <v>44848</v>
      </c>
      <c r="D28" s="5" t="s">
        <v>13</v>
      </c>
      <c r="E28" s="5" t="s">
        <v>221</v>
      </c>
      <c r="F28" s="5" t="s">
        <v>27</v>
      </c>
      <c r="G28" s="16">
        <f>(C28-VLOOKUP(E28,Riders!$A$2:$C$213,2,FALSE))/365</f>
        <v>23.684931506849313</v>
      </c>
      <c r="H28" s="5">
        <v>5</v>
      </c>
    </row>
    <row r="29" spans="1:10">
      <c r="A29" s="5" t="s">
        <v>12</v>
      </c>
      <c r="B29" s="5">
        <v>2022</v>
      </c>
      <c r="C29" s="6">
        <v>44848</v>
      </c>
      <c r="D29" s="5" t="s">
        <v>13</v>
      </c>
      <c r="E29" s="5" t="s">
        <v>223</v>
      </c>
      <c r="F29" s="5" t="s">
        <v>19</v>
      </c>
      <c r="G29" s="16">
        <f>(C29-VLOOKUP(E29,Riders!$A$2:$C$213,2,FALSE))/365</f>
        <v>21.101369863013698</v>
      </c>
      <c r="H29" s="5">
        <v>6</v>
      </c>
    </row>
    <row r="30" spans="1:10">
      <c r="A30" s="5" t="s">
        <v>12</v>
      </c>
      <c r="B30" s="5">
        <v>2022</v>
      </c>
      <c r="C30" s="6">
        <v>44848</v>
      </c>
      <c r="D30" s="5" t="s">
        <v>13</v>
      </c>
      <c r="E30" s="5" t="s">
        <v>224</v>
      </c>
      <c r="F30" s="5" t="s">
        <v>225</v>
      </c>
      <c r="G30" s="16">
        <f>(C30-VLOOKUP(E30,Riders!$A$2:$C$213,2,FALSE))/365</f>
        <v>30.147945205479452</v>
      </c>
      <c r="H30" s="5">
        <v>7</v>
      </c>
    </row>
    <row r="31" spans="1:10">
      <c r="A31" s="5" t="s">
        <v>12</v>
      </c>
      <c r="B31" s="5">
        <v>2022</v>
      </c>
      <c r="C31" s="6">
        <v>44848</v>
      </c>
      <c r="D31" s="5" t="s">
        <v>13</v>
      </c>
      <c r="E31" s="5" t="s">
        <v>234</v>
      </c>
      <c r="F31" s="5" t="s">
        <v>15</v>
      </c>
      <c r="G31" s="16">
        <f>(C31-VLOOKUP(E31,Riders!$A$2:$C$213,2,FALSE))/365</f>
        <v>23.301369863013697</v>
      </c>
      <c r="H31" s="5">
        <v>8</v>
      </c>
    </row>
    <row r="32" spans="1:10">
      <c r="A32" s="5" t="s">
        <v>12</v>
      </c>
      <c r="B32" s="5">
        <v>2022</v>
      </c>
      <c r="C32" s="6">
        <v>44848</v>
      </c>
      <c r="D32" s="5" t="s">
        <v>13</v>
      </c>
      <c r="E32" s="5" t="s">
        <v>244</v>
      </c>
      <c r="F32" s="5" t="s">
        <v>245</v>
      </c>
      <c r="G32" s="16">
        <f>(C32-VLOOKUP(E32,Riders!$A$2:$C$213,2,FALSE))/365</f>
        <v>26.408219178082192</v>
      </c>
      <c r="H32" s="5">
        <v>9</v>
      </c>
    </row>
    <row r="33" spans="1:10">
      <c r="A33" s="5" t="s">
        <v>12</v>
      </c>
      <c r="B33" s="5">
        <v>2022</v>
      </c>
      <c r="C33" s="6">
        <v>44848</v>
      </c>
      <c r="D33" s="5" t="s">
        <v>13</v>
      </c>
      <c r="E33" s="5" t="s">
        <v>240</v>
      </c>
      <c r="F33" s="5" t="s">
        <v>56</v>
      </c>
      <c r="G33" s="16">
        <f>(C33-VLOOKUP(E33,Riders!$A$2:$C$213,2,FALSE))/365</f>
        <v>27.12054794520548</v>
      </c>
      <c r="H33" s="5">
        <v>10</v>
      </c>
    </row>
    <row r="34" spans="1:10">
      <c r="A34" s="5" t="s">
        <v>12</v>
      </c>
      <c r="B34" s="5">
        <v>2022</v>
      </c>
      <c r="C34" s="6">
        <v>44848</v>
      </c>
      <c r="D34" s="5" t="s">
        <v>13</v>
      </c>
      <c r="E34" s="5" t="s">
        <v>220</v>
      </c>
      <c r="F34" s="5" t="s">
        <v>17</v>
      </c>
      <c r="G34" s="16">
        <f>(C34-VLOOKUP(E34,Riders!$A$2:$C$213,2,FALSE))/365</f>
        <v>23.769863013698629</v>
      </c>
      <c r="H34" s="5">
        <v>11</v>
      </c>
    </row>
    <row r="35" spans="1:10">
      <c r="A35" s="5" t="s">
        <v>12</v>
      </c>
      <c r="B35" s="5">
        <v>2022</v>
      </c>
      <c r="C35" s="6">
        <v>44848</v>
      </c>
      <c r="D35" s="5" t="s">
        <v>13</v>
      </c>
      <c r="E35" s="5" t="s">
        <v>222</v>
      </c>
      <c r="F35" s="5" t="s">
        <v>29</v>
      </c>
      <c r="G35" s="16">
        <f>(C35-VLOOKUP(E35,Riders!$A$2:$C$213,2,FALSE))/365</f>
        <v>24.542465753424658</v>
      </c>
      <c r="H35" s="5">
        <v>12</v>
      </c>
    </row>
    <row r="36" spans="1:10">
      <c r="A36" s="5" t="s">
        <v>12</v>
      </c>
      <c r="B36" s="5">
        <v>2022</v>
      </c>
      <c r="C36" s="6">
        <v>44848</v>
      </c>
      <c r="D36" s="5" t="s">
        <v>13</v>
      </c>
      <c r="E36" s="5" t="s">
        <v>231</v>
      </c>
      <c r="F36" s="5" t="s">
        <v>49</v>
      </c>
      <c r="G36" s="16" t="e">
        <f>(C36-VLOOKUP(E36,Riders!$A$2:$C$213,2,FALSE))/365</f>
        <v>#N/A</v>
      </c>
      <c r="H36" s="5">
        <v>13</v>
      </c>
    </row>
    <row r="37" spans="1:10">
      <c r="A37" s="5" t="s">
        <v>12</v>
      </c>
      <c r="B37" s="5">
        <v>2022</v>
      </c>
      <c r="C37" s="6">
        <v>44848</v>
      </c>
      <c r="D37" s="5" t="s">
        <v>13</v>
      </c>
      <c r="E37" s="5" t="s">
        <v>238</v>
      </c>
      <c r="F37" s="5" t="s">
        <v>239</v>
      </c>
      <c r="G37" s="16" t="e">
        <f>(C37-VLOOKUP(E37,Riders!$A$2:$C$213,2,FALSE))/365</f>
        <v>#N/A</v>
      </c>
      <c r="H37" s="5">
        <v>14</v>
      </c>
    </row>
    <row r="38" spans="1:10">
      <c r="A38" s="5" t="s">
        <v>12</v>
      </c>
      <c r="B38" s="5">
        <v>2022</v>
      </c>
      <c r="C38" s="6">
        <v>44848</v>
      </c>
      <c r="D38" s="5" t="s">
        <v>13</v>
      </c>
      <c r="E38" s="5" t="s">
        <v>235</v>
      </c>
      <c r="F38" s="5" t="s">
        <v>61</v>
      </c>
      <c r="G38" s="16">
        <f>(C38-VLOOKUP(E38,Riders!$A$2:$C$213,2,FALSE))/365</f>
        <v>24.101369863013698</v>
      </c>
      <c r="H38" s="5">
        <v>15</v>
      </c>
    </row>
    <row r="39" spans="1:10">
      <c r="A39" s="5" t="s">
        <v>12</v>
      </c>
      <c r="B39" s="5">
        <v>2022</v>
      </c>
      <c r="C39" s="6">
        <v>44848</v>
      </c>
      <c r="D39" s="5" t="s">
        <v>13</v>
      </c>
      <c r="E39" s="5" t="s">
        <v>249</v>
      </c>
      <c r="F39" s="5" t="s">
        <v>250</v>
      </c>
      <c r="G39" s="16">
        <f>(C39-VLOOKUP(E39,Riders!$A$2:$C$213,2,FALSE))/365</f>
        <v>27.873972602739727</v>
      </c>
      <c r="H39" s="5">
        <v>16</v>
      </c>
    </row>
    <row r="40" spans="1:10">
      <c r="A40" s="5" t="s">
        <v>12</v>
      </c>
      <c r="B40" s="5">
        <v>2022</v>
      </c>
      <c r="C40" s="6">
        <v>44848</v>
      </c>
      <c r="D40" s="5" t="s">
        <v>13</v>
      </c>
      <c r="E40" s="5" t="s">
        <v>241</v>
      </c>
      <c r="F40" s="5" t="s">
        <v>242</v>
      </c>
      <c r="G40" s="16" t="e">
        <f>(C40-VLOOKUP(E40,Riders!$A$2:$C$213,2,FALSE))/365</f>
        <v>#N/A</v>
      </c>
      <c r="H40" s="5">
        <v>17</v>
      </c>
    </row>
    <row r="41" spans="1:10">
      <c r="A41" s="5" t="s">
        <v>12</v>
      </c>
      <c r="B41" s="5">
        <v>2022</v>
      </c>
      <c r="C41" s="6">
        <v>44848</v>
      </c>
      <c r="D41" s="5" t="s">
        <v>13</v>
      </c>
      <c r="E41" s="5" t="s">
        <v>246</v>
      </c>
      <c r="F41" s="5" t="s">
        <v>25</v>
      </c>
      <c r="G41" s="16">
        <f>(C41-VLOOKUP(E41,Riders!$A$2:$C$213,2,FALSE))/365</f>
        <v>20.339726027397262</v>
      </c>
      <c r="H41" s="5">
        <v>18</v>
      </c>
    </row>
    <row r="42" spans="1:10">
      <c r="A42" s="5" t="s">
        <v>12</v>
      </c>
      <c r="B42" s="5">
        <v>2022</v>
      </c>
      <c r="C42" s="6">
        <v>44848</v>
      </c>
      <c r="D42" s="5" t="s">
        <v>13</v>
      </c>
      <c r="E42" s="5" t="s">
        <v>226</v>
      </c>
      <c r="F42" s="5" t="s">
        <v>40</v>
      </c>
      <c r="G42" s="16">
        <f>(C42-VLOOKUP(E42,Riders!$A$2:$C$213,2,FALSE))/365</f>
        <v>25.528767123287672</v>
      </c>
      <c r="H42" s="5">
        <v>19</v>
      </c>
    </row>
    <row r="43" spans="1:10">
      <c r="A43" s="5" t="s">
        <v>12</v>
      </c>
      <c r="B43" s="5">
        <v>2022</v>
      </c>
      <c r="C43" s="6">
        <v>44848</v>
      </c>
      <c r="D43" s="5" t="s">
        <v>13</v>
      </c>
      <c r="E43" s="5" t="s">
        <v>247</v>
      </c>
      <c r="F43" s="5" t="s">
        <v>47</v>
      </c>
      <c r="G43" s="16" t="e">
        <f>(C43-VLOOKUP(E43,Riders!$A$2:$C$213,2,FALSE))/365</f>
        <v>#N/A</v>
      </c>
      <c r="H43" s="5">
        <v>20</v>
      </c>
    </row>
    <row r="44" spans="1:10">
      <c r="A44" s="5" t="s">
        <v>12</v>
      </c>
      <c r="B44" s="5">
        <v>2022</v>
      </c>
      <c r="C44" s="6">
        <v>44848</v>
      </c>
      <c r="D44" s="5" t="s">
        <v>13</v>
      </c>
      <c r="E44" s="5" t="s">
        <v>236</v>
      </c>
      <c r="F44" s="5" t="s">
        <v>237</v>
      </c>
      <c r="G44" s="16" t="e">
        <f>(C44-VLOOKUP(E44,Riders!$A$2:$C$213,2,FALSE))/365</f>
        <v>#N/A</v>
      </c>
      <c r="H44" s="5">
        <v>21</v>
      </c>
    </row>
    <row r="45" spans="1:10">
      <c r="A45" s="5" t="s">
        <v>12</v>
      </c>
      <c r="B45" s="5">
        <v>2022</v>
      </c>
      <c r="C45" s="6">
        <v>44848</v>
      </c>
      <c r="D45" s="5" t="s">
        <v>13</v>
      </c>
      <c r="E45" s="5" t="s">
        <v>248</v>
      </c>
      <c r="F45" s="5" t="s">
        <v>44</v>
      </c>
      <c r="G45" s="16">
        <f>(C45-VLOOKUP(E45,Riders!$A$2:$C$213,2,FALSE))/365</f>
        <v>20.205479452054796</v>
      </c>
      <c r="H45" s="5">
        <v>22</v>
      </c>
    </row>
    <row r="46" spans="1:10">
      <c r="A46" s="5" t="s">
        <v>12</v>
      </c>
      <c r="B46" s="5">
        <v>2022</v>
      </c>
      <c r="C46" s="6">
        <v>44848</v>
      </c>
      <c r="D46" s="5" t="s">
        <v>13</v>
      </c>
      <c r="E46" s="5" t="s">
        <v>229</v>
      </c>
      <c r="F46" s="5" t="s">
        <v>230</v>
      </c>
      <c r="G46" s="16">
        <f>(C46-VLOOKUP(E46,Riders!$A$2:$C$213,2,FALSE))/365</f>
        <v>22.846575342465755</v>
      </c>
      <c r="H46" s="5">
        <v>23</v>
      </c>
    </row>
    <row r="47" spans="1:10">
      <c r="A47" s="5" t="s">
        <v>12</v>
      </c>
      <c r="B47" s="5">
        <v>2022</v>
      </c>
      <c r="C47" s="6">
        <v>44848</v>
      </c>
      <c r="D47" s="5" t="s">
        <v>13</v>
      </c>
      <c r="E47" s="5" t="s">
        <v>232</v>
      </c>
      <c r="F47" s="5" t="s">
        <v>123</v>
      </c>
      <c r="G47" s="16" t="e">
        <f>(C47-VLOOKUP(E47,Riders!$A$2:$C$213,2,FALSE))/365</f>
        <v>#N/A</v>
      </c>
      <c r="H47" s="5">
        <v>24</v>
      </c>
    </row>
    <row r="48" spans="1:10">
      <c r="A48" s="1" t="s">
        <v>71</v>
      </c>
      <c r="B48" s="1">
        <v>2022</v>
      </c>
      <c r="C48" s="2">
        <v>44751</v>
      </c>
      <c r="D48" s="1" t="s">
        <v>72</v>
      </c>
      <c r="E48" s="1" t="s">
        <v>219</v>
      </c>
      <c r="F48" s="1" t="s">
        <v>67</v>
      </c>
      <c r="G48" s="14" t="e">
        <f>(C48-VLOOKUP(E48,Riders!$A$2:$C$213,2,FALSE))/365</f>
        <v>#N/A</v>
      </c>
      <c r="H48" s="1">
        <v>1</v>
      </c>
      <c r="I48" s="7">
        <v>0.48402777777777778</v>
      </c>
      <c r="J48">
        <v>46.484999999999999</v>
      </c>
    </row>
    <row r="49" spans="1:10">
      <c r="A49" s="1" t="s">
        <v>71</v>
      </c>
      <c r="B49" s="1">
        <v>2022</v>
      </c>
      <c r="C49" s="2">
        <v>44751</v>
      </c>
      <c r="D49" s="1" t="s">
        <v>72</v>
      </c>
      <c r="E49" s="1" t="s">
        <v>248</v>
      </c>
      <c r="F49" s="1" t="s">
        <v>44</v>
      </c>
      <c r="G49" s="14">
        <f>(C49-VLOOKUP(E49,Riders!$A$2:$C$213,2,FALSE))/365</f>
        <v>19.93972602739726</v>
      </c>
      <c r="H49" s="1">
        <v>2</v>
      </c>
    </row>
    <row r="50" spans="1:10">
      <c r="A50" s="1" t="s">
        <v>71</v>
      </c>
      <c r="B50" s="1">
        <v>2022</v>
      </c>
      <c r="C50" s="2">
        <v>44751</v>
      </c>
      <c r="D50" s="1" t="s">
        <v>72</v>
      </c>
      <c r="E50" s="1" t="s">
        <v>232</v>
      </c>
      <c r="F50" s="1" t="s">
        <v>123</v>
      </c>
      <c r="G50" s="14" t="e">
        <f>(C50-VLOOKUP(E50,Riders!$A$2:$C$213,2,FALSE))/365</f>
        <v>#N/A</v>
      </c>
      <c r="H50" s="1">
        <v>3</v>
      </c>
    </row>
    <row r="51" spans="1:10">
      <c r="A51" s="1" t="s">
        <v>71</v>
      </c>
      <c r="B51" s="1">
        <v>2022</v>
      </c>
      <c r="C51" s="2">
        <v>44751</v>
      </c>
      <c r="D51" s="1" t="s">
        <v>72</v>
      </c>
      <c r="E51" s="1" t="s">
        <v>257</v>
      </c>
      <c r="F51" s="1" t="s">
        <v>21</v>
      </c>
      <c r="G51" s="14" t="e">
        <f>(C51-VLOOKUP(E51,Riders!$A$2:$C$213,2,FALSE))/365</f>
        <v>#N/A</v>
      </c>
      <c r="H51" s="1">
        <v>4</v>
      </c>
    </row>
    <row r="52" spans="1:10">
      <c r="A52" s="1" t="s">
        <v>71</v>
      </c>
      <c r="B52" s="1">
        <v>2022</v>
      </c>
      <c r="C52" s="2">
        <v>44751</v>
      </c>
      <c r="D52" s="1" t="s">
        <v>72</v>
      </c>
      <c r="E52" s="1" t="s">
        <v>142</v>
      </c>
      <c r="F52" s="1" t="s">
        <v>61</v>
      </c>
      <c r="G52" s="14">
        <f>(C52-VLOOKUP(E52,Riders!$A$2:$C$213,2,FALSE))/365</f>
        <v>30.082191780821919</v>
      </c>
      <c r="H52" s="1">
        <v>5</v>
      </c>
    </row>
    <row r="53" spans="1:10">
      <c r="A53" s="1" t="s">
        <v>71</v>
      </c>
      <c r="B53" s="1">
        <v>2022</v>
      </c>
      <c r="C53" s="2">
        <v>44751</v>
      </c>
      <c r="D53" s="1" t="s">
        <v>72</v>
      </c>
      <c r="E53" s="1" t="s">
        <v>256</v>
      </c>
      <c r="F53" s="1" t="s">
        <v>53</v>
      </c>
      <c r="G53" s="14" t="e">
        <f>(C53-VLOOKUP(E53,Riders!$A$2:$C$213,2,FALSE))/365</f>
        <v>#N/A</v>
      </c>
      <c r="H53" s="1">
        <v>6</v>
      </c>
    </row>
    <row r="54" spans="1:10">
      <c r="A54" s="1" t="s">
        <v>71</v>
      </c>
      <c r="B54" s="1">
        <v>2022</v>
      </c>
      <c r="C54" s="2">
        <v>44751</v>
      </c>
      <c r="D54" s="1" t="s">
        <v>72</v>
      </c>
      <c r="E54" s="1" t="s">
        <v>255</v>
      </c>
      <c r="F54" s="1" t="s">
        <v>92</v>
      </c>
      <c r="G54" s="14" t="e">
        <f>(C54-VLOOKUP(E54,Riders!$A$2:$C$213,2,FALSE))/365</f>
        <v>#N/A</v>
      </c>
      <c r="H54" s="1">
        <v>7</v>
      </c>
    </row>
    <row r="55" spans="1:10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38</v>
      </c>
      <c r="G55" s="14">
        <f>(C55-VLOOKUP(E55,Riders!$A$2:$C$213,2,FALSE))/365</f>
        <v>28.276712328767122</v>
      </c>
      <c r="H55" s="1">
        <v>8</v>
      </c>
    </row>
    <row r="56" spans="1:10">
      <c r="A56" s="1" t="s">
        <v>71</v>
      </c>
      <c r="B56" s="1">
        <v>2022</v>
      </c>
      <c r="C56" s="2">
        <v>44751</v>
      </c>
      <c r="D56" s="1" t="s">
        <v>72</v>
      </c>
      <c r="E56" s="1" t="s">
        <v>258</v>
      </c>
      <c r="F56" s="1" t="s">
        <v>65</v>
      </c>
      <c r="G56" s="14">
        <f>(C56-VLOOKUP(E56,Riders!$A$2:$C$213,2,FALSE))/365</f>
        <v>21.19178082191781</v>
      </c>
      <c r="H56" s="1">
        <v>9</v>
      </c>
    </row>
    <row r="57" spans="1:10">
      <c r="A57" s="1" t="s">
        <v>71</v>
      </c>
      <c r="B57" s="1">
        <v>2022</v>
      </c>
      <c r="C57" s="2">
        <v>44751</v>
      </c>
      <c r="D57" s="1" t="s">
        <v>72</v>
      </c>
      <c r="E57" s="1" t="s">
        <v>253</v>
      </c>
      <c r="F57" s="1" t="s">
        <v>254</v>
      </c>
      <c r="G57" s="14" t="e">
        <f>(C57-VLOOKUP(E57,Riders!$A$2:$C$213,2,FALSE))/365</f>
        <v>#N/A</v>
      </c>
      <c r="H57" s="1">
        <v>10</v>
      </c>
    </row>
    <row r="58" spans="1:10">
      <c r="A58" s="1" t="s">
        <v>71</v>
      </c>
      <c r="B58" s="1">
        <v>2022</v>
      </c>
      <c r="C58" s="2">
        <v>44751</v>
      </c>
      <c r="D58" s="1" t="s">
        <v>72</v>
      </c>
      <c r="E58" s="1" t="s">
        <v>222</v>
      </c>
      <c r="F58" s="1" t="s">
        <v>29</v>
      </c>
      <c r="G58" s="14">
        <f>(C58-VLOOKUP(E58,Riders!$A$2:$C$213,2,FALSE))/365</f>
        <v>24.276712328767122</v>
      </c>
      <c r="H58" s="1">
        <v>11</v>
      </c>
    </row>
    <row r="59" spans="1:10">
      <c r="A59" s="1" t="s">
        <v>71</v>
      </c>
      <c r="B59" s="1">
        <v>2022</v>
      </c>
      <c r="C59" s="2">
        <v>44751</v>
      </c>
      <c r="D59" s="1" t="s">
        <v>72</v>
      </c>
      <c r="E59" s="1" t="s">
        <v>252</v>
      </c>
      <c r="F59" s="1" t="s">
        <v>19</v>
      </c>
      <c r="G59" s="14">
        <f>(C59-VLOOKUP(E59,Riders!$A$2:$C$213,2,FALSE))/365</f>
        <v>23.528767123287672</v>
      </c>
      <c r="H59" s="1">
        <v>12</v>
      </c>
    </row>
    <row r="60" spans="1:10">
      <c r="A60" s="1" t="s">
        <v>71</v>
      </c>
      <c r="B60" s="1">
        <v>2022</v>
      </c>
      <c r="C60" s="2">
        <v>44751</v>
      </c>
      <c r="D60" s="1" t="s">
        <v>72</v>
      </c>
      <c r="E60" s="1" t="s">
        <v>229</v>
      </c>
      <c r="F60" s="1" t="s">
        <v>230</v>
      </c>
      <c r="G60" s="14">
        <f>(C60-VLOOKUP(E60,Riders!$A$2:$C$213,2,FALSE))/365</f>
        <v>22.580821917808219</v>
      </c>
      <c r="H60" s="1">
        <v>13</v>
      </c>
    </row>
    <row r="61" spans="1:10">
      <c r="A61" s="1" t="s">
        <v>71</v>
      </c>
      <c r="B61" s="1">
        <v>2022</v>
      </c>
      <c r="C61" s="2">
        <v>44751</v>
      </c>
      <c r="D61" s="1" t="s">
        <v>72</v>
      </c>
      <c r="E61" s="1" t="s">
        <v>260</v>
      </c>
      <c r="F61" s="1" t="s">
        <v>261</v>
      </c>
      <c r="G61" s="14" t="e">
        <f>(C61-VLOOKUP(E61,Riders!$A$2:$C$213,2,FALSE))/365</f>
        <v>#N/A</v>
      </c>
      <c r="H61" s="1">
        <v>14</v>
      </c>
    </row>
    <row r="62" spans="1:10">
      <c r="A62" s="1" t="s">
        <v>71</v>
      </c>
      <c r="B62" s="1">
        <v>2022</v>
      </c>
      <c r="C62" s="2">
        <v>44751</v>
      </c>
      <c r="D62" s="1" t="s">
        <v>72</v>
      </c>
      <c r="E62" s="1" t="s">
        <v>241</v>
      </c>
      <c r="F62" s="1" t="s">
        <v>242</v>
      </c>
      <c r="G62" s="14" t="e">
        <f>(C62-VLOOKUP(E62,Riders!$A$2:$C$213,2,FALSE))/365</f>
        <v>#N/A</v>
      </c>
      <c r="H62" s="1">
        <v>15</v>
      </c>
    </row>
    <row r="63" spans="1:10">
      <c r="A63" s="1" t="s">
        <v>71</v>
      </c>
      <c r="B63" s="1">
        <v>2022</v>
      </c>
      <c r="C63" s="2">
        <v>44751</v>
      </c>
      <c r="D63" s="1" t="s">
        <v>72</v>
      </c>
      <c r="E63" s="1" t="s">
        <v>259</v>
      </c>
      <c r="F63" s="1" t="s">
        <v>148</v>
      </c>
      <c r="G63" s="14">
        <f>(C63-VLOOKUP(E63,Riders!$A$2:$C$2013,2,FALSE))/365</f>
        <v>18.884931506849316</v>
      </c>
      <c r="H63" s="1">
        <v>16</v>
      </c>
    </row>
    <row r="64" spans="1:10">
      <c r="A64" s="5" t="s">
        <v>94</v>
      </c>
      <c r="B64" s="5">
        <v>2022</v>
      </c>
      <c r="C64" s="6">
        <v>44695</v>
      </c>
      <c r="D64" s="5" t="s">
        <v>72</v>
      </c>
      <c r="E64" s="5" t="s">
        <v>233</v>
      </c>
      <c r="F64" s="5" t="s">
        <v>53</v>
      </c>
      <c r="G64" s="16">
        <f>(C64-VLOOKUP(E64,Riders!$A$2:$C$2013,2,FALSE))/365</f>
        <v>24.224657534246575</v>
      </c>
      <c r="H64" s="5">
        <v>1</v>
      </c>
      <c r="I64" s="7">
        <v>0.3756944444444445</v>
      </c>
      <c r="J64">
        <v>49.908000000000001</v>
      </c>
    </row>
    <row r="65" spans="1:16">
      <c r="A65" s="5" t="s">
        <v>94</v>
      </c>
      <c r="B65" s="5">
        <v>2022</v>
      </c>
      <c r="C65" s="6">
        <v>44695</v>
      </c>
      <c r="D65" s="5" t="s">
        <v>72</v>
      </c>
      <c r="E65" s="5" t="s">
        <v>226</v>
      </c>
      <c r="F65" s="5" t="s">
        <v>40</v>
      </c>
      <c r="G65" s="16">
        <f>(C65-VLOOKUP(E65,Riders!$A$2:$C$2013,2,FALSE))/365</f>
        <v>25.109589041095891</v>
      </c>
      <c r="H65" s="5">
        <v>2</v>
      </c>
    </row>
    <row r="66" spans="1:16">
      <c r="A66" s="5" t="s">
        <v>94</v>
      </c>
      <c r="B66" s="5">
        <v>2022</v>
      </c>
      <c r="C66" s="6">
        <v>44695</v>
      </c>
      <c r="D66" s="5" t="s">
        <v>72</v>
      </c>
      <c r="E66" s="5" t="s">
        <v>263</v>
      </c>
      <c r="F66" s="5" t="s">
        <v>36</v>
      </c>
      <c r="G66" s="16">
        <f>(C66-VLOOKUP(E66,Riders!$A$2:$C$2013,2,FALSE))/365</f>
        <v>26.224657534246575</v>
      </c>
      <c r="H66" s="5">
        <v>3</v>
      </c>
    </row>
    <row r="67" spans="1:16">
      <c r="A67" s="5" t="s">
        <v>94</v>
      </c>
      <c r="B67" s="5">
        <v>2022</v>
      </c>
      <c r="C67" s="6">
        <v>44695</v>
      </c>
      <c r="D67" s="5" t="s">
        <v>72</v>
      </c>
      <c r="E67" s="5" t="s">
        <v>219</v>
      </c>
      <c r="F67" s="5" t="s">
        <v>67</v>
      </c>
      <c r="G67" s="16">
        <f>(C67-VLOOKUP(E67,Riders!$A$2:$C$2013,2,FALSE))/365</f>
        <v>27.405479452054795</v>
      </c>
      <c r="H67" s="5">
        <v>4</v>
      </c>
      <c r="P67" s="49"/>
    </row>
    <row r="68" spans="1:16">
      <c r="A68" s="5" t="s">
        <v>94</v>
      </c>
      <c r="B68" s="5">
        <v>2022</v>
      </c>
      <c r="C68" s="6">
        <v>44695</v>
      </c>
      <c r="D68" s="5" t="s">
        <v>72</v>
      </c>
      <c r="E68" s="5" t="s">
        <v>234</v>
      </c>
      <c r="F68" s="5" t="s">
        <v>15</v>
      </c>
      <c r="G68" s="16">
        <f>(C68-VLOOKUP(E68,Riders!$A$2:$C$2013,2,FALSE))/365</f>
        <v>22.882191780821916</v>
      </c>
      <c r="H68" s="5">
        <v>5</v>
      </c>
      <c r="P68" s="50"/>
    </row>
    <row r="69" spans="1:16">
      <c r="A69" s="5" t="s">
        <v>94</v>
      </c>
      <c r="B69" s="5">
        <v>2022</v>
      </c>
      <c r="C69" s="6">
        <v>44695</v>
      </c>
      <c r="D69" s="5" t="s">
        <v>72</v>
      </c>
      <c r="E69" s="5" t="s">
        <v>240</v>
      </c>
      <c r="F69" s="5" t="s">
        <v>56</v>
      </c>
      <c r="G69" s="16">
        <f>(C69-VLOOKUP(E69,Riders!$A$2:$C$2013,2,FALSE))/365</f>
        <v>26.701369863013699</v>
      </c>
      <c r="H69" s="5">
        <v>6</v>
      </c>
    </row>
    <row r="70" spans="1:16">
      <c r="A70" s="5" t="s">
        <v>94</v>
      </c>
      <c r="B70" s="5">
        <v>2022</v>
      </c>
      <c r="C70" s="6">
        <v>44695</v>
      </c>
      <c r="D70" s="5" t="s">
        <v>72</v>
      </c>
      <c r="E70" s="5" t="s">
        <v>238</v>
      </c>
      <c r="F70" s="5" t="s">
        <v>239</v>
      </c>
      <c r="G70" s="16">
        <f>(C70-VLOOKUP(E70,Riders!$A$2:$C$2013,2,FALSE))/365</f>
        <v>25.252054794520546</v>
      </c>
      <c r="H70" s="5">
        <v>7</v>
      </c>
    </row>
    <row r="71" spans="1:16">
      <c r="A71" s="5" t="s">
        <v>94</v>
      </c>
      <c r="B71" s="5">
        <v>2022</v>
      </c>
      <c r="C71" s="6">
        <v>44695</v>
      </c>
      <c r="D71" s="5" t="s">
        <v>72</v>
      </c>
      <c r="E71" s="5" t="s">
        <v>265</v>
      </c>
      <c r="F71" s="5" t="s">
        <v>51</v>
      </c>
      <c r="G71" s="16">
        <f>(C71-VLOOKUP(E71,Riders!$A$2:$C$2013,2,FALSE))/365</f>
        <v>20.282191780821918</v>
      </c>
      <c r="H71" s="5">
        <v>8</v>
      </c>
    </row>
    <row r="72" spans="1:16">
      <c r="A72" s="5" t="s">
        <v>94</v>
      </c>
      <c r="B72" s="5">
        <v>2022</v>
      </c>
      <c r="C72" s="6">
        <v>44695</v>
      </c>
      <c r="D72" s="5" t="s">
        <v>72</v>
      </c>
      <c r="E72" s="5" t="s">
        <v>142</v>
      </c>
      <c r="F72" s="5" t="s">
        <v>61</v>
      </c>
      <c r="G72" s="16">
        <f>(C72-VLOOKUP(E72,Riders!$A$2:$C$2013,2,FALSE))/365</f>
        <v>29.92876712328767</v>
      </c>
      <c r="H72" s="5">
        <v>9</v>
      </c>
    </row>
    <row r="73" spans="1:16">
      <c r="A73" s="5" t="s">
        <v>94</v>
      </c>
      <c r="B73" s="5">
        <v>2022</v>
      </c>
      <c r="C73" s="6">
        <v>44695</v>
      </c>
      <c r="D73" s="5" t="s">
        <v>72</v>
      </c>
      <c r="E73" s="5" t="s">
        <v>262</v>
      </c>
      <c r="F73" s="5" t="s">
        <v>27</v>
      </c>
      <c r="G73" s="16">
        <f>(C73-VLOOKUP(E73,Riders!$A$2:$C$2013,2,FALSE))/365</f>
        <v>19.830136986301369</v>
      </c>
      <c r="H73" s="5">
        <v>10</v>
      </c>
    </row>
    <row r="74" spans="1:16">
      <c r="A74" s="5" t="s">
        <v>94</v>
      </c>
      <c r="B74" s="5">
        <v>2022</v>
      </c>
      <c r="C74" s="6">
        <v>44695</v>
      </c>
      <c r="D74" s="5" t="s">
        <v>72</v>
      </c>
      <c r="E74" s="5" t="s">
        <v>224</v>
      </c>
      <c r="F74" s="5" t="s">
        <v>225</v>
      </c>
      <c r="G74" s="16">
        <f>(C74-VLOOKUP(E74,Riders!$A$2:$C$2013,2,FALSE))/365</f>
        <v>29.728767123287671</v>
      </c>
      <c r="H74" s="5">
        <v>11</v>
      </c>
    </row>
    <row r="75" spans="1:16">
      <c r="A75" s="5" t="s">
        <v>94</v>
      </c>
      <c r="B75" s="5">
        <v>2022</v>
      </c>
      <c r="C75" s="6">
        <v>44695</v>
      </c>
      <c r="D75" s="5" t="s">
        <v>72</v>
      </c>
      <c r="E75" s="5" t="s">
        <v>236</v>
      </c>
      <c r="F75" s="5" t="s">
        <v>237</v>
      </c>
      <c r="G75" s="16" t="e">
        <f>(C75-VLOOKUP(E75,Riders!$A$2:$C$2013,2,FALSE))/365</f>
        <v>#N/A</v>
      </c>
      <c r="H75" s="5">
        <v>12</v>
      </c>
    </row>
    <row r="76" spans="1:16">
      <c r="A76" s="5" t="s">
        <v>94</v>
      </c>
      <c r="B76" s="5">
        <v>2022</v>
      </c>
      <c r="C76" s="6">
        <v>44695</v>
      </c>
      <c r="D76" s="5" t="s">
        <v>72</v>
      </c>
      <c r="E76" s="5" t="s">
        <v>253</v>
      </c>
      <c r="F76" s="5" t="s">
        <v>254</v>
      </c>
      <c r="G76" s="16">
        <f>(C76-VLOOKUP(E76,Riders!$A$2:$C$2013,2,FALSE))/365</f>
        <v>29.882191780821916</v>
      </c>
      <c r="H76" s="5">
        <v>13</v>
      </c>
    </row>
    <row r="77" spans="1:16">
      <c r="A77" s="5" t="s">
        <v>94</v>
      </c>
      <c r="B77" s="5">
        <v>2022</v>
      </c>
      <c r="C77" s="6">
        <v>44695</v>
      </c>
      <c r="D77" s="5" t="s">
        <v>72</v>
      </c>
      <c r="E77" s="5" t="s">
        <v>251</v>
      </c>
      <c r="F77" s="5" t="s">
        <v>38</v>
      </c>
      <c r="G77" s="16">
        <f>(C77-VLOOKUP(E77,Riders!$A$2:$C$2013,2,FALSE))/365</f>
        <v>28.123287671232877</v>
      </c>
      <c r="H77" s="5">
        <v>14</v>
      </c>
    </row>
    <row r="78" spans="1:16">
      <c r="A78" s="5" t="s">
        <v>94</v>
      </c>
      <c r="B78" s="5">
        <v>2022</v>
      </c>
      <c r="C78" s="6">
        <v>44695</v>
      </c>
      <c r="D78" s="5" t="s">
        <v>72</v>
      </c>
      <c r="E78" s="5" t="s">
        <v>231</v>
      </c>
      <c r="F78" s="5" t="s">
        <v>49</v>
      </c>
      <c r="G78" s="16" t="e">
        <f>(C78-VLOOKUP(E78,Riders!$A$2:$C$2013,2,FALSE))/365</f>
        <v>#N/A</v>
      </c>
      <c r="H78" s="5">
        <v>15</v>
      </c>
    </row>
    <row r="79" spans="1:16">
      <c r="A79" s="5" t="s">
        <v>94</v>
      </c>
      <c r="B79" s="5">
        <v>2022</v>
      </c>
      <c r="C79" s="6">
        <v>44695</v>
      </c>
      <c r="D79" s="5" t="s">
        <v>72</v>
      </c>
      <c r="E79" s="5" t="s">
        <v>266</v>
      </c>
      <c r="F79" s="5" t="s">
        <v>25</v>
      </c>
      <c r="G79" s="16">
        <f>(C79-VLOOKUP(E79,Riders!$A$2:$C$2013,2,FALSE))/365</f>
        <v>21.342465753424658</v>
      </c>
      <c r="H79" s="5">
        <v>16</v>
      </c>
    </row>
    <row r="80" spans="1:16">
      <c r="A80" s="5" t="s">
        <v>94</v>
      </c>
      <c r="B80" s="5">
        <v>2022</v>
      </c>
      <c r="C80" s="6">
        <v>44695</v>
      </c>
      <c r="D80" s="5" t="s">
        <v>72</v>
      </c>
      <c r="E80" s="5" t="s">
        <v>248</v>
      </c>
      <c r="F80" s="5" t="s">
        <v>44</v>
      </c>
      <c r="G80" s="16">
        <f>(C80-VLOOKUP(E80,Riders!$A$2:$C$2013,2,FALSE))/365</f>
        <v>19.786301369863015</v>
      </c>
      <c r="H80" s="5">
        <v>17</v>
      </c>
    </row>
    <row r="81" spans="1:10">
      <c r="A81" s="5" t="s">
        <v>94</v>
      </c>
      <c r="B81" s="5">
        <v>2022</v>
      </c>
      <c r="C81" s="6">
        <v>44695</v>
      </c>
      <c r="D81" s="5" t="s">
        <v>72</v>
      </c>
      <c r="E81" s="5" t="s">
        <v>264</v>
      </c>
      <c r="F81" s="5" t="s">
        <v>19</v>
      </c>
      <c r="G81" s="16">
        <f>(C81-VLOOKUP(E81,Riders!$A$2:$C$2013,2,FALSE))/365</f>
        <v>22.213698630136985</v>
      </c>
      <c r="H81" s="5">
        <v>18</v>
      </c>
    </row>
    <row r="82" spans="1:10">
      <c r="A82" s="5" t="s">
        <v>94</v>
      </c>
      <c r="B82" s="5">
        <v>2022</v>
      </c>
      <c r="C82" s="6">
        <v>44695</v>
      </c>
      <c r="D82" s="5" t="s">
        <v>72</v>
      </c>
      <c r="E82" s="5" t="s">
        <v>269</v>
      </c>
      <c r="F82" s="5" t="s">
        <v>92</v>
      </c>
      <c r="G82" s="16">
        <f>(C82-VLOOKUP(E82,Riders!$A$2:$C$2013,2,FALSE))/365</f>
        <v>26.835616438356166</v>
      </c>
      <c r="H82" s="5">
        <v>19</v>
      </c>
    </row>
    <row r="83" spans="1:10">
      <c r="A83" s="5" t="s">
        <v>94</v>
      </c>
      <c r="B83" s="5">
        <v>2022</v>
      </c>
      <c r="C83" s="6">
        <v>44695</v>
      </c>
      <c r="D83" s="5" t="s">
        <v>72</v>
      </c>
      <c r="E83" s="5" t="s">
        <v>229</v>
      </c>
      <c r="F83" s="5" t="s">
        <v>230</v>
      </c>
      <c r="G83" s="16">
        <f>(C83-VLOOKUP(E83,Riders!$A$2:$C$2013,2,FALSE))/365</f>
        <v>22.427397260273974</v>
      </c>
      <c r="H83" s="5">
        <v>20</v>
      </c>
    </row>
    <row r="84" spans="1:10">
      <c r="A84" s="5" t="s">
        <v>94</v>
      </c>
      <c r="B84" s="5">
        <v>2022</v>
      </c>
      <c r="C84" s="6">
        <v>44695</v>
      </c>
      <c r="D84" s="5" t="s">
        <v>72</v>
      </c>
      <c r="E84" s="5" t="s">
        <v>267</v>
      </c>
      <c r="F84" s="5" t="s">
        <v>268</v>
      </c>
      <c r="G84" s="16">
        <f>(C84-VLOOKUP(E84,Riders!$A$2:$C$2013,2,FALSE))/365</f>
        <v>28.353424657534248</v>
      </c>
      <c r="H84" s="5">
        <v>21</v>
      </c>
    </row>
    <row r="85" spans="1:10">
      <c r="A85" s="5" t="s">
        <v>94</v>
      </c>
      <c r="B85" s="5">
        <v>2022</v>
      </c>
      <c r="C85" s="6">
        <v>44695</v>
      </c>
      <c r="D85" s="5" t="s">
        <v>72</v>
      </c>
      <c r="E85" s="5" t="s">
        <v>365</v>
      </c>
      <c r="F85" s="5" t="s">
        <v>273</v>
      </c>
      <c r="G85" s="16" t="e">
        <f>(C85-VLOOKUP(E85,Riders!$A$2:$C$2013,2,FALSE))/365</f>
        <v>#N/A</v>
      </c>
      <c r="H85" s="5">
        <v>22</v>
      </c>
    </row>
    <row r="86" spans="1:10">
      <c r="A86" s="5" t="s">
        <v>94</v>
      </c>
      <c r="B86" s="5">
        <v>2022</v>
      </c>
      <c r="C86" s="6">
        <v>44695</v>
      </c>
      <c r="D86" s="5" t="s">
        <v>72</v>
      </c>
      <c r="E86" s="5" t="s">
        <v>270</v>
      </c>
      <c r="F86" s="5" t="s">
        <v>271</v>
      </c>
      <c r="G86" s="16">
        <f>(C86-VLOOKUP(E86,Riders!$A$2:$C$2013,2,FALSE))/365</f>
        <v>19.090410958904108</v>
      </c>
      <c r="H86" s="5">
        <v>23</v>
      </c>
    </row>
    <row r="87" spans="1:10">
      <c r="A87" s="1" t="s">
        <v>103</v>
      </c>
      <c r="B87" s="1">
        <v>2022</v>
      </c>
      <c r="C87" s="2">
        <v>44674</v>
      </c>
      <c r="D87" s="1" t="s">
        <v>72</v>
      </c>
      <c r="E87" s="1" t="s">
        <v>276</v>
      </c>
      <c r="F87" s="1" t="s">
        <v>25</v>
      </c>
      <c r="G87" s="1"/>
      <c r="H87" s="1">
        <v>1</v>
      </c>
      <c r="I87" s="7">
        <v>0.53819444444444442</v>
      </c>
      <c r="J87">
        <v>47.613</v>
      </c>
    </row>
    <row r="88" spans="1:10">
      <c r="A88" s="1" t="s">
        <v>103</v>
      </c>
      <c r="B88" s="1">
        <v>2022</v>
      </c>
      <c r="C88" s="2">
        <v>44674</v>
      </c>
      <c r="D88" s="1" t="s">
        <v>72</v>
      </c>
      <c r="E88" s="1" t="s">
        <v>226</v>
      </c>
      <c r="F88" s="1" t="s">
        <v>40</v>
      </c>
      <c r="G88" s="1"/>
      <c r="H88" s="1">
        <v>2</v>
      </c>
    </row>
    <row r="89" spans="1:10">
      <c r="A89" s="1" t="s">
        <v>103</v>
      </c>
      <c r="B89" s="1">
        <v>2022</v>
      </c>
      <c r="C89" s="2">
        <v>44674</v>
      </c>
      <c r="D89" s="1" t="s">
        <v>72</v>
      </c>
      <c r="E89" s="1" t="s">
        <v>223</v>
      </c>
      <c r="F89" s="1" t="s">
        <v>19</v>
      </c>
      <c r="G89" s="1"/>
      <c r="H89" s="1">
        <v>3</v>
      </c>
    </row>
    <row r="90" spans="1:10">
      <c r="A90" s="1" t="s">
        <v>103</v>
      </c>
      <c r="B90" s="1">
        <v>2022</v>
      </c>
      <c r="C90" s="2">
        <v>44674</v>
      </c>
      <c r="D90" s="1" t="s">
        <v>72</v>
      </c>
      <c r="E90" s="1" t="s">
        <v>277</v>
      </c>
      <c r="F90" s="1" t="s">
        <v>36</v>
      </c>
      <c r="G90" s="1"/>
      <c r="H90" s="1">
        <v>4</v>
      </c>
    </row>
    <row r="91" spans="1:10">
      <c r="A91" s="1" t="s">
        <v>103</v>
      </c>
      <c r="B91" s="1">
        <v>2022</v>
      </c>
      <c r="C91" s="2">
        <v>44674</v>
      </c>
      <c r="D91" s="1" t="s">
        <v>72</v>
      </c>
      <c r="E91" s="1" t="s">
        <v>243</v>
      </c>
      <c r="F91" s="1" t="s">
        <v>51</v>
      </c>
      <c r="G91" s="1"/>
      <c r="H91" s="1">
        <v>5</v>
      </c>
    </row>
    <row r="92" spans="1:10">
      <c r="A92" s="1" t="s">
        <v>103</v>
      </c>
      <c r="B92" s="1">
        <v>2022</v>
      </c>
      <c r="C92" s="2">
        <v>44674</v>
      </c>
      <c r="D92" s="1" t="s">
        <v>72</v>
      </c>
      <c r="E92" s="1" t="s">
        <v>234</v>
      </c>
      <c r="F92" s="1" t="s">
        <v>15</v>
      </c>
      <c r="G92" s="1"/>
      <c r="H92" s="1">
        <v>6</v>
      </c>
    </row>
    <row r="93" spans="1:10">
      <c r="A93" s="1" t="s">
        <v>103</v>
      </c>
      <c r="B93" s="1">
        <v>2022</v>
      </c>
      <c r="C93" s="2">
        <v>44674</v>
      </c>
      <c r="D93" s="1" t="s">
        <v>72</v>
      </c>
      <c r="E93" s="1" t="s">
        <v>224</v>
      </c>
      <c r="F93" s="1" t="s">
        <v>225</v>
      </c>
      <c r="G93" s="1"/>
      <c r="H93" s="1">
        <v>7</v>
      </c>
    </row>
    <row r="94" spans="1:10">
      <c r="A94" s="1" t="s">
        <v>103</v>
      </c>
      <c r="B94" s="1">
        <v>2022</v>
      </c>
      <c r="C94" s="2">
        <v>44674</v>
      </c>
      <c r="D94" s="1" t="s">
        <v>72</v>
      </c>
      <c r="E94" s="1" t="s">
        <v>244</v>
      </c>
      <c r="F94" s="1" t="s">
        <v>245</v>
      </c>
      <c r="G94" s="1"/>
      <c r="H94" s="1">
        <v>8</v>
      </c>
    </row>
    <row r="95" spans="1:10">
      <c r="A95" s="1" t="s">
        <v>103</v>
      </c>
      <c r="B95" s="1">
        <v>2022</v>
      </c>
      <c r="C95" s="2">
        <v>44674</v>
      </c>
      <c r="D95" s="1" t="s">
        <v>72</v>
      </c>
      <c r="E95" s="1" t="s">
        <v>227</v>
      </c>
      <c r="F95" s="1" t="s">
        <v>228</v>
      </c>
      <c r="G95" s="1"/>
      <c r="H95" s="1">
        <v>9</v>
      </c>
    </row>
    <row r="96" spans="1:10">
      <c r="A96" s="1" t="s">
        <v>103</v>
      </c>
      <c r="B96" s="1">
        <v>2022</v>
      </c>
      <c r="C96" s="2">
        <v>44674</v>
      </c>
      <c r="D96" s="1" t="s">
        <v>72</v>
      </c>
      <c r="E96" s="1" t="s">
        <v>275</v>
      </c>
      <c r="F96" s="1" t="s">
        <v>47</v>
      </c>
      <c r="G96" s="1"/>
      <c r="H96" s="1">
        <v>10</v>
      </c>
    </row>
    <row r="97" spans="1:10">
      <c r="A97" s="1" t="s">
        <v>103</v>
      </c>
      <c r="B97" s="1">
        <v>2022</v>
      </c>
      <c r="C97" s="2">
        <v>44674</v>
      </c>
      <c r="D97" s="1" t="s">
        <v>72</v>
      </c>
      <c r="E97" s="1" t="s">
        <v>279</v>
      </c>
      <c r="F97" s="1" t="s">
        <v>53</v>
      </c>
      <c r="G97" s="1"/>
      <c r="H97" s="1">
        <v>11</v>
      </c>
    </row>
    <row r="98" spans="1:10">
      <c r="A98" s="1" t="s">
        <v>103</v>
      </c>
      <c r="B98" s="1">
        <v>2022</v>
      </c>
      <c r="C98" s="2">
        <v>44674</v>
      </c>
      <c r="D98" s="1" t="s">
        <v>72</v>
      </c>
      <c r="E98" s="1" t="s">
        <v>246</v>
      </c>
      <c r="F98" s="1" t="s">
        <v>280</v>
      </c>
      <c r="G98" s="1"/>
      <c r="H98" s="1">
        <v>12</v>
      </c>
    </row>
    <row r="99" spans="1:10">
      <c r="A99" s="1" t="s">
        <v>103</v>
      </c>
      <c r="B99" s="1">
        <v>2022</v>
      </c>
      <c r="C99" s="2">
        <v>44674</v>
      </c>
      <c r="D99" s="1" t="s">
        <v>72</v>
      </c>
      <c r="E99" s="1" t="s">
        <v>278</v>
      </c>
      <c r="F99" s="1" t="s">
        <v>67</v>
      </c>
      <c r="G99" s="1"/>
      <c r="H99" s="1">
        <v>13</v>
      </c>
    </row>
    <row r="100" spans="1:10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221</v>
      </c>
      <c r="F100" s="1" t="s">
        <v>27</v>
      </c>
      <c r="G100" s="1"/>
      <c r="H100" s="1">
        <v>14</v>
      </c>
    </row>
    <row r="101" spans="1:10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253</v>
      </c>
      <c r="F101" s="1" t="s">
        <v>254</v>
      </c>
      <c r="G101" s="1"/>
      <c r="H101" s="1">
        <v>15</v>
      </c>
    </row>
    <row r="102" spans="1:10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281</v>
      </c>
      <c r="F102" s="1" t="s">
        <v>29</v>
      </c>
      <c r="G102" s="1"/>
      <c r="H102" s="1">
        <v>16</v>
      </c>
    </row>
    <row r="103" spans="1:10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282</v>
      </c>
      <c r="F103" s="1" t="s">
        <v>21</v>
      </c>
      <c r="G103" s="1"/>
      <c r="H103" s="1">
        <v>17</v>
      </c>
    </row>
    <row r="104" spans="1:10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274</v>
      </c>
      <c r="F104" s="1" t="s">
        <v>56</v>
      </c>
      <c r="G104" s="1"/>
      <c r="H104" s="1">
        <v>18</v>
      </c>
    </row>
    <row r="105" spans="1:10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231</v>
      </c>
      <c r="F105" s="1" t="s">
        <v>49</v>
      </c>
      <c r="G105" s="1"/>
      <c r="H105" s="1">
        <v>19</v>
      </c>
    </row>
    <row r="106" spans="1:10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238</v>
      </c>
      <c r="F106" s="1" t="s">
        <v>239</v>
      </c>
      <c r="G106" s="1"/>
      <c r="H106" s="1">
        <v>20</v>
      </c>
    </row>
    <row r="107" spans="1:10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267</v>
      </c>
      <c r="F107" s="1" t="s">
        <v>268</v>
      </c>
      <c r="G107" s="1"/>
      <c r="H107" s="1">
        <v>21</v>
      </c>
    </row>
    <row r="108" spans="1:10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249</v>
      </c>
      <c r="F108" s="1" t="s">
        <v>250</v>
      </c>
      <c r="G108" s="1"/>
      <c r="H108" s="1">
        <v>22</v>
      </c>
    </row>
    <row r="109" spans="1:10">
      <c r="A109" s="5" t="s">
        <v>110</v>
      </c>
      <c r="B109" s="5">
        <v>2021</v>
      </c>
      <c r="C109" s="6">
        <v>44491</v>
      </c>
      <c r="D109" s="5" t="s">
        <v>13</v>
      </c>
      <c r="E109" s="5" t="s">
        <v>276</v>
      </c>
      <c r="F109" s="5" t="s">
        <v>25</v>
      </c>
      <c r="G109" s="5"/>
      <c r="H109" s="5">
        <v>1</v>
      </c>
      <c r="I109" s="7">
        <v>0.68055555555555547</v>
      </c>
      <c r="J109">
        <v>47.755000000000003</v>
      </c>
    </row>
    <row r="110" spans="1:10">
      <c r="A110" s="5" t="s">
        <v>110</v>
      </c>
      <c r="B110" s="5">
        <v>2021</v>
      </c>
      <c r="C110" s="6">
        <v>44491</v>
      </c>
      <c r="D110" s="5" t="s">
        <v>13</v>
      </c>
      <c r="E110" s="5" t="s">
        <v>233</v>
      </c>
      <c r="F110" s="5" t="s">
        <v>53</v>
      </c>
      <c r="G110" s="5"/>
      <c r="H110" s="5">
        <v>2</v>
      </c>
    </row>
    <row r="111" spans="1:10">
      <c r="A111" s="5" t="s">
        <v>110</v>
      </c>
      <c r="B111" s="5">
        <v>2021</v>
      </c>
      <c r="C111" s="6">
        <v>44491</v>
      </c>
      <c r="D111" s="5" t="s">
        <v>13</v>
      </c>
      <c r="E111" s="5" t="s">
        <v>220</v>
      </c>
      <c r="F111" s="5" t="s">
        <v>17</v>
      </c>
      <c r="G111" s="5"/>
      <c r="H111" s="5">
        <v>3</v>
      </c>
    </row>
    <row r="112" spans="1:10">
      <c r="A112" s="5" t="s">
        <v>110</v>
      </c>
      <c r="B112" s="5">
        <v>2021</v>
      </c>
      <c r="C112" s="6">
        <v>44491</v>
      </c>
      <c r="D112" s="5" t="s">
        <v>13</v>
      </c>
      <c r="E112" s="5" t="s">
        <v>243</v>
      </c>
      <c r="F112" s="5" t="s">
        <v>51</v>
      </c>
      <c r="G112" s="5"/>
      <c r="H112" s="5">
        <v>4</v>
      </c>
    </row>
    <row r="113" spans="1:8">
      <c r="A113" s="5" t="s">
        <v>110</v>
      </c>
      <c r="B113" s="5">
        <v>2021</v>
      </c>
      <c r="C113" s="6">
        <v>44491</v>
      </c>
      <c r="D113" s="5" t="s">
        <v>13</v>
      </c>
      <c r="E113" s="5" t="s">
        <v>219</v>
      </c>
      <c r="F113" s="5" t="s">
        <v>67</v>
      </c>
      <c r="G113" s="5"/>
      <c r="H113" s="5">
        <v>5</v>
      </c>
    </row>
    <row r="114" spans="1:8">
      <c r="A114" s="5" t="s">
        <v>110</v>
      </c>
      <c r="B114" s="5">
        <v>2021</v>
      </c>
      <c r="C114" s="6">
        <v>44491</v>
      </c>
      <c r="D114" s="5" t="s">
        <v>13</v>
      </c>
      <c r="E114" s="5" t="s">
        <v>227</v>
      </c>
      <c r="F114" s="5" t="s">
        <v>228</v>
      </c>
      <c r="G114" s="5"/>
      <c r="H114" s="5">
        <v>6</v>
      </c>
    </row>
    <row r="115" spans="1:8">
      <c r="A115" s="5" t="s">
        <v>110</v>
      </c>
      <c r="B115" s="5">
        <v>2021</v>
      </c>
      <c r="C115" s="6">
        <v>44491</v>
      </c>
      <c r="D115" s="5" t="s">
        <v>13</v>
      </c>
      <c r="E115" s="5" t="s">
        <v>283</v>
      </c>
      <c r="F115" s="5" t="s">
        <v>123</v>
      </c>
      <c r="G115" s="5"/>
      <c r="H115" s="5">
        <v>7</v>
      </c>
    </row>
    <row r="116" spans="1:8">
      <c r="A116" s="5" t="s">
        <v>110</v>
      </c>
      <c r="B116" s="5">
        <v>2021</v>
      </c>
      <c r="C116" s="6">
        <v>44491</v>
      </c>
      <c r="D116" s="5" t="s">
        <v>13</v>
      </c>
      <c r="E116" s="5" t="s">
        <v>223</v>
      </c>
      <c r="F116" s="5" t="s">
        <v>19</v>
      </c>
      <c r="G116" s="5"/>
      <c r="H116" s="5">
        <v>8</v>
      </c>
    </row>
    <row r="117" spans="1:8">
      <c r="A117" s="5" t="s">
        <v>110</v>
      </c>
      <c r="B117" s="5">
        <v>2021</v>
      </c>
      <c r="C117" s="6">
        <v>44491</v>
      </c>
      <c r="D117" s="5" t="s">
        <v>13</v>
      </c>
      <c r="E117" s="5" t="s">
        <v>235</v>
      </c>
      <c r="F117" s="5" t="s">
        <v>61</v>
      </c>
      <c r="G117" s="5"/>
      <c r="H117" s="5">
        <v>9</v>
      </c>
    </row>
    <row r="118" spans="1:8">
      <c r="A118" s="5" t="s">
        <v>110</v>
      </c>
      <c r="B118" s="5">
        <v>2021</v>
      </c>
      <c r="C118" s="6">
        <v>44491</v>
      </c>
      <c r="D118" s="5" t="s">
        <v>13</v>
      </c>
      <c r="E118" s="5" t="s">
        <v>249</v>
      </c>
      <c r="F118" s="5" t="s">
        <v>250</v>
      </c>
      <c r="G118" s="5"/>
      <c r="H118" s="5">
        <v>10</v>
      </c>
    </row>
    <row r="119" spans="1:8">
      <c r="A119" s="5" t="s">
        <v>110</v>
      </c>
      <c r="B119" s="5">
        <v>2021</v>
      </c>
      <c r="C119" s="6">
        <v>44491</v>
      </c>
      <c r="D119" s="5" t="s">
        <v>13</v>
      </c>
      <c r="E119" s="5" t="s">
        <v>244</v>
      </c>
      <c r="F119" s="5" t="s">
        <v>245</v>
      </c>
      <c r="G119" s="5"/>
      <c r="H119" s="5">
        <v>11</v>
      </c>
    </row>
    <row r="120" spans="1:8">
      <c r="A120" s="5" t="s">
        <v>110</v>
      </c>
      <c r="B120" s="5">
        <v>2021</v>
      </c>
      <c r="C120" s="6">
        <v>44491</v>
      </c>
      <c r="D120" s="5" t="s">
        <v>13</v>
      </c>
      <c r="E120" s="5" t="s">
        <v>290</v>
      </c>
      <c r="F120" s="5" t="s">
        <v>237</v>
      </c>
      <c r="G120" s="5"/>
      <c r="H120" s="5">
        <v>12</v>
      </c>
    </row>
    <row r="121" spans="1:8">
      <c r="A121" s="5" t="s">
        <v>110</v>
      </c>
      <c r="B121" s="5">
        <v>2021</v>
      </c>
      <c r="C121" s="6">
        <v>44491</v>
      </c>
      <c r="D121" s="5" t="s">
        <v>13</v>
      </c>
      <c r="E121" s="5" t="s">
        <v>281</v>
      </c>
      <c r="F121" s="5" t="s">
        <v>29</v>
      </c>
      <c r="G121" s="5"/>
      <c r="H121" s="5">
        <v>13</v>
      </c>
    </row>
    <row r="122" spans="1:8">
      <c r="A122" s="5" t="s">
        <v>110</v>
      </c>
      <c r="B122" s="5">
        <v>2021</v>
      </c>
      <c r="C122" s="6">
        <v>44491</v>
      </c>
      <c r="D122" s="5" t="s">
        <v>13</v>
      </c>
      <c r="E122" s="5" t="s">
        <v>238</v>
      </c>
      <c r="F122" s="5" t="s">
        <v>239</v>
      </c>
      <c r="G122" s="5"/>
      <c r="H122" s="5">
        <v>14</v>
      </c>
    </row>
    <row r="123" spans="1:8">
      <c r="A123" s="5" t="s">
        <v>110</v>
      </c>
      <c r="B123" s="5">
        <v>2021</v>
      </c>
      <c r="C123" s="6">
        <v>44491</v>
      </c>
      <c r="D123" s="5" t="s">
        <v>13</v>
      </c>
      <c r="E123" s="5" t="s">
        <v>284</v>
      </c>
      <c r="F123" s="5" t="s">
        <v>49</v>
      </c>
      <c r="G123" s="5"/>
      <c r="H123" s="5">
        <v>15</v>
      </c>
    </row>
    <row r="124" spans="1:8">
      <c r="A124" s="5" t="s">
        <v>110</v>
      </c>
      <c r="B124" s="5">
        <v>2021</v>
      </c>
      <c r="C124" s="6">
        <v>44491</v>
      </c>
      <c r="D124" s="5" t="s">
        <v>13</v>
      </c>
      <c r="E124" s="5" t="s">
        <v>287</v>
      </c>
      <c r="F124" s="5" t="s">
        <v>47</v>
      </c>
      <c r="G124" s="5"/>
      <c r="H124" s="5">
        <v>16</v>
      </c>
    </row>
    <row r="125" spans="1:8">
      <c r="A125" s="5" t="s">
        <v>110</v>
      </c>
      <c r="B125" s="5">
        <v>2021</v>
      </c>
      <c r="C125" s="6">
        <v>44491</v>
      </c>
      <c r="D125" s="5" t="s">
        <v>13</v>
      </c>
      <c r="E125" s="5" t="s">
        <v>291</v>
      </c>
      <c r="F125" s="5" t="s">
        <v>31</v>
      </c>
      <c r="G125" s="5"/>
      <c r="H125" s="5">
        <v>17</v>
      </c>
    </row>
    <row r="126" spans="1:8">
      <c r="A126" s="5" t="s">
        <v>110</v>
      </c>
      <c r="B126" s="5">
        <v>2021</v>
      </c>
      <c r="C126" s="6">
        <v>44491</v>
      </c>
      <c r="D126" s="5" t="s">
        <v>13</v>
      </c>
      <c r="E126" s="5" t="s">
        <v>289</v>
      </c>
      <c r="F126" s="5" t="s">
        <v>112</v>
      </c>
      <c r="G126" s="5"/>
      <c r="H126" s="5">
        <v>18</v>
      </c>
    </row>
    <row r="127" spans="1:8">
      <c r="A127" s="5" t="s">
        <v>110</v>
      </c>
      <c r="B127" s="5">
        <v>2021</v>
      </c>
      <c r="C127" s="6">
        <v>44491</v>
      </c>
      <c r="D127" s="5" t="s">
        <v>13</v>
      </c>
      <c r="E127" s="5" t="s">
        <v>285</v>
      </c>
      <c r="F127" s="5" t="s">
        <v>286</v>
      </c>
      <c r="G127" s="5"/>
      <c r="H127" s="5">
        <v>19</v>
      </c>
    </row>
    <row r="128" spans="1:8">
      <c r="A128" s="5" t="s">
        <v>110</v>
      </c>
      <c r="B128" s="5">
        <v>2021</v>
      </c>
      <c r="C128" s="6">
        <v>44491</v>
      </c>
      <c r="D128" s="5" t="s">
        <v>13</v>
      </c>
      <c r="E128" s="5" t="s">
        <v>226</v>
      </c>
      <c r="F128" s="5" t="s">
        <v>40</v>
      </c>
      <c r="G128" s="5"/>
      <c r="H128" s="5">
        <v>20</v>
      </c>
    </row>
    <row r="129" spans="1:10">
      <c r="A129" s="5" t="s">
        <v>110</v>
      </c>
      <c r="B129" s="5">
        <v>2021</v>
      </c>
      <c r="C129" s="6">
        <v>44491</v>
      </c>
      <c r="D129" s="5" t="s">
        <v>13</v>
      </c>
      <c r="E129" s="5" t="s">
        <v>262</v>
      </c>
      <c r="F129" s="5" t="s">
        <v>27</v>
      </c>
      <c r="G129" s="5"/>
      <c r="H129" s="5">
        <v>21</v>
      </c>
    </row>
    <row r="130" spans="1:10">
      <c r="A130" s="5" t="s">
        <v>110</v>
      </c>
      <c r="B130" s="5">
        <v>2021</v>
      </c>
      <c r="C130" s="6">
        <v>44491</v>
      </c>
      <c r="D130" s="5" t="s">
        <v>13</v>
      </c>
      <c r="E130" s="5" t="s">
        <v>248</v>
      </c>
      <c r="F130" s="5" t="s">
        <v>44</v>
      </c>
      <c r="G130" s="5"/>
      <c r="H130" s="5">
        <v>22</v>
      </c>
    </row>
    <row r="131" spans="1:10">
      <c r="A131" s="5" t="s">
        <v>110</v>
      </c>
      <c r="B131" s="5">
        <v>2021</v>
      </c>
      <c r="C131" s="6">
        <v>44491</v>
      </c>
      <c r="D131" s="5" t="s">
        <v>13</v>
      </c>
      <c r="E131" s="5" t="s">
        <v>288</v>
      </c>
      <c r="F131" s="5" t="s">
        <v>175</v>
      </c>
      <c r="G131" s="5"/>
      <c r="H131" s="5">
        <v>23</v>
      </c>
    </row>
    <row r="132" spans="1:10">
      <c r="A132" s="5" t="s">
        <v>110</v>
      </c>
      <c r="B132" s="5">
        <v>2021</v>
      </c>
      <c r="C132" s="6">
        <v>44491</v>
      </c>
      <c r="D132" s="5" t="s">
        <v>13</v>
      </c>
      <c r="E132" s="5" t="s">
        <v>224</v>
      </c>
      <c r="F132" s="5" t="s">
        <v>225</v>
      </c>
      <c r="G132" s="5"/>
      <c r="H132" s="5">
        <v>24</v>
      </c>
    </row>
    <row r="133" spans="1:10">
      <c r="A133" s="1" t="s">
        <v>71</v>
      </c>
      <c r="B133" s="1">
        <v>2021</v>
      </c>
      <c r="C133" s="2">
        <v>44450</v>
      </c>
      <c r="D133" s="1" t="s">
        <v>72</v>
      </c>
      <c r="E133" s="1" t="s">
        <v>275</v>
      </c>
      <c r="F133" s="1" t="s">
        <v>47</v>
      </c>
      <c r="G133" s="1"/>
      <c r="H133" s="1">
        <v>1</v>
      </c>
      <c r="I133" s="7">
        <v>0.47569444444444442</v>
      </c>
      <c r="J133">
        <v>44.646999999999998</v>
      </c>
    </row>
    <row r="134" spans="1:10">
      <c r="A134" s="1" t="s">
        <v>71</v>
      </c>
      <c r="B134" s="1">
        <v>2021</v>
      </c>
      <c r="C134" s="2">
        <v>44450</v>
      </c>
      <c r="D134" s="1" t="s">
        <v>72</v>
      </c>
      <c r="E134" s="1" t="s">
        <v>292</v>
      </c>
      <c r="F134" s="1" t="s">
        <v>31</v>
      </c>
      <c r="G134" s="1"/>
      <c r="H134" s="1">
        <v>2</v>
      </c>
    </row>
    <row r="135" spans="1:10">
      <c r="A135" s="1" t="s">
        <v>71</v>
      </c>
      <c r="B135" s="1">
        <v>2021</v>
      </c>
      <c r="C135" s="2">
        <v>44450</v>
      </c>
      <c r="D135" s="1" t="s">
        <v>72</v>
      </c>
      <c r="E135" s="1" t="s">
        <v>282</v>
      </c>
      <c r="F135" s="1" t="s">
        <v>21</v>
      </c>
      <c r="G135" s="1"/>
      <c r="H135" s="1">
        <v>3</v>
      </c>
    </row>
    <row r="136" spans="1:10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284</v>
      </c>
      <c r="F136" s="1" t="s">
        <v>49</v>
      </c>
      <c r="G136" s="1"/>
      <c r="H136" s="1">
        <v>4</v>
      </c>
    </row>
    <row r="137" spans="1:10">
      <c r="A137" s="1" t="s">
        <v>71</v>
      </c>
      <c r="B137" s="1">
        <v>2021</v>
      </c>
      <c r="C137" s="2">
        <v>44450</v>
      </c>
      <c r="D137" s="1" t="s">
        <v>72</v>
      </c>
      <c r="E137" s="1" t="s">
        <v>293</v>
      </c>
      <c r="F137" s="1" t="s">
        <v>51</v>
      </c>
      <c r="G137" s="1"/>
      <c r="H137" s="1">
        <v>5</v>
      </c>
    </row>
    <row r="138" spans="1:10">
      <c r="A138" s="1" t="s">
        <v>71</v>
      </c>
      <c r="B138" s="1">
        <v>2021</v>
      </c>
      <c r="C138" s="2">
        <v>44450</v>
      </c>
      <c r="D138" s="1" t="s">
        <v>72</v>
      </c>
      <c r="E138" s="1" t="s">
        <v>248</v>
      </c>
      <c r="F138" s="1" t="s">
        <v>44</v>
      </c>
      <c r="G138" s="1"/>
      <c r="H138" s="1">
        <v>6</v>
      </c>
    </row>
    <row r="139" spans="1:10">
      <c r="A139" s="1" t="s">
        <v>71</v>
      </c>
      <c r="B139" s="1">
        <v>2021</v>
      </c>
      <c r="C139" s="2">
        <v>44450</v>
      </c>
      <c r="D139" s="1" t="s">
        <v>72</v>
      </c>
      <c r="E139" s="1" t="s">
        <v>255</v>
      </c>
      <c r="F139" s="1" t="s">
        <v>92</v>
      </c>
      <c r="G139" s="1"/>
      <c r="H139" s="1">
        <v>7</v>
      </c>
    </row>
    <row r="140" spans="1:10">
      <c r="A140" s="1" t="s">
        <v>71</v>
      </c>
      <c r="B140" s="1">
        <v>2021</v>
      </c>
      <c r="C140" s="2">
        <v>44450</v>
      </c>
      <c r="D140" s="1" t="s">
        <v>72</v>
      </c>
      <c r="E140" s="1" t="s">
        <v>234</v>
      </c>
      <c r="F140" s="1" t="s">
        <v>15</v>
      </c>
      <c r="G140" s="1"/>
      <c r="H140" s="1">
        <v>8</v>
      </c>
    </row>
    <row r="141" spans="1:10">
      <c r="A141" s="1" t="s">
        <v>71</v>
      </c>
      <c r="B141" s="1">
        <v>2021</v>
      </c>
      <c r="C141" s="2">
        <v>44450</v>
      </c>
      <c r="D141" s="1" t="s">
        <v>72</v>
      </c>
      <c r="E141" s="1" t="s">
        <v>229</v>
      </c>
      <c r="F141" s="1" t="s">
        <v>230</v>
      </c>
      <c r="G141" s="1"/>
      <c r="H141" s="1">
        <v>9</v>
      </c>
    </row>
    <row r="142" spans="1:10">
      <c r="A142" s="1" t="s">
        <v>71</v>
      </c>
      <c r="B142" s="1">
        <v>2021</v>
      </c>
      <c r="C142" s="2">
        <v>44450</v>
      </c>
      <c r="D142" s="1" t="s">
        <v>72</v>
      </c>
      <c r="E142" s="1" t="s">
        <v>278</v>
      </c>
      <c r="F142" s="1" t="s">
        <v>67</v>
      </c>
      <c r="G142" s="1"/>
      <c r="H142" s="1">
        <v>10</v>
      </c>
    </row>
    <row r="143" spans="1:10">
      <c r="A143" s="1" t="s">
        <v>71</v>
      </c>
      <c r="B143" s="1">
        <v>2021</v>
      </c>
      <c r="C143" s="2">
        <v>44450</v>
      </c>
      <c r="D143" s="1" t="s">
        <v>72</v>
      </c>
      <c r="E143" s="1" t="s">
        <v>368</v>
      </c>
      <c r="F143" s="1" t="s">
        <v>261</v>
      </c>
      <c r="G143" s="1"/>
      <c r="H143" s="1">
        <v>11</v>
      </c>
    </row>
    <row r="144" spans="1:10">
      <c r="A144" s="1" t="s">
        <v>71</v>
      </c>
      <c r="B144" s="1">
        <v>2021</v>
      </c>
      <c r="C144" s="2">
        <v>44450</v>
      </c>
      <c r="D144" s="1" t="s">
        <v>72</v>
      </c>
      <c r="E144" s="1" t="s">
        <v>294</v>
      </c>
      <c r="F144" s="1" t="s">
        <v>295</v>
      </c>
      <c r="G144" s="1"/>
      <c r="H144" s="1">
        <v>12</v>
      </c>
    </row>
    <row r="145" spans="1:10">
      <c r="A145" s="1" t="s">
        <v>71</v>
      </c>
      <c r="B145" s="1">
        <v>2021</v>
      </c>
      <c r="C145" s="2">
        <v>44450</v>
      </c>
      <c r="D145" s="1" t="s">
        <v>72</v>
      </c>
      <c r="E145" s="1" t="s">
        <v>298</v>
      </c>
      <c r="F145" s="1" t="s">
        <v>271</v>
      </c>
      <c r="G145" s="1"/>
      <c r="H145" s="1">
        <v>13</v>
      </c>
    </row>
    <row r="146" spans="1:10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296</v>
      </c>
      <c r="F146" s="1" t="s">
        <v>59</v>
      </c>
      <c r="G146" s="1"/>
      <c r="H146" s="1">
        <v>14</v>
      </c>
    </row>
    <row r="147" spans="1:10">
      <c r="A147" s="1" t="s">
        <v>71</v>
      </c>
      <c r="B147" s="1">
        <v>2021</v>
      </c>
      <c r="C147" s="2">
        <v>44450</v>
      </c>
      <c r="D147" s="1" t="s">
        <v>72</v>
      </c>
      <c r="E147" s="1" t="s">
        <v>299</v>
      </c>
      <c r="F147" s="1" t="s">
        <v>70</v>
      </c>
      <c r="G147" s="1"/>
      <c r="H147" s="1">
        <v>15</v>
      </c>
    </row>
    <row r="148" spans="1:10">
      <c r="A148" s="5" t="s">
        <v>120</v>
      </c>
      <c r="B148" s="5">
        <v>2021</v>
      </c>
      <c r="C148" s="6">
        <v>44387</v>
      </c>
      <c r="D148" s="5" t="s">
        <v>72</v>
      </c>
      <c r="E148" s="5" t="s">
        <v>227</v>
      </c>
      <c r="F148" s="5" t="s">
        <v>228</v>
      </c>
      <c r="G148" s="5"/>
      <c r="H148" s="5">
        <v>1</v>
      </c>
      <c r="I148" s="7">
        <v>0.39027777777777778</v>
      </c>
      <c r="J148">
        <v>46.423000000000002</v>
      </c>
    </row>
    <row r="149" spans="1:10">
      <c r="A149" s="5" t="s">
        <v>120</v>
      </c>
      <c r="B149" s="5">
        <v>2021</v>
      </c>
      <c r="C149" s="6">
        <v>44387</v>
      </c>
      <c r="D149" s="5" t="s">
        <v>72</v>
      </c>
      <c r="E149" s="5" t="s">
        <v>285</v>
      </c>
      <c r="F149" s="5" t="s">
        <v>286</v>
      </c>
      <c r="G149" s="5"/>
      <c r="H149" s="5">
        <v>2</v>
      </c>
    </row>
    <row r="150" spans="1:10">
      <c r="A150" s="5" t="s">
        <v>120</v>
      </c>
      <c r="B150" s="5">
        <v>2021</v>
      </c>
      <c r="C150" s="6">
        <v>44387</v>
      </c>
      <c r="D150" s="5" t="s">
        <v>72</v>
      </c>
      <c r="E150" s="5" t="s">
        <v>249</v>
      </c>
      <c r="F150" s="5" t="s">
        <v>250</v>
      </c>
      <c r="G150" s="5"/>
      <c r="H150" s="5">
        <v>3</v>
      </c>
    </row>
    <row r="151" spans="1:10">
      <c r="A151" s="5" t="s">
        <v>120</v>
      </c>
      <c r="B151" s="5">
        <v>2021</v>
      </c>
      <c r="C151" s="6">
        <v>44387</v>
      </c>
      <c r="D151" s="5" t="s">
        <v>72</v>
      </c>
      <c r="E151" s="5" t="s">
        <v>303</v>
      </c>
      <c r="F151" s="5" t="s">
        <v>175</v>
      </c>
      <c r="G151" s="5"/>
      <c r="H151" s="5">
        <v>4</v>
      </c>
    </row>
    <row r="152" spans="1:10">
      <c r="A152" s="5" t="s">
        <v>120</v>
      </c>
      <c r="B152" s="5">
        <v>2021</v>
      </c>
      <c r="C152" s="6">
        <v>44387</v>
      </c>
      <c r="D152" s="5" t="s">
        <v>72</v>
      </c>
      <c r="E152" s="5" t="s">
        <v>302</v>
      </c>
      <c r="F152" s="5" t="s">
        <v>121</v>
      </c>
      <c r="G152" s="5"/>
      <c r="H152" s="5">
        <v>5</v>
      </c>
    </row>
    <row r="153" spans="1:10">
      <c r="A153" s="5" t="s">
        <v>120</v>
      </c>
      <c r="B153" s="5">
        <v>2021</v>
      </c>
      <c r="C153" s="6">
        <v>44387</v>
      </c>
      <c r="D153" s="5" t="s">
        <v>72</v>
      </c>
      <c r="E153" s="5" t="s">
        <v>306</v>
      </c>
      <c r="F153" s="5" t="s">
        <v>49</v>
      </c>
      <c r="G153" s="5"/>
      <c r="H153" s="5">
        <v>6</v>
      </c>
    </row>
    <row r="154" spans="1:10">
      <c r="A154" s="5" t="s">
        <v>120</v>
      </c>
      <c r="B154" s="5">
        <v>2021</v>
      </c>
      <c r="C154" s="6">
        <v>44387</v>
      </c>
      <c r="D154" s="5" t="s">
        <v>72</v>
      </c>
      <c r="E154" s="5" t="s">
        <v>300</v>
      </c>
      <c r="F154" s="5" t="s">
        <v>239</v>
      </c>
      <c r="G154" s="5"/>
      <c r="H154" s="5">
        <v>7</v>
      </c>
    </row>
    <row r="155" spans="1:10">
      <c r="A155" s="5" t="s">
        <v>120</v>
      </c>
      <c r="B155" s="5">
        <v>2021</v>
      </c>
      <c r="C155" s="6">
        <v>44387</v>
      </c>
      <c r="D155" s="5" t="s">
        <v>72</v>
      </c>
      <c r="E155" s="5" t="s">
        <v>301</v>
      </c>
      <c r="F155" s="5" t="s">
        <v>56</v>
      </c>
      <c r="G155" s="5"/>
      <c r="H155" s="5">
        <v>8</v>
      </c>
    </row>
    <row r="156" spans="1:10">
      <c r="A156" s="5" t="s">
        <v>120</v>
      </c>
      <c r="B156" s="5">
        <v>2021</v>
      </c>
      <c r="C156" s="6">
        <v>44387</v>
      </c>
      <c r="D156" s="5" t="s">
        <v>72</v>
      </c>
      <c r="E156" s="5" t="s">
        <v>289</v>
      </c>
      <c r="F156" s="5" t="s">
        <v>127</v>
      </c>
      <c r="G156" s="5"/>
      <c r="H156" s="5">
        <v>9</v>
      </c>
    </row>
    <row r="157" spans="1:10">
      <c r="A157" s="5" t="s">
        <v>120</v>
      </c>
      <c r="B157" s="5">
        <v>2021</v>
      </c>
      <c r="C157" s="6">
        <v>44387</v>
      </c>
      <c r="D157" s="5" t="s">
        <v>72</v>
      </c>
      <c r="E157" s="5" t="s">
        <v>290</v>
      </c>
      <c r="F157" s="5" t="s">
        <v>237</v>
      </c>
      <c r="G157" s="5"/>
      <c r="H157" s="5">
        <v>10</v>
      </c>
    </row>
    <row r="158" spans="1:10">
      <c r="A158" s="5" t="s">
        <v>120</v>
      </c>
      <c r="B158" s="5">
        <v>2021</v>
      </c>
      <c r="C158" s="6">
        <v>44387</v>
      </c>
      <c r="D158" s="5" t="s">
        <v>72</v>
      </c>
      <c r="E158" s="5" t="s">
        <v>241</v>
      </c>
      <c r="F158" s="5" t="s">
        <v>242</v>
      </c>
      <c r="G158" s="5"/>
      <c r="H158" s="5">
        <v>11</v>
      </c>
    </row>
    <row r="159" spans="1:10">
      <c r="A159" s="5" t="s">
        <v>120</v>
      </c>
      <c r="B159" s="5">
        <v>2021</v>
      </c>
      <c r="C159" s="6">
        <v>44387</v>
      </c>
      <c r="D159" s="5" t="s">
        <v>72</v>
      </c>
      <c r="E159" s="5" t="s">
        <v>283</v>
      </c>
      <c r="F159" s="5" t="s">
        <v>123</v>
      </c>
      <c r="G159" s="5"/>
      <c r="H159" s="5">
        <v>12</v>
      </c>
    </row>
    <row r="160" spans="1:10">
      <c r="A160" s="5" t="s">
        <v>120</v>
      </c>
      <c r="B160" s="5">
        <v>2021</v>
      </c>
      <c r="C160" s="6">
        <v>44387</v>
      </c>
      <c r="D160" s="5" t="s">
        <v>72</v>
      </c>
      <c r="E160" s="5" t="s">
        <v>267</v>
      </c>
      <c r="F160" s="5" t="s">
        <v>245</v>
      </c>
      <c r="G160" s="5"/>
      <c r="H160" s="5">
        <v>13</v>
      </c>
    </row>
    <row r="161" spans="1:10">
      <c r="A161" s="5" t="s">
        <v>120</v>
      </c>
      <c r="B161" s="5">
        <v>2021</v>
      </c>
      <c r="C161" s="6">
        <v>44387</v>
      </c>
      <c r="D161" s="5" t="s">
        <v>72</v>
      </c>
      <c r="E161" s="5" t="s">
        <v>304</v>
      </c>
      <c r="F161" s="5" t="s">
        <v>305</v>
      </c>
      <c r="G161" s="5"/>
      <c r="H161" s="5">
        <v>14</v>
      </c>
    </row>
    <row r="162" spans="1:10">
      <c r="A162" s="5" t="s">
        <v>120</v>
      </c>
      <c r="B162" s="5">
        <v>2021</v>
      </c>
      <c r="C162" s="6">
        <v>44387</v>
      </c>
      <c r="D162" s="5" t="s">
        <v>72</v>
      </c>
      <c r="E162" s="5" t="s">
        <v>260</v>
      </c>
      <c r="F162" s="5" t="s">
        <v>261</v>
      </c>
      <c r="G162" s="5"/>
      <c r="H162" s="5">
        <v>15</v>
      </c>
    </row>
    <row r="163" spans="1:10">
      <c r="A163" s="5" t="s">
        <v>120</v>
      </c>
      <c r="B163" s="5">
        <v>2021</v>
      </c>
      <c r="C163" s="6">
        <v>44387</v>
      </c>
      <c r="D163" s="5" t="s">
        <v>72</v>
      </c>
      <c r="E163" s="5" t="s">
        <v>307</v>
      </c>
      <c r="F163" s="5" t="s">
        <v>31</v>
      </c>
      <c r="G163" s="5"/>
      <c r="H163" s="5">
        <v>16</v>
      </c>
    </row>
    <row r="164" spans="1:10">
      <c r="A164" s="1" t="s">
        <v>134</v>
      </c>
      <c r="B164" s="1">
        <v>2020</v>
      </c>
      <c r="C164" s="2">
        <v>43889</v>
      </c>
      <c r="D164" s="1" t="s">
        <v>13</v>
      </c>
      <c r="E164" s="1" t="s">
        <v>316</v>
      </c>
      <c r="F164" s="1" t="s">
        <v>19</v>
      </c>
      <c r="G164" s="1"/>
      <c r="H164" s="1">
        <v>1</v>
      </c>
      <c r="I164" s="7">
        <v>0.59305555555555556</v>
      </c>
      <c r="J164">
        <v>46.341999999999999</v>
      </c>
    </row>
    <row r="165" spans="1:10">
      <c r="A165" s="1" t="s">
        <v>134</v>
      </c>
      <c r="B165" s="1">
        <v>2020</v>
      </c>
      <c r="C165" s="2">
        <v>43889</v>
      </c>
      <c r="D165" s="1" t="s">
        <v>13</v>
      </c>
      <c r="E165" s="1" t="s">
        <v>308</v>
      </c>
      <c r="F165" s="1" t="s">
        <v>53</v>
      </c>
      <c r="G165" s="1"/>
      <c r="H165" s="1">
        <v>2</v>
      </c>
    </row>
    <row r="166" spans="1:10">
      <c r="A166" s="1" t="s">
        <v>134</v>
      </c>
      <c r="B166" s="1">
        <v>2020</v>
      </c>
      <c r="C166" s="2">
        <v>43889</v>
      </c>
      <c r="D166" s="1" t="s">
        <v>13</v>
      </c>
      <c r="E166" s="1" t="s">
        <v>226</v>
      </c>
      <c r="F166" s="1" t="s">
        <v>40</v>
      </c>
      <c r="G166" s="1"/>
      <c r="H166" s="1">
        <v>3</v>
      </c>
    </row>
    <row r="167" spans="1:10">
      <c r="A167" s="1" t="s">
        <v>134</v>
      </c>
      <c r="B167" s="1">
        <v>2020</v>
      </c>
      <c r="C167" s="2">
        <v>43889</v>
      </c>
      <c r="D167" s="1" t="s">
        <v>13</v>
      </c>
      <c r="E167" s="1" t="s">
        <v>311</v>
      </c>
      <c r="F167" s="1" t="s">
        <v>51</v>
      </c>
      <c r="G167" s="1"/>
      <c r="H167" s="1">
        <v>4</v>
      </c>
    </row>
    <row r="168" spans="1:10">
      <c r="A168" s="1" t="s">
        <v>134</v>
      </c>
      <c r="B168" s="1">
        <v>2020</v>
      </c>
      <c r="C168" s="2">
        <v>43889</v>
      </c>
      <c r="D168" s="1" t="s">
        <v>13</v>
      </c>
      <c r="E168" s="1" t="s">
        <v>227</v>
      </c>
      <c r="F168" s="1" t="s">
        <v>228</v>
      </c>
      <c r="G168" s="1"/>
      <c r="H168" s="1">
        <v>5</v>
      </c>
    </row>
    <row r="169" spans="1:10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277</v>
      </c>
      <c r="F169" s="1" t="s">
        <v>36</v>
      </c>
      <c r="G169" s="1"/>
      <c r="H169" s="1">
        <v>6</v>
      </c>
    </row>
    <row r="170" spans="1:10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244</v>
      </c>
      <c r="F170" s="1" t="s">
        <v>245</v>
      </c>
      <c r="G170" s="1"/>
      <c r="H170" s="1">
        <v>7</v>
      </c>
    </row>
    <row r="171" spans="1:10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275</v>
      </c>
      <c r="F171" s="1" t="s">
        <v>47</v>
      </c>
      <c r="G171" s="1"/>
      <c r="H171" s="1">
        <v>8</v>
      </c>
    </row>
    <row r="172" spans="1:10">
      <c r="A172" s="1" t="s">
        <v>134</v>
      </c>
      <c r="B172" s="1">
        <v>2020</v>
      </c>
      <c r="C172" s="2">
        <v>43889</v>
      </c>
      <c r="D172" s="1" t="s">
        <v>13</v>
      </c>
      <c r="E172" s="1" t="s">
        <v>224</v>
      </c>
      <c r="F172" s="1" t="s">
        <v>225</v>
      </c>
      <c r="G172" s="1"/>
      <c r="H172" s="1">
        <v>9</v>
      </c>
    </row>
    <row r="173" spans="1:10">
      <c r="A173" s="1" t="s">
        <v>134</v>
      </c>
      <c r="B173" s="1">
        <v>2020</v>
      </c>
      <c r="C173" s="2">
        <v>43889</v>
      </c>
      <c r="D173" s="1" t="s">
        <v>13</v>
      </c>
      <c r="E173" s="1" t="s">
        <v>309</v>
      </c>
      <c r="F173" s="1" t="s">
        <v>38</v>
      </c>
      <c r="G173" s="1"/>
      <c r="H173" s="1">
        <v>10</v>
      </c>
    </row>
    <row r="174" spans="1:10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319</v>
      </c>
      <c r="F174" s="1" t="s">
        <v>25</v>
      </c>
      <c r="G174" s="1"/>
      <c r="H174" s="1">
        <v>11</v>
      </c>
    </row>
    <row r="175" spans="1:10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313</v>
      </c>
      <c r="F175" s="1" t="s">
        <v>239</v>
      </c>
      <c r="G175" s="1"/>
      <c r="H175" s="1">
        <v>12</v>
      </c>
    </row>
    <row r="176" spans="1:10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310</v>
      </c>
      <c r="F176" s="1" t="s">
        <v>56</v>
      </c>
      <c r="G176" s="1"/>
      <c r="H176" s="1">
        <v>13</v>
      </c>
    </row>
    <row r="177" spans="1:10">
      <c r="A177" s="1" t="s">
        <v>134</v>
      </c>
      <c r="B177" s="1">
        <v>2020</v>
      </c>
      <c r="C177" s="2">
        <v>43889</v>
      </c>
      <c r="D177" s="1" t="s">
        <v>13</v>
      </c>
      <c r="E177" s="1" t="s">
        <v>314</v>
      </c>
      <c r="F177" s="1" t="s">
        <v>29</v>
      </c>
      <c r="G177" s="1"/>
      <c r="H177" s="1">
        <v>14</v>
      </c>
    </row>
    <row r="178" spans="1:10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283</v>
      </c>
      <c r="F178" s="1" t="s">
        <v>123</v>
      </c>
      <c r="G178" s="1"/>
      <c r="H178" s="1">
        <v>15</v>
      </c>
    </row>
    <row r="179" spans="1:10">
      <c r="A179" s="1" t="s">
        <v>134</v>
      </c>
      <c r="B179" s="1">
        <v>2020</v>
      </c>
      <c r="C179" s="2">
        <v>43889</v>
      </c>
      <c r="D179" s="1" t="s">
        <v>13</v>
      </c>
      <c r="E179" s="1" t="s">
        <v>315</v>
      </c>
      <c r="F179" s="1" t="s">
        <v>175</v>
      </c>
      <c r="G179" s="1"/>
      <c r="H179" s="1">
        <v>16</v>
      </c>
    </row>
    <row r="180" spans="1:10">
      <c r="A180" s="1" t="s">
        <v>134</v>
      </c>
      <c r="B180" s="1">
        <v>2020</v>
      </c>
      <c r="C180" s="2">
        <v>43889</v>
      </c>
      <c r="D180" s="1" t="s">
        <v>13</v>
      </c>
      <c r="E180" s="1" t="s">
        <v>220</v>
      </c>
      <c r="F180" s="1" t="s">
        <v>17</v>
      </c>
      <c r="G180" s="1"/>
      <c r="H180" s="1">
        <v>17</v>
      </c>
    </row>
    <row r="181" spans="1:10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312</v>
      </c>
      <c r="F181" s="1" t="s">
        <v>271</v>
      </c>
      <c r="G181" s="1"/>
      <c r="H181" s="1">
        <v>18</v>
      </c>
    </row>
    <row r="182" spans="1:10">
      <c r="A182" s="1" t="s">
        <v>134</v>
      </c>
      <c r="B182" s="1">
        <v>2020</v>
      </c>
      <c r="C182" s="2">
        <v>43889</v>
      </c>
      <c r="D182" s="1" t="s">
        <v>13</v>
      </c>
      <c r="E182" s="1" t="s">
        <v>258</v>
      </c>
      <c r="F182" s="1" t="s">
        <v>65</v>
      </c>
      <c r="G182" s="1"/>
      <c r="H182" s="1">
        <v>19</v>
      </c>
    </row>
    <row r="183" spans="1:10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219</v>
      </c>
      <c r="F183" s="1" t="s">
        <v>67</v>
      </c>
      <c r="G183" s="1"/>
      <c r="H183" s="1">
        <v>20</v>
      </c>
    </row>
    <row r="184" spans="1:10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285</v>
      </c>
      <c r="F184" s="1" t="s">
        <v>286</v>
      </c>
      <c r="G184" s="1"/>
      <c r="H184" s="1">
        <v>21</v>
      </c>
    </row>
    <row r="185" spans="1:10">
      <c r="A185" s="5" t="s">
        <v>94</v>
      </c>
      <c r="B185" s="5">
        <v>2020</v>
      </c>
      <c r="C185" s="6">
        <v>43856</v>
      </c>
      <c r="D185" s="5" t="s">
        <v>72</v>
      </c>
      <c r="E185" s="5" t="s">
        <v>219</v>
      </c>
      <c r="F185" s="5" t="s">
        <v>67</v>
      </c>
      <c r="G185" s="5"/>
      <c r="H185" s="5">
        <v>1</v>
      </c>
      <c r="I185" s="7">
        <v>0.51944444444444449</v>
      </c>
      <c r="J185">
        <v>46.872</v>
      </c>
    </row>
    <row r="186" spans="1:10">
      <c r="A186" s="5" t="s">
        <v>94</v>
      </c>
      <c r="B186" s="5">
        <v>2020</v>
      </c>
      <c r="C186" s="6">
        <v>43856</v>
      </c>
      <c r="D186" s="5" t="s">
        <v>72</v>
      </c>
      <c r="E186" s="5" t="s">
        <v>308</v>
      </c>
      <c r="F186" s="5" t="s">
        <v>53</v>
      </c>
      <c r="G186" s="5"/>
      <c r="H186" s="5">
        <v>2</v>
      </c>
    </row>
    <row r="187" spans="1:10">
      <c r="A187" s="5" t="s">
        <v>94</v>
      </c>
      <c r="B187" s="5">
        <v>2020</v>
      </c>
      <c r="C187" s="6">
        <v>43856</v>
      </c>
      <c r="D187" s="5" t="s">
        <v>72</v>
      </c>
      <c r="E187" s="5" t="s">
        <v>311</v>
      </c>
      <c r="F187" s="5" t="s">
        <v>51</v>
      </c>
      <c r="G187" s="5"/>
      <c r="H187" s="5">
        <v>3</v>
      </c>
    </row>
    <row r="188" spans="1:10">
      <c r="A188" s="5" t="s">
        <v>94</v>
      </c>
      <c r="B188" s="5">
        <v>2020</v>
      </c>
      <c r="C188" s="6">
        <v>43856</v>
      </c>
      <c r="D188" s="5" t="s">
        <v>72</v>
      </c>
      <c r="E188" s="5" t="s">
        <v>220</v>
      </c>
      <c r="F188" s="5" t="s">
        <v>17</v>
      </c>
      <c r="G188" s="5"/>
      <c r="H188" s="5">
        <v>4</v>
      </c>
    </row>
    <row r="189" spans="1:10">
      <c r="A189" s="5" t="s">
        <v>94</v>
      </c>
      <c r="B189" s="5">
        <v>2020</v>
      </c>
      <c r="C189" s="6">
        <v>43856</v>
      </c>
      <c r="D189" s="5" t="s">
        <v>72</v>
      </c>
      <c r="E189" s="5" t="s">
        <v>227</v>
      </c>
      <c r="F189" s="5" t="s">
        <v>228</v>
      </c>
      <c r="G189" s="5"/>
      <c r="H189" s="5">
        <v>5</v>
      </c>
    </row>
    <row r="190" spans="1:10">
      <c r="A190" s="5" t="s">
        <v>94</v>
      </c>
      <c r="B190" s="5">
        <v>2020</v>
      </c>
      <c r="C190" s="6">
        <v>43856</v>
      </c>
      <c r="D190" s="5" t="s">
        <v>72</v>
      </c>
      <c r="E190" s="5" t="s">
        <v>325</v>
      </c>
      <c r="F190" s="5" t="s">
        <v>121</v>
      </c>
      <c r="G190" s="5"/>
      <c r="H190" s="5">
        <v>6</v>
      </c>
    </row>
    <row r="191" spans="1:10">
      <c r="A191" s="5" t="s">
        <v>94</v>
      </c>
      <c r="B191" s="5">
        <v>2020</v>
      </c>
      <c r="C191" s="6">
        <v>43856</v>
      </c>
      <c r="D191" s="5" t="s">
        <v>72</v>
      </c>
      <c r="E191" s="5" t="s">
        <v>313</v>
      </c>
      <c r="F191" s="5" t="s">
        <v>239</v>
      </c>
      <c r="G191" s="5"/>
      <c r="H191" s="5">
        <v>7</v>
      </c>
    </row>
    <row r="192" spans="1:10">
      <c r="A192" s="5" t="s">
        <v>94</v>
      </c>
      <c r="B192" s="5">
        <v>2020</v>
      </c>
      <c r="C192" s="6">
        <v>43856</v>
      </c>
      <c r="D192" s="5" t="s">
        <v>72</v>
      </c>
      <c r="E192" s="5" t="s">
        <v>240</v>
      </c>
      <c r="F192" s="5" t="s">
        <v>56</v>
      </c>
      <c r="G192" s="5"/>
      <c r="H192" s="5">
        <v>8</v>
      </c>
    </row>
    <row r="193" spans="1:10">
      <c r="A193" s="5" t="s">
        <v>94</v>
      </c>
      <c r="B193" s="5">
        <v>2020</v>
      </c>
      <c r="C193" s="6">
        <v>43856</v>
      </c>
      <c r="D193" s="5" t="s">
        <v>72</v>
      </c>
      <c r="E193" s="5" t="s">
        <v>249</v>
      </c>
      <c r="F193" s="5" t="s">
        <v>250</v>
      </c>
      <c r="G193" s="5"/>
      <c r="H193" s="5">
        <v>9</v>
      </c>
    </row>
    <row r="194" spans="1:10">
      <c r="A194" s="5" t="s">
        <v>94</v>
      </c>
      <c r="B194" s="5">
        <v>2020</v>
      </c>
      <c r="C194" s="6">
        <v>43856</v>
      </c>
      <c r="D194" s="5" t="s">
        <v>72</v>
      </c>
      <c r="E194" s="5" t="s">
        <v>322</v>
      </c>
      <c r="F194" s="5" t="s">
        <v>61</v>
      </c>
      <c r="G194" s="5"/>
      <c r="H194" s="5">
        <v>10</v>
      </c>
    </row>
    <row r="195" spans="1:10">
      <c r="A195" s="5" t="s">
        <v>94</v>
      </c>
      <c r="B195" s="5">
        <v>2020</v>
      </c>
      <c r="C195" s="6">
        <v>43856</v>
      </c>
      <c r="D195" s="5" t="s">
        <v>72</v>
      </c>
      <c r="E195" s="5" t="s">
        <v>283</v>
      </c>
      <c r="F195" s="5" t="s">
        <v>123</v>
      </c>
      <c r="G195" s="5"/>
      <c r="H195" s="5">
        <v>11</v>
      </c>
    </row>
    <row r="196" spans="1:10">
      <c r="A196" s="5" t="s">
        <v>94</v>
      </c>
      <c r="B196" s="5">
        <v>2020</v>
      </c>
      <c r="C196" s="6">
        <v>43856</v>
      </c>
      <c r="D196" s="5" t="s">
        <v>72</v>
      </c>
      <c r="E196" s="5" t="s">
        <v>284</v>
      </c>
      <c r="F196" s="5" t="s">
        <v>49</v>
      </c>
      <c r="G196" s="5"/>
      <c r="H196" s="5">
        <v>12</v>
      </c>
    </row>
    <row r="197" spans="1:10">
      <c r="A197" s="5" t="s">
        <v>94</v>
      </c>
      <c r="B197" s="5">
        <v>2020</v>
      </c>
      <c r="C197" s="6">
        <v>43856</v>
      </c>
      <c r="D197" s="5" t="s">
        <v>72</v>
      </c>
      <c r="E197" s="5" t="s">
        <v>323</v>
      </c>
      <c r="F197" s="5" t="s">
        <v>27</v>
      </c>
      <c r="G197" s="5"/>
      <c r="H197" s="5">
        <v>13</v>
      </c>
    </row>
    <row r="198" spans="1:10">
      <c r="A198" s="5" t="s">
        <v>94</v>
      </c>
      <c r="B198" s="5">
        <v>2020</v>
      </c>
      <c r="C198" s="6">
        <v>43856</v>
      </c>
      <c r="D198" s="5" t="s">
        <v>72</v>
      </c>
      <c r="E198" s="5" t="s">
        <v>312</v>
      </c>
      <c r="F198" s="5" t="s">
        <v>271</v>
      </c>
      <c r="G198" s="5"/>
      <c r="H198" s="5">
        <v>14</v>
      </c>
    </row>
    <row r="199" spans="1:10">
      <c r="A199" s="5" t="s">
        <v>94</v>
      </c>
      <c r="B199" s="5">
        <v>2020</v>
      </c>
      <c r="C199" s="6">
        <v>43856</v>
      </c>
      <c r="D199" s="5" t="s">
        <v>72</v>
      </c>
      <c r="E199" s="5" t="s">
        <v>309</v>
      </c>
      <c r="F199" s="5" t="s">
        <v>38</v>
      </c>
      <c r="G199" s="5"/>
      <c r="H199" s="5">
        <v>15</v>
      </c>
    </row>
    <row r="200" spans="1:10">
      <c r="A200" s="5" t="s">
        <v>94</v>
      </c>
      <c r="B200" s="5">
        <v>2020</v>
      </c>
      <c r="C200" s="6">
        <v>43856</v>
      </c>
      <c r="D200" s="5" t="s">
        <v>72</v>
      </c>
      <c r="E200" s="5" t="s">
        <v>315</v>
      </c>
      <c r="F200" s="5" t="s">
        <v>175</v>
      </c>
      <c r="G200" s="5"/>
      <c r="H200" s="5">
        <v>16</v>
      </c>
    </row>
    <row r="201" spans="1:10">
      <c r="A201" s="5" t="s">
        <v>94</v>
      </c>
      <c r="B201" s="5">
        <v>2020</v>
      </c>
      <c r="C201" s="6">
        <v>43856</v>
      </c>
      <c r="D201" s="5" t="s">
        <v>72</v>
      </c>
      <c r="E201" s="5" t="s">
        <v>229</v>
      </c>
      <c r="F201" s="5" t="s">
        <v>230</v>
      </c>
      <c r="G201" s="5"/>
      <c r="H201" s="5">
        <v>17</v>
      </c>
    </row>
    <row r="202" spans="1:10">
      <c r="A202" s="5" t="s">
        <v>94</v>
      </c>
      <c r="B202" s="5">
        <v>2020</v>
      </c>
      <c r="C202" s="6">
        <v>43856</v>
      </c>
      <c r="D202" s="5" t="s">
        <v>72</v>
      </c>
      <c r="E202" s="5" t="s">
        <v>324</v>
      </c>
      <c r="F202" s="5" t="s">
        <v>40</v>
      </c>
      <c r="G202" s="5"/>
      <c r="H202" s="5">
        <v>18</v>
      </c>
    </row>
    <row r="203" spans="1:10">
      <c r="A203" s="5" t="s">
        <v>94</v>
      </c>
      <c r="B203" s="5">
        <v>2020</v>
      </c>
      <c r="C203" s="6">
        <v>43856</v>
      </c>
      <c r="D203" s="5" t="s">
        <v>72</v>
      </c>
      <c r="E203" s="5" t="s">
        <v>224</v>
      </c>
      <c r="F203" s="5" t="s">
        <v>225</v>
      </c>
      <c r="G203" s="5"/>
      <c r="H203" s="5">
        <v>19</v>
      </c>
    </row>
    <row r="204" spans="1:10">
      <c r="A204" s="5" t="s">
        <v>94</v>
      </c>
      <c r="B204" s="5">
        <v>2020</v>
      </c>
      <c r="C204" s="6">
        <v>43856</v>
      </c>
      <c r="D204" s="5" t="s">
        <v>72</v>
      </c>
      <c r="E204" s="5" t="s">
        <v>258</v>
      </c>
      <c r="F204" s="5" t="s">
        <v>65</v>
      </c>
      <c r="G204" s="5"/>
      <c r="H204" s="5">
        <v>20</v>
      </c>
    </row>
    <row r="205" spans="1:10">
      <c r="A205" s="5" t="s">
        <v>94</v>
      </c>
      <c r="B205" s="5">
        <v>2020</v>
      </c>
      <c r="C205" s="6">
        <v>43856</v>
      </c>
      <c r="D205" s="5" t="s">
        <v>72</v>
      </c>
      <c r="E205" s="5" t="s">
        <v>321</v>
      </c>
      <c r="F205" s="5" t="s">
        <v>161</v>
      </c>
      <c r="G205" s="5"/>
      <c r="H205" s="5">
        <v>21</v>
      </c>
    </row>
    <row r="206" spans="1:10">
      <c r="A206" s="1" t="s">
        <v>152</v>
      </c>
      <c r="B206" s="1">
        <v>2019</v>
      </c>
      <c r="C206" s="2">
        <v>43814</v>
      </c>
      <c r="D206" s="1" t="s">
        <v>72</v>
      </c>
      <c r="E206" s="1" t="s">
        <v>219</v>
      </c>
      <c r="F206" s="1" t="s">
        <v>67</v>
      </c>
      <c r="G206" s="1"/>
      <c r="H206" s="1">
        <v>1</v>
      </c>
      <c r="I206" s="7">
        <v>0.41111111111111115</v>
      </c>
      <c r="J206">
        <v>47.100999999999999</v>
      </c>
    </row>
    <row r="207" spans="1:10">
      <c r="A207" s="1" t="s">
        <v>152</v>
      </c>
      <c r="B207" s="1">
        <v>2019</v>
      </c>
      <c r="C207" s="2">
        <v>43814</v>
      </c>
      <c r="D207" s="1" t="s">
        <v>72</v>
      </c>
      <c r="E207" s="1" t="s">
        <v>317</v>
      </c>
      <c r="F207" s="1" t="s">
        <v>27</v>
      </c>
      <c r="G207" s="1"/>
      <c r="H207" s="1">
        <v>2</v>
      </c>
    </row>
    <row r="208" spans="1:10">
      <c r="A208" s="1" t="s">
        <v>152</v>
      </c>
      <c r="B208" s="1">
        <v>2019</v>
      </c>
      <c r="C208" s="2">
        <v>43814</v>
      </c>
      <c r="D208" s="1" t="s">
        <v>72</v>
      </c>
      <c r="E208" s="1" t="s">
        <v>326</v>
      </c>
      <c r="F208" s="1" t="s">
        <v>36</v>
      </c>
      <c r="G208" s="1"/>
      <c r="H208" s="1">
        <v>3</v>
      </c>
    </row>
    <row r="209" spans="1:10">
      <c r="A209" s="1" t="s">
        <v>152</v>
      </c>
      <c r="B209" s="1">
        <v>2019</v>
      </c>
      <c r="C209" s="2">
        <v>43814</v>
      </c>
      <c r="D209" s="1" t="s">
        <v>72</v>
      </c>
      <c r="E209" s="1" t="s">
        <v>224</v>
      </c>
      <c r="F209" s="1" t="s">
        <v>225</v>
      </c>
      <c r="G209" s="1"/>
      <c r="H209" s="1">
        <v>4</v>
      </c>
    </row>
    <row r="210" spans="1:10">
      <c r="A210" s="1" t="s">
        <v>152</v>
      </c>
      <c r="B210" s="1">
        <v>2019</v>
      </c>
      <c r="C210" s="2">
        <v>43814</v>
      </c>
      <c r="D210" s="1" t="s">
        <v>72</v>
      </c>
      <c r="E210" s="1" t="s">
        <v>327</v>
      </c>
      <c r="F210" s="1" t="s">
        <v>53</v>
      </c>
      <c r="G210" s="1"/>
      <c r="H210" s="1">
        <v>5</v>
      </c>
    </row>
    <row r="211" spans="1:10">
      <c r="A211" s="1" t="s">
        <v>152</v>
      </c>
      <c r="B211" s="1">
        <v>2019</v>
      </c>
      <c r="C211" s="2">
        <v>43814</v>
      </c>
      <c r="D211" s="1" t="s">
        <v>72</v>
      </c>
      <c r="E211" s="1" t="s">
        <v>314</v>
      </c>
      <c r="F211" s="1" t="s">
        <v>29</v>
      </c>
      <c r="G211" s="1"/>
      <c r="H211" s="1">
        <v>6</v>
      </c>
    </row>
    <row r="212" spans="1:10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309</v>
      </c>
      <c r="F212" s="1" t="s">
        <v>38</v>
      </c>
      <c r="G212" s="1"/>
      <c r="H212" s="1">
        <v>7</v>
      </c>
    </row>
    <row r="213" spans="1:10">
      <c r="A213" s="1" t="s">
        <v>152</v>
      </c>
      <c r="B213" s="1">
        <v>2019</v>
      </c>
      <c r="C213" s="2">
        <v>43814</v>
      </c>
      <c r="D213" s="1" t="s">
        <v>72</v>
      </c>
      <c r="E213" s="1" t="s">
        <v>287</v>
      </c>
      <c r="F213" s="1" t="s">
        <v>47</v>
      </c>
      <c r="G213" s="1"/>
      <c r="H213" s="1">
        <v>8</v>
      </c>
    </row>
    <row r="214" spans="1:10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329</v>
      </c>
      <c r="F214" s="1" t="s">
        <v>330</v>
      </c>
      <c r="G214" s="1"/>
      <c r="H214" s="1">
        <v>9</v>
      </c>
    </row>
    <row r="215" spans="1:10">
      <c r="A215" s="1" t="s">
        <v>152</v>
      </c>
      <c r="B215" s="1">
        <v>2019</v>
      </c>
      <c r="C215" s="2">
        <v>43814</v>
      </c>
      <c r="D215" s="1" t="s">
        <v>72</v>
      </c>
      <c r="E215" s="1" t="s">
        <v>229</v>
      </c>
      <c r="F215" s="1" t="s">
        <v>230</v>
      </c>
      <c r="G215" s="1"/>
      <c r="H215" s="1">
        <v>10</v>
      </c>
    </row>
    <row r="216" spans="1:10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322</v>
      </c>
      <c r="F216" s="1" t="s">
        <v>61</v>
      </c>
      <c r="G216" s="1"/>
      <c r="H216" s="1">
        <v>11</v>
      </c>
    </row>
    <row r="217" spans="1:10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328</v>
      </c>
      <c r="F217" s="1" t="s">
        <v>237</v>
      </c>
      <c r="G217" s="1"/>
      <c r="H217" s="1">
        <v>12</v>
      </c>
    </row>
    <row r="218" spans="1:10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321</v>
      </c>
      <c r="F218" s="1" t="s">
        <v>161</v>
      </c>
      <c r="G218" s="1"/>
      <c r="H218" s="1">
        <v>13</v>
      </c>
    </row>
    <row r="219" spans="1:10">
      <c r="A219" s="1" t="s">
        <v>152</v>
      </c>
      <c r="B219" s="1">
        <v>2019</v>
      </c>
      <c r="C219" s="2">
        <v>43814</v>
      </c>
      <c r="D219" s="1" t="s">
        <v>72</v>
      </c>
      <c r="E219" s="1" t="s">
        <v>320</v>
      </c>
      <c r="F219" s="1" t="s">
        <v>44</v>
      </c>
      <c r="G219" s="1"/>
      <c r="H219" s="1">
        <v>14</v>
      </c>
    </row>
    <row r="220" spans="1:10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258</v>
      </c>
      <c r="F220" s="1" t="s">
        <v>65</v>
      </c>
      <c r="G220" s="1"/>
      <c r="H220" s="1">
        <v>15</v>
      </c>
    </row>
    <row r="221" spans="1:10">
      <c r="A221" s="1" t="s">
        <v>152</v>
      </c>
      <c r="B221" s="1">
        <v>2019</v>
      </c>
      <c r="C221" s="2">
        <v>43814</v>
      </c>
      <c r="D221" s="1" t="s">
        <v>72</v>
      </c>
      <c r="E221" s="1" t="s">
        <v>238</v>
      </c>
      <c r="F221" s="1" t="s">
        <v>239</v>
      </c>
      <c r="G221" s="1"/>
      <c r="H221" s="1">
        <v>16</v>
      </c>
    </row>
    <row r="222" spans="1:10">
      <c r="A222" s="1" t="s">
        <v>152</v>
      </c>
      <c r="B222" s="1">
        <v>2019</v>
      </c>
      <c r="C222" s="2">
        <v>43814</v>
      </c>
      <c r="D222" s="1" t="s">
        <v>72</v>
      </c>
      <c r="E222" s="1" t="s">
        <v>312</v>
      </c>
      <c r="F222" s="1" t="s">
        <v>271</v>
      </c>
      <c r="G222" s="1"/>
      <c r="H222" s="1">
        <v>17</v>
      </c>
    </row>
    <row r="223" spans="1:10">
      <c r="A223" s="5" t="s">
        <v>162</v>
      </c>
      <c r="B223" s="5">
        <v>2019</v>
      </c>
      <c r="C223" s="6">
        <v>43807</v>
      </c>
      <c r="D223" s="5" t="s">
        <v>72</v>
      </c>
      <c r="E223" s="5" t="s">
        <v>277</v>
      </c>
      <c r="F223" s="5" t="s">
        <v>36</v>
      </c>
      <c r="G223" s="5"/>
      <c r="H223" s="5">
        <v>1</v>
      </c>
      <c r="I223" s="7">
        <v>0.53819444444444442</v>
      </c>
      <c r="J223">
        <v>47.585000000000001</v>
      </c>
    </row>
    <row r="224" spans="1:10">
      <c r="A224" s="5" t="s">
        <v>162</v>
      </c>
      <c r="B224" s="5">
        <v>2019</v>
      </c>
      <c r="C224" s="6">
        <v>43807</v>
      </c>
      <c r="D224" s="5" t="s">
        <v>72</v>
      </c>
      <c r="E224" s="5" t="s">
        <v>226</v>
      </c>
      <c r="F224" s="5" t="s">
        <v>40</v>
      </c>
      <c r="G224" s="5"/>
      <c r="H224" s="5">
        <v>2</v>
      </c>
    </row>
    <row r="225" spans="1:8">
      <c r="A225" s="5" t="s">
        <v>162</v>
      </c>
      <c r="B225" s="5">
        <v>2019</v>
      </c>
      <c r="C225" s="6">
        <v>43807</v>
      </c>
      <c r="D225" s="5" t="s">
        <v>72</v>
      </c>
      <c r="E225" s="5" t="s">
        <v>219</v>
      </c>
      <c r="F225" s="5" t="s">
        <v>67</v>
      </c>
      <c r="G225" s="5"/>
      <c r="H225" s="5">
        <v>3</v>
      </c>
    </row>
    <row r="226" spans="1:8">
      <c r="A226" s="5" t="s">
        <v>162</v>
      </c>
      <c r="B226" s="5">
        <v>2019</v>
      </c>
      <c r="C226" s="6">
        <v>43807</v>
      </c>
      <c r="D226" s="5" t="s">
        <v>72</v>
      </c>
      <c r="E226" s="5" t="s">
        <v>227</v>
      </c>
      <c r="F226" s="5" t="s">
        <v>228</v>
      </c>
      <c r="G226" s="5"/>
      <c r="H226" s="5">
        <v>4</v>
      </c>
    </row>
    <row r="227" spans="1:8">
      <c r="A227" s="5" t="s">
        <v>162</v>
      </c>
      <c r="B227" s="5">
        <v>2019</v>
      </c>
      <c r="C227" s="6">
        <v>43807</v>
      </c>
      <c r="D227" s="5" t="s">
        <v>72</v>
      </c>
      <c r="E227" s="5" t="s">
        <v>317</v>
      </c>
      <c r="F227" s="5" t="s">
        <v>27</v>
      </c>
      <c r="G227" s="5"/>
      <c r="H227" s="5">
        <v>5</v>
      </c>
    </row>
    <row r="228" spans="1:8">
      <c r="A228" s="5" t="s">
        <v>162</v>
      </c>
      <c r="B228" s="5">
        <v>2019</v>
      </c>
      <c r="C228" s="6">
        <v>43807</v>
      </c>
      <c r="D228" s="5" t="s">
        <v>72</v>
      </c>
      <c r="E228" s="5" t="s">
        <v>312</v>
      </c>
      <c r="F228" s="5" t="s">
        <v>271</v>
      </c>
      <c r="G228" s="5"/>
      <c r="H228" s="5">
        <v>6</v>
      </c>
    </row>
    <row r="229" spans="1:8">
      <c r="A229" s="5" t="s">
        <v>162</v>
      </c>
      <c r="B229" s="5">
        <v>2019</v>
      </c>
      <c r="C229" s="6">
        <v>43807</v>
      </c>
      <c r="D229" s="5" t="s">
        <v>72</v>
      </c>
      <c r="E229" s="5" t="s">
        <v>275</v>
      </c>
      <c r="F229" s="5" t="s">
        <v>47</v>
      </c>
      <c r="G229" s="5"/>
      <c r="H229" s="5">
        <v>7</v>
      </c>
    </row>
    <row r="230" spans="1:8">
      <c r="A230" s="5" t="s">
        <v>162</v>
      </c>
      <c r="B230" s="5">
        <v>2019</v>
      </c>
      <c r="C230" s="6">
        <v>43807</v>
      </c>
      <c r="D230" s="5" t="s">
        <v>72</v>
      </c>
      <c r="E230" s="5" t="s">
        <v>285</v>
      </c>
      <c r="F230" s="5" t="s">
        <v>286</v>
      </c>
      <c r="G230" s="5"/>
      <c r="H230" s="5">
        <v>8</v>
      </c>
    </row>
    <row r="231" spans="1:8">
      <c r="A231" s="5" t="s">
        <v>162</v>
      </c>
      <c r="B231" s="5">
        <v>2019</v>
      </c>
      <c r="C231" s="6">
        <v>43807</v>
      </c>
      <c r="D231" s="5" t="s">
        <v>72</v>
      </c>
      <c r="E231" s="5" t="s">
        <v>224</v>
      </c>
      <c r="F231" s="5" t="s">
        <v>225</v>
      </c>
      <c r="G231" s="5"/>
      <c r="H231" s="5">
        <v>9</v>
      </c>
    </row>
    <row r="232" spans="1:8">
      <c r="A232" s="5" t="s">
        <v>162</v>
      </c>
      <c r="B232" s="5">
        <v>2019</v>
      </c>
      <c r="C232" s="6">
        <v>43807</v>
      </c>
      <c r="D232" s="5" t="s">
        <v>72</v>
      </c>
      <c r="E232" s="5" t="s">
        <v>328</v>
      </c>
      <c r="F232" s="5" t="s">
        <v>237</v>
      </c>
      <c r="G232" s="5"/>
      <c r="H232" s="5">
        <v>10</v>
      </c>
    </row>
    <row r="233" spans="1:8">
      <c r="A233" s="5" t="s">
        <v>162</v>
      </c>
      <c r="B233" s="5">
        <v>2019</v>
      </c>
      <c r="C233" s="6">
        <v>43807</v>
      </c>
      <c r="D233" s="5" t="s">
        <v>72</v>
      </c>
      <c r="E233" s="5" t="s">
        <v>310</v>
      </c>
      <c r="F233" s="5" t="s">
        <v>56</v>
      </c>
      <c r="G233" s="5"/>
      <c r="H233" s="5">
        <v>11</v>
      </c>
    </row>
    <row r="234" spans="1:8">
      <c r="A234" s="5" t="s">
        <v>162</v>
      </c>
      <c r="B234" s="5">
        <v>2019</v>
      </c>
      <c r="C234" s="6">
        <v>43807</v>
      </c>
      <c r="D234" s="5" t="s">
        <v>72</v>
      </c>
      <c r="E234" s="5" t="s">
        <v>320</v>
      </c>
      <c r="F234" s="5" t="s">
        <v>44</v>
      </c>
      <c r="G234" s="5"/>
      <c r="H234" s="5">
        <v>12</v>
      </c>
    </row>
    <row r="235" spans="1:8">
      <c r="A235" s="5" t="s">
        <v>162</v>
      </c>
      <c r="B235" s="5">
        <v>2019</v>
      </c>
      <c r="C235" s="6">
        <v>43807</v>
      </c>
      <c r="D235" s="5" t="s">
        <v>72</v>
      </c>
      <c r="E235" s="5" t="s">
        <v>258</v>
      </c>
      <c r="F235" s="5" t="s">
        <v>65</v>
      </c>
      <c r="G235" s="5"/>
      <c r="H235" s="5">
        <v>13</v>
      </c>
    </row>
    <row r="236" spans="1:8">
      <c r="A236" s="5" t="s">
        <v>162</v>
      </c>
      <c r="B236" s="5">
        <v>2019</v>
      </c>
      <c r="C236" s="6">
        <v>43807</v>
      </c>
      <c r="D236" s="5" t="s">
        <v>72</v>
      </c>
      <c r="E236" s="5" t="s">
        <v>333</v>
      </c>
      <c r="F236" s="5" t="s">
        <v>29</v>
      </c>
      <c r="G236" s="5"/>
      <c r="H236" s="5">
        <v>14</v>
      </c>
    </row>
    <row r="237" spans="1:8">
      <c r="A237" s="5" t="s">
        <v>162</v>
      </c>
      <c r="B237" s="5">
        <v>2019</v>
      </c>
      <c r="C237" s="6">
        <v>43807</v>
      </c>
      <c r="D237" s="5" t="s">
        <v>72</v>
      </c>
      <c r="E237" s="5" t="s">
        <v>329</v>
      </c>
      <c r="F237" s="5" t="s">
        <v>330</v>
      </c>
      <c r="G237" s="5"/>
      <c r="H237" s="5">
        <v>15</v>
      </c>
    </row>
    <row r="238" spans="1:8">
      <c r="A238" s="5" t="s">
        <v>162</v>
      </c>
      <c r="B238" s="5">
        <v>2019</v>
      </c>
      <c r="C238" s="6">
        <v>43807</v>
      </c>
      <c r="D238" s="5" t="s">
        <v>72</v>
      </c>
      <c r="E238" s="5" t="s">
        <v>322</v>
      </c>
      <c r="F238" s="5" t="s">
        <v>61</v>
      </c>
      <c r="G238" s="5"/>
      <c r="H238" s="5">
        <v>16</v>
      </c>
    </row>
    <row r="239" spans="1:8">
      <c r="A239" s="5" t="s">
        <v>162</v>
      </c>
      <c r="B239" s="5">
        <v>2019</v>
      </c>
      <c r="C239" s="6">
        <v>43807</v>
      </c>
      <c r="D239" s="5" t="s">
        <v>72</v>
      </c>
      <c r="E239" s="5" t="s">
        <v>229</v>
      </c>
      <c r="F239" s="5" t="s">
        <v>230</v>
      </c>
      <c r="G239" s="5"/>
      <c r="H239" s="5">
        <v>17</v>
      </c>
    </row>
    <row r="240" spans="1:8">
      <c r="A240" s="5" t="s">
        <v>162</v>
      </c>
      <c r="B240" s="5">
        <v>2019</v>
      </c>
      <c r="C240" s="6">
        <v>43807</v>
      </c>
      <c r="D240" s="5" t="s">
        <v>72</v>
      </c>
      <c r="E240" s="5" t="s">
        <v>309</v>
      </c>
      <c r="F240" s="5" t="s">
        <v>38</v>
      </c>
      <c r="G240" s="5"/>
      <c r="H240" s="5">
        <v>18</v>
      </c>
    </row>
    <row r="241" spans="1:10">
      <c r="A241" s="5" t="s">
        <v>162</v>
      </c>
      <c r="B241" s="5">
        <v>2019</v>
      </c>
      <c r="C241" s="6">
        <v>43807</v>
      </c>
      <c r="D241" s="5" t="s">
        <v>72</v>
      </c>
      <c r="E241" s="5" t="s">
        <v>327</v>
      </c>
      <c r="F241" s="5" t="s">
        <v>53</v>
      </c>
      <c r="G241" s="5"/>
      <c r="H241" s="5">
        <v>19</v>
      </c>
    </row>
    <row r="242" spans="1:10">
      <c r="A242" s="5" t="s">
        <v>162</v>
      </c>
      <c r="B242" s="5">
        <v>2019</v>
      </c>
      <c r="C242" s="6">
        <v>43807</v>
      </c>
      <c r="D242" s="5" t="s">
        <v>72</v>
      </c>
      <c r="E242" s="5" t="s">
        <v>238</v>
      </c>
      <c r="F242" s="5" t="s">
        <v>239</v>
      </c>
      <c r="G242" s="5"/>
      <c r="H242" s="5">
        <v>20</v>
      </c>
    </row>
    <row r="243" spans="1:10">
      <c r="A243" s="5" t="s">
        <v>162</v>
      </c>
      <c r="B243" s="5">
        <v>2019</v>
      </c>
      <c r="C243" s="6">
        <v>43807</v>
      </c>
      <c r="D243" s="5" t="s">
        <v>72</v>
      </c>
      <c r="E243" s="5" t="s">
        <v>321</v>
      </c>
      <c r="F243" s="5" t="s">
        <v>161</v>
      </c>
      <c r="G243" s="5"/>
      <c r="H243" s="5">
        <v>21</v>
      </c>
    </row>
    <row r="244" spans="1:10">
      <c r="A244" s="1" t="s">
        <v>130</v>
      </c>
      <c r="B244" s="1">
        <v>2019</v>
      </c>
      <c r="C244" s="2">
        <v>43800</v>
      </c>
      <c r="D244" s="1" t="s">
        <v>72</v>
      </c>
      <c r="E244" s="1" t="s">
        <v>226</v>
      </c>
      <c r="F244" s="1" t="s">
        <v>40</v>
      </c>
      <c r="G244" s="1"/>
      <c r="H244" s="1">
        <v>1</v>
      </c>
      <c r="I244" s="7">
        <v>0.56944444444444442</v>
      </c>
      <c r="J244">
        <v>47.183</v>
      </c>
    </row>
    <row r="245" spans="1:10">
      <c r="A245" s="1" t="s">
        <v>130</v>
      </c>
      <c r="B245" s="1">
        <v>2019</v>
      </c>
      <c r="C245" s="2">
        <v>43800</v>
      </c>
      <c r="D245" s="1" t="s">
        <v>72</v>
      </c>
      <c r="E245" s="1" t="s">
        <v>227</v>
      </c>
      <c r="F245" s="1" t="s">
        <v>228</v>
      </c>
      <c r="G245" s="1"/>
      <c r="H245" s="1">
        <v>2</v>
      </c>
    </row>
    <row r="246" spans="1:10">
      <c r="A246" s="1" t="s">
        <v>130</v>
      </c>
      <c r="B246" s="1">
        <v>2019</v>
      </c>
      <c r="C246" s="2">
        <v>43800</v>
      </c>
      <c r="D246" s="1" t="s">
        <v>72</v>
      </c>
      <c r="E246" s="1" t="s">
        <v>336</v>
      </c>
      <c r="F246" s="1" t="s">
        <v>245</v>
      </c>
      <c r="G246" s="1"/>
      <c r="H246" s="1">
        <v>3</v>
      </c>
    </row>
    <row r="247" spans="1:10">
      <c r="A247" s="1" t="s">
        <v>130</v>
      </c>
      <c r="B247" s="1">
        <v>2019</v>
      </c>
      <c r="C247" s="2">
        <v>43800</v>
      </c>
      <c r="D247" s="1" t="s">
        <v>72</v>
      </c>
      <c r="E247" s="1" t="s">
        <v>222</v>
      </c>
      <c r="F247" s="1" t="s">
        <v>29</v>
      </c>
      <c r="G247" s="1"/>
      <c r="H247" s="1">
        <v>4</v>
      </c>
    </row>
    <row r="248" spans="1:10">
      <c r="A248" s="1" t="s">
        <v>130</v>
      </c>
      <c r="B248" s="1">
        <v>2019</v>
      </c>
      <c r="C248" s="2">
        <v>43800</v>
      </c>
      <c r="D248" s="1" t="s">
        <v>72</v>
      </c>
      <c r="E248" s="1" t="s">
        <v>323</v>
      </c>
      <c r="F248" s="1" t="s">
        <v>27</v>
      </c>
      <c r="G248" s="1"/>
      <c r="H248" s="1">
        <v>5</v>
      </c>
    </row>
    <row r="249" spans="1:10">
      <c r="A249" s="1" t="s">
        <v>130</v>
      </c>
      <c r="B249" s="1">
        <v>2019</v>
      </c>
      <c r="C249" s="2">
        <v>43800</v>
      </c>
      <c r="D249" s="1" t="s">
        <v>72</v>
      </c>
      <c r="E249" s="1" t="s">
        <v>311</v>
      </c>
      <c r="F249" s="1" t="s">
        <v>51</v>
      </c>
      <c r="G249" s="1"/>
      <c r="H249" s="1">
        <v>6</v>
      </c>
    </row>
    <row r="250" spans="1:10">
      <c r="A250" s="1" t="s">
        <v>130</v>
      </c>
      <c r="B250" s="1">
        <v>2019</v>
      </c>
      <c r="C250" s="2">
        <v>43800</v>
      </c>
      <c r="D250" s="1" t="s">
        <v>72</v>
      </c>
      <c r="E250" s="1" t="s">
        <v>258</v>
      </c>
      <c r="F250" s="1" t="s">
        <v>65</v>
      </c>
      <c r="G250" s="1"/>
      <c r="H250" s="1">
        <v>7</v>
      </c>
    </row>
    <row r="251" spans="1:10">
      <c r="A251" s="1" t="s">
        <v>130</v>
      </c>
      <c r="B251" s="1">
        <v>2019</v>
      </c>
      <c r="C251" s="2">
        <v>43800</v>
      </c>
      <c r="D251" s="1" t="s">
        <v>72</v>
      </c>
      <c r="E251" s="1" t="s">
        <v>224</v>
      </c>
      <c r="F251" s="1" t="s">
        <v>225</v>
      </c>
      <c r="G251" s="1"/>
      <c r="H251" s="1">
        <v>8</v>
      </c>
    </row>
    <row r="252" spans="1:10">
      <c r="A252" s="1" t="s">
        <v>130</v>
      </c>
      <c r="B252" s="1">
        <v>2019</v>
      </c>
      <c r="C252" s="2">
        <v>43800</v>
      </c>
      <c r="D252" s="1" t="s">
        <v>72</v>
      </c>
      <c r="E252" s="1" t="s">
        <v>240</v>
      </c>
      <c r="F252" s="1" t="s">
        <v>56</v>
      </c>
      <c r="G252" s="1"/>
      <c r="H252" s="1">
        <v>9</v>
      </c>
    </row>
    <row r="253" spans="1:10">
      <c r="A253" s="1" t="s">
        <v>130</v>
      </c>
      <c r="B253" s="1">
        <v>2019</v>
      </c>
      <c r="C253" s="2">
        <v>43800</v>
      </c>
      <c r="D253" s="1" t="s">
        <v>72</v>
      </c>
      <c r="E253" s="1" t="s">
        <v>309</v>
      </c>
      <c r="F253" s="1" t="s">
        <v>38</v>
      </c>
      <c r="G253" s="1"/>
      <c r="H253" s="1">
        <v>10</v>
      </c>
    </row>
    <row r="254" spans="1:10">
      <c r="A254" s="1" t="s">
        <v>130</v>
      </c>
      <c r="B254" s="1">
        <v>2019</v>
      </c>
      <c r="C254" s="2">
        <v>43800</v>
      </c>
      <c r="D254" s="1" t="s">
        <v>72</v>
      </c>
      <c r="E254" s="1" t="s">
        <v>335</v>
      </c>
      <c r="F254" s="1" t="s">
        <v>61</v>
      </c>
      <c r="G254" s="1"/>
      <c r="H254" s="1">
        <v>11</v>
      </c>
    </row>
    <row r="255" spans="1:10">
      <c r="A255" s="1" t="s">
        <v>130</v>
      </c>
      <c r="B255" s="1">
        <v>2019</v>
      </c>
      <c r="C255" s="2">
        <v>43800</v>
      </c>
      <c r="D255" s="1" t="s">
        <v>72</v>
      </c>
      <c r="E255" s="1" t="s">
        <v>283</v>
      </c>
      <c r="F255" s="1" t="s">
        <v>123</v>
      </c>
      <c r="G255" s="1"/>
      <c r="H255" s="1">
        <v>12</v>
      </c>
    </row>
    <row r="256" spans="1:10">
      <c r="A256" s="1" t="s">
        <v>130</v>
      </c>
      <c r="B256" s="1">
        <v>2019</v>
      </c>
      <c r="C256" s="2">
        <v>43800</v>
      </c>
      <c r="D256" s="1" t="s">
        <v>72</v>
      </c>
      <c r="E256" s="1" t="s">
        <v>285</v>
      </c>
      <c r="F256" s="1" t="s">
        <v>286</v>
      </c>
      <c r="G256" s="1"/>
      <c r="H256" s="1">
        <v>13</v>
      </c>
    </row>
    <row r="257" spans="1:10">
      <c r="A257" s="1" t="s">
        <v>130</v>
      </c>
      <c r="B257" s="1">
        <v>2019</v>
      </c>
      <c r="C257" s="2">
        <v>43800</v>
      </c>
      <c r="D257" s="1" t="s">
        <v>72</v>
      </c>
      <c r="E257" s="1" t="s">
        <v>334</v>
      </c>
      <c r="F257" s="1" t="s">
        <v>121</v>
      </c>
      <c r="G257" s="1"/>
      <c r="H257" s="1">
        <v>14</v>
      </c>
    </row>
    <row r="258" spans="1:10">
      <c r="A258" s="1" t="s">
        <v>130</v>
      </c>
      <c r="B258" s="1">
        <v>2019</v>
      </c>
      <c r="C258" s="2">
        <v>43800</v>
      </c>
      <c r="D258" s="1" t="s">
        <v>72</v>
      </c>
      <c r="E258" s="1" t="s">
        <v>321</v>
      </c>
      <c r="F258" s="1" t="s">
        <v>161</v>
      </c>
      <c r="G258" s="1"/>
      <c r="H258" s="1">
        <v>15</v>
      </c>
    </row>
    <row r="259" spans="1:10">
      <c r="A259" s="1" t="s">
        <v>130</v>
      </c>
      <c r="B259" s="1">
        <v>2019</v>
      </c>
      <c r="C259" s="2">
        <v>43800</v>
      </c>
      <c r="D259" s="1" t="s">
        <v>72</v>
      </c>
      <c r="E259" s="1" t="s">
        <v>249</v>
      </c>
      <c r="F259" s="1" t="s">
        <v>250</v>
      </c>
      <c r="G259" s="1"/>
      <c r="H259" s="1">
        <v>16</v>
      </c>
    </row>
    <row r="260" spans="1:10">
      <c r="A260" s="1" t="s">
        <v>130</v>
      </c>
      <c r="B260" s="1">
        <v>2019</v>
      </c>
      <c r="C260" s="2">
        <v>43800</v>
      </c>
      <c r="D260" s="1" t="s">
        <v>72</v>
      </c>
      <c r="E260" s="1" t="s">
        <v>320</v>
      </c>
      <c r="F260" s="1" t="s">
        <v>44</v>
      </c>
      <c r="G260" s="1"/>
      <c r="H260" s="1">
        <v>17</v>
      </c>
    </row>
    <row r="261" spans="1:10">
      <c r="A261" s="1" t="s">
        <v>130</v>
      </c>
      <c r="B261" s="1">
        <v>2019</v>
      </c>
      <c r="C261" s="2">
        <v>43800</v>
      </c>
      <c r="D261" s="1" t="s">
        <v>72</v>
      </c>
      <c r="E261" s="1" t="s">
        <v>279</v>
      </c>
      <c r="F261" s="1" t="s">
        <v>53</v>
      </c>
      <c r="G261" s="1"/>
      <c r="H261" s="1">
        <v>18</v>
      </c>
    </row>
    <row r="262" spans="1:10">
      <c r="A262" s="1" t="s">
        <v>130</v>
      </c>
      <c r="B262" s="1">
        <v>2019</v>
      </c>
      <c r="C262" s="2">
        <v>43800</v>
      </c>
      <c r="D262" s="1" t="s">
        <v>72</v>
      </c>
      <c r="E262" s="1" t="s">
        <v>229</v>
      </c>
      <c r="F262" s="1" t="s">
        <v>230</v>
      </c>
      <c r="G262" s="1"/>
      <c r="H262" s="1">
        <v>19</v>
      </c>
    </row>
    <row r="263" spans="1:10">
      <c r="A263" s="1" t="s">
        <v>130</v>
      </c>
      <c r="B263" s="1">
        <v>2019</v>
      </c>
      <c r="C263" s="2">
        <v>43800</v>
      </c>
      <c r="D263" s="1" t="s">
        <v>72</v>
      </c>
      <c r="E263" s="1" t="s">
        <v>313</v>
      </c>
      <c r="F263" s="1" t="s">
        <v>239</v>
      </c>
      <c r="G263" s="1"/>
      <c r="H263" s="1">
        <v>20</v>
      </c>
    </row>
    <row r="264" spans="1:10">
      <c r="A264" s="1" t="s">
        <v>130</v>
      </c>
      <c r="B264" s="1">
        <v>2019</v>
      </c>
      <c r="C264" s="2">
        <v>43800</v>
      </c>
      <c r="D264" s="1" t="s">
        <v>72</v>
      </c>
      <c r="E264" s="1" t="s">
        <v>328</v>
      </c>
      <c r="F264" s="1" t="s">
        <v>237</v>
      </c>
      <c r="G264" s="1"/>
      <c r="H264" s="1">
        <v>21</v>
      </c>
    </row>
    <row r="265" spans="1:10">
      <c r="A265" s="1" t="s">
        <v>130</v>
      </c>
      <c r="B265" s="1">
        <v>2019</v>
      </c>
      <c r="C265" s="2">
        <v>43800</v>
      </c>
      <c r="D265" s="1" t="s">
        <v>72</v>
      </c>
      <c r="E265" s="1" t="s">
        <v>337</v>
      </c>
      <c r="F265" s="1" t="s">
        <v>49</v>
      </c>
      <c r="G265" s="1"/>
      <c r="H265" s="1">
        <v>22</v>
      </c>
    </row>
    <row r="266" spans="1:10">
      <c r="A266" s="1" t="s">
        <v>130</v>
      </c>
      <c r="B266" s="1">
        <v>2019</v>
      </c>
      <c r="C266" s="2">
        <v>43800</v>
      </c>
      <c r="D266" s="1" t="s">
        <v>72</v>
      </c>
      <c r="E266" s="1" t="s">
        <v>312</v>
      </c>
      <c r="F266" s="1" t="s">
        <v>271</v>
      </c>
      <c r="G266" s="1"/>
      <c r="H266" s="1">
        <v>23</v>
      </c>
    </row>
    <row r="267" spans="1:10">
      <c r="A267" s="5" t="s">
        <v>103</v>
      </c>
      <c r="B267" s="5">
        <v>2019</v>
      </c>
      <c r="C267" s="6">
        <v>43778</v>
      </c>
      <c r="D267" s="5" t="s">
        <v>72</v>
      </c>
      <c r="E267" s="5" t="s">
        <v>316</v>
      </c>
      <c r="F267" s="5" t="s">
        <v>19</v>
      </c>
      <c r="G267" s="5"/>
      <c r="H267" s="5">
        <v>1</v>
      </c>
      <c r="I267" s="7">
        <v>0.82986111111111116</v>
      </c>
      <c r="J267">
        <v>39.131999999999998</v>
      </c>
    </row>
    <row r="268" spans="1:10">
      <c r="A268" s="5" t="s">
        <v>103</v>
      </c>
      <c r="B268" s="5">
        <v>2019</v>
      </c>
      <c r="C268" s="6">
        <v>43778</v>
      </c>
      <c r="D268" s="5" t="s">
        <v>72</v>
      </c>
      <c r="E268" s="5" t="s">
        <v>275</v>
      </c>
      <c r="F268" s="5" t="s">
        <v>47</v>
      </c>
      <c r="G268" s="5"/>
      <c r="H268" s="5">
        <v>2</v>
      </c>
    </row>
    <row r="269" spans="1:10">
      <c r="A269" s="5" t="s">
        <v>103</v>
      </c>
      <c r="B269" s="5">
        <v>2019</v>
      </c>
      <c r="C269" s="6">
        <v>43778</v>
      </c>
      <c r="D269" s="5" t="s">
        <v>72</v>
      </c>
      <c r="E269" s="5" t="s">
        <v>243</v>
      </c>
      <c r="F269" s="5" t="s">
        <v>51</v>
      </c>
      <c r="G269" s="5"/>
      <c r="H269" s="5">
        <v>3</v>
      </c>
    </row>
    <row r="270" spans="1:10">
      <c r="A270" s="5" t="s">
        <v>103</v>
      </c>
      <c r="B270" s="5">
        <v>2019</v>
      </c>
      <c r="C270" s="6">
        <v>43778</v>
      </c>
      <c r="D270" s="5" t="s">
        <v>72</v>
      </c>
      <c r="E270" s="5" t="s">
        <v>326</v>
      </c>
      <c r="F270" s="5" t="s">
        <v>36</v>
      </c>
      <c r="G270" s="5"/>
      <c r="H270" s="5">
        <v>4</v>
      </c>
    </row>
    <row r="271" spans="1:10">
      <c r="A271" s="5" t="s">
        <v>103</v>
      </c>
      <c r="B271" s="5">
        <v>2019</v>
      </c>
      <c r="C271" s="6">
        <v>43778</v>
      </c>
      <c r="D271" s="5" t="s">
        <v>72</v>
      </c>
      <c r="E271" s="5" t="s">
        <v>227</v>
      </c>
      <c r="F271" s="5" t="s">
        <v>228</v>
      </c>
      <c r="G271" s="5"/>
      <c r="H271" s="5">
        <v>5</v>
      </c>
    </row>
    <row r="272" spans="1:10">
      <c r="A272" s="5" t="s">
        <v>103</v>
      </c>
      <c r="B272" s="5">
        <v>2019</v>
      </c>
      <c r="C272" s="6">
        <v>43778</v>
      </c>
      <c r="D272" s="5" t="s">
        <v>72</v>
      </c>
      <c r="E272" s="5" t="s">
        <v>339</v>
      </c>
      <c r="F272" s="5" t="s">
        <v>25</v>
      </c>
      <c r="G272" s="5"/>
      <c r="H272" s="5">
        <v>6</v>
      </c>
    </row>
    <row r="273" spans="1:8">
      <c r="A273" s="5" t="s">
        <v>103</v>
      </c>
      <c r="B273" s="5">
        <v>2019</v>
      </c>
      <c r="C273" s="6">
        <v>43778</v>
      </c>
      <c r="D273" s="5" t="s">
        <v>72</v>
      </c>
      <c r="E273" s="5" t="s">
        <v>317</v>
      </c>
      <c r="F273" s="5" t="s">
        <v>27</v>
      </c>
      <c r="G273" s="5"/>
      <c r="H273" s="5">
        <v>7</v>
      </c>
    </row>
    <row r="274" spans="1:8">
      <c r="A274" s="5" t="s">
        <v>103</v>
      </c>
      <c r="B274" s="5">
        <v>2019</v>
      </c>
      <c r="C274" s="6">
        <v>43778</v>
      </c>
      <c r="D274" s="5" t="s">
        <v>72</v>
      </c>
      <c r="E274" s="5" t="s">
        <v>226</v>
      </c>
      <c r="F274" s="5" t="s">
        <v>40</v>
      </c>
      <c r="G274" s="5"/>
      <c r="H274" s="5">
        <v>8</v>
      </c>
    </row>
    <row r="275" spans="1:8">
      <c r="A275" s="5" t="s">
        <v>103</v>
      </c>
      <c r="B275" s="5">
        <v>2019</v>
      </c>
      <c r="C275" s="6">
        <v>43778</v>
      </c>
      <c r="D275" s="5" t="s">
        <v>72</v>
      </c>
      <c r="E275" s="5" t="s">
        <v>240</v>
      </c>
      <c r="F275" s="5" t="s">
        <v>56</v>
      </c>
      <c r="G275" s="5"/>
      <c r="H275" s="5">
        <v>9</v>
      </c>
    </row>
    <row r="276" spans="1:8">
      <c r="A276" s="5" t="s">
        <v>103</v>
      </c>
      <c r="B276" s="5">
        <v>2019</v>
      </c>
      <c r="C276" s="6">
        <v>43778</v>
      </c>
      <c r="D276" s="5" t="s">
        <v>72</v>
      </c>
      <c r="E276" s="5" t="s">
        <v>283</v>
      </c>
      <c r="F276" s="5" t="s">
        <v>123</v>
      </c>
      <c r="G276" s="5"/>
      <c r="H276" s="5">
        <v>10</v>
      </c>
    </row>
    <row r="277" spans="1:8">
      <c r="A277" s="5" t="s">
        <v>103</v>
      </c>
      <c r="B277" s="5">
        <v>2019</v>
      </c>
      <c r="C277" s="6">
        <v>43778</v>
      </c>
      <c r="D277" s="5" t="s">
        <v>72</v>
      </c>
      <c r="E277" s="5" t="s">
        <v>251</v>
      </c>
      <c r="F277" s="5" t="s">
        <v>38</v>
      </c>
      <c r="G277" s="5"/>
      <c r="H277" s="5">
        <v>11</v>
      </c>
    </row>
    <row r="278" spans="1:8">
      <c r="A278" s="5" t="s">
        <v>103</v>
      </c>
      <c r="B278" s="5">
        <v>2019</v>
      </c>
      <c r="C278" s="6">
        <v>43778</v>
      </c>
      <c r="D278" s="5" t="s">
        <v>72</v>
      </c>
      <c r="E278" s="5" t="s">
        <v>290</v>
      </c>
      <c r="F278" s="5" t="s">
        <v>237</v>
      </c>
      <c r="G278" s="5"/>
      <c r="H278" s="5">
        <v>12</v>
      </c>
    </row>
    <row r="279" spans="1:8">
      <c r="A279" s="5" t="s">
        <v>103</v>
      </c>
      <c r="B279" s="5">
        <v>2019</v>
      </c>
      <c r="C279" s="6">
        <v>43778</v>
      </c>
      <c r="D279" s="5" t="s">
        <v>72</v>
      </c>
      <c r="E279" s="5" t="s">
        <v>238</v>
      </c>
      <c r="F279" s="5" t="s">
        <v>239</v>
      </c>
      <c r="G279" s="5"/>
      <c r="H279" s="5">
        <v>13</v>
      </c>
    </row>
    <row r="280" spans="1:8">
      <c r="A280" s="5" t="s">
        <v>103</v>
      </c>
      <c r="B280" s="5">
        <v>2019</v>
      </c>
      <c r="C280" s="6">
        <v>43778</v>
      </c>
      <c r="D280" s="5" t="s">
        <v>72</v>
      </c>
      <c r="E280" s="5" t="s">
        <v>312</v>
      </c>
      <c r="F280" s="5" t="s">
        <v>271</v>
      </c>
      <c r="G280" s="5"/>
      <c r="H280" s="5">
        <v>14</v>
      </c>
    </row>
    <row r="281" spans="1:8">
      <c r="A281" s="5" t="s">
        <v>103</v>
      </c>
      <c r="B281" s="5">
        <v>2019</v>
      </c>
      <c r="C281" s="6">
        <v>43778</v>
      </c>
      <c r="D281" s="5" t="s">
        <v>72</v>
      </c>
      <c r="E281" s="5" t="s">
        <v>224</v>
      </c>
      <c r="F281" s="5" t="s">
        <v>225</v>
      </c>
      <c r="G281" s="5"/>
      <c r="H281" s="5">
        <v>15</v>
      </c>
    </row>
    <row r="282" spans="1:8">
      <c r="A282" s="5" t="s">
        <v>103</v>
      </c>
      <c r="B282" s="5">
        <v>2019</v>
      </c>
      <c r="C282" s="6">
        <v>43778</v>
      </c>
      <c r="D282" s="5" t="s">
        <v>72</v>
      </c>
      <c r="E282" s="5" t="s">
        <v>335</v>
      </c>
      <c r="F282" s="5" t="s">
        <v>61</v>
      </c>
      <c r="G282" s="5"/>
      <c r="H282" s="5">
        <v>16</v>
      </c>
    </row>
    <row r="283" spans="1:8">
      <c r="A283" s="5" t="s">
        <v>103</v>
      </c>
      <c r="B283" s="5">
        <v>2019</v>
      </c>
      <c r="C283" s="6">
        <v>43778</v>
      </c>
      <c r="D283" s="5" t="s">
        <v>72</v>
      </c>
      <c r="E283" s="5" t="s">
        <v>327</v>
      </c>
      <c r="F283" s="5" t="s">
        <v>53</v>
      </c>
      <c r="G283" s="5"/>
      <c r="H283" s="5">
        <v>17</v>
      </c>
    </row>
    <row r="284" spans="1:8">
      <c r="A284" s="5" t="s">
        <v>103</v>
      </c>
      <c r="B284" s="5">
        <v>2019</v>
      </c>
      <c r="C284" s="6">
        <v>43778</v>
      </c>
      <c r="D284" s="5" t="s">
        <v>72</v>
      </c>
      <c r="E284" s="5" t="s">
        <v>258</v>
      </c>
      <c r="F284" s="5" t="s">
        <v>65</v>
      </c>
      <c r="G284" s="5"/>
      <c r="H284" s="5">
        <v>18</v>
      </c>
    </row>
    <row r="285" spans="1:8">
      <c r="A285" s="5" t="s">
        <v>103</v>
      </c>
      <c r="B285" s="5">
        <v>2019</v>
      </c>
      <c r="C285" s="6">
        <v>43778</v>
      </c>
      <c r="D285" s="5" t="s">
        <v>72</v>
      </c>
      <c r="E285" s="5" t="s">
        <v>340</v>
      </c>
      <c r="F285" s="5" t="s">
        <v>67</v>
      </c>
      <c r="G285" s="5"/>
      <c r="H285" s="5">
        <v>19</v>
      </c>
    </row>
    <row r="286" spans="1:8">
      <c r="A286" s="5" t="s">
        <v>103</v>
      </c>
      <c r="B286" s="5">
        <v>2019</v>
      </c>
      <c r="C286" s="6">
        <v>43778</v>
      </c>
      <c r="D286" s="5" t="s">
        <v>72</v>
      </c>
      <c r="E286" s="5" t="s">
        <v>244</v>
      </c>
      <c r="F286" s="5" t="s">
        <v>245</v>
      </c>
      <c r="G286" s="5"/>
      <c r="H286" s="5">
        <v>20</v>
      </c>
    </row>
    <row r="287" spans="1:8">
      <c r="A287" s="5" t="s">
        <v>103</v>
      </c>
      <c r="B287" s="5">
        <v>2019</v>
      </c>
      <c r="C287" s="6">
        <v>43778</v>
      </c>
      <c r="D287" s="5" t="s">
        <v>72</v>
      </c>
      <c r="E287" s="5" t="s">
        <v>341</v>
      </c>
      <c r="F287" s="5" t="s">
        <v>121</v>
      </c>
      <c r="G287" s="5"/>
      <c r="H287" s="5">
        <v>21</v>
      </c>
    </row>
    <row r="288" spans="1:8">
      <c r="A288" s="5" t="s">
        <v>103</v>
      </c>
      <c r="B288" s="5">
        <v>2019</v>
      </c>
      <c r="C288" s="6">
        <v>43778</v>
      </c>
      <c r="D288" s="5" t="s">
        <v>72</v>
      </c>
      <c r="E288" s="5" t="s">
        <v>338</v>
      </c>
      <c r="F288" s="5" t="s">
        <v>17</v>
      </c>
      <c r="G288" s="5"/>
      <c r="H288" s="5">
        <v>22</v>
      </c>
    </row>
    <row r="289" spans="1:10">
      <c r="A289" s="5" t="s">
        <v>103</v>
      </c>
      <c r="B289" s="5">
        <v>2019</v>
      </c>
      <c r="C289" s="6">
        <v>43778</v>
      </c>
      <c r="D289" s="5" t="s">
        <v>72</v>
      </c>
      <c r="E289" s="5" t="s">
        <v>249</v>
      </c>
      <c r="F289" s="5" t="s">
        <v>250</v>
      </c>
      <c r="G289" s="5"/>
      <c r="H289" s="5">
        <v>23</v>
      </c>
    </row>
    <row r="290" spans="1:10">
      <c r="A290" s="1" t="s">
        <v>173</v>
      </c>
      <c r="B290" s="1">
        <v>2019</v>
      </c>
      <c r="C290" s="2">
        <v>43772</v>
      </c>
      <c r="D290" s="1" t="s">
        <v>72</v>
      </c>
      <c r="E290" s="1" t="s">
        <v>319</v>
      </c>
      <c r="F290" s="1" t="s">
        <v>25</v>
      </c>
      <c r="G290" s="1"/>
      <c r="H290" s="1">
        <v>1</v>
      </c>
      <c r="I290" s="7">
        <v>0.58194444444444449</v>
      </c>
      <c r="J290">
        <v>49.399000000000001</v>
      </c>
    </row>
    <row r="291" spans="1:10">
      <c r="A291" s="1" t="s">
        <v>173</v>
      </c>
      <c r="B291" s="1">
        <v>2019</v>
      </c>
      <c r="C291" s="2">
        <v>43772</v>
      </c>
      <c r="D291" s="1" t="s">
        <v>72</v>
      </c>
      <c r="E291" s="1" t="s">
        <v>308</v>
      </c>
      <c r="F291" s="1" t="s">
        <v>53</v>
      </c>
      <c r="G291" s="1"/>
      <c r="H291" s="1">
        <v>2</v>
      </c>
    </row>
    <row r="292" spans="1:10">
      <c r="A292" s="1" t="s">
        <v>173</v>
      </c>
      <c r="B292" s="1">
        <v>2019</v>
      </c>
      <c r="C292" s="2">
        <v>43772</v>
      </c>
      <c r="D292" s="1" t="s">
        <v>72</v>
      </c>
      <c r="E292" s="1" t="s">
        <v>219</v>
      </c>
      <c r="F292" s="1" t="s">
        <v>67</v>
      </c>
      <c r="G292" s="1"/>
      <c r="H292" s="1">
        <v>3</v>
      </c>
    </row>
    <row r="293" spans="1:10">
      <c r="A293" s="1" t="s">
        <v>173</v>
      </c>
      <c r="B293" s="1">
        <v>2019</v>
      </c>
      <c r="C293" s="2">
        <v>43772</v>
      </c>
      <c r="D293" s="1" t="s">
        <v>72</v>
      </c>
      <c r="E293" s="1" t="s">
        <v>275</v>
      </c>
      <c r="F293" s="1" t="s">
        <v>47</v>
      </c>
      <c r="G293" s="1"/>
      <c r="H293" s="1">
        <v>4</v>
      </c>
    </row>
    <row r="294" spans="1:10">
      <c r="A294" s="1" t="s">
        <v>173</v>
      </c>
      <c r="B294" s="1">
        <v>2019</v>
      </c>
      <c r="C294" s="2">
        <v>43772</v>
      </c>
      <c r="D294" s="1" t="s">
        <v>72</v>
      </c>
      <c r="E294" s="1" t="s">
        <v>316</v>
      </c>
      <c r="F294" s="1" t="s">
        <v>19</v>
      </c>
      <c r="G294" s="1"/>
      <c r="H294" s="1">
        <v>5</v>
      </c>
    </row>
    <row r="295" spans="1:10">
      <c r="A295" s="1" t="s">
        <v>173</v>
      </c>
      <c r="B295" s="1">
        <v>2019</v>
      </c>
      <c r="C295" s="2">
        <v>43772</v>
      </c>
      <c r="D295" s="1" t="s">
        <v>72</v>
      </c>
      <c r="E295" s="1" t="s">
        <v>311</v>
      </c>
      <c r="F295" s="1" t="s">
        <v>51</v>
      </c>
      <c r="G295" s="1"/>
      <c r="H295" s="1">
        <v>6</v>
      </c>
    </row>
    <row r="296" spans="1:10">
      <c r="A296" s="1" t="s">
        <v>173</v>
      </c>
      <c r="B296" s="1">
        <v>2019</v>
      </c>
      <c r="C296" s="2">
        <v>43772</v>
      </c>
      <c r="D296" s="1" t="s">
        <v>72</v>
      </c>
      <c r="E296" s="1" t="s">
        <v>315</v>
      </c>
      <c r="F296" s="1" t="s">
        <v>175</v>
      </c>
      <c r="G296" s="1"/>
      <c r="H296" s="1">
        <v>7</v>
      </c>
    </row>
    <row r="297" spans="1:10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335</v>
      </c>
      <c r="F297" s="1" t="s">
        <v>61</v>
      </c>
      <c r="G297" s="1"/>
      <c r="H297" s="1">
        <v>8</v>
      </c>
    </row>
    <row r="298" spans="1:10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220</v>
      </c>
      <c r="F298" s="1" t="s">
        <v>17</v>
      </c>
      <c r="G298" s="1"/>
      <c r="H298" s="1">
        <v>9</v>
      </c>
    </row>
    <row r="299" spans="1:10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244</v>
      </c>
      <c r="F299" s="1" t="s">
        <v>245</v>
      </c>
      <c r="G299" s="1"/>
      <c r="H299" s="1">
        <v>10</v>
      </c>
    </row>
    <row r="300" spans="1:10">
      <c r="A300" s="1" t="s">
        <v>173</v>
      </c>
      <c r="B300" s="1">
        <v>2019</v>
      </c>
      <c r="C300" s="2">
        <v>43772</v>
      </c>
      <c r="D300" s="1" t="s">
        <v>72</v>
      </c>
      <c r="E300" s="1" t="s">
        <v>258</v>
      </c>
      <c r="F300" s="1" t="s">
        <v>65</v>
      </c>
      <c r="G300" s="1"/>
      <c r="H300" s="1">
        <v>11</v>
      </c>
    </row>
    <row r="301" spans="1:10">
      <c r="A301" s="1" t="s">
        <v>173</v>
      </c>
      <c r="B301" s="1">
        <v>2019</v>
      </c>
      <c r="C301" s="2">
        <v>43772</v>
      </c>
      <c r="D301" s="1" t="s">
        <v>72</v>
      </c>
      <c r="E301" s="1" t="s">
        <v>313</v>
      </c>
      <c r="F301" s="1" t="s">
        <v>239</v>
      </c>
      <c r="G301" s="1"/>
      <c r="H301" s="1">
        <v>12</v>
      </c>
    </row>
    <row r="302" spans="1:10">
      <c r="A302" s="1" t="s">
        <v>173</v>
      </c>
      <c r="B302" s="1">
        <v>2019</v>
      </c>
      <c r="C302" s="2">
        <v>43772</v>
      </c>
      <c r="D302" s="1" t="s">
        <v>72</v>
      </c>
      <c r="E302" s="1" t="s">
        <v>221</v>
      </c>
      <c r="F302" s="1" t="s">
        <v>27</v>
      </c>
      <c r="G302" s="1"/>
      <c r="H302" s="1">
        <v>13</v>
      </c>
    </row>
    <row r="303" spans="1:10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224</v>
      </c>
      <c r="F303" s="1" t="s">
        <v>225</v>
      </c>
      <c r="G303" s="1"/>
      <c r="H303" s="1">
        <v>14</v>
      </c>
    </row>
    <row r="304" spans="1:10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240</v>
      </c>
      <c r="F304" s="1" t="s">
        <v>56</v>
      </c>
      <c r="G304" s="1"/>
      <c r="H304" s="1">
        <v>15</v>
      </c>
    </row>
    <row r="305" spans="1:10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328</v>
      </c>
      <c r="F305" s="1" t="s">
        <v>237</v>
      </c>
      <c r="G305" s="1"/>
      <c r="H305" s="1">
        <v>16</v>
      </c>
    </row>
    <row r="306" spans="1:10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283</v>
      </c>
      <c r="F306" s="1" t="s">
        <v>123</v>
      </c>
      <c r="G306" s="1"/>
      <c r="H306" s="1">
        <v>17</v>
      </c>
    </row>
    <row r="307" spans="1:10">
      <c r="A307" s="1" t="s">
        <v>173</v>
      </c>
      <c r="B307" s="1">
        <v>2019</v>
      </c>
      <c r="C307" s="2">
        <v>43772</v>
      </c>
      <c r="D307" s="1" t="s">
        <v>72</v>
      </c>
      <c r="E307" s="1" t="s">
        <v>249</v>
      </c>
      <c r="F307" s="1" t="s">
        <v>250</v>
      </c>
      <c r="G307" s="1"/>
      <c r="H307" s="1">
        <v>18</v>
      </c>
    </row>
    <row r="308" spans="1:10">
      <c r="A308" s="1" t="s">
        <v>173</v>
      </c>
      <c r="B308" s="1">
        <v>2019</v>
      </c>
      <c r="C308" s="2">
        <v>43772</v>
      </c>
      <c r="D308" s="1" t="s">
        <v>72</v>
      </c>
      <c r="E308" s="1" t="s">
        <v>309</v>
      </c>
      <c r="F308" s="1" t="s">
        <v>38</v>
      </c>
      <c r="G308" s="1"/>
      <c r="H308" s="1">
        <v>19</v>
      </c>
    </row>
    <row r="309" spans="1:10">
      <c r="A309" s="1" t="s">
        <v>173</v>
      </c>
      <c r="B309" s="1">
        <v>2019</v>
      </c>
      <c r="C309" s="2">
        <v>43772</v>
      </c>
      <c r="D309" s="1" t="s">
        <v>72</v>
      </c>
      <c r="E309" s="1" t="s">
        <v>229</v>
      </c>
      <c r="F309" s="1" t="s">
        <v>230</v>
      </c>
      <c r="G309" s="1"/>
      <c r="H309" s="1">
        <v>20</v>
      </c>
    </row>
    <row r="310" spans="1:10">
      <c r="A310" s="1" t="s">
        <v>173</v>
      </c>
      <c r="B310" s="1">
        <v>2019</v>
      </c>
      <c r="C310" s="2">
        <v>43772</v>
      </c>
      <c r="D310" s="1" t="s">
        <v>72</v>
      </c>
      <c r="E310" s="1" t="s">
        <v>312</v>
      </c>
      <c r="F310" s="1" t="s">
        <v>271</v>
      </c>
      <c r="G310" s="1"/>
      <c r="H310" s="1">
        <v>21</v>
      </c>
    </row>
    <row r="311" spans="1:10">
      <c r="A311" s="1" t="s">
        <v>173</v>
      </c>
      <c r="B311" s="1">
        <v>2019</v>
      </c>
      <c r="C311" s="2">
        <v>43772</v>
      </c>
      <c r="D311" s="1" t="s">
        <v>72</v>
      </c>
      <c r="E311" s="1" t="s">
        <v>325</v>
      </c>
      <c r="F311" s="1" t="s">
        <v>121</v>
      </c>
      <c r="G311" s="1"/>
      <c r="H311" s="1">
        <v>22</v>
      </c>
    </row>
    <row r="312" spans="1:10">
      <c r="A312" s="1" t="s">
        <v>173</v>
      </c>
      <c r="B312" s="1">
        <v>2019</v>
      </c>
      <c r="C312" s="2">
        <v>43772</v>
      </c>
      <c r="D312" s="1" t="s">
        <v>72</v>
      </c>
      <c r="E312" s="1" t="s">
        <v>227</v>
      </c>
      <c r="F312" s="1" t="s">
        <v>228</v>
      </c>
      <c r="G312" s="1"/>
      <c r="H312" s="1">
        <v>23</v>
      </c>
    </row>
    <row r="313" spans="1:10">
      <c r="A313" s="1" t="s">
        <v>173</v>
      </c>
      <c r="B313" s="1">
        <v>2019</v>
      </c>
      <c r="C313" s="2">
        <v>43772</v>
      </c>
      <c r="D313" s="1" t="s">
        <v>72</v>
      </c>
      <c r="E313" s="1" t="s">
        <v>285</v>
      </c>
      <c r="F313" s="1" t="s">
        <v>286</v>
      </c>
      <c r="G313" s="1"/>
      <c r="H313" s="1">
        <v>24</v>
      </c>
    </row>
    <row r="314" spans="1:10">
      <c r="A314" s="5" t="s">
        <v>176</v>
      </c>
      <c r="B314" s="5">
        <v>2019</v>
      </c>
      <c r="C314" s="6">
        <v>43525</v>
      </c>
      <c r="D314" s="5" t="s">
        <v>13</v>
      </c>
      <c r="E314" s="5" t="s">
        <v>219</v>
      </c>
      <c r="F314" s="5" t="s">
        <v>67</v>
      </c>
      <c r="G314" s="5"/>
      <c r="H314" s="5">
        <v>1</v>
      </c>
      <c r="I314" s="7">
        <v>0.61805555555555558</v>
      </c>
      <c r="J314">
        <v>47.524000000000001</v>
      </c>
    </row>
    <row r="315" spans="1:10">
      <c r="A315" s="5" t="s">
        <v>176</v>
      </c>
      <c r="B315" s="5">
        <v>2019</v>
      </c>
      <c r="C315" s="6">
        <v>43525</v>
      </c>
      <c r="D315" s="5" t="s">
        <v>13</v>
      </c>
      <c r="E315" s="5" t="s">
        <v>316</v>
      </c>
      <c r="F315" s="5" t="s">
        <v>19</v>
      </c>
      <c r="G315" s="5"/>
      <c r="H315" s="5">
        <v>2</v>
      </c>
    </row>
    <row r="316" spans="1:10">
      <c r="A316" s="5" t="s">
        <v>176</v>
      </c>
      <c r="B316" s="5">
        <v>2019</v>
      </c>
      <c r="C316" s="6">
        <v>43525</v>
      </c>
      <c r="D316" s="5" t="s">
        <v>13</v>
      </c>
      <c r="E316" s="5" t="s">
        <v>308</v>
      </c>
      <c r="F316" s="5" t="s">
        <v>53</v>
      </c>
      <c r="G316" s="5"/>
      <c r="H316" s="5">
        <v>3</v>
      </c>
    </row>
    <row r="317" spans="1:10">
      <c r="A317" s="5" t="s">
        <v>176</v>
      </c>
      <c r="B317" s="5">
        <v>2019</v>
      </c>
      <c r="C317" s="6">
        <v>43525</v>
      </c>
      <c r="D317" s="5" t="s">
        <v>13</v>
      </c>
      <c r="E317" s="5" t="s">
        <v>366</v>
      </c>
      <c r="F317" s="5" t="s">
        <v>44</v>
      </c>
      <c r="G317" s="5"/>
      <c r="H317" s="5">
        <v>4</v>
      </c>
    </row>
    <row r="318" spans="1:10">
      <c r="A318" s="5" t="s">
        <v>176</v>
      </c>
      <c r="B318" s="5">
        <v>2019</v>
      </c>
      <c r="C318" s="6">
        <v>43525</v>
      </c>
      <c r="D318" s="5" t="s">
        <v>13</v>
      </c>
      <c r="E318" s="5" t="s">
        <v>244</v>
      </c>
      <c r="F318" s="5" t="s">
        <v>245</v>
      </c>
      <c r="G318" s="5"/>
      <c r="H318" s="5">
        <v>5</v>
      </c>
    </row>
    <row r="319" spans="1:10">
      <c r="A319" s="5" t="s">
        <v>176</v>
      </c>
      <c r="B319" s="5">
        <v>2019</v>
      </c>
      <c r="C319" s="6">
        <v>43525</v>
      </c>
      <c r="D319" s="5" t="s">
        <v>13</v>
      </c>
      <c r="E319" s="5" t="s">
        <v>343</v>
      </c>
      <c r="F319" s="5" t="s">
        <v>17</v>
      </c>
      <c r="G319" s="5"/>
      <c r="H319" s="5">
        <v>6</v>
      </c>
    </row>
    <row r="320" spans="1:10">
      <c r="A320" s="5" t="s">
        <v>176</v>
      </c>
      <c r="B320" s="5">
        <v>2019</v>
      </c>
      <c r="C320" s="6">
        <v>43525</v>
      </c>
      <c r="D320" s="5" t="s">
        <v>13</v>
      </c>
      <c r="E320" s="5" t="s">
        <v>226</v>
      </c>
      <c r="F320" s="5" t="s">
        <v>40</v>
      </c>
      <c r="G320" s="5"/>
      <c r="H320" s="5">
        <v>7</v>
      </c>
    </row>
    <row r="321" spans="1:8">
      <c r="A321" s="5" t="s">
        <v>176</v>
      </c>
      <c r="B321" s="5">
        <v>2019</v>
      </c>
      <c r="C321" s="6">
        <v>43525</v>
      </c>
      <c r="D321" s="5" t="s">
        <v>13</v>
      </c>
      <c r="E321" s="5" t="s">
        <v>313</v>
      </c>
      <c r="F321" s="5" t="s">
        <v>239</v>
      </c>
      <c r="G321" s="5"/>
      <c r="H321" s="5">
        <v>8</v>
      </c>
    </row>
    <row r="322" spans="1:8">
      <c r="A322" s="5" t="s">
        <v>176</v>
      </c>
      <c r="B322" s="5">
        <v>2019</v>
      </c>
      <c r="C322" s="6">
        <v>43525</v>
      </c>
      <c r="D322" s="5" t="s">
        <v>13</v>
      </c>
      <c r="E322" s="5" t="s">
        <v>276</v>
      </c>
      <c r="F322" s="5" t="s">
        <v>25</v>
      </c>
      <c r="G322" s="5"/>
      <c r="H322" s="5">
        <v>9</v>
      </c>
    </row>
    <row r="323" spans="1:8">
      <c r="A323" s="5" t="s">
        <v>176</v>
      </c>
      <c r="B323" s="5">
        <v>2019</v>
      </c>
      <c r="C323" s="6">
        <v>43525</v>
      </c>
      <c r="D323" s="5" t="s">
        <v>13</v>
      </c>
      <c r="E323" s="5" t="s">
        <v>224</v>
      </c>
      <c r="F323" s="5" t="s">
        <v>225</v>
      </c>
      <c r="G323" s="5"/>
      <c r="H323" s="5">
        <v>10</v>
      </c>
    </row>
    <row r="324" spans="1:8">
      <c r="A324" s="5" t="s">
        <v>176</v>
      </c>
      <c r="B324" s="5">
        <v>2019</v>
      </c>
      <c r="C324" s="6">
        <v>43525</v>
      </c>
      <c r="D324" s="5" t="s">
        <v>13</v>
      </c>
      <c r="E324" s="5" t="s">
        <v>290</v>
      </c>
      <c r="F324" s="5" t="s">
        <v>237</v>
      </c>
      <c r="G324" s="5"/>
      <c r="H324" s="5">
        <v>11</v>
      </c>
    </row>
    <row r="325" spans="1:8">
      <c r="A325" s="5" t="s">
        <v>176</v>
      </c>
      <c r="B325" s="5">
        <v>2019</v>
      </c>
      <c r="C325" s="6">
        <v>43525</v>
      </c>
      <c r="D325" s="5" t="s">
        <v>13</v>
      </c>
      <c r="E325" s="5" t="s">
        <v>309</v>
      </c>
      <c r="F325" s="5" t="s">
        <v>38</v>
      </c>
      <c r="G325" s="5"/>
      <c r="H325" s="5">
        <v>12</v>
      </c>
    </row>
    <row r="326" spans="1:8">
      <c r="A326" s="5" t="s">
        <v>176</v>
      </c>
      <c r="B326" s="5">
        <v>2019</v>
      </c>
      <c r="C326" s="6">
        <v>43525</v>
      </c>
      <c r="D326" s="5" t="s">
        <v>13</v>
      </c>
      <c r="E326" s="5" t="s">
        <v>227</v>
      </c>
      <c r="F326" s="5" t="s">
        <v>228</v>
      </c>
      <c r="G326" s="5"/>
      <c r="H326" s="5">
        <v>13</v>
      </c>
    </row>
    <row r="327" spans="1:8">
      <c r="A327" s="5" t="s">
        <v>176</v>
      </c>
      <c r="B327" s="5">
        <v>2019</v>
      </c>
      <c r="C327" s="6">
        <v>43525</v>
      </c>
      <c r="D327" s="5" t="s">
        <v>13</v>
      </c>
      <c r="E327" s="5" t="s">
        <v>326</v>
      </c>
      <c r="F327" s="5" t="s">
        <v>36</v>
      </c>
      <c r="G327" s="5"/>
      <c r="H327" s="5">
        <v>14</v>
      </c>
    </row>
    <row r="328" spans="1:8">
      <c r="A328" s="5" t="s">
        <v>176</v>
      </c>
      <c r="B328" s="5">
        <v>2019</v>
      </c>
      <c r="C328" s="6">
        <v>43525</v>
      </c>
      <c r="D328" s="5" t="s">
        <v>13</v>
      </c>
      <c r="E328" s="5" t="s">
        <v>317</v>
      </c>
      <c r="F328" s="5" t="s">
        <v>27</v>
      </c>
      <c r="G328" s="5"/>
      <c r="H328" s="5">
        <v>15</v>
      </c>
    </row>
    <row r="329" spans="1:8">
      <c r="A329" s="5" t="s">
        <v>176</v>
      </c>
      <c r="B329" s="5">
        <v>2019</v>
      </c>
      <c r="C329" s="6">
        <v>43525</v>
      </c>
      <c r="D329" s="5" t="s">
        <v>13</v>
      </c>
      <c r="E329" s="5" t="s">
        <v>275</v>
      </c>
      <c r="F329" s="5" t="s">
        <v>47</v>
      </c>
      <c r="G329" s="5"/>
      <c r="H329" s="5">
        <v>16</v>
      </c>
    </row>
    <row r="330" spans="1:8">
      <c r="A330" s="5" t="s">
        <v>176</v>
      </c>
      <c r="B330" s="5">
        <v>2019</v>
      </c>
      <c r="C330" s="6">
        <v>43525</v>
      </c>
      <c r="D330" s="5" t="s">
        <v>13</v>
      </c>
      <c r="E330" s="5" t="s">
        <v>342</v>
      </c>
      <c r="F330" s="5" t="s">
        <v>56</v>
      </c>
      <c r="G330" s="5"/>
      <c r="H330" s="5">
        <v>17</v>
      </c>
    </row>
    <row r="331" spans="1:8">
      <c r="A331" s="5" t="s">
        <v>176</v>
      </c>
      <c r="B331" s="5">
        <v>2019</v>
      </c>
      <c r="C331" s="6">
        <v>43525</v>
      </c>
      <c r="D331" s="5" t="s">
        <v>13</v>
      </c>
      <c r="E331" s="5" t="s">
        <v>333</v>
      </c>
      <c r="F331" s="5" t="s">
        <v>29</v>
      </c>
      <c r="G331" s="5"/>
      <c r="H331" s="5">
        <v>18</v>
      </c>
    </row>
    <row r="332" spans="1:8">
      <c r="A332" s="5" t="s">
        <v>176</v>
      </c>
      <c r="B332" s="5">
        <v>2019</v>
      </c>
      <c r="C332" s="6">
        <v>43525</v>
      </c>
      <c r="D332" s="5" t="s">
        <v>13</v>
      </c>
      <c r="E332" s="5" t="s">
        <v>283</v>
      </c>
      <c r="F332" s="5" t="s">
        <v>123</v>
      </c>
      <c r="G332" s="5"/>
      <c r="H332" s="5">
        <v>19</v>
      </c>
    </row>
    <row r="333" spans="1:8">
      <c r="A333" s="5" t="s">
        <v>176</v>
      </c>
      <c r="B333" s="5">
        <v>2019</v>
      </c>
      <c r="C333" s="6">
        <v>43525</v>
      </c>
      <c r="D333" s="5" t="s">
        <v>13</v>
      </c>
      <c r="E333" s="5" t="s">
        <v>322</v>
      </c>
      <c r="F333" s="5" t="s">
        <v>61</v>
      </c>
      <c r="G333" s="5"/>
      <c r="H333" s="5">
        <v>20</v>
      </c>
    </row>
    <row r="334" spans="1:8">
      <c r="A334" s="5" t="s">
        <v>176</v>
      </c>
      <c r="B334" s="5">
        <v>2019</v>
      </c>
      <c r="C334" s="6">
        <v>43525</v>
      </c>
      <c r="D334" s="5" t="s">
        <v>13</v>
      </c>
      <c r="E334" s="5" t="s">
        <v>321</v>
      </c>
      <c r="F334" s="5" t="s">
        <v>161</v>
      </c>
      <c r="G334" s="5"/>
      <c r="H334" s="5">
        <v>21</v>
      </c>
    </row>
    <row r="335" spans="1:8">
      <c r="A335" s="5" t="s">
        <v>176</v>
      </c>
      <c r="B335" s="5">
        <v>2019</v>
      </c>
      <c r="C335" s="6">
        <v>43525</v>
      </c>
      <c r="D335" s="5" t="s">
        <v>13</v>
      </c>
      <c r="E335" s="5" t="s">
        <v>243</v>
      </c>
      <c r="F335" s="5" t="s">
        <v>51</v>
      </c>
      <c r="G335" s="5"/>
      <c r="H335" s="5">
        <v>22</v>
      </c>
    </row>
    <row r="336" spans="1:8">
      <c r="A336" s="5" t="s">
        <v>176</v>
      </c>
      <c r="B336" s="5">
        <v>2019</v>
      </c>
      <c r="C336" s="6">
        <v>43525</v>
      </c>
      <c r="D336" s="5" t="s">
        <v>13</v>
      </c>
      <c r="E336" s="5" t="s">
        <v>345</v>
      </c>
      <c r="F336" s="5" t="s">
        <v>121</v>
      </c>
      <c r="G336" s="5"/>
      <c r="H336" s="5">
        <v>23</v>
      </c>
    </row>
    <row r="337" spans="1:10">
      <c r="A337" s="5" t="s">
        <v>176</v>
      </c>
      <c r="B337" s="5">
        <v>2019</v>
      </c>
      <c r="C337" s="6">
        <v>43525</v>
      </c>
      <c r="D337" s="5" t="s">
        <v>13</v>
      </c>
      <c r="E337" s="5" t="s">
        <v>344</v>
      </c>
      <c r="F337" s="5" t="s">
        <v>175</v>
      </c>
      <c r="G337" s="5"/>
      <c r="H337" s="5">
        <v>24</v>
      </c>
    </row>
    <row r="338" spans="1:10">
      <c r="A338" s="1" t="s">
        <v>130</v>
      </c>
      <c r="B338" s="1">
        <v>2019</v>
      </c>
      <c r="C338" s="2">
        <v>43492</v>
      </c>
      <c r="D338" s="1" t="s">
        <v>72</v>
      </c>
      <c r="E338" s="1" t="s">
        <v>316</v>
      </c>
      <c r="F338" s="1" t="s">
        <v>19</v>
      </c>
      <c r="G338" s="1"/>
      <c r="H338" s="1">
        <v>1</v>
      </c>
      <c r="I338" s="7">
        <v>0.75277777777777777</v>
      </c>
      <c r="J338">
        <v>46.454999999999998</v>
      </c>
    </row>
    <row r="339" spans="1:10">
      <c r="A339" s="1" t="s">
        <v>130</v>
      </c>
      <c r="B339" s="1">
        <v>2019</v>
      </c>
      <c r="C339" s="2">
        <v>43492</v>
      </c>
      <c r="D339" s="1" t="s">
        <v>72</v>
      </c>
      <c r="E339" s="1" t="s">
        <v>308</v>
      </c>
      <c r="F339" s="1" t="s">
        <v>53</v>
      </c>
      <c r="G339" s="1"/>
      <c r="H339" s="1">
        <v>2</v>
      </c>
    </row>
    <row r="340" spans="1:10">
      <c r="A340" s="1" t="s">
        <v>130</v>
      </c>
      <c r="B340" s="1">
        <v>2019</v>
      </c>
      <c r="C340" s="2">
        <v>43492</v>
      </c>
      <c r="D340" s="1" t="s">
        <v>72</v>
      </c>
      <c r="E340" s="1" t="s">
        <v>343</v>
      </c>
      <c r="F340" s="1" t="s">
        <v>17</v>
      </c>
      <c r="G340" s="1"/>
      <c r="H340" s="1">
        <v>3</v>
      </c>
    </row>
    <row r="341" spans="1:10">
      <c r="A341" s="1" t="s">
        <v>130</v>
      </c>
      <c r="B341" s="1">
        <v>2019</v>
      </c>
      <c r="C341" s="2">
        <v>43492</v>
      </c>
      <c r="D341" s="1" t="s">
        <v>72</v>
      </c>
      <c r="E341" s="1" t="s">
        <v>243</v>
      </c>
      <c r="F341" s="1" t="s">
        <v>51</v>
      </c>
      <c r="G341" s="1"/>
      <c r="H341" s="1">
        <v>4</v>
      </c>
    </row>
    <row r="342" spans="1:10">
      <c r="A342" s="1" t="s">
        <v>130</v>
      </c>
      <c r="B342" s="1">
        <v>2019</v>
      </c>
      <c r="C342" s="2">
        <v>43492</v>
      </c>
      <c r="D342" s="1" t="s">
        <v>72</v>
      </c>
      <c r="E342" s="1" t="s">
        <v>263</v>
      </c>
      <c r="F342" s="1" t="s">
        <v>36</v>
      </c>
      <c r="G342" s="1"/>
      <c r="H342" s="1">
        <v>5</v>
      </c>
    </row>
    <row r="343" spans="1:10">
      <c r="A343" s="1" t="s">
        <v>130</v>
      </c>
      <c r="B343" s="1">
        <v>2019</v>
      </c>
      <c r="C343" s="2">
        <v>43492</v>
      </c>
      <c r="D343" s="1" t="s">
        <v>72</v>
      </c>
      <c r="E343" s="1" t="s">
        <v>347</v>
      </c>
      <c r="F343" s="1" t="s">
        <v>121</v>
      </c>
      <c r="G343" s="1"/>
      <c r="H343" s="1">
        <v>6</v>
      </c>
    </row>
    <row r="344" spans="1:10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335</v>
      </c>
      <c r="F344" s="1" t="s">
        <v>61</v>
      </c>
      <c r="G344" s="1"/>
      <c r="H344" s="1">
        <v>7</v>
      </c>
    </row>
    <row r="345" spans="1:10">
      <c r="A345" s="1" t="s">
        <v>130</v>
      </c>
      <c r="B345" s="1">
        <v>2019</v>
      </c>
      <c r="C345" s="2">
        <v>43492</v>
      </c>
      <c r="D345" s="1" t="s">
        <v>72</v>
      </c>
      <c r="E345" s="1" t="s">
        <v>321</v>
      </c>
      <c r="F345" s="1" t="s">
        <v>161</v>
      </c>
      <c r="G345" s="1"/>
      <c r="H345" s="1">
        <v>8</v>
      </c>
    </row>
    <row r="346" spans="1:10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346</v>
      </c>
      <c r="F346" s="1" t="s">
        <v>29</v>
      </c>
      <c r="G346" s="1"/>
      <c r="H346" s="1">
        <v>9</v>
      </c>
    </row>
    <row r="347" spans="1:10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290</v>
      </c>
      <c r="F347" s="1" t="s">
        <v>237</v>
      </c>
      <c r="G347" s="1"/>
      <c r="H347" s="1">
        <v>10</v>
      </c>
    </row>
    <row r="348" spans="1:10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227</v>
      </c>
      <c r="F348" s="1" t="s">
        <v>228</v>
      </c>
      <c r="G348" s="1"/>
      <c r="H348" s="1">
        <v>11</v>
      </c>
    </row>
    <row r="349" spans="1:10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249</v>
      </c>
      <c r="F349" s="1" t="s">
        <v>250</v>
      </c>
      <c r="G349" s="1"/>
      <c r="H349" s="1">
        <v>12</v>
      </c>
    </row>
    <row r="350" spans="1:10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351</v>
      </c>
      <c r="F350" s="1" t="s">
        <v>65</v>
      </c>
      <c r="G350" s="1"/>
      <c r="H350" s="1">
        <v>13</v>
      </c>
    </row>
    <row r="351" spans="1:10">
      <c r="A351" s="1" t="s">
        <v>130</v>
      </c>
      <c r="B351" s="1">
        <v>2019</v>
      </c>
      <c r="C351" s="2">
        <v>43492</v>
      </c>
      <c r="D351" s="1" t="s">
        <v>72</v>
      </c>
      <c r="E351" s="1" t="s">
        <v>224</v>
      </c>
      <c r="F351" s="1" t="s">
        <v>225</v>
      </c>
      <c r="G351" s="1"/>
      <c r="H351" s="1">
        <v>14</v>
      </c>
    </row>
    <row r="352" spans="1:10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342</v>
      </c>
      <c r="F352" s="1" t="s">
        <v>56</v>
      </c>
      <c r="G352" s="1"/>
      <c r="H352" s="1">
        <v>15</v>
      </c>
    </row>
    <row r="353" spans="1:10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313</v>
      </c>
      <c r="F353" s="1" t="s">
        <v>239</v>
      </c>
      <c r="G353" s="1"/>
      <c r="H353" s="1">
        <v>16</v>
      </c>
    </row>
    <row r="354" spans="1:10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348</v>
      </c>
      <c r="F354" s="1" t="s">
        <v>15</v>
      </c>
      <c r="G354" s="1"/>
      <c r="H354" s="1">
        <v>17</v>
      </c>
    </row>
    <row r="355" spans="1:10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337</v>
      </c>
      <c r="F355" s="1" t="s">
        <v>49</v>
      </c>
      <c r="G355" s="1"/>
      <c r="H355" s="1">
        <v>18</v>
      </c>
    </row>
    <row r="356" spans="1:10">
      <c r="A356" s="1" t="s">
        <v>130</v>
      </c>
      <c r="B356" s="1">
        <v>2019</v>
      </c>
      <c r="C356" s="2">
        <v>43492</v>
      </c>
      <c r="D356" s="1" t="s">
        <v>72</v>
      </c>
      <c r="E356" s="1" t="s">
        <v>221</v>
      </c>
      <c r="F356" s="1" t="s">
        <v>27</v>
      </c>
      <c r="G356" s="1"/>
      <c r="H356" s="1">
        <v>19</v>
      </c>
    </row>
    <row r="357" spans="1:10">
      <c r="A357" s="1" t="s">
        <v>130</v>
      </c>
      <c r="B357" s="1">
        <v>2019</v>
      </c>
      <c r="C357" s="2">
        <v>43492</v>
      </c>
      <c r="D357" s="1" t="s">
        <v>72</v>
      </c>
      <c r="E357" s="1" t="s">
        <v>344</v>
      </c>
      <c r="F357" s="1" t="s">
        <v>175</v>
      </c>
      <c r="G357" s="1"/>
      <c r="H357" s="1">
        <v>20</v>
      </c>
    </row>
    <row r="358" spans="1:10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309</v>
      </c>
      <c r="F358" s="1" t="s">
        <v>38</v>
      </c>
      <c r="G358" s="1"/>
      <c r="H358" s="1">
        <v>21</v>
      </c>
    </row>
    <row r="359" spans="1:10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349</v>
      </c>
      <c r="F359" s="1" t="s">
        <v>350</v>
      </c>
      <c r="G359" s="1"/>
      <c r="H359" s="1">
        <v>22</v>
      </c>
    </row>
    <row r="360" spans="1:10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331</v>
      </c>
      <c r="F360" s="1" t="s">
        <v>40</v>
      </c>
      <c r="G360" s="1"/>
      <c r="H360" s="1">
        <v>23</v>
      </c>
    </row>
    <row r="361" spans="1:10">
      <c r="A361" s="1" t="s">
        <v>130</v>
      </c>
      <c r="B361" s="1">
        <v>2019</v>
      </c>
      <c r="C361" s="2">
        <v>43492</v>
      </c>
      <c r="D361" s="1" t="s">
        <v>72</v>
      </c>
      <c r="E361" s="1" t="s">
        <v>292</v>
      </c>
      <c r="F361" s="1" t="s">
        <v>31</v>
      </c>
      <c r="G361" s="1"/>
      <c r="H361" s="1">
        <v>24</v>
      </c>
    </row>
    <row r="362" spans="1:10">
      <c r="A362" s="5" t="s">
        <v>162</v>
      </c>
      <c r="B362" s="5">
        <v>2019</v>
      </c>
      <c r="C362" s="6">
        <v>43484</v>
      </c>
      <c r="D362" s="5" t="s">
        <v>72</v>
      </c>
      <c r="E362" s="5" t="s">
        <v>352</v>
      </c>
      <c r="F362" s="5" t="s">
        <v>36</v>
      </c>
      <c r="G362" s="5"/>
      <c r="H362" s="5">
        <v>1</v>
      </c>
      <c r="I362" s="7">
        <v>0.67013888888888884</v>
      </c>
      <c r="J362">
        <v>45.654000000000003</v>
      </c>
    </row>
    <row r="363" spans="1:10">
      <c r="A363" s="5" t="s">
        <v>162</v>
      </c>
      <c r="B363" s="5">
        <v>2019</v>
      </c>
      <c r="C363" s="6">
        <v>43484</v>
      </c>
      <c r="D363" s="5" t="s">
        <v>72</v>
      </c>
      <c r="E363" s="5" t="s">
        <v>226</v>
      </c>
      <c r="F363" s="5" t="s">
        <v>40</v>
      </c>
      <c r="G363" s="5"/>
      <c r="H363" s="5">
        <v>2</v>
      </c>
    </row>
    <row r="364" spans="1:10">
      <c r="A364" s="5" t="s">
        <v>162</v>
      </c>
      <c r="B364" s="5">
        <v>2019</v>
      </c>
      <c r="C364" s="6">
        <v>43484</v>
      </c>
      <c r="D364" s="5" t="s">
        <v>72</v>
      </c>
      <c r="E364" s="5" t="s">
        <v>243</v>
      </c>
      <c r="F364" s="5" t="s">
        <v>51</v>
      </c>
      <c r="G364" s="5"/>
      <c r="H364" s="5">
        <v>3</v>
      </c>
    </row>
    <row r="365" spans="1:10">
      <c r="A365" s="5" t="s">
        <v>162</v>
      </c>
      <c r="B365" s="5">
        <v>2019</v>
      </c>
      <c r="C365" s="6">
        <v>43484</v>
      </c>
      <c r="D365" s="5" t="s">
        <v>72</v>
      </c>
      <c r="E365" s="5" t="s">
        <v>317</v>
      </c>
      <c r="F365" s="5" t="s">
        <v>27</v>
      </c>
      <c r="G365" s="5"/>
      <c r="H365" s="5">
        <v>4</v>
      </c>
    </row>
    <row r="366" spans="1:10">
      <c r="A366" s="5" t="s">
        <v>162</v>
      </c>
      <c r="B366" s="5">
        <v>2019</v>
      </c>
      <c r="C366" s="6">
        <v>43484</v>
      </c>
      <c r="D366" s="5" t="s">
        <v>72</v>
      </c>
      <c r="E366" s="5" t="s">
        <v>275</v>
      </c>
      <c r="F366" s="5" t="s">
        <v>47</v>
      </c>
      <c r="G366" s="5"/>
      <c r="H366" s="5">
        <v>5</v>
      </c>
    </row>
    <row r="367" spans="1:10">
      <c r="A367" s="5" t="s">
        <v>162</v>
      </c>
      <c r="B367" s="5">
        <v>2019</v>
      </c>
      <c r="C367" s="6">
        <v>43484</v>
      </c>
      <c r="D367" s="5" t="s">
        <v>72</v>
      </c>
      <c r="E367" s="5" t="s">
        <v>353</v>
      </c>
      <c r="F367" s="5" t="s">
        <v>15</v>
      </c>
      <c r="G367" s="5"/>
      <c r="H367" s="5">
        <v>6</v>
      </c>
    </row>
    <row r="368" spans="1:10">
      <c r="A368" s="5" t="s">
        <v>162</v>
      </c>
      <c r="B368" s="5">
        <v>2019</v>
      </c>
      <c r="C368" s="6">
        <v>43484</v>
      </c>
      <c r="D368" s="5" t="s">
        <v>72</v>
      </c>
      <c r="E368" s="5" t="s">
        <v>224</v>
      </c>
      <c r="F368" s="5" t="s">
        <v>225</v>
      </c>
      <c r="G368" s="5"/>
      <c r="H368" s="5">
        <v>7</v>
      </c>
    </row>
    <row r="369" spans="1:10">
      <c r="A369" s="5" t="s">
        <v>162</v>
      </c>
      <c r="B369" s="5">
        <v>2019</v>
      </c>
      <c r="C369" s="6">
        <v>43484</v>
      </c>
      <c r="D369" s="5" t="s">
        <v>72</v>
      </c>
      <c r="E369" s="5" t="s">
        <v>333</v>
      </c>
      <c r="F369" s="5" t="s">
        <v>29</v>
      </c>
      <c r="G369" s="5"/>
      <c r="H369" s="5">
        <v>8</v>
      </c>
    </row>
    <row r="370" spans="1:10">
      <c r="A370" s="5" t="s">
        <v>162</v>
      </c>
      <c r="B370" s="5">
        <v>2019</v>
      </c>
      <c r="C370" s="6">
        <v>43484</v>
      </c>
      <c r="D370" s="5" t="s">
        <v>72</v>
      </c>
      <c r="E370" s="5" t="s">
        <v>335</v>
      </c>
      <c r="F370" s="5" t="s">
        <v>61</v>
      </c>
      <c r="G370" s="5"/>
      <c r="H370" s="5">
        <v>9</v>
      </c>
    </row>
    <row r="371" spans="1:10">
      <c r="A371" s="5" t="s">
        <v>162</v>
      </c>
      <c r="B371" s="5">
        <v>2019</v>
      </c>
      <c r="C371" s="6">
        <v>43484</v>
      </c>
      <c r="D371" s="5" t="s">
        <v>72</v>
      </c>
      <c r="E371" s="5" t="s">
        <v>227</v>
      </c>
      <c r="F371" s="5" t="s">
        <v>228</v>
      </c>
      <c r="G371" s="5"/>
      <c r="H371" s="5">
        <v>10</v>
      </c>
    </row>
    <row r="372" spans="1:10">
      <c r="A372" s="5" t="s">
        <v>162</v>
      </c>
      <c r="B372" s="5">
        <v>2019</v>
      </c>
      <c r="C372" s="6">
        <v>43484</v>
      </c>
      <c r="D372" s="5" t="s">
        <v>72</v>
      </c>
      <c r="E372" s="5" t="s">
        <v>283</v>
      </c>
      <c r="F372" s="5" t="s">
        <v>123</v>
      </c>
      <c r="G372" s="5"/>
      <c r="H372" s="5">
        <v>11</v>
      </c>
    </row>
    <row r="373" spans="1:10">
      <c r="A373" s="5" t="s">
        <v>162</v>
      </c>
      <c r="B373" s="5">
        <v>2019</v>
      </c>
      <c r="C373" s="6">
        <v>43484</v>
      </c>
      <c r="D373" s="5" t="s">
        <v>72</v>
      </c>
      <c r="E373" s="5" t="s">
        <v>292</v>
      </c>
      <c r="F373" s="5" t="s">
        <v>31</v>
      </c>
      <c r="G373" s="5"/>
      <c r="H373" s="5">
        <v>12</v>
      </c>
    </row>
    <row r="374" spans="1:10">
      <c r="A374" s="5" t="s">
        <v>162</v>
      </c>
      <c r="B374" s="5">
        <v>2019</v>
      </c>
      <c r="C374" s="6">
        <v>43484</v>
      </c>
      <c r="D374" s="5" t="s">
        <v>72</v>
      </c>
      <c r="E374" s="5" t="s">
        <v>345</v>
      </c>
      <c r="F374" s="5" t="s">
        <v>121</v>
      </c>
      <c r="G374" s="5"/>
      <c r="H374" s="5">
        <v>13</v>
      </c>
    </row>
    <row r="375" spans="1:10">
      <c r="A375" s="5" t="s">
        <v>162</v>
      </c>
      <c r="B375" s="5">
        <v>2019</v>
      </c>
      <c r="C375" s="6">
        <v>43484</v>
      </c>
      <c r="D375" s="5" t="s">
        <v>72</v>
      </c>
      <c r="E375" s="5" t="s">
        <v>288</v>
      </c>
      <c r="F375" s="5" t="s">
        <v>175</v>
      </c>
      <c r="G375" s="5"/>
      <c r="H375" s="5">
        <v>14</v>
      </c>
    </row>
    <row r="376" spans="1:10">
      <c r="A376" s="5" t="s">
        <v>162</v>
      </c>
      <c r="B376" s="5">
        <v>2019</v>
      </c>
      <c r="C376" s="6">
        <v>43484</v>
      </c>
      <c r="D376" s="5" t="s">
        <v>72</v>
      </c>
      <c r="E376" s="5" t="s">
        <v>321</v>
      </c>
      <c r="F376" s="5" t="s">
        <v>161</v>
      </c>
      <c r="G376" s="5"/>
      <c r="H376" s="5">
        <v>15</v>
      </c>
    </row>
    <row r="377" spans="1:10">
      <c r="A377" s="5" t="s">
        <v>162</v>
      </c>
      <c r="B377" s="5">
        <v>2019</v>
      </c>
      <c r="C377" s="6">
        <v>43484</v>
      </c>
      <c r="D377" s="5" t="s">
        <v>72</v>
      </c>
      <c r="E377" s="5" t="s">
        <v>337</v>
      </c>
      <c r="F377" s="5" t="s">
        <v>49</v>
      </c>
      <c r="G377" s="5"/>
      <c r="H377" s="5">
        <v>16</v>
      </c>
    </row>
    <row r="378" spans="1:10">
      <c r="A378" s="5" t="s">
        <v>162</v>
      </c>
      <c r="B378" s="5">
        <v>2019</v>
      </c>
      <c r="C378" s="6">
        <v>43484</v>
      </c>
      <c r="D378" s="5" t="s">
        <v>72</v>
      </c>
      <c r="E378" s="5" t="s">
        <v>351</v>
      </c>
      <c r="F378" s="5" t="s">
        <v>65</v>
      </c>
      <c r="G378" s="5"/>
      <c r="H378" s="5">
        <v>17</v>
      </c>
    </row>
    <row r="379" spans="1:10">
      <c r="A379" s="5" t="s">
        <v>162</v>
      </c>
      <c r="B379" s="5">
        <v>2019</v>
      </c>
      <c r="C379" s="6">
        <v>43484</v>
      </c>
      <c r="D379" s="5" t="s">
        <v>72</v>
      </c>
      <c r="E379" s="5" t="s">
        <v>349</v>
      </c>
      <c r="F379" s="5" t="s">
        <v>350</v>
      </c>
      <c r="G379" s="5"/>
      <c r="H379" s="5">
        <v>18</v>
      </c>
    </row>
    <row r="380" spans="1:10">
      <c r="A380" s="5" t="s">
        <v>162</v>
      </c>
      <c r="B380" s="5">
        <v>2019</v>
      </c>
      <c r="C380" s="6">
        <v>43484</v>
      </c>
      <c r="D380" s="5" t="s">
        <v>72</v>
      </c>
      <c r="E380" s="5" t="s">
        <v>249</v>
      </c>
      <c r="F380" s="5" t="s">
        <v>250</v>
      </c>
      <c r="G380" s="5"/>
      <c r="H380" s="5">
        <v>19</v>
      </c>
    </row>
    <row r="381" spans="1:10">
      <c r="A381" s="5" t="s">
        <v>162</v>
      </c>
      <c r="B381" s="5">
        <v>2019</v>
      </c>
      <c r="C381" s="6">
        <v>43484</v>
      </c>
      <c r="D381" s="5" t="s">
        <v>72</v>
      </c>
      <c r="E381" s="5" t="s">
        <v>233</v>
      </c>
      <c r="F381" s="5" t="s">
        <v>53</v>
      </c>
      <c r="G381" s="5"/>
      <c r="H381" s="5">
        <v>20</v>
      </c>
    </row>
    <row r="382" spans="1:10">
      <c r="A382" s="5" t="s">
        <v>162</v>
      </c>
      <c r="B382" s="5">
        <v>2019</v>
      </c>
      <c r="C382" s="6">
        <v>43484</v>
      </c>
      <c r="D382" s="5" t="s">
        <v>72</v>
      </c>
      <c r="E382" s="5" t="s">
        <v>309</v>
      </c>
      <c r="F382" s="5" t="s">
        <v>38</v>
      </c>
      <c r="G382" s="5"/>
      <c r="H382" s="5">
        <v>21</v>
      </c>
    </row>
    <row r="383" spans="1:10">
      <c r="A383" s="1" t="s">
        <v>185</v>
      </c>
      <c r="B383" s="1">
        <v>2018</v>
      </c>
      <c r="C383" s="2">
        <v>43449</v>
      </c>
      <c r="D383" s="1" t="s">
        <v>72</v>
      </c>
      <c r="E383" s="1" t="s">
        <v>316</v>
      </c>
      <c r="F383" s="1" t="s">
        <v>19</v>
      </c>
      <c r="G383" s="1"/>
      <c r="H383" s="1">
        <v>1</v>
      </c>
      <c r="I383" s="7">
        <v>0.60277777777777775</v>
      </c>
      <c r="J383">
        <v>49.723999999999997</v>
      </c>
    </row>
    <row r="384" spans="1:10">
      <c r="A384" s="1" t="s">
        <v>185</v>
      </c>
      <c r="B384" s="1">
        <v>2018</v>
      </c>
      <c r="C384" s="2">
        <v>43449</v>
      </c>
      <c r="D384" s="1" t="s">
        <v>72</v>
      </c>
      <c r="E384" s="1" t="s">
        <v>357</v>
      </c>
      <c r="F384" s="1" t="s">
        <v>36</v>
      </c>
      <c r="G384" s="1"/>
      <c r="H384" s="1">
        <v>2</v>
      </c>
    </row>
    <row r="385" spans="1:8">
      <c r="A385" s="1" t="s">
        <v>185</v>
      </c>
      <c r="B385" s="1">
        <v>2018</v>
      </c>
      <c r="C385" s="2">
        <v>43449</v>
      </c>
      <c r="D385" s="1" t="s">
        <v>72</v>
      </c>
      <c r="E385" s="1" t="s">
        <v>243</v>
      </c>
      <c r="F385" s="1" t="s">
        <v>51</v>
      </c>
      <c r="G385" s="1"/>
      <c r="H385" s="1">
        <v>3</v>
      </c>
    </row>
    <row r="386" spans="1:8">
      <c r="A386" s="1" t="s">
        <v>185</v>
      </c>
      <c r="B386" s="1">
        <v>2018</v>
      </c>
      <c r="C386" s="2">
        <v>43449</v>
      </c>
      <c r="D386" s="1" t="s">
        <v>72</v>
      </c>
      <c r="E386" s="1" t="s">
        <v>219</v>
      </c>
      <c r="F386" s="1" t="s">
        <v>67</v>
      </c>
      <c r="G386" s="1"/>
      <c r="H386" s="1">
        <v>4</v>
      </c>
    </row>
    <row r="387" spans="1:8">
      <c r="A387" s="1" t="s">
        <v>185</v>
      </c>
      <c r="B387" s="1">
        <v>2018</v>
      </c>
      <c r="C387" s="2">
        <v>43449</v>
      </c>
      <c r="D387" s="1" t="s">
        <v>72</v>
      </c>
      <c r="E387" s="1" t="s">
        <v>355</v>
      </c>
      <c r="F387" s="1" t="s">
        <v>121</v>
      </c>
      <c r="G387" s="1"/>
      <c r="H387" s="1">
        <v>5</v>
      </c>
    </row>
    <row r="388" spans="1:8">
      <c r="A388" s="1" t="s">
        <v>185</v>
      </c>
      <c r="B388" s="1">
        <v>2018</v>
      </c>
      <c r="C388" s="2">
        <v>43449</v>
      </c>
      <c r="D388" s="1" t="s">
        <v>72</v>
      </c>
      <c r="E388" s="1" t="s">
        <v>343</v>
      </c>
      <c r="F388" s="1" t="s">
        <v>17</v>
      </c>
      <c r="G388" s="1"/>
      <c r="H388" s="1">
        <v>6</v>
      </c>
    </row>
    <row r="389" spans="1:8">
      <c r="A389" s="1" t="s">
        <v>185</v>
      </c>
      <c r="B389" s="1">
        <v>2018</v>
      </c>
      <c r="C389" s="2">
        <v>43449</v>
      </c>
      <c r="D389" s="1" t="s">
        <v>72</v>
      </c>
      <c r="E389" s="1" t="s">
        <v>317</v>
      </c>
      <c r="F389" s="1" t="s">
        <v>27</v>
      </c>
      <c r="G389" s="1"/>
      <c r="H389" s="1">
        <v>7</v>
      </c>
    </row>
    <row r="390" spans="1:8">
      <c r="A390" s="1" t="s">
        <v>185</v>
      </c>
      <c r="B390" s="1">
        <v>2018</v>
      </c>
      <c r="C390" s="2">
        <v>43449</v>
      </c>
      <c r="D390" s="1" t="s">
        <v>72</v>
      </c>
      <c r="E390" s="1" t="s">
        <v>227</v>
      </c>
      <c r="F390" s="1" t="s">
        <v>228</v>
      </c>
      <c r="G390" s="1"/>
      <c r="H390" s="1">
        <v>8</v>
      </c>
    </row>
    <row r="391" spans="1:8">
      <c r="A391" s="1" t="s">
        <v>185</v>
      </c>
      <c r="B391" s="1">
        <v>2018</v>
      </c>
      <c r="C391" s="2">
        <v>43449</v>
      </c>
      <c r="D391" s="1" t="s">
        <v>72</v>
      </c>
      <c r="E391" s="1" t="s">
        <v>335</v>
      </c>
      <c r="F391" s="1" t="s">
        <v>61</v>
      </c>
      <c r="G391" s="1"/>
      <c r="H391" s="1">
        <v>9</v>
      </c>
    </row>
    <row r="392" spans="1:8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313</v>
      </c>
      <c r="F392" s="1" t="s">
        <v>239</v>
      </c>
      <c r="G392" s="1"/>
      <c r="H392" s="1">
        <v>10</v>
      </c>
    </row>
    <row r="393" spans="1:8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354</v>
      </c>
      <c r="F393" s="1" t="s">
        <v>25</v>
      </c>
      <c r="G393" s="1"/>
      <c r="H393" s="1">
        <v>11</v>
      </c>
    </row>
    <row r="394" spans="1:8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283</v>
      </c>
      <c r="F394" s="1" t="s">
        <v>123</v>
      </c>
      <c r="G394" s="1"/>
      <c r="H394" s="1">
        <v>12</v>
      </c>
    </row>
    <row r="395" spans="1:8">
      <c r="A395" s="1" t="s">
        <v>185</v>
      </c>
      <c r="B395" s="1">
        <v>2018</v>
      </c>
      <c r="C395" s="2">
        <v>43449</v>
      </c>
      <c r="D395" s="1" t="s">
        <v>72</v>
      </c>
      <c r="E395" s="1" t="s">
        <v>342</v>
      </c>
      <c r="F395" s="1" t="s">
        <v>56</v>
      </c>
      <c r="G395" s="1"/>
      <c r="H395" s="1">
        <v>13</v>
      </c>
    </row>
    <row r="396" spans="1:8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309</v>
      </c>
      <c r="F396" s="1" t="s">
        <v>38</v>
      </c>
      <c r="G396" s="1"/>
      <c r="H396" s="1">
        <v>14</v>
      </c>
    </row>
    <row r="397" spans="1:8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320</v>
      </c>
      <c r="F397" s="1" t="s">
        <v>44</v>
      </c>
      <c r="G397" s="1"/>
      <c r="H397" s="1">
        <v>15</v>
      </c>
    </row>
    <row r="398" spans="1:8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234</v>
      </c>
      <c r="F398" s="1" t="s">
        <v>15</v>
      </c>
      <c r="G398" s="1"/>
      <c r="H398" s="1">
        <v>16</v>
      </c>
    </row>
    <row r="399" spans="1:8">
      <c r="A399" s="1" t="s">
        <v>185</v>
      </c>
      <c r="B399" s="1">
        <v>2018</v>
      </c>
      <c r="C399" s="2">
        <v>43449</v>
      </c>
      <c r="D399" s="1" t="s">
        <v>72</v>
      </c>
      <c r="E399" s="1" t="s">
        <v>226</v>
      </c>
      <c r="F399" s="1" t="s">
        <v>40</v>
      </c>
      <c r="G399" s="1"/>
      <c r="H399" s="1">
        <v>17</v>
      </c>
    </row>
    <row r="400" spans="1:8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328</v>
      </c>
      <c r="F400" s="1" t="s">
        <v>237</v>
      </c>
      <c r="G400" s="1"/>
      <c r="H400" s="1">
        <v>18</v>
      </c>
    </row>
    <row r="401" spans="1:10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356</v>
      </c>
      <c r="F401" s="1" t="s">
        <v>53</v>
      </c>
      <c r="G401" s="1"/>
      <c r="H401" s="1">
        <v>19</v>
      </c>
    </row>
    <row r="402" spans="1:10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224</v>
      </c>
      <c r="F402" s="1" t="s">
        <v>225</v>
      </c>
      <c r="G402" s="1"/>
      <c r="H402" s="1">
        <v>20</v>
      </c>
    </row>
    <row r="403" spans="1:10">
      <c r="A403" s="1" t="s">
        <v>185</v>
      </c>
      <c r="B403" s="1">
        <v>2018</v>
      </c>
      <c r="C403" s="2">
        <v>43449</v>
      </c>
      <c r="D403" s="1" t="s">
        <v>72</v>
      </c>
      <c r="E403" s="1" t="s">
        <v>249</v>
      </c>
      <c r="F403" s="1" t="s">
        <v>250</v>
      </c>
      <c r="G403" s="1"/>
      <c r="H403" s="1">
        <v>21</v>
      </c>
    </row>
    <row r="404" spans="1:10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306</v>
      </c>
      <c r="F404" s="1" t="s">
        <v>49</v>
      </c>
      <c r="G404" s="1"/>
      <c r="H404" s="1">
        <v>22</v>
      </c>
    </row>
    <row r="405" spans="1:10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359</v>
      </c>
      <c r="F405" s="1" t="s">
        <v>65</v>
      </c>
      <c r="G405" s="1"/>
      <c r="H405" s="1">
        <v>23</v>
      </c>
    </row>
    <row r="406" spans="1:10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358</v>
      </c>
      <c r="F406" s="1" t="s">
        <v>31</v>
      </c>
      <c r="G406" s="1"/>
      <c r="H406" s="1">
        <v>24</v>
      </c>
    </row>
    <row r="407" spans="1:10">
      <c r="A407" s="5" t="s">
        <v>134</v>
      </c>
      <c r="B407" s="5">
        <v>2018</v>
      </c>
      <c r="C407" s="6">
        <v>43435</v>
      </c>
      <c r="D407" s="5" t="s">
        <v>72</v>
      </c>
      <c r="E407" s="5" t="s">
        <v>276</v>
      </c>
      <c r="F407" s="5" t="s">
        <v>25</v>
      </c>
      <c r="G407" s="5"/>
      <c r="H407" s="5">
        <v>1</v>
      </c>
      <c r="I407" s="7">
        <v>0.58958333333333335</v>
      </c>
      <c r="J407">
        <v>47.703000000000003</v>
      </c>
    </row>
    <row r="408" spans="1:10">
      <c r="A408" s="5" t="s">
        <v>134</v>
      </c>
      <c r="B408" s="5">
        <v>2018</v>
      </c>
      <c r="C408" s="6">
        <v>43435</v>
      </c>
      <c r="D408" s="5" t="s">
        <v>72</v>
      </c>
      <c r="E408" s="5" t="s">
        <v>326</v>
      </c>
      <c r="F408" s="5" t="s">
        <v>36</v>
      </c>
      <c r="G408" s="5"/>
      <c r="H408" s="5">
        <v>2</v>
      </c>
    </row>
    <row r="409" spans="1:10">
      <c r="A409" s="5" t="s">
        <v>134</v>
      </c>
      <c r="B409" s="5">
        <v>2018</v>
      </c>
      <c r="C409" s="6">
        <v>43435</v>
      </c>
      <c r="D409" s="5" t="s">
        <v>72</v>
      </c>
      <c r="E409" s="84" t="s">
        <v>219</v>
      </c>
      <c r="F409" s="84" t="s">
        <v>67</v>
      </c>
      <c r="G409" s="84"/>
      <c r="H409" s="46">
        <v>3</v>
      </c>
    </row>
    <row r="410" spans="1:10">
      <c r="A410" s="5" t="s">
        <v>134</v>
      </c>
      <c r="B410" s="5">
        <v>2018</v>
      </c>
      <c r="C410" s="6">
        <v>43435</v>
      </c>
      <c r="D410" s="5" t="s">
        <v>72</v>
      </c>
      <c r="E410" s="84" t="s">
        <v>243</v>
      </c>
      <c r="F410" s="84" t="s">
        <v>51</v>
      </c>
      <c r="G410" s="84"/>
      <c r="H410" s="46">
        <v>4</v>
      </c>
    </row>
    <row r="411" spans="1:10">
      <c r="A411" s="5" t="s">
        <v>134</v>
      </c>
      <c r="B411" s="5">
        <v>2018</v>
      </c>
      <c r="C411" s="6">
        <v>43435</v>
      </c>
      <c r="D411" s="5" t="s">
        <v>72</v>
      </c>
      <c r="E411" s="84" t="s">
        <v>308</v>
      </c>
      <c r="F411" s="84" t="s">
        <v>53</v>
      </c>
      <c r="G411" s="84"/>
      <c r="H411" s="46">
        <v>5</v>
      </c>
    </row>
    <row r="412" spans="1:10">
      <c r="A412" s="5" t="s">
        <v>134</v>
      </c>
      <c r="B412" s="5">
        <v>2018</v>
      </c>
      <c r="C412" s="6">
        <v>43435</v>
      </c>
      <c r="D412" s="5" t="s">
        <v>72</v>
      </c>
      <c r="E412" s="84" t="s">
        <v>317</v>
      </c>
      <c r="F412" s="84" t="s">
        <v>27</v>
      </c>
      <c r="G412" s="84"/>
      <c r="H412" s="46">
        <v>6</v>
      </c>
    </row>
    <row r="413" spans="1:10">
      <c r="A413" s="5" t="s">
        <v>134</v>
      </c>
      <c r="B413" s="5">
        <v>2018</v>
      </c>
      <c r="C413" s="6">
        <v>43435</v>
      </c>
      <c r="D413" s="5" t="s">
        <v>72</v>
      </c>
      <c r="E413" s="84" t="s">
        <v>309</v>
      </c>
      <c r="F413" s="84" t="s">
        <v>38</v>
      </c>
      <c r="G413" s="84"/>
      <c r="H413" s="46">
        <v>7</v>
      </c>
    </row>
    <row r="414" spans="1:10">
      <c r="A414" s="5" t="s">
        <v>134</v>
      </c>
      <c r="B414" s="5">
        <v>2018</v>
      </c>
      <c r="C414" s="6">
        <v>43435</v>
      </c>
      <c r="D414" s="5" t="s">
        <v>72</v>
      </c>
      <c r="E414" s="84" t="s">
        <v>336</v>
      </c>
      <c r="F414" s="84" t="s">
        <v>245</v>
      </c>
      <c r="G414" s="84"/>
      <c r="H414" s="46">
        <v>8</v>
      </c>
    </row>
    <row r="415" spans="1:10">
      <c r="A415" s="5" t="s">
        <v>134</v>
      </c>
      <c r="B415" s="5">
        <v>2018</v>
      </c>
      <c r="C415" s="6">
        <v>43435</v>
      </c>
      <c r="D415" s="5" t="s">
        <v>72</v>
      </c>
      <c r="E415" s="84" t="s">
        <v>322</v>
      </c>
      <c r="F415" s="84" t="s">
        <v>61</v>
      </c>
      <c r="G415" s="84"/>
      <c r="H415" s="46">
        <v>9</v>
      </c>
    </row>
    <row r="416" spans="1:10">
      <c r="A416" s="5" t="s">
        <v>134</v>
      </c>
      <c r="B416" s="5">
        <v>2018</v>
      </c>
      <c r="C416" s="6">
        <v>43435</v>
      </c>
      <c r="D416" s="5" t="s">
        <v>72</v>
      </c>
      <c r="E416" s="84" t="s">
        <v>283</v>
      </c>
      <c r="F416" s="84" t="s">
        <v>123</v>
      </c>
      <c r="G416" s="84"/>
      <c r="H416" s="46">
        <v>10</v>
      </c>
    </row>
    <row r="417" spans="1:10">
      <c r="A417" s="5" t="s">
        <v>134</v>
      </c>
      <c r="B417" s="5">
        <v>2018</v>
      </c>
      <c r="C417" s="6">
        <v>43435</v>
      </c>
      <c r="D417" s="5" t="s">
        <v>72</v>
      </c>
      <c r="E417" s="84" t="s">
        <v>347</v>
      </c>
      <c r="F417" s="84" t="s">
        <v>121</v>
      </c>
      <c r="G417" s="84"/>
      <c r="H417" s="46">
        <v>11</v>
      </c>
    </row>
    <row r="418" spans="1:10">
      <c r="A418" s="5" t="s">
        <v>134</v>
      </c>
      <c r="B418" s="5">
        <v>2018</v>
      </c>
      <c r="C418" s="6">
        <v>43435</v>
      </c>
      <c r="D418" s="5" t="s">
        <v>72</v>
      </c>
      <c r="E418" s="84" t="s">
        <v>360</v>
      </c>
      <c r="F418" s="84" t="s">
        <v>19</v>
      </c>
      <c r="G418" s="84"/>
      <c r="H418" s="46">
        <v>12</v>
      </c>
    </row>
    <row r="419" spans="1:10">
      <c r="A419" s="5" t="s">
        <v>134</v>
      </c>
      <c r="B419" s="5">
        <v>2018</v>
      </c>
      <c r="C419" s="6">
        <v>43435</v>
      </c>
      <c r="D419" s="5" t="s">
        <v>72</v>
      </c>
      <c r="E419" s="84" t="s">
        <v>320</v>
      </c>
      <c r="F419" s="84" t="s">
        <v>44</v>
      </c>
      <c r="G419" s="84"/>
      <c r="H419" s="46">
        <v>13</v>
      </c>
    </row>
    <row r="420" spans="1:10">
      <c r="A420" s="5" t="s">
        <v>134</v>
      </c>
      <c r="B420" s="5">
        <v>2018</v>
      </c>
      <c r="C420" s="6">
        <v>43435</v>
      </c>
      <c r="D420" s="5" t="s">
        <v>72</v>
      </c>
      <c r="E420" s="84" t="s">
        <v>290</v>
      </c>
      <c r="F420" s="84" t="s">
        <v>237</v>
      </c>
      <c r="G420" s="84"/>
      <c r="H420" s="46">
        <v>14</v>
      </c>
    </row>
    <row r="421" spans="1:10">
      <c r="A421" s="5" t="s">
        <v>134</v>
      </c>
      <c r="B421" s="5">
        <v>2018</v>
      </c>
      <c r="C421" s="6">
        <v>43435</v>
      </c>
      <c r="D421" s="5" t="s">
        <v>72</v>
      </c>
      <c r="E421" s="84" t="s">
        <v>313</v>
      </c>
      <c r="F421" s="84" t="s">
        <v>239</v>
      </c>
      <c r="G421" s="84"/>
      <c r="H421" s="46">
        <v>15</v>
      </c>
    </row>
    <row r="422" spans="1:10">
      <c r="A422" s="5" t="s">
        <v>134</v>
      </c>
      <c r="B422" s="5">
        <v>2018</v>
      </c>
      <c r="C422" s="6">
        <v>43435</v>
      </c>
      <c r="D422" s="5" t="s">
        <v>72</v>
      </c>
      <c r="E422" s="84" t="s">
        <v>249</v>
      </c>
      <c r="F422" s="84" t="s">
        <v>250</v>
      </c>
      <c r="G422" s="84"/>
      <c r="H422" s="46">
        <v>16</v>
      </c>
    </row>
    <row r="423" spans="1:10">
      <c r="A423" s="5" t="s">
        <v>134</v>
      </c>
      <c r="B423" s="5">
        <v>2018</v>
      </c>
      <c r="C423" s="6">
        <v>43435</v>
      </c>
      <c r="D423" s="5" t="s">
        <v>72</v>
      </c>
      <c r="E423" s="84" t="s">
        <v>344</v>
      </c>
      <c r="F423" s="84" t="s">
        <v>175</v>
      </c>
      <c r="G423" s="84"/>
      <c r="H423" s="46">
        <v>17</v>
      </c>
    </row>
    <row r="424" spans="1:10">
      <c r="A424" s="5" t="s">
        <v>134</v>
      </c>
      <c r="B424" s="5">
        <v>2018</v>
      </c>
      <c r="C424" s="6">
        <v>43435</v>
      </c>
      <c r="D424" s="5" t="s">
        <v>72</v>
      </c>
      <c r="E424" s="84" t="s">
        <v>224</v>
      </c>
      <c r="F424" s="84" t="s">
        <v>225</v>
      </c>
      <c r="G424" s="84"/>
      <c r="H424" s="46">
        <v>18</v>
      </c>
    </row>
    <row r="425" spans="1:10">
      <c r="A425" s="5" t="s">
        <v>134</v>
      </c>
      <c r="B425" s="5">
        <v>2018</v>
      </c>
      <c r="C425" s="6">
        <v>43435</v>
      </c>
      <c r="D425" s="5" t="s">
        <v>72</v>
      </c>
      <c r="E425" s="84" t="s">
        <v>358</v>
      </c>
      <c r="F425" s="84" t="s">
        <v>31</v>
      </c>
      <c r="G425" s="84"/>
      <c r="H425" s="46">
        <v>19</v>
      </c>
    </row>
    <row r="426" spans="1:10">
      <c r="A426" s="5" t="s">
        <v>134</v>
      </c>
      <c r="B426" s="5">
        <v>2018</v>
      </c>
      <c r="C426" s="6">
        <v>43435</v>
      </c>
      <c r="D426" s="5" t="s">
        <v>72</v>
      </c>
      <c r="E426" s="84" t="s">
        <v>331</v>
      </c>
      <c r="F426" s="84" t="s">
        <v>40</v>
      </c>
      <c r="G426" s="84"/>
      <c r="H426" s="46">
        <v>20</v>
      </c>
    </row>
    <row r="427" spans="1:10">
      <c r="A427" s="5" t="s">
        <v>134</v>
      </c>
      <c r="B427" s="5">
        <v>2018</v>
      </c>
      <c r="C427" s="6">
        <v>43435</v>
      </c>
      <c r="D427" s="5" t="s">
        <v>72</v>
      </c>
      <c r="E427" s="84" t="s">
        <v>310</v>
      </c>
      <c r="F427" s="84" t="s">
        <v>56</v>
      </c>
      <c r="G427" s="84"/>
      <c r="H427" s="46">
        <v>21</v>
      </c>
    </row>
    <row r="428" spans="1:10">
      <c r="A428" s="5" t="s">
        <v>134</v>
      </c>
      <c r="B428" s="5">
        <v>2018</v>
      </c>
      <c r="C428" s="6">
        <v>43435</v>
      </c>
      <c r="D428" s="5" t="s">
        <v>72</v>
      </c>
      <c r="E428" s="84" t="s">
        <v>337</v>
      </c>
      <c r="F428" s="84" t="s">
        <v>49</v>
      </c>
      <c r="G428" s="84"/>
      <c r="H428" s="46">
        <v>22</v>
      </c>
    </row>
    <row r="429" spans="1:10">
      <c r="A429" s="5" t="s">
        <v>134</v>
      </c>
      <c r="B429" s="5">
        <v>2018</v>
      </c>
      <c r="C429" s="6">
        <v>43435</v>
      </c>
      <c r="D429" s="5" t="s">
        <v>72</v>
      </c>
      <c r="E429" s="84" t="s">
        <v>351</v>
      </c>
      <c r="F429" s="84" t="s">
        <v>65</v>
      </c>
      <c r="G429" s="84"/>
      <c r="H429" s="46">
        <v>23</v>
      </c>
    </row>
    <row r="430" spans="1:10">
      <c r="A430" s="44" t="s">
        <v>134</v>
      </c>
      <c r="B430" s="44">
        <v>2018</v>
      </c>
      <c r="C430" s="54">
        <v>43435</v>
      </c>
      <c r="D430" s="44" t="s">
        <v>72</v>
      </c>
      <c r="E430" s="84" t="s">
        <v>361</v>
      </c>
      <c r="F430" s="84" t="s">
        <v>15</v>
      </c>
      <c r="G430" s="84"/>
      <c r="H430" s="46">
        <v>24</v>
      </c>
    </row>
    <row r="431" spans="1:10">
      <c r="A431" s="1" t="s">
        <v>94</v>
      </c>
      <c r="B431" s="1">
        <v>2018</v>
      </c>
      <c r="C431" s="2">
        <v>43401</v>
      </c>
      <c r="D431" s="1" t="s">
        <v>72</v>
      </c>
      <c r="E431" s="1" t="s">
        <v>319</v>
      </c>
      <c r="F431" s="1" t="s">
        <v>25</v>
      </c>
      <c r="G431" s="1"/>
      <c r="H431" s="1">
        <v>1</v>
      </c>
      <c r="I431" s="7">
        <v>0.58402777777777781</v>
      </c>
      <c r="J431">
        <v>49.210999999999999</v>
      </c>
    </row>
    <row r="432" spans="1:10">
      <c r="A432" s="1" t="s">
        <v>94</v>
      </c>
      <c r="B432" s="1">
        <v>2018</v>
      </c>
      <c r="C432" s="2">
        <v>43401</v>
      </c>
      <c r="D432" s="1" t="s">
        <v>72</v>
      </c>
      <c r="E432" s="1" t="s">
        <v>6083</v>
      </c>
      <c r="F432" s="1" t="s">
        <v>44</v>
      </c>
      <c r="G432" s="1"/>
      <c r="H432" s="1">
        <v>2</v>
      </c>
    </row>
    <row r="433" spans="1:8">
      <c r="A433" s="1" t="s">
        <v>94</v>
      </c>
      <c r="B433" s="1">
        <v>2018</v>
      </c>
      <c r="C433" s="2">
        <v>43401</v>
      </c>
      <c r="D433" s="1" t="s">
        <v>72</v>
      </c>
      <c r="E433" s="1" t="s">
        <v>219</v>
      </c>
      <c r="F433" s="1" t="s">
        <v>67</v>
      </c>
      <c r="G433" s="1"/>
      <c r="H433" s="1">
        <v>3</v>
      </c>
    </row>
    <row r="434" spans="1:8">
      <c r="A434" s="1" t="s">
        <v>94</v>
      </c>
      <c r="B434" s="1">
        <v>2018</v>
      </c>
      <c r="C434" s="2">
        <v>43401</v>
      </c>
      <c r="D434" s="1" t="s">
        <v>72</v>
      </c>
      <c r="E434" s="1" t="s">
        <v>238</v>
      </c>
      <c r="F434" s="1" t="s">
        <v>239</v>
      </c>
      <c r="G434" s="1"/>
      <c r="H434" s="1">
        <v>4</v>
      </c>
    </row>
    <row r="435" spans="1:8">
      <c r="A435" s="1" t="s">
        <v>94</v>
      </c>
      <c r="B435" s="1">
        <v>2018</v>
      </c>
      <c r="C435" s="2">
        <v>43401</v>
      </c>
      <c r="D435" s="1" t="s">
        <v>72</v>
      </c>
      <c r="E435" s="1" t="s">
        <v>233</v>
      </c>
      <c r="F435" s="1" t="s">
        <v>53</v>
      </c>
      <c r="G435" s="1"/>
      <c r="H435" s="1">
        <v>5</v>
      </c>
    </row>
    <row r="436" spans="1:8">
      <c r="A436" s="1" t="s">
        <v>94</v>
      </c>
      <c r="B436" s="1">
        <v>2018</v>
      </c>
      <c r="C436" s="2">
        <v>43401</v>
      </c>
      <c r="D436" s="1" t="s">
        <v>72</v>
      </c>
      <c r="E436" s="1" t="s">
        <v>333</v>
      </c>
      <c r="F436" s="1" t="s">
        <v>29</v>
      </c>
      <c r="G436" s="1"/>
      <c r="H436" s="1">
        <v>6</v>
      </c>
    </row>
    <row r="437" spans="1:8">
      <c r="A437" s="1" t="s">
        <v>94</v>
      </c>
      <c r="B437" s="1">
        <v>2018</v>
      </c>
      <c r="C437" s="2">
        <v>43401</v>
      </c>
      <c r="D437" s="1" t="s">
        <v>72</v>
      </c>
      <c r="E437" s="1" t="s">
        <v>244</v>
      </c>
      <c r="F437" s="1" t="s">
        <v>245</v>
      </c>
      <c r="G437" s="1"/>
      <c r="H437" s="1">
        <v>7</v>
      </c>
    </row>
    <row r="438" spans="1:8">
      <c r="A438" s="1" t="s">
        <v>94</v>
      </c>
      <c r="B438" s="1">
        <v>2018</v>
      </c>
      <c r="C438" s="2">
        <v>43401</v>
      </c>
      <c r="D438" s="1" t="s">
        <v>72</v>
      </c>
      <c r="E438" s="1" t="s">
        <v>345</v>
      </c>
      <c r="F438" s="1" t="s">
        <v>121</v>
      </c>
      <c r="G438" s="1"/>
      <c r="H438" s="1">
        <v>8</v>
      </c>
    </row>
    <row r="439" spans="1:8">
      <c r="A439" s="1" t="s">
        <v>94</v>
      </c>
      <c r="B439" s="1">
        <v>2018</v>
      </c>
      <c r="C439" s="2">
        <v>43401</v>
      </c>
      <c r="D439" s="1" t="s">
        <v>72</v>
      </c>
      <c r="E439" s="1" t="s">
        <v>343</v>
      </c>
      <c r="F439" s="1" t="s">
        <v>17</v>
      </c>
      <c r="G439" s="1"/>
      <c r="H439" s="1">
        <v>9</v>
      </c>
    </row>
    <row r="440" spans="1:8">
      <c r="A440" s="1" t="s">
        <v>94</v>
      </c>
      <c r="B440" s="1">
        <v>2018</v>
      </c>
      <c r="C440" s="2">
        <v>43401</v>
      </c>
      <c r="D440" s="1" t="s">
        <v>72</v>
      </c>
      <c r="E440" s="1" t="s">
        <v>283</v>
      </c>
      <c r="F440" s="1" t="s">
        <v>123</v>
      </c>
      <c r="G440" s="1"/>
      <c r="H440" s="1">
        <v>10</v>
      </c>
    </row>
    <row r="441" spans="1:8">
      <c r="A441" s="1" t="s">
        <v>94</v>
      </c>
      <c r="B441" s="1">
        <v>2018</v>
      </c>
      <c r="C441" s="2">
        <v>43401</v>
      </c>
      <c r="D441" s="1" t="s">
        <v>72</v>
      </c>
      <c r="E441" s="1" t="s">
        <v>290</v>
      </c>
      <c r="F441" s="1" t="s">
        <v>237</v>
      </c>
      <c r="G441" s="1"/>
      <c r="H441" s="1">
        <v>11</v>
      </c>
    </row>
    <row r="442" spans="1:8">
      <c r="A442" s="1" t="s">
        <v>94</v>
      </c>
      <c r="B442" s="1">
        <v>2018</v>
      </c>
      <c r="C442" s="2">
        <v>43401</v>
      </c>
      <c r="D442" s="1" t="s">
        <v>72</v>
      </c>
      <c r="E442" s="1" t="s">
        <v>642</v>
      </c>
      <c r="F442" s="1" t="s">
        <v>15</v>
      </c>
      <c r="G442" s="1"/>
      <c r="H442" s="1">
        <v>12</v>
      </c>
    </row>
    <row r="443" spans="1:8">
      <c r="A443" s="1" t="s">
        <v>94</v>
      </c>
      <c r="B443" s="1">
        <v>2018</v>
      </c>
      <c r="C443" s="2">
        <v>43401</v>
      </c>
      <c r="D443" s="1" t="s">
        <v>72</v>
      </c>
      <c r="E443" s="1" t="s">
        <v>4618</v>
      </c>
      <c r="F443" s="1" t="s">
        <v>175</v>
      </c>
      <c r="G443" s="1"/>
      <c r="H443" s="1">
        <v>13</v>
      </c>
    </row>
    <row r="444" spans="1:8">
      <c r="A444" s="1" t="s">
        <v>94</v>
      </c>
      <c r="B444" s="1">
        <v>2018</v>
      </c>
      <c r="C444" s="2">
        <v>43401</v>
      </c>
      <c r="D444" s="1" t="s">
        <v>72</v>
      </c>
      <c r="E444" s="1" t="s">
        <v>322</v>
      </c>
      <c r="F444" s="1" t="s">
        <v>61</v>
      </c>
      <c r="G444" s="1"/>
      <c r="H444" s="1">
        <v>14</v>
      </c>
    </row>
    <row r="445" spans="1:8">
      <c r="A445" s="1" t="s">
        <v>94</v>
      </c>
      <c r="B445" s="1">
        <v>2018</v>
      </c>
      <c r="C445" s="2">
        <v>43401</v>
      </c>
      <c r="D445" s="1" t="s">
        <v>72</v>
      </c>
      <c r="E445" s="1" t="s">
        <v>224</v>
      </c>
      <c r="F445" s="1" t="s">
        <v>225</v>
      </c>
      <c r="G445" s="1"/>
      <c r="H445" s="1">
        <v>15</v>
      </c>
    </row>
    <row r="446" spans="1:8">
      <c r="A446" s="1" t="s">
        <v>94</v>
      </c>
      <c r="B446" s="1">
        <v>2018</v>
      </c>
      <c r="C446" s="2">
        <v>43401</v>
      </c>
      <c r="D446" s="1" t="s">
        <v>72</v>
      </c>
      <c r="E446" s="1" t="s">
        <v>226</v>
      </c>
      <c r="F446" s="1" t="s">
        <v>40</v>
      </c>
      <c r="G446" s="1"/>
      <c r="H446" s="1">
        <v>16</v>
      </c>
    </row>
    <row r="447" spans="1:8">
      <c r="A447" s="1" t="s">
        <v>94</v>
      </c>
      <c r="B447" s="1">
        <v>2018</v>
      </c>
      <c r="C447" s="2">
        <v>43401</v>
      </c>
      <c r="D447" s="1" t="s">
        <v>72</v>
      </c>
      <c r="E447" s="1" t="s">
        <v>309</v>
      </c>
      <c r="F447" s="1" t="s">
        <v>38</v>
      </c>
      <c r="G447" s="1"/>
      <c r="H447" s="1">
        <v>17</v>
      </c>
    </row>
    <row r="448" spans="1:8">
      <c r="A448" s="1" t="s">
        <v>94</v>
      </c>
      <c r="B448" s="1">
        <v>2018</v>
      </c>
      <c r="C448" s="2">
        <v>43401</v>
      </c>
      <c r="D448" s="1" t="s">
        <v>72</v>
      </c>
      <c r="E448" s="1" t="s">
        <v>229</v>
      </c>
      <c r="F448" s="1" t="s">
        <v>230</v>
      </c>
      <c r="G448" s="1"/>
      <c r="H448" s="1">
        <v>18</v>
      </c>
    </row>
    <row r="449" spans="1:8">
      <c r="A449" s="1" t="s">
        <v>94</v>
      </c>
      <c r="B449" s="1">
        <v>2018</v>
      </c>
      <c r="C449" s="2">
        <v>43401</v>
      </c>
      <c r="D449" s="1" t="s">
        <v>72</v>
      </c>
      <c r="E449" s="1" t="s">
        <v>317</v>
      </c>
      <c r="F449" s="1" t="s">
        <v>27</v>
      </c>
      <c r="G449" s="1"/>
      <c r="H449" s="1">
        <v>19</v>
      </c>
    </row>
    <row r="450" spans="1:8">
      <c r="A450" s="1" t="s">
        <v>94</v>
      </c>
      <c r="B450" s="1">
        <v>2018</v>
      </c>
      <c r="C450" s="2">
        <v>43401</v>
      </c>
      <c r="D450" s="1" t="s">
        <v>72</v>
      </c>
      <c r="E450" s="1" t="s">
        <v>337</v>
      </c>
      <c r="F450" s="1" t="s">
        <v>49</v>
      </c>
      <c r="G450" s="1"/>
      <c r="H450" s="1">
        <v>20</v>
      </c>
    </row>
    <row r="451" spans="1:8">
      <c r="A451" s="1" t="s">
        <v>94</v>
      </c>
      <c r="B451" s="1">
        <v>2018</v>
      </c>
      <c r="C451" s="2">
        <v>43401</v>
      </c>
      <c r="D451" s="1" t="s">
        <v>72</v>
      </c>
      <c r="E451" s="1" t="s">
        <v>1311</v>
      </c>
      <c r="F451" s="1" t="s">
        <v>47</v>
      </c>
      <c r="G451" s="1"/>
      <c r="H451" s="1">
        <v>21</v>
      </c>
    </row>
    <row r="452" spans="1:8">
      <c r="A452" s="1" t="s">
        <v>94</v>
      </c>
      <c r="B452" s="1">
        <v>2018</v>
      </c>
      <c r="C452" s="2">
        <v>43401</v>
      </c>
      <c r="D452" s="1" t="s">
        <v>72</v>
      </c>
      <c r="E452" s="1" t="s">
        <v>349</v>
      </c>
      <c r="F452" s="1" t="s">
        <v>350</v>
      </c>
      <c r="G452" s="1"/>
      <c r="H452" s="1">
        <v>22</v>
      </c>
    </row>
    <row r="453" spans="1:8">
      <c r="A453" s="1" t="s">
        <v>94</v>
      </c>
      <c r="B453" s="1">
        <v>2018</v>
      </c>
      <c r="C453" s="2">
        <v>43401</v>
      </c>
      <c r="D453" s="1" t="s">
        <v>72</v>
      </c>
      <c r="E453" s="1" t="s">
        <v>310</v>
      </c>
      <c r="F453" s="1" t="s">
        <v>56</v>
      </c>
      <c r="G453" s="1"/>
      <c r="H453" s="1">
        <v>23</v>
      </c>
    </row>
    <row r="454" spans="1:8">
      <c r="A454" s="1" t="s">
        <v>94</v>
      </c>
      <c r="B454" s="1">
        <v>2018</v>
      </c>
      <c r="C454" s="2">
        <v>43401</v>
      </c>
      <c r="D454" s="1" t="s">
        <v>72</v>
      </c>
      <c r="E454" s="1" t="s">
        <v>359</v>
      </c>
      <c r="F454" s="1" t="s">
        <v>65</v>
      </c>
      <c r="G454" s="1"/>
      <c r="H454" s="1">
        <v>24</v>
      </c>
    </row>
  </sheetData>
  <autoFilter ref="A1:P430" xr:uid="{14191AF7-DF5B-4676-9640-1AAD35999D6A}">
    <sortState xmlns:xlrd2="http://schemas.microsoft.com/office/spreadsheetml/2017/richdata2" ref="A2:P430">
      <sortCondition descending="1" ref="B1:B430"/>
    </sortState>
  </autoFilter>
  <conditionalFormatting sqref="D87:D110">
    <cfRule type="expression" dxfId="464" priority="47">
      <formula>$E87="F"</formula>
    </cfRule>
    <cfRule type="expression" dxfId="463" priority="48">
      <formula>$E87="SF"</formula>
    </cfRule>
    <cfRule type="expression" dxfId="462" priority="49">
      <formula>$E87="QF"</formula>
    </cfRule>
    <cfRule type="expression" dxfId="461" priority="50">
      <formula>$E87="R16"</formula>
    </cfRule>
    <cfRule type="expression" dxfId="460" priority="51">
      <formula>$E87="R8"</formula>
    </cfRule>
  </conditionalFormatting>
  <conditionalFormatting sqref="C142:C162">
    <cfRule type="expression" dxfId="459" priority="45">
      <formula>$E142="F"</formula>
    </cfRule>
    <cfRule type="expression" dxfId="458" priority="46">
      <formula>$E142="Q"</formula>
    </cfRule>
  </conditionalFormatting>
  <conditionalFormatting sqref="A142:B162">
    <cfRule type="expression" dxfId="457" priority="42">
      <formula>$E142="Q"</formula>
    </cfRule>
    <cfRule type="expression" dxfId="456" priority="43">
      <formula>$E142="G"</formula>
    </cfRule>
    <cfRule type="expression" dxfId="455" priority="44">
      <formula>$E142="B"</formula>
    </cfRule>
  </conditionalFormatting>
  <conditionalFormatting sqref="D142:D162">
    <cfRule type="expression" dxfId="454" priority="39">
      <formula>$E142="Q"</formula>
    </cfRule>
    <cfRule type="expression" dxfId="453" priority="40">
      <formula>$E142="G"</formula>
    </cfRule>
    <cfRule type="expression" dxfId="452" priority="41">
      <formula>$E142="B"</formula>
    </cfRule>
  </conditionalFormatting>
  <conditionalFormatting sqref="A163:B183 D163:D183">
    <cfRule type="expression" dxfId="451" priority="37">
      <formula>#REF!="F"</formula>
    </cfRule>
    <cfRule type="expression" dxfId="450" priority="38">
      <formula>#REF!="Q"</formula>
    </cfRule>
  </conditionalFormatting>
  <conditionalFormatting sqref="A184:B200 D184:D200">
    <cfRule type="expression" dxfId="449" priority="35">
      <formula>#REF!="F"</formula>
    </cfRule>
    <cfRule type="expression" dxfId="448" priority="36">
      <formula>#REF!="Q"</formula>
    </cfRule>
  </conditionalFormatting>
  <conditionalFormatting sqref="A201:B221 D201:D221">
    <cfRule type="expression" dxfId="447" priority="33">
      <formula>#REF!="F"</formula>
    </cfRule>
    <cfRule type="expression" dxfId="446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445" priority="31">
      <formula>#REF!="F"</formula>
    </cfRule>
    <cfRule type="expression" dxfId="444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443" priority="29">
      <formula>#REF!="F"</formula>
    </cfRule>
    <cfRule type="expression" dxfId="442" priority="30">
      <formula>#REF!="Q"</formula>
    </cfRule>
  </conditionalFormatting>
  <conditionalFormatting sqref="A245:B267 D245:D267">
    <cfRule type="expression" dxfId="441" priority="27">
      <formula>#REF!="F"</formula>
    </cfRule>
    <cfRule type="expression" dxfId="440" priority="28">
      <formula>#REF!="Q"</formula>
    </cfRule>
  </conditionalFormatting>
  <conditionalFormatting sqref="A268:B291 D268:D291">
    <cfRule type="expression" dxfId="439" priority="25">
      <formula>#REF!="F"</formula>
    </cfRule>
    <cfRule type="expression" dxfId="438" priority="26">
      <formula>#REF!="Q"</formula>
    </cfRule>
  </conditionalFormatting>
  <conditionalFormatting sqref="A292:B315 D292:D315">
    <cfRule type="expression" dxfId="437" priority="23">
      <formula>#REF!="F"</formula>
    </cfRule>
    <cfRule type="expression" dxfId="436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435" priority="21">
      <formula>#REF!="F"</formula>
    </cfRule>
    <cfRule type="expression" dxfId="434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433" priority="19">
      <formula>#REF!="F"</formula>
    </cfRule>
    <cfRule type="expression" dxfId="432" priority="20">
      <formula>#REF!="Q"</formula>
    </cfRule>
  </conditionalFormatting>
  <conditionalFormatting sqref="D340:D360">
    <cfRule type="expression" dxfId="431" priority="17">
      <formula>#REF!="F"</formula>
    </cfRule>
    <cfRule type="expression" dxfId="430" priority="18">
      <formula>#REF!="Q"</formula>
    </cfRule>
  </conditionalFormatting>
  <conditionalFormatting sqref="A340:B340 A342:B342 A344:B344 A346:B346 A348:B348 A350:B350 A352:B352 A354:B354 A356:B356 A358:B358 A360:B360">
    <cfRule type="expression" dxfId="429" priority="15">
      <formula>#REF!="F"</formula>
    </cfRule>
    <cfRule type="expression" dxfId="428" priority="16">
      <formula>#REF!="Q"</formula>
    </cfRule>
  </conditionalFormatting>
  <conditionalFormatting sqref="A341:B341 A343:B343 A345:B345 A347:B347 A349:B349 A351:B351 A353:B353 A355:B355 A357:B357 A359:B359">
    <cfRule type="expression" dxfId="427" priority="13">
      <formula>#REF!="F"</formula>
    </cfRule>
    <cfRule type="expression" dxfId="426" priority="14">
      <formula>#REF!="Q"</formula>
    </cfRule>
  </conditionalFormatting>
  <conditionalFormatting sqref="D361:D384">
    <cfRule type="expression" dxfId="425" priority="11">
      <formula>#REF!="F"</formula>
    </cfRule>
    <cfRule type="expression" dxfId="424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423" priority="9">
      <formula>#REF!="F"</formula>
    </cfRule>
    <cfRule type="expression" dxfId="422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421" priority="7">
      <formula>#REF!="F"</formula>
    </cfRule>
    <cfRule type="expression" dxfId="420" priority="8">
      <formula>#REF!="Q"</formula>
    </cfRule>
  </conditionalFormatting>
  <conditionalFormatting sqref="D385:D408">
    <cfRule type="expression" dxfId="419" priority="5">
      <formula>#REF!="F"</formula>
    </cfRule>
    <cfRule type="expression" dxfId="418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417" priority="3">
      <formula>#REF!="F"</formula>
    </cfRule>
    <cfRule type="expression" dxfId="416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415" priority="1">
      <formula>#REF!="F"</formula>
    </cfRule>
    <cfRule type="expression" dxfId="414" priority="2">
      <formula>#REF!="Q"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468"/>
  <sheetViews>
    <sheetView zoomScale="55" zoomScaleNormal="55" workbookViewId="0">
      <pane ySplit="1" topLeftCell="A35" activePane="bottomLeft" state="frozen"/>
      <selection activeCell="J221" sqref="J221"/>
      <selection pane="bottomLeft" activeCell="A13" sqref="A13"/>
    </sheetView>
  </sheetViews>
  <sheetFormatPr defaultColWidth="8.54296875"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>
      <c r="A1" s="4" t="s">
        <v>0</v>
      </c>
      <c r="B1" s="4" t="s">
        <v>1</v>
      </c>
      <c r="C1" s="4" t="s">
        <v>2</v>
      </c>
      <c r="D1" s="4" t="s">
        <v>3</v>
      </c>
      <c r="E1" s="4" t="s">
        <v>216</v>
      </c>
      <c r="F1" s="4" t="s">
        <v>217</v>
      </c>
      <c r="G1" s="4" t="s">
        <v>6</v>
      </c>
      <c r="H1" s="4" t="s">
        <v>7</v>
      </c>
      <c r="I1" s="4" t="s">
        <v>369</v>
      </c>
      <c r="J1" s="4" t="s">
        <v>370</v>
      </c>
      <c r="K1" s="4" t="s">
        <v>371</v>
      </c>
      <c r="L1" s="4" t="s">
        <v>372</v>
      </c>
      <c r="M1" s="4" t="s">
        <v>373</v>
      </c>
      <c r="N1" s="4" t="s">
        <v>374</v>
      </c>
      <c r="O1" s="4" t="s">
        <v>375</v>
      </c>
      <c r="P1" s="4" t="s">
        <v>376</v>
      </c>
      <c r="Q1" s="4" t="s">
        <v>377</v>
      </c>
      <c r="R1" s="4" t="s">
        <v>378</v>
      </c>
      <c r="S1" s="4" t="s">
        <v>379</v>
      </c>
      <c r="T1" s="4" t="s">
        <v>380</v>
      </c>
      <c r="U1" s="4" t="s">
        <v>381</v>
      </c>
      <c r="V1" s="4" t="s">
        <v>382</v>
      </c>
      <c r="W1" s="4" t="s">
        <v>383</v>
      </c>
    </row>
    <row r="2" spans="1:25">
      <c r="A2" s="1" t="s">
        <v>556</v>
      </c>
      <c r="B2" s="1">
        <v>2023</v>
      </c>
      <c r="C2" s="2">
        <v>44983</v>
      </c>
      <c r="D2" s="1" t="s">
        <v>72</v>
      </c>
      <c r="E2" s="1" t="s">
        <v>281</v>
      </c>
      <c r="F2" s="1" t="s">
        <v>29</v>
      </c>
      <c r="G2" s="1"/>
      <c r="H2" s="1">
        <v>1</v>
      </c>
      <c r="I2" s="1" t="s">
        <v>394</v>
      </c>
      <c r="J2" s="1" t="s">
        <v>392</v>
      </c>
      <c r="K2" s="1" t="s">
        <v>394</v>
      </c>
      <c r="L2" s="1" t="s">
        <v>6065</v>
      </c>
      <c r="M2" s="1"/>
      <c r="N2" s="1">
        <v>5</v>
      </c>
      <c r="O2" s="1"/>
      <c r="P2" s="1"/>
      <c r="Q2" s="1">
        <v>5</v>
      </c>
      <c r="R2" s="1"/>
      <c r="S2" s="1"/>
      <c r="T2" s="1">
        <v>10</v>
      </c>
      <c r="U2" s="1">
        <v>20</v>
      </c>
      <c r="V2" s="1"/>
      <c r="W2" s="1">
        <v>158</v>
      </c>
      <c r="X2" s="45">
        <v>1.0263888888888888</v>
      </c>
      <c r="Y2">
        <v>48.713999999999999</v>
      </c>
    </row>
    <row r="3" spans="1:25">
      <c r="A3" s="1" t="s">
        <v>556</v>
      </c>
      <c r="B3" s="1">
        <v>2023</v>
      </c>
      <c r="C3" s="2">
        <v>44983</v>
      </c>
      <c r="D3" s="1" t="s">
        <v>72</v>
      </c>
      <c r="E3" s="1" t="s">
        <v>220</v>
      </c>
      <c r="F3" s="1" t="s">
        <v>17</v>
      </c>
      <c r="G3" s="1"/>
      <c r="H3" s="1">
        <v>2</v>
      </c>
      <c r="I3" s="1" t="s">
        <v>391</v>
      </c>
      <c r="J3" s="1" t="s">
        <v>394</v>
      </c>
      <c r="K3" s="1" t="s">
        <v>392</v>
      </c>
      <c r="L3" s="1" t="s">
        <v>482</v>
      </c>
      <c r="M3" s="1">
        <v>1</v>
      </c>
      <c r="N3" s="1">
        <v>3</v>
      </c>
      <c r="O3" s="1"/>
      <c r="P3" s="1"/>
      <c r="Q3" s="1">
        <v>2</v>
      </c>
      <c r="R3" s="1"/>
      <c r="S3" s="1">
        <v>5</v>
      </c>
      <c r="T3" s="1"/>
      <c r="U3" s="1">
        <v>20</v>
      </c>
      <c r="V3" s="1"/>
      <c r="W3" s="1">
        <v>139</v>
      </c>
    </row>
    <row r="4" spans="1:25">
      <c r="A4" s="1" t="s">
        <v>556</v>
      </c>
      <c r="B4" s="1">
        <v>2023</v>
      </c>
      <c r="C4" s="2">
        <v>44983</v>
      </c>
      <c r="D4" s="1" t="s">
        <v>72</v>
      </c>
      <c r="E4" s="1" t="s">
        <v>339</v>
      </c>
      <c r="F4" s="1" t="s">
        <v>25</v>
      </c>
      <c r="G4" s="1"/>
      <c r="H4" s="1">
        <v>3</v>
      </c>
      <c r="I4" s="1" t="s">
        <v>392</v>
      </c>
      <c r="J4" s="1" t="s">
        <v>391</v>
      </c>
      <c r="K4" s="1" t="s">
        <v>391</v>
      </c>
      <c r="L4" s="1" t="s">
        <v>400</v>
      </c>
      <c r="M4" s="1">
        <v>2</v>
      </c>
      <c r="N4" s="1"/>
      <c r="O4" s="1"/>
      <c r="P4" s="1"/>
      <c r="Q4" s="1">
        <v>1</v>
      </c>
      <c r="R4" s="1"/>
      <c r="S4" s="1">
        <v>3</v>
      </c>
      <c r="T4" s="1"/>
      <c r="U4" s="1">
        <v>20</v>
      </c>
      <c r="V4" s="1"/>
      <c r="W4" s="1">
        <v>124</v>
      </c>
    </row>
    <row r="5" spans="1:25">
      <c r="A5" s="1" t="s">
        <v>556</v>
      </c>
      <c r="B5" s="1">
        <v>2023</v>
      </c>
      <c r="C5" s="2">
        <v>44983</v>
      </c>
      <c r="D5" s="1" t="s">
        <v>72</v>
      </c>
      <c r="E5" s="1" t="s">
        <v>244</v>
      </c>
      <c r="F5" s="1" t="s">
        <v>245</v>
      </c>
      <c r="G5" s="1"/>
      <c r="H5" s="1">
        <v>4</v>
      </c>
      <c r="I5" s="1" t="s">
        <v>396</v>
      </c>
      <c r="J5" s="1" t="s">
        <v>408</v>
      </c>
      <c r="K5" s="1" t="s">
        <v>405</v>
      </c>
      <c r="L5" s="1" t="s">
        <v>483</v>
      </c>
      <c r="M5" s="1"/>
      <c r="N5" s="1"/>
      <c r="O5" s="1"/>
      <c r="P5" s="1"/>
      <c r="Q5" s="1"/>
      <c r="R5" s="1"/>
      <c r="S5" s="1">
        <v>1</v>
      </c>
      <c r="T5" s="1">
        <v>4</v>
      </c>
      <c r="U5" s="1">
        <v>20</v>
      </c>
      <c r="V5" s="1"/>
      <c r="W5" s="1">
        <v>119</v>
      </c>
    </row>
    <row r="6" spans="1:25">
      <c r="A6" s="1" t="s">
        <v>556</v>
      </c>
      <c r="B6" s="1">
        <v>2023</v>
      </c>
      <c r="C6" s="2">
        <v>44983</v>
      </c>
      <c r="D6" s="1" t="s">
        <v>72</v>
      </c>
      <c r="E6" s="1" t="s">
        <v>575</v>
      </c>
      <c r="F6" s="1" t="s">
        <v>53</v>
      </c>
      <c r="G6" s="1"/>
      <c r="H6" s="1">
        <v>5</v>
      </c>
      <c r="I6" s="1" t="s">
        <v>408</v>
      </c>
      <c r="J6" s="1" t="s">
        <v>402</v>
      </c>
      <c r="K6" s="1" t="s">
        <v>396</v>
      </c>
      <c r="L6" s="1" t="s">
        <v>6066</v>
      </c>
      <c r="M6" s="1"/>
      <c r="N6" s="1">
        <v>2</v>
      </c>
      <c r="O6" s="1"/>
      <c r="P6" s="1"/>
      <c r="Q6" s="1"/>
      <c r="R6" s="1">
        <v>2</v>
      </c>
      <c r="S6" s="1">
        <v>2</v>
      </c>
      <c r="T6" s="1">
        <v>2</v>
      </c>
      <c r="U6" s="1">
        <v>20</v>
      </c>
      <c r="V6" s="1"/>
      <c r="W6" s="1">
        <v>104</v>
      </c>
    </row>
    <row r="7" spans="1:25">
      <c r="A7" s="1" t="s">
        <v>556</v>
      </c>
      <c r="B7" s="1">
        <v>2023</v>
      </c>
      <c r="C7" s="2">
        <v>44983</v>
      </c>
      <c r="D7" s="1" t="s">
        <v>72</v>
      </c>
      <c r="E7" s="1" t="s">
        <v>224</v>
      </c>
      <c r="F7" s="1" t="s">
        <v>225</v>
      </c>
      <c r="G7" s="1"/>
      <c r="H7" s="1">
        <v>6</v>
      </c>
      <c r="I7" s="1" t="s">
        <v>390</v>
      </c>
      <c r="J7" s="1" t="s">
        <v>396</v>
      </c>
      <c r="K7" s="1" t="s">
        <v>433</v>
      </c>
      <c r="L7" s="1" t="s">
        <v>444</v>
      </c>
      <c r="M7" s="1"/>
      <c r="N7" s="1"/>
      <c r="O7" s="1">
        <v>1</v>
      </c>
      <c r="P7" s="1">
        <v>1</v>
      </c>
      <c r="Q7" s="1">
        <v>3</v>
      </c>
      <c r="R7" s="1">
        <v>3</v>
      </c>
      <c r="S7" s="1"/>
      <c r="T7" s="1"/>
      <c r="U7" s="1">
        <v>20</v>
      </c>
      <c r="V7" s="1"/>
      <c r="W7" s="1">
        <v>102</v>
      </c>
    </row>
    <row r="8" spans="1:25">
      <c r="A8" s="1" t="s">
        <v>556</v>
      </c>
      <c r="B8" s="1">
        <v>2023</v>
      </c>
      <c r="C8" s="2">
        <v>44983</v>
      </c>
      <c r="D8" s="1" t="s">
        <v>72</v>
      </c>
      <c r="E8" s="1" t="s">
        <v>238</v>
      </c>
      <c r="F8" s="1" t="s">
        <v>239</v>
      </c>
      <c r="G8" s="1"/>
      <c r="H8" s="1">
        <v>7</v>
      </c>
      <c r="I8" s="1" t="s">
        <v>395</v>
      </c>
      <c r="J8" s="1" t="s">
        <v>417</v>
      </c>
      <c r="K8" s="1" t="s">
        <v>401</v>
      </c>
      <c r="L8" s="1" t="s">
        <v>485</v>
      </c>
      <c r="M8" s="1"/>
      <c r="N8" s="1"/>
      <c r="O8" s="1"/>
      <c r="P8" s="1">
        <v>2</v>
      </c>
      <c r="Q8" s="1"/>
      <c r="R8" s="1"/>
      <c r="S8" s="1"/>
      <c r="T8" s="1"/>
      <c r="U8" s="1">
        <v>20</v>
      </c>
      <c r="V8" s="1"/>
      <c r="W8" s="1">
        <v>90</v>
      </c>
    </row>
    <row r="9" spans="1:25">
      <c r="A9" s="1" t="s">
        <v>556</v>
      </c>
      <c r="B9" s="1">
        <v>2023</v>
      </c>
      <c r="C9" s="2">
        <v>44983</v>
      </c>
      <c r="D9" s="1" t="s">
        <v>72</v>
      </c>
      <c r="E9" s="1" t="s">
        <v>274</v>
      </c>
      <c r="F9" s="1" t="s">
        <v>56</v>
      </c>
      <c r="G9" s="1"/>
      <c r="H9" s="1">
        <v>8</v>
      </c>
      <c r="I9" s="1" t="s">
        <v>402</v>
      </c>
      <c r="J9" s="1" t="s">
        <v>405</v>
      </c>
      <c r="K9" s="1" t="s">
        <v>410</v>
      </c>
      <c r="L9" s="1" t="s">
        <v>6067</v>
      </c>
      <c r="M9" s="1"/>
      <c r="N9" s="1"/>
      <c r="O9" s="1">
        <v>5</v>
      </c>
      <c r="P9" s="1"/>
      <c r="Q9" s="1"/>
      <c r="R9" s="1"/>
      <c r="S9" s="1"/>
      <c r="T9" s="1"/>
      <c r="U9" s="1">
        <v>20</v>
      </c>
      <c r="V9" s="1"/>
      <c r="W9" s="1">
        <v>83</v>
      </c>
    </row>
    <row r="10" spans="1:25">
      <c r="A10" s="1" t="s">
        <v>556</v>
      </c>
      <c r="B10" s="1">
        <v>2023</v>
      </c>
      <c r="C10" s="2">
        <v>44983</v>
      </c>
      <c r="D10" s="1" t="s">
        <v>72</v>
      </c>
      <c r="E10" s="1" t="s">
        <v>232</v>
      </c>
      <c r="F10" s="1" t="s">
        <v>123</v>
      </c>
      <c r="G10" s="1"/>
      <c r="H10" s="1">
        <v>9</v>
      </c>
      <c r="I10" s="1" t="s">
        <v>405</v>
      </c>
      <c r="J10" s="1" t="s">
        <v>401</v>
      </c>
      <c r="K10" s="1" t="s">
        <v>404</v>
      </c>
      <c r="L10" s="1" t="s">
        <v>6068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>
        <v>78</v>
      </c>
    </row>
    <row r="11" spans="1:25">
      <c r="A11" s="1" t="s">
        <v>556</v>
      </c>
      <c r="B11" s="1">
        <v>2023</v>
      </c>
      <c r="C11" s="2">
        <v>44983</v>
      </c>
      <c r="D11" s="1" t="s">
        <v>72</v>
      </c>
      <c r="E11" s="1" t="s">
        <v>603</v>
      </c>
      <c r="F11" s="1" t="s">
        <v>19</v>
      </c>
      <c r="G11" s="1"/>
      <c r="H11" s="1">
        <v>10</v>
      </c>
      <c r="I11" s="1" t="s">
        <v>407</v>
      </c>
      <c r="J11" s="1" t="s">
        <v>404</v>
      </c>
      <c r="K11" s="1" t="s">
        <v>418</v>
      </c>
      <c r="L11" s="1" t="s">
        <v>6069</v>
      </c>
      <c r="M11" s="1"/>
      <c r="N11" s="1"/>
      <c r="O11" s="1"/>
      <c r="P11" s="1">
        <v>5</v>
      </c>
      <c r="Q11" s="1"/>
      <c r="R11" s="1">
        <v>1</v>
      </c>
      <c r="S11" s="1"/>
      <c r="T11" s="1"/>
      <c r="U11" s="1">
        <v>20</v>
      </c>
      <c r="V11" s="1"/>
      <c r="W11" s="1">
        <v>78</v>
      </c>
    </row>
    <row r="12" spans="1:25">
      <c r="A12" s="1" t="s">
        <v>556</v>
      </c>
      <c r="B12" s="1">
        <v>2023</v>
      </c>
      <c r="C12" s="2">
        <v>44983</v>
      </c>
      <c r="D12" s="1" t="s">
        <v>72</v>
      </c>
      <c r="E12" s="1" t="s">
        <v>263</v>
      </c>
      <c r="F12" s="1" t="s">
        <v>36</v>
      </c>
      <c r="G12" s="1"/>
      <c r="H12" s="1">
        <v>11</v>
      </c>
      <c r="I12" s="1" t="s">
        <v>423</v>
      </c>
      <c r="J12" s="1" t="s">
        <v>410</v>
      </c>
      <c r="K12" s="1" t="s">
        <v>390</v>
      </c>
      <c r="L12" s="1" t="s">
        <v>6070</v>
      </c>
      <c r="M12" s="1"/>
      <c r="N12" s="1"/>
      <c r="O12" s="1">
        <v>2</v>
      </c>
      <c r="P12" s="1">
        <v>3</v>
      </c>
      <c r="Q12" s="1"/>
      <c r="R12" s="1">
        <v>5</v>
      </c>
      <c r="S12" s="1"/>
      <c r="T12" s="1"/>
      <c r="U12" s="1">
        <v>20</v>
      </c>
      <c r="V12" s="1"/>
      <c r="W12" s="1">
        <v>77</v>
      </c>
    </row>
    <row r="13" spans="1:25">
      <c r="A13" s="1" t="s">
        <v>556</v>
      </c>
      <c r="B13" s="1">
        <v>2023</v>
      </c>
      <c r="C13" s="2">
        <v>44983</v>
      </c>
      <c r="D13" s="1" t="s">
        <v>72</v>
      </c>
      <c r="E13" s="1" t="s">
        <v>258</v>
      </c>
      <c r="F13" s="1" t="s">
        <v>65</v>
      </c>
      <c r="G13" s="1"/>
      <c r="H13" s="1">
        <v>12</v>
      </c>
      <c r="I13" s="1" t="s">
        <v>418</v>
      </c>
      <c r="J13" s="1" t="s">
        <v>390</v>
      </c>
      <c r="K13" s="1" t="s">
        <v>395</v>
      </c>
      <c r="L13" s="1" t="s">
        <v>409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>
        <v>70</v>
      </c>
    </row>
    <row r="14" spans="1:25">
      <c r="A14" s="1" t="s">
        <v>556</v>
      </c>
      <c r="B14" s="1">
        <v>2023</v>
      </c>
      <c r="C14" s="2">
        <v>44983</v>
      </c>
      <c r="D14" s="1" t="s">
        <v>72</v>
      </c>
      <c r="E14" s="1" t="s">
        <v>572</v>
      </c>
      <c r="F14" s="1" t="s">
        <v>98</v>
      </c>
      <c r="G14" s="1"/>
      <c r="H14" s="1">
        <v>13</v>
      </c>
      <c r="I14" s="1" t="s">
        <v>420</v>
      </c>
      <c r="J14" s="1" t="s">
        <v>407</v>
      </c>
      <c r="K14" s="1" t="s">
        <v>407</v>
      </c>
      <c r="L14" s="1" t="s">
        <v>6071</v>
      </c>
      <c r="M14" s="1">
        <v>5</v>
      </c>
      <c r="N14" s="1"/>
      <c r="O14" s="1"/>
      <c r="P14" s="1"/>
      <c r="Q14" s="1"/>
      <c r="R14" s="1"/>
      <c r="S14" s="1"/>
      <c r="T14" s="1"/>
      <c r="U14" s="1">
        <v>20</v>
      </c>
      <c r="V14" s="1"/>
      <c r="W14" s="1">
        <v>67</v>
      </c>
    </row>
    <row r="15" spans="1:25">
      <c r="A15" s="1" t="s">
        <v>556</v>
      </c>
      <c r="B15" s="1">
        <v>2023</v>
      </c>
      <c r="C15" s="2">
        <v>44983</v>
      </c>
      <c r="D15" s="1" t="s">
        <v>72</v>
      </c>
      <c r="E15" s="1" t="s">
        <v>387</v>
      </c>
      <c r="F15" s="1" t="s">
        <v>49</v>
      </c>
      <c r="G15" s="1"/>
      <c r="H15" s="1">
        <v>14</v>
      </c>
      <c r="I15" s="1" t="s">
        <v>404</v>
      </c>
      <c r="J15" s="1" t="s">
        <v>398</v>
      </c>
      <c r="K15" s="1" t="s">
        <v>414</v>
      </c>
      <c r="L15" s="1" t="s">
        <v>6072</v>
      </c>
      <c r="M15" s="1"/>
      <c r="N15" s="1">
        <v>1</v>
      </c>
      <c r="O15" s="1"/>
      <c r="P15" s="1"/>
      <c r="Q15" s="1"/>
      <c r="R15" s="1"/>
      <c r="S15" s="1"/>
      <c r="T15" s="1"/>
      <c r="U15" s="1"/>
      <c r="V15" s="1"/>
      <c r="W15" s="1">
        <v>51</v>
      </c>
    </row>
    <row r="16" spans="1:25">
      <c r="A16" s="1" t="s">
        <v>556</v>
      </c>
      <c r="B16" s="1">
        <v>2023</v>
      </c>
      <c r="C16" s="2">
        <v>44983</v>
      </c>
      <c r="D16" s="1" t="s">
        <v>72</v>
      </c>
      <c r="E16" s="1" t="s">
        <v>6064</v>
      </c>
      <c r="F16" s="1" t="s">
        <v>237</v>
      </c>
      <c r="G16" s="1"/>
      <c r="H16" s="1">
        <v>15</v>
      </c>
      <c r="I16" s="1" t="s">
        <v>401</v>
      </c>
      <c r="J16" s="1" t="s">
        <v>433</v>
      </c>
      <c r="K16" s="1" t="s">
        <v>417</v>
      </c>
      <c r="L16" s="1" t="s">
        <v>6073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>
        <v>44</v>
      </c>
    </row>
    <row r="17" spans="1:23">
      <c r="A17" s="1" t="s">
        <v>556</v>
      </c>
      <c r="B17" s="1">
        <v>2023</v>
      </c>
      <c r="C17" s="2">
        <v>44983</v>
      </c>
      <c r="D17" s="1" t="s">
        <v>72</v>
      </c>
      <c r="E17" s="1" t="s">
        <v>241</v>
      </c>
      <c r="F17" s="1" t="s">
        <v>242</v>
      </c>
      <c r="G17" s="1"/>
      <c r="H17" s="1">
        <v>16</v>
      </c>
      <c r="I17" s="1" t="s">
        <v>433</v>
      </c>
      <c r="J17" s="1" t="s">
        <v>431</v>
      </c>
      <c r="K17" s="1" t="s">
        <v>398</v>
      </c>
      <c r="L17" s="1" t="s">
        <v>6074</v>
      </c>
      <c r="M17" s="1">
        <v>3</v>
      </c>
      <c r="N17" s="1"/>
      <c r="O17" s="1"/>
      <c r="P17" s="1"/>
      <c r="Q17" s="1"/>
      <c r="R17" s="1"/>
      <c r="S17" s="1"/>
      <c r="T17" s="1"/>
      <c r="U17" s="1">
        <v>20</v>
      </c>
      <c r="V17" s="1"/>
      <c r="W17" s="1">
        <v>44</v>
      </c>
    </row>
    <row r="18" spans="1:23">
      <c r="A18" s="1" t="s">
        <v>556</v>
      </c>
      <c r="B18" s="1">
        <v>2023</v>
      </c>
      <c r="C18" s="2">
        <v>44983</v>
      </c>
      <c r="D18" s="1" t="s">
        <v>72</v>
      </c>
      <c r="E18" s="1" t="s">
        <v>650</v>
      </c>
      <c r="F18" s="1" t="s">
        <v>15</v>
      </c>
      <c r="G18" s="1"/>
      <c r="H18" s="1">
        <v>17</v>
      </c>
      <c r="I18" s="1" t="s">
        <v>398</v>
      </c>
      <c r="J18" s="1" t="s">
        <v>418</v>
      </c>
      <c r="K18" s="1" t="s">
        <v>402</v>
      </c>
      <c r="L18" s="1" t="s">
        <v>6075</v>
      </c>
      <c r="M18" s="1"/>
      <c r="N18" s="1"/>
      <c r="O18" s="1">
        <v>3</v>
      </c>
      <c r="P18" s="1"/>
      <c r="Q18" s="1"/>
      <c r="R18" s="1"/>
      <c r="S18" s="1"/>
      <c r="T18" s="1"/>
      <c r="U18" s="1"/>
      <c r="V18" s="1"/>
      <c r="W18" s="1">
        <v>41</v>
      </c>
    </row>
    <row r="19" spans="1:23">
      <c r="A19" s="1" t="s">
        <v>556</v>
      </c>
      <c r="B19" s="1">
        <v>2023</v>
      </c>
      <c r="C19" s="2">
        <v>44983</v>
      </c>
      <c r="D19" s="1" t="s">
        <v>72</v>
      </c>
      <c r="E19" s="1" t="s">
        <v>323</v>
      </c>
      <c r="F19" s="1" t="s">
        <v>27</v>
      </c>
      <c r="G19" s="1"/>
      <c r="H19" s="1">
        <v>18</v>
      </c>
      <c r="I19" s="1" t="s">
        <v>429</v>
      </c>
      <c r="J19" s="1" t="s">
        <v>420</v>
      </c>
      <c r="K19" s="1" t="s">
        <v>408</v>
      </c>
      <c r="L19" s="1" t="s">
        <v>6076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>
        <v>29</v>
      </c>
    </row>
    <row r="20" spans="1:23">
      <c r="A20" s="1" t="s">
        <v>556</v>
      </c>
      <c r="B20" s="1">
        <v>2023</v>
      </c>
      <c r="C20" s="2">
        <v>44983</v>
      </c>
      <c r="D20" s="1" t="s">
        <v>72</v>
      </c>
      <c r="E20" s="1" t="s">
        <v>321</v>
      </c>
      <c r="F20" s="1" t="s">
        <v>161</v>
      </c>
      <c r="G20" s="1"/>
      <c r="H20" s="1">
        <v>19</v>
      </c>
      <c r="I20" s="1" t="s">
        <v>410</v>
      </c>
      <c r="J20" s="1" t="s">
        <v>429</v>
      </c>
      <c r="K20" s="1" t="s">
        <v>420</v>
      </c>
      <c r="L20" s="1" t="s">
        <v>6077</v>
      </c>
      <c r="M20" s="1"/>
      <c r="N20" s="1"/>
      <c r="O20" s="1"/>
      <c r="P20" s="1"/>
      <c r="Q20" s="1"/>
      <c r="R20" s="1"/>
      <c r="S20" s="1"/>
      <c r="T20" s="1">
        <v>6</v>
      </c>
      <c r="U20" s="1"/>
      <c r="V20" s="1"/>
      <c r="W20" s="1">
        <v>21</v>
      </c>
    </row>
    <row r="21" spans="1:23">
      <c r="A21" s="1" t="s">
        <v>556</v>
      </c>
      <c r="B21" s="1">
        <v>2023</v>
      </c>
      <c r="C21" s="2">
        <v>44983</v>
      </c>
      <c r="D21" s="1" t="s">
        <v>72</v>
      </c>
      <c r="E21" s="1" t="s">
        <v>259</v>
      </c>
      <c r="F21" s="1" t="s">
        <v>148</v>
      </c>
      <c r="G21" s="1"/>
      <c r="H21" s="1">
        <v>20</v>
      </c>
      <c r="I21" s="1" t="s">
        <v>417</v>
      </c>
      <c r="J21" s="1" t="s">
        <v>423</v>
      </c>
      <c r="K21" s="1" t="s">
        <v>431</v>
      </c>
      <c r="L21" s="1" t="s">
        <v>6078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>
        <v>20</v>
      </c>
    </row>
    <row r="22" spans="1:23">
      <c r="A22" s="1" t="s">
        <v>556</v>
      </c>
      <c r="B22" s="1">
        <v>2023</v>
      </c>
      <c r="C22" s="2">
        <v>44983</v>
      </c>
      <c r="D22" s="1" t="s">
        <v>72</v>
      </c>
      <c r="E22" s="1" t="s">
        <v>270</v>
      </c>
      <c r="F22" s="1" t="s">
        <v>271</v>
      </c>
      <c r="G22" s="1"/>
      <c r="H22" s="1">
        <v>21</v>
      </c>
      <c r="I22" s="1" t="s">
        <v>414</v>
      </c>
      <c r="J22" s="1" t="s">
        <v>412</v>
      </c>
      <c r="K22" s="1" t="s">
        <v>412</v>
      </c>
      <c r="L22" s="1" t="s">
        <v>437</v>
      </c>
      <c r="M22" s="1"/>
      <c r="N22" s="1"/>
      <c r="O22" s="1"/>
      <c r="P22" s="1"/>
      <c r="Q22" s="1"/>
      <c r="R22" s="1"/>
      <c r="S22" s="1"/>
      <c r="T22" s="1"/>
      <c r="U22" s="1"/>
      <c r="V22" s="1">
        <v>20</v>
      </c>
      <c r="W22" s="1">
        <v>2</v>
      </c>
    </row>
    <row r="23" spans="1:23">
      <c r="A23" s="1" t="s">
        <v>556</v>
      </c>
      <c r="B23" s="1">
        <v>2023</v>
      </c>
      <c r="C23" s="2">
        <v>44983</v>
      </c>
      <c r="D23" s="1" t="s">
        <v>72</v>
      </c>
      <c r="E23" s="1" t="s">
        <v>248</v>
      </c>
      <c r="F23" s="1" t="s">
        <v>44</v>
      </c>
      <c r="G23" s="1"/>
      <c r="H23" s="1" t="s">
        <v>318</v>
      </c>
      <c r="I23" s="1" t="s">
        <v>431</v>
      </c>
      <c r="J23" s="1" t="s">
        <v>395</v>
      </c>
      <c r="K23" s="1" t="s">
        <v>423</v>
      </c>
      <c r="L23" s="1" t="s">
        <v>6079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 t="s">
        <v>318</v>
      </c>
    </row>
    <row r="24" spans="1:23">
      <c r="A24" s="1" t="s">
        <v>556</v>
      </c>
      <c r="B24" s="1">
        <v>2023</v>
      </c>
      <c r="C24" s="2">
        <v>44983</v>
      </c>
      <c r="D24" s="1" t="s">
        <v>72</v>
      </c>
      <c r="E24" s="1" t="s">
        <v>278</v>
      </c>
      <c r="F24" s="1" t="s">
        <v>67</v>
      </c>
      <c r="G24" s="1"/>
      <c r="H24" s="1" t="s">
        <v>318</v>
      </c>
      <c r="I24" s="1" t="s">
        <v>412</v>
      </c>
      <c r="J24" s="1" t="s">
        <v>414</v>
      </c>
      <c r="K24" s="1" t="s">
        <v>388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 t="s">
        <v>318</v>
      </c>
    </row>
    <row r="25" spans="1:23">
      <c r="A25" s="1" t="s">
        <v>556</v>
      </c>
      <c r="B25" s="1">
        <v>2023</v>
      </c>
      <c r="C25" s="2">
        <v>44983</v>
      </c>
      <c r="D25" s="1" t="s">
        <v>72</v>
      </c>
      <c r="E25" s="1" t="s">
        <v>226</v>
      </c>
      <c r="F25" s="1" t="s">
        <v>40</v>
      </c>
      <c r="G25" s="1"/>
      <c r="H25" s="1" t="s">
        <v>318</v>
      </c>
      <c r="I25" s="1" t="s">
        <v>426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 t="s">
        <v>318</v>
      </c>
    </row>
    <row r="26" spans="1:23">
      <c r="A26" s="5" t="s">
        <v>12</v>
      </c>
      <c r="B26" s="5">
        <v>2022</v>
      </c>
      <c r="C26" s="6">
        <v>44849</v>
      </c>
      <c r="D26" s="5" t="s">
        <v>13</v>
      </c>
      <c r="E26" s="5" t="s">
        <v>219</v>
      </c>
      <c r="F26" s="5" t="s">
        <v>67</v>
      </c>
      <c r="G26" s="16" t="e">
        <f>(C26-VLOOKUP(E26,Riders!$A$2:$C$213,2,FALSE))/365</f>
        <v>#N/A</v>
      </c>
      <c r="H26" s="5">
        <v>1</v>
      </c>
      <c r="I26" s="68">
        <v>40</v>
      </c>
      <c r="J26" s="68">
        <v>30</v>
      </c>
      <c r="K26" s="68">
        <v>40</v>
      </c>
      <c r="L26" s="68">
        <v>110</v>
      </c>
      <c r="M26" s="69">
        <v>1</v>
      </c>
      <c r="N26" s="69">
        <v>5</v>
      </c>
      <c r="O26" s="70"/>
      <c r="P26" s="70"/>
      <c r="Q26" s="70"/>
      <c r="R26" s="69">
        <v>2</v>
      </c>
      <c r="S26" s="70"/>
      <c r="T26" s="70"/>
      <c r="U26" s="70"/>
      <c r="V26" s="70"/>
      <c r="W26" s="71">
        <v>118</v>
      </c>
    </row>
    <row r="27" spans="1:23">
      <c r="A27" s="5" t="s">
        <v>12</v>
      </c>
      <c r="B27" s="5">
        <v>2022</v>
      </c>
      <c r="C27" s="6">
        <v>44849</v>
      </c>
      <c r="D27" s="5" t="s">
        <v>13</v>
      </c>
      <c r="E27" s="5" t="s">
        <v>384</v>
      </c>
      <c r="F27" s="5" t="s">
        <v>19</v>
      </c>
      <c r="G27" s="16">
        <f>(C27-VLOOKUP(E27,Riders!$A$2:$C$213,2,FALSE))/365</f>
        <v>21.104109589041094</v>
      </c>
      <c r="H27" s="5">
        <v>2</v>
      </c>
      <c r="I27" s="68">
        <v>32</v>
      </c>
      <c r="J27" s="68">
        <v>40</v>
      </c>
      <c r="K27" s="68">
        <v>30</v>
      </c>
      <c r="L27" s="68">
        <v>102</v>
      </c>
      <c r="M27" s="70"/>
      <c r="N27" s="69">
        <v>2</v>
      </c>
      <c r="O27" s="70"/>
      <c r="P27" s="70"/>
      <c r="Q27" s="70"/>
      <c r="R27" s="69">
        <v>5</v>
      </c>
      <c r="S27" s="70"/>
      <c r="T27" s="70"/>
      <c r="U27" s="70"/>
      <c r="V27" s="70"/>
      <c r="W27" s="71">
        <v>109</v>
      </c>
    </row>
    <row r="28" spans="1:23">
      <c r="A28" s="5" t="s">
        <v>12</v>
      </c>
      <c r="B28" s="5">
        <v>2022</v>
      </c>
      <c r="C28" s="6">
        <v>44849</v>
      </c>
      <c r="D28" s="5" t="s">
        <v>13</v>
      </c>
      <c r="E28" s="5" t="s">
        <v>227</v>
      </c>
      <c r="F28" s="5" t="s">
        <v>228</v>
      </c>
      <c r="G28" s="16" t="e">
        <f>(C28-VLOOKUP(E28,Riders!$A$2:$C$213,2,FALSE))/365</f>
        <v>#N/A</v>
      </c>
      <c r="H28" s="5">
        <v>3</v>
      </c>
      <c r="I28" s="68">
        <v>26</v>
      </c>
      <c r="J28" s="68">
        <v>36</v>
      </c>
      <c r="K28" s="68">
        <v>34</v>
      </c>
      <c r="L28" s="68">
        <v>96</v>
      </c>
      <c r="M28" s="70"/>
      <c r="N28" s="70"/>
      <c r="O28" s="69">
        <v>2</v>
      </c>
      <c r="P28" s="70"/>
      <c r="Q28" s="70"/>
      <c r="R28" s="69">
        <v>1</v>
      </c>
      <c r="S28" s="70"/>
      <c r="T28" s="70"/>
      <c r="U28" s="70"/>
      <c r="V28" s="70"/>
      <c r="W28" s="71">
        <v>99</v>
      </c>
    </row>
    <row r="29" spans="1:23">
      <c r="A29" s="5" t="s">
        <v>12</v>
      </c>
      <c r="B29" s="5">
        <v>2022</v>
      </c>
      <c r="C29" s="6">
        <v>44849</v>
      </c>
      <c r="D29" s="5" t="s">
        <v>13</v>
      </c>
      <c r="E29" s="5" t="s">
        <v>221</v>
      </c>
      <c r="F29" s="5" t="s">
        <v>27</v>
      </c>
      <c r="G29" s="16">
        <f>(C29-VLOOKUP(E29,Riders!$A$2:$C$213,2,FALSE))/365</f>
        <v>23.687671232876713</v>
      </c>
      <c r="H29" s="5">
        <v>4</v>
      </c>
      <c r="I29" s="68">
        <v>36</v>
      </c>
      <c r="J29" s="68">
        <v>26</v>
      </c>
      <c r="K29" s="68">
        <v>32</v>
      </c>
      <c r="L29" s="68">
        <v>94</v>
      </c>
      <c r="M29" s="70"/>
      <c r="N29" s="70"/>
      <c r="O29" s="70"/>
      <c r="P29" s="70"/>
      <c r="Q29" s="70"/>
      <c r="R29" s="69">
        <v>3</v>
      </c>
      <c r="S29" s="70"/>
      <c r="T29" s="70"/>
      <c r="U29" s="70"/>
      <c r="V29" s="70"/>
      <c r="W29" s="71">
        <v>97</v>
      </c>
    </row>
    <row r="30" spans="1:23">
      <c r="A30" s="5" t="s">
        <v>12</v>
      </c>
      <c r="B30" s="5">
        <v>2022</v>
      </c>
      <c r="C30" s="6">
        <v>44849</v>
      </c>
      <c r="D30" s="5" t="s">
        <v>13</v>
      </c>
      <c r="E30" s="5" t="s">
        <v>224</v>
      </c>
      <c r="F30" s="5" t="s">
        <v>225</v>
      </c>
      <c r="G30" s="16">
        <f>(C30-VLOOKUP(E30,Riders!$A$2:$C$213,2,FALSE))/365</f>
        <v>30.150684931506849</v>
      </c>
      <c r="H30" s="5">
        <v>5</v>
      </c>
      <c r="I30" s="68">
        <v>30</v>
      </c>
      <c r="J30" s="68">
        <v>38</v>
      </c>
      <c r="K30" s="68">
        <v>28</v>
      </c>
      <c r="L30" s="68">
        <v>96</v>
      </c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1">
        <v>96</v>
      </c>
    </row>
    <row r="31" spans="1:23">
      <c r="A31" s="5" t="s">
        <v>12</v>
      </c>
      <c r="B31" s="5">
        <v>2022</v>
      </c>
      <c r="C31" s="6">
        <v>44849</v>
      </c>
      <c r="D31" s="5" t="s">
        <v>13</v>
      </c>
      <c r="E31" s="5" t="s">
        <v>243</v>
      </c>
      <c r="F31" s="5" t="s">
        <v>51</v>
      </c>
      <c r="G31" s="16">
        <f>(C31-VLOOKUP(E31,Riders!$A$2:$C$213,2,FALSE))/365</f>
        <v>26.947945205479453</v>
      </c>
      <c r="H31" s="5">
        <v>6</v>
      </c>
      <c r="I31" s="68">
        <v>4</v>
      </c>
      <c r="J31" s="68">
        <v>22</v>
      </c>
      <c r="K31" s="68">
        <v>36</v>
      </c>
      <c r="L31" s="68">
        <v>62</v>
      </c>
      <c r="M31" s="70"/>
      <c r="N31" s="70"/>
      <c r="O31" s="69">
        <v>5</v>
      </c>
      <c r="P31" s="70"/>
      <c r="Q31" s="70"/>
      <c r="R31" s="70"/>
      <c r="S31" s="70"/>
      <c r="T31" s="69">
        <v>6</v>
      </c>
      <c r="U31" s="69">
        <v>20</v>
      </c>
      <c r="V31" s="70"/>
      <c r="W31" s="71">
        <v>93</v>
      </c>
    </row>
    <row r="32" spans="1:23">
      <c r="A32" s="5" t="s">
        <v>12</v>
      </c>
      <c r="B32" s="5">
        <v>2022</v>
      </c>
      <c r="C32" s="6">
        <v>44849</v>
      </c>
      <c r="D32" s="5" t="s">
        <v>13</v>
      </c>
      <c r="E32" s="5" t="s">
        <v>222</v>
      </c>
      <c r="F32" s="5" t="s">
        <v>29</v>
      </c>
      <c r="G32" s="16">
        <f>(C32-VLOOKUP(E32,Riders!$A$2:$C$213,2,FALSE))/365</f>
        <v>24.545205479452054</v>
      </c>
      <c r="H32" s="5">
        <v>7</v>
      </c>
      <c r="I32" s="68">
        <v>34</v>
      </c>
      <c r="J32" s="68">
        <v>28</v>
      </c>
      <c r="K32" s="68">
        <v>18</v>
      </c>
      <c r="L32" s="68">
        <v>80</v>
      </c>
      <c r="M32" s="69">
        <v>2</v>
      </c>
      <c r="N32" s="70"/>
      <c r="O32" s="69">
        <v>3</v>
      </c>
      <c r="P32" s="70"/>
      <c r="Q32" s="70"/>
      <c r="R32" s="70"/>
      <c r="S32" s="69">
        <v>2</v>
      </c>
      <c r="T32" s="69">
        <v>2</v>
      </c>
      <c r="U32" s="70"/>
      <c r="V32" s="70"/>
      <c r="W32" s="71">
        <v>89</v>
      </c>
    </row>
    <row r="33" spans="1:23">
      <c r="A33" s="5" t="s">
        <v>12</v>
      </c>
      <c r="B33" s="5">
        <v>2022</v>
      </c>
      <c r="C33" s="6">
        <v>44849</v>
      </c>
      <c r="D33" s="5" t="s">
        <v>13</v>
      </c>
      <c r="E33" s="5" t="s">
        <v>220</v>
      </c>
      <c r="F33" s="5" t="s">
        <v>17</v>
      </c>
      <c r="G33" s="16">
        <f>(C33-VLOOKUP(E33,Riders!$A$2:$C$213,2,FALSE))/365</f>
        <v>23.772602739726029</v>
      </c>
      <c r="H33" s="5">
        <v>8</v>
      </c>
      <c r="I33" s="68">
        <v>38</v>
      </c>
      <c r="J33" s="68">
        <v>24</v>
      </c>
      <c r="K33" s="68">
        <v>20</v>
      </c>
      <c r="L33" s="68">
        <v>82</v>
      </c>
      <c r="M33" s="70"/>
      <c r="N33" s="69">
        <v>1</v>
      </c>
      <c r="O33" s="69">
        <v>1</v>
      </c>
      <c r="P33" s="70"/>
      <c r="Q33" s="70"/>
      <c r="R33" s="70"/>
      <c r="S33" s="69">
        <v>3</v>
      </c>
      <c r="T33" s="70"/>
      <c r="U33" s="70"/>
      <c r="V33" s="70"/>
      <c r="W33" s="71">
        <v>87</v>
      </c>
    </row>
    <row r="34" spans="1:23">
      <c r="A34" s="5" t="s">
        <v>12</v>
      </c>
      <c r="B34" s="5">
        <v>2022</v>
      </c>
      <c r="C34" s="6">
        <v>44849</v>
      </c>
      <c r="D34" s="5" t="s">
        <v>13</v>
      </c>
      <c r="E34" s="5" t="s">
        <v>244</v>
      </c>
      <c r="F34" s="5" t="s">
        <v>245</v>
      </c>
      <c r="G34" s="16">
        <f>(C34-VLOOKUP(E34,Riders!$A$2:$C$213,2,FALSE))/365</f>
        <v>26.410958904109588</v>
      </c>
      <c r="H34" s="5">
        <v>9</v>
      </c>
      <c r="I34" s="68">
        <v>2</v>
      </c>
      <c r="J34" s="68">
        <v>32</v>
      </c>
      <c r="K34" s="68">
        <v>24</v>
      </c>
      <c r="L34" s="68">
        <v>58</v>
      </c>
      <c r="M34" s="70"/>
      <c r="N34" s="70"/>
      <c r="O34" s="70"/>
      <c r="P34" s="69">
        <v>3</v>
      </c>
      <c r="Q34" s="69">
        <v>2</v>
      </c>
      <c r="R34" s="70"/>
      <c r="S34" s="70"/>
      <c r="T34" s="70"/>
      <c r="U34" s="69">
        <v>20</v>
      </c>
      <c r="V34" s="70"/>
      <c r="W34" s="71">
        <v>83</v>
      </c>
    </row>
    <row r="35" spans="1:23">
      <c r="A35" s="5" t="s">
        <v>12</v>
      </c>
      <c r="B35" s="5">
        <v>2022</v>
      </c>
      <c r="C35" s="6">
        <v>44849</v>
      </c>
      <c r="D35" s="5" t="s">
        <v>13</v>
      </c>
      <c r="E35" s="5" t="s">
        <v>233</v>
      </c>
      <c r="F35" s="5" t="s">
        <v>53</v>
      </c>
      <c r="G35" s="16">
        <f>(C35-VLOOKUP(E35,Riders!$A$2:$C$213,2,FALSE))/365</f>
        <v>24.646575342465752</v>
      </c>
      <c r="H35" s="5">
        <v>10</v>
      </c>
      <c r="I35" s="68">
        <v>18</v>
      </c>
      <c r="J35" s="68">
        <v>20</v>
      </c>
      <c r="K35" s="68">
        <v>38</v>
      </c>
      <c r="L35" s="68">
        <v>76</v>
      </c>
      <c r="M35" s="70"/>
      <c r="N35" s="70"/>
      <c r="O35" s="70"/>
      <c r="P35" s="70"/>
      <c r="Q35" s="70"/>
      <c r="R35" s="70"/>
      <c r="S35" s="70"/>
      <c r="T35" s="69">
        <v>4</v>
      </c>
      <c r="U35" s="70"/>
      <c r="V35" s="70"/>
      <c r="W35" s="71">
        <v>80</v>
      </c>
    </row>
    <row r="36" spans="1:23">
      <c r="A36" s="5" t="s">
        <v>12</v>
      </c>
      <c r="B36" s="5">
        <v>2022</v>
      </c>
      <c r="C36" s="6">
        <v>44849</v>
      </c>
      <c r="D36" s="5" t="s">
        <v>13</v>
      </c>
      <c r="E36" s="5" t="s">
        <v>234</v>
      </c>
      <c r="F36" s="5" t="s">
        <v>15</v>
      </c>
      <c r="G36" s="16">
        <f>(C36-VLOOKUP(E36,Riders!$A$2:$C$213,2,FALSE))/365</f>
        <v>23.304109589041097</v>
      </c>
      <c r="H36" s="5">
        <v>11</v>
      </c>
      <c r="I36" s="68">
        <v>16</v>
      </c>
      <c r="J36" s="68">
        <v>14</v>
      </c>
      <c r="K36" s="68">
        <v>26</v>
      </c>
      <c r="L36" s="68">
        <v>56</v>
      </c>
      <c r="M36" s="70"/>
      <c r="N36" s="70"/>
      <c r="O36" s="70"/>
      <c r="P36" s="69">
        <v>1</v>
      </c>
      <c r="Q36" s="69">
        <v>3</v>
      </c>
      <c r="R36" s="70"/>
      <c r="S36" s="70"/>
      <c r="T36" s="70"/>
      <c r="U36" s="69">
        <v>20</v>
      </c>
      <c r="V36" s="70"/>
      <c r="W36" s="71">
        <v>80</v>
      </c>
    </row>
    <row r="37" spans="1:23">
      <c r="A37" s="5" t="s">
        <v>12</v>
      </c>
      <c r="B37" s="5">
        <v>2022</v>
      </c>
      <c r="C37" s="6">
        <v>44849</v>
      </c>
      <c r="D37" s="5" t="s">
        <v>13</v>
      </c>
      <c r="E37" s="5" t="s">
        <v>240</v>
      </c>
      <c r="F37" s="5" t="s">
        <v>56</v>
      </c>
      <c r="G37" s="16">
        <f>(C37-VLOOKUP(E37,Riders!$A$2:$C$213,2,FALSE))/365</f>
        <v>27.123287671232877</v>
      </c>
      <c r="H37" s="5">
        <v>12</v>
      </c>
      <c r="I37" s="68">
        <v>8</v>
      </c>
      <c r="J37" s="68">
        <v>34</v>
      </c>
      <c r="K37" s="68">
        <v>22</v>
      </c>
      <c r="L37" s="68">
        <v>64</v>
      </c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1">
        <v>64</v>
      </c>
    </row>
    <row r="38" spans="1:23">
      <c r="A38" s="5" t="s">
        <v>12</v>
      </c>
      <c r="B38" s="5">
        <v>2022</v>
      </c>
      <c r="C38" s="6">
        <v>44849</v>
      </c>
      <c r="D38" s="5" t="s">
        <v>13</v>
      </c>
      <c r="E38" s="5" t="s">
        <v>226</v>
      </c>
      <c r="F38" s="5" t="s">
        <v>40</v>
      </c>
      <c r="G38" s="16">
        <f>(C38-VLOOKUP(E38,Riders!$A$2:$C$213,2,FALSE))/365</f>
        <v>25.531506849315068</v>
      </c>
      <c r="H38" s="5">
        <v>13</v>
      </c>
      <c r="I38" s="68">
        <v>28</v>
      </c>
      <c r="J38" s="68">
        <v>2</v>
      </c>
      <c r="K38" s="68">
        <v>4</v>
      </c>
      <c r="L38" s="68">
        <v>34</v>
      </c>
      <c r="M38" s="70"/>
      <c r="N38" s="70"/>
      <c r="O38" s="70"/>
      <c r="P38" s="69">
        <v>5</v>
      </c>
      <c r="Q38" s="69">
        <v>5</v>
      </c>
      <c r="R38" s="70"/>
      <c r="S38" s="70"/>
      <c r="T38" s="70"/>
      <c r="U38" s="69">
        <v>20</v>
      </c>
      <c r="V38" s="70"/>
      <c r="W38" s="71">
        <v>64</v>
      </c>
    </row>
    <row r="39" spans="1:23">
      <c r="A39" s="5" t="s">
        <v>12</v>
      </c>
      <c r="B39" s="5">
        <v>2022</v>
      </c>
      <c r="C39" s="6">
        <v>44849</v>
      </c>
      <c r="D39" s="5" t="s">
        <v>13</v>
      </c>
      <c r="E39" s="5" t="s">
        <v>238</v>
      </c>
      <c r="F39" s="5" t="s">
        <v>239</v>
      </c>
      <c r="G39" s="16" t="e">
        <f>(C39-VLOOKUP(E39,Riders!$A$2:$C$213,2,FALSE))/365</f>
        <v>#N/A</v>
      </c>
      <c r="H39" s="5">
        <v>14</v>
      </c>
      <c r="I39" s="68">
        <v>10</v>
      </c>
      <c r="J39" s="68">
        <v>4</v>
      </c>
      <c r="K39" s="68">
        <v>14</v>
      </c>
      <c r="L39" s="68">
        <v>28</v>
      </c>
      <c r="M39" s="70"/>
      <c r="N39" s="70"/>
      <c r="O39" s="70"/>
      <c r="P39" s="69">
        <v>2</v>
      </c>
      <c r="Q39" s="69">
        <v>1</v>
      </c>
      <c r="R39" s="70"/>
      <c r="S39" s="70"/>
      <c r="T39" s="70"/>
      <c r="U39" s="69">
        <v>20</v>
      </c>
      <c r="V39" s="70"/>
      <c r="W39" s="71">
        <v>51</v>
      </c>
    </row>
    <row r="40" spans="1:23">
      <c r="A40" s="5" t="s">
        <v>12</v>
      </c>
      <c r="B40" s="5">
        <v>2022</v>
      </c>
      <c r="C40" s="6">
        <v>44849</v>
      </c>
      <c r="D40" s="5" t="s">
        <v>13</v>
      </c>
      <c r="E40" s="5" t="s">
        <v>231</v>
      </c>
      <c r="F40" s="5" t="s">
        <v>49</v>
      </c>
      <c r="G40" s="16" t="e">
        <f>(C40-VLOOKUP(E40,Riders!$A$2:$C$213,2,FALSE))/365</f>
        <v>#N/A</v>
      </c>
      <c r="H40" s="5">
        <v>15</v>
      </c>
      <c r="I40" s="68">
        <v>22</v>
      </c>
      <c r="J40" s="68">
        <v>6</v>
      </c>
      <c r="K40" s="68">
        <v>16</v>
      </c>
      <c r="L40" s="68">
        <v>44</v>
      </c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1">
        <v>44</v>
      </c>
    </row>
    <row r="41" spans="1:23">
      <c r="A41" s="5" t="s">
        <v>12</v>
      </c>
      <c r="B41" s="5">
        <v>2022</v>
      </c>
      <c r="C41" s="6">
        <v>44849</v>
      </c>
      <c r="D41" s="5" t="s">
        <v>13</v>
      </c>
      <c r="E41" s="5" t="s">
        <v>246</v>
      </c>
      <c r="F41" s="5" t="s">
        <v>25</v>
      </c>
      <c r="G41" s="16">
        <f>(C41-VLOOKUP(E41,Riders!$A$2:$C$213,2,FALSE))/365</f>
        <v>20.342465753424658</v>
      </c>
      <c r="H41" s="5">
        <v>16</v>
      </c>
      <c r="I41" s="68">
        <v>1</v>
      </c>
      <c r="J41" s="68">
        <v>18</v>
      </c>
      <c r="K41" s="68">
        <v>6</v>
      </c>
      <c r="L41" s="68">
        <v>25</v>
      </c>
      <c r="M41" s="70"/>
      <c r="N41" s="69">
        <v>3</v>
      </c>
      <c r="O41" s="70"/>
      <c r="P41" s="70"/>
      <c r="Q41" s="70"/>
      <c r="R41" s="70"/>
      <c r="S41" s="70"/>
      <c r="T41" s="69">
        <v>10</v>
      </c>
      <c r="U41" s="70"/>
      <c r="V41" s="70"/>
      <c r="W41" s="71">
        <v>38</v>
      </c>
    </row>
    <row r="42" spans="1:23">
      <c r="A42" s="5" t="s">
        <v>12</v>
      </c>
      <c r="B42" s="5">
        <v>2022</v>
      </c>
      <c r="C42" s="6">
        <v>44849</v>
      </c>
      <c r="D42" s="5" t="s">
        <v>13</v>
      </c>
      <c r="E42" s="5" t="s">
        <v>235</v>
      </c>
      <c r="F42" s="5" t="s">
        <v>61</v>
      </c>
      <c r="G42" s="16">
        <f>(C42-VLOOKUP(E42,Riders!$A$2:$C$213,2,FALSE))/365</f>
        <v>24.104109589041094</v>
      </c>
      <c r="H42" s="5">
        <v>17</v>
      </c>
      <c r="I42" s="68">
        <v>14</v>
      </c>
      <c r="J42" s="68">
        <v>8</v>
      </c>
      <c r="K42" s="68">
        <v>12</v>
      </c>
      <c r="L42" s="68">
        <v>34</v>
      </c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1">
        <v>34</v>
      </c>
    </row>
    <row r="43" spans="1:23">
      <c r="A43" s="5" t="s">
        <v>12</v>
      </c>
      <c r="B43" s="5">
        <v>2022</v>
      </c>
      <c r="C43" s="6">
        <v>44849</v>
      </c>
      <c r="D43" s="5" t="s">
        <v>13</v>
      </c>
      <c r="E43" s="5" t="s">
        <v>249</v>
      </c>
      <c r="F43" s="5" t="s">
        <v>250</v>
      </c>
      <c r="G43" s="16">
        <f>(C43-VLOOKUP(E43,Riders!$A$2:$C$213,2,FALSE))/365</f>
        <v>27.876712328767123</v>
      </c>
      <c r="H43" s="5">
        <v>18</v>
      </c>
      <c r="I43" s="68">
        <v>1</v>
      </c>
      <c r="J43" s="68">
        <v>16</v>
      </c>
      <c r="K43" s="68">
        <v>10</v>
      </c>
      <c r="L43" s="68">
        <v>27</v>
      </c>
      <c r="M43" s="69">
        <v>3</v>
      </c>
      <c r="N43" s="70"/>
      <c r="O43" s="70"/>
      <c r="P43" s="70"/>
      <c r="Q43" s="70"/>
      <c r="R43" s="70"/>
      <c r="S43" s="70"/>
      <c r="T43" s="70"/>
      <c r="U43" s="70"/>
      <c r="V43" s="70"/>
      <c r="W43" s="71">
        <v>30</v>
      </c>
    </row>
    <row r="44" spans="1:23">
      <c r="A44" s="5" t="s">
        <v>12</v>
      </c>
      <c r="B44" s="5">
        <v>2022</v>
      </c>
      <c r="C44" s="6">
        <v>44849</v>
      </c>
      <c r="D44" s="5" t="s">
        <v>13</v>
      </c>
      <c r="E44" s="5" t="s">
        <v>236</v>
      </c>
      <c r="F44" s="5" t="s">
        <v>237</v>
      </c>
      <c r="G44" s="16" t="e">
        <f>(C44-VLOOKUP(E44,Riders!$A$2:$C$213,2,FALSE))/365</f>
        <v>#N/A</v>
      </c>
      <c r="H44" s="5">
        <v>19</v>
      </c>
      <c r="I44" s="68">
        <v>12</v>
      </c>
      <c r="J44" s="68">
        <v>12</v>
      </c>
      <c r="K44" s="68">
        <v>1</v>
      </c>
      <c r="L44" s="68">
        <v>25</v>
      </c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1">
        <v>25</v>
      </c>
    </row>
    <row r="45" spans="1:23">
      <c r="A45" s="5" t="s">
        <v>12</v>
      </c>
      <c r="B45" s="5">
        <v>2022</v>
      </c>
      <c r="C45" s="6">
        <v>44849</v>
      </c>
      <c r="D45" s="5" t="s">
        <v>13</v>
      </c>
      <c r="E45" s="5" t="s">
        <v>241</v>
      </c>
      <c r="F45" s="5" t="s">
        <v>242</v>
      </c>
      <c r="G45" s="16" t="e">
        <f>(C45-VLOOKUP(E45,Riders!$A$2:$C$213,2,FALSE))/365</f>
        <v>#N/A</v>
      </c>
      <c r="H45" s="5">
        <v>20</v>
      </c>
      <c r="I45" s="68">
        <v>6</v>
      </c>
      <c r="J45" s="68">
        <v>10</v>
      </c>
      <c r="K45" s="68">
        <v>8</v>
      </c>
      <c r="L45" s="68">
        <v>24</v>
      </c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1">
        <v>24</v>
      </c>
    </row>
    <row r="46" spans="1:23">
      <c r="A46" s="5" t="s">
        <v>12</v>
      </c>
      <c r="B46" s="5">
        <v>2022</v>
      </c>
      <c r="C46" s="6">
        <v>44849</v>
      </c>
      <c r="D46" s="5" t="s">
        <v>13</v>
      </c>
      <c r="E46" s="5" t="s">
        <v>247</v>
      </c>
      <c r="F46" s="5" t="s">
        <v>47</v>
      </c>
      <c r="G46" s="16" t="e">
        <f>(C46-VLOOKUP(E46,Riders!$A$2:$C$213,2,FALSE))/365</f>
        <v>#N/A</v>
      </c>
      <c r="H46" s="5">
        <v>21</v>
      </c>
      <c r="I46" s="68">
        <v>1</v>
      </c>
      <c r="J46" s="68">
        <v>1</v>
      </c>
      <c r="K46" s="68">
        <v>2</v>
      </c>
      <c r="L46" s="68">
        <v>4</v>
      </c>
      <c r="M46" s="69">
        <v>5</v>
      </c>
      <c r="N46" s="70"/>
      <c r="O46" s="70"/>
      <c r="P46" s="70"/>
      <c r="Q46" s="70"/>
      <c r="R46" s="70"/>
      <c r="S46" s="69">
        <v>5</v>
      </c>
      <c r="T46" s="70"/>
      <c r="U46" s="70"/>
      <c r="V46" s="70"/>
      <c r="W46" s="71">
        <v>14</v>
      </c>
    </row>
    <row r="47" spans="1:23">
      <c r="A47" s="5" t="s">
        <v>12</v>
      </c>
      <c r="B47" s="5">
        <v>2022</v>
      </c>
      <c r="C47" s="6">
        <v>44849</v>
      </c>
      <c r="D47" s="5" t="s">
        <v>13</v>
      </c>
      <c r="E47" s="5" t="s">
        <v>248</v>
      </c>
      <c r="F47" s="5" t="s">
        <v>44</v>
      </c>
      <c r="G47" s="16">
        <f>(C47-VLOOKUP(E47,Riders!$A$2:$C$213,2,FALSE))/365</f>
        <v>20.208219178082192</v>
      </c>
      <c r="H47" s="5">
        <v>22</v>
      </c>
      <c r="I47" s="68">
        <v>1</v>
      </c>
      <c r="J47" s="68">
        <v>1</v>
      </c>
      <c r="K47" s="68">
        <v>1</v>
      </c>
      <c r="L47" s="68">
        <v>3</v>
      </c>
      <c r="M47" s="70"/>
      <c r="N47" s="70"/>
      <c r="O47" s="70"/>
      <c r="P47" s="70"/>
      <c r="Q47" s="70"/>
      <c r="R47" s="70"/>
      <c r="S47" s="69">
        <v>1</v>
      </c>
      <c r="T47" s="70"/>
      <c r="U47" s="70"/>
      <c r="V47" s="70"/>
      <c r="W47" s="71">
        <v>4</v>
      </c>
    </row>
    <row r="48" spans="1:23">
      <c r="A48" s="5" t="s">
        <v>12</v>
      </c>
      <c r="B48" s="5">
        <v>2022</v>
      </c>
      <c r="C48" s="6">
        <v>44849</v>
      </c>
      <c r="D48" s="5" t="s">
        <v>13</v>
      </c>
      <c r="E48" s="5" t="s">
        <v>229</v>
      </c>
      <c r="F48" s="5" t="s">
        <v>230</v>
      </c>
      <c r="G48" s="16">
        <f>(C48-VLOOKUP(E48,Riders!$A$2:$C$213,2,FALSE))/365</f>
        <v>22.849315068493151</v>
      </c>
      <c r="H48" s="5">
        <v>23</v>
      </c>
      <c r="I48" s="68">
        <v>24</v>
      </c>
      <c r="J48" s="68">
        <v>1</v>
      </c>
      <c r="K48" s="68">
        <v>1</v>
      </c>
      <c r="L48" s="68">
        <v>26</v>
      </c>
      <c r="M48" s="70"/>
      <c r="N48" s="70"/>
      <c r="O48" s="70"/>
      <c r="P48" s="70"/>
      <c r="Q48" s="70"/>
      <c r="R48" s="70"/>
      <c r="S48" s="70"/>
      <c r="T48" s="70"/>
      <c r="U48" s="70"/>
      <c r="V48" s="69">
        <v>40</v>
      </c>
      <c r="W48" s="71">
        <v>-14</v>
      </c>
    </row>
    <row r="49" spans="1:25">
      <c r="A49" s="5" t="s">
        <v>12</v>
      </c>
      <c r="B49" s="5">
        <v>2022</v>
      </c>
      <c r="C49" s="6">
        <v>44849</v>
      </c>
      <c r="D49" s="5" t="s">
        <v>13</v>
      </c>
      <c r="E49" s="5" t="s">
        <v>232</v>
      </c>
      <c r="F49" s="5" t="s">
        <v>123</v>
      </c>
      <c r="G49" s="16" t="e">
        <f>(C49-VLOOKUP(E49,Riders!$A$2:$C$213,2,FALSE))/365</f>
        <v>#N/A</v>
      </c>
      <c r="H49" s="5">
        <v>24</v>
      </c>
      <c r="I49" s="68">
        <v>20</v>
      </c>
      <c r="J49" s="68">
        <v>1</v>
      </c>
      <c r="K49" s="68">
        <v>1</v>
      </c>
      <c r="L49" s="68">
        <v>22</v>
      </c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2" t="s">
        <v>318</v>
      </c>
    </row>
    <row r="50" spans="1:25">
      <c r="A50" s="1" t="s">
        <v>71</v>
      </c>
      <c r="B50" s="1">
        <v>2022</v>
      </c>
      <c r="C50" s="2">
        <v>44751</v>
      </c>
      <c r="D50" s="1" t="s">
        <v>72</v>
      </c>
      <c r="E50" s="1" t="s">
        <v>219</v>
      </c>
      <c r="F50" s="1" t="s">
        <v>67</v>
      </c>
      <c r="G50" s="14" t="e">
        <f>(C50-VLOOKUP(E50,Riders!$A$2:$C$213,2,FALSE))/365</f>
        <v>#N/A</v>
      </c>
      <c r="H50" s="1">
        <v>1</v>
      </c>
      <c r="I50" s="4">
        <v>40</v>
      </c>
      <c r="J50" s="4">
        <v>40</v>
      </c>
      <c r="K50" s="4">
        <v>40</v>
      </c>
      <c r="L50" s="4">
        <v>120</v>
      </c>
      <c r="M50" s="1">
        <v>5</v>
      </c>
      <c r="N50" s="1">
        <v>3</v>
      </c>
      <c r="O50" s="1">
        <v>3</v>
      </c>
      <c r="P50" s="1"/>
      <c r="Q50" s="1">
        <v>5</v>
      </c>
      <c r="R50" s="1">
        <v>1</v>
      </c>
      <c r="S50" s="1"/>
      <c r="T50" s="1"/>
      <c r="U50" s="1"/>
      <c r="V50" s="1"/>
      <c r="W50" s="1">
        <v>137</v>
      </c>
      <c r="X50" s="45">
        <v>1.0909722222222222</v>
      </c>
      <c r="Y50">
        <v>45.831000000000003</v>
      </c>
    </row>
    <row r="51" spans="1:25">
      <c r="A51" s="1" t="s">
        <v>71</v>
      </c>
      <c r="B51" s="1">
        <v>2022</v>
      </c>
      <c r="C51" s="2">
        <v>44751</v>
      </c>
      <c r="D51" s="1" t="s">
        <v>72</v>
      </c>
      <c r="E51" s="1" t="s">
        <v>248</v>
      </c>
      <c r="F51" s="1" t="s">
        <v>44</v>
      </c>
      <c r="G51" s="14">
        <f>(C51-VLOOKUP(E51,Riders!$A$2:$C$213,2,FALSE))/365</f>
        <v>19.93972602739726</v>
      </c>
      <c r="H51" s="1">
        <v>2</v>
      </c>
      <c r="I51" s="4">
        <v>38</v>
      </c>
      <c r="J51" s="4">
        <v>38</v>
      </c>
      <c r="K51" s="4">
        <v>38</v>
      </c>
      <c r="L51" s="4">
        <v>114</v>
      </c>
      <c r="M51" s="1"/>
      <c r="N51" s="1"/>
      <c r="O51" s="1"/>
      <c r="P51" s="1"/>
      <c r="Q51" s="1"/>
      <c r="R51" s="1"/>
      <c r="S51" s="1">
        <v>3</v>
      </c>
      <c r="T51" s="1"/>
      <c r="U51" s="1"/>
      <c r="V51" s="1"/>
      <c r="W51" s="1">
        <v>117</v>
      </c>
    </row>
    <row r="52" spans="1:25">
      <c r="A52" s="1" t="s">
        <v>71</v>
      </c>
      <c r="B52" s="1">
        <v>2022</v>
      </c>
      <c r="C52" s="2">
        <v>44751</v>
      </c>
      <c r="D52" s="1" t="s">
        <v>72</v>
      </c>
      <c r="E52" s="1" t="s">
        <v>251</v>
      </c>
      <c r="F52" s="1" t="s">
        <v>38</v>
      </c>
      <c r="G52" s="14">
        <f>(C52-VLOOKUP(E52,Riders!$A$2:$C$213,2,FALSE))/365</f>
        <v>28.276712328767122</v>
      </c>
      <c r="H52" s="1">
        <v>3</v>
      </c>
      <c r="I52" s="4">
        <v>32</v>
      </c>
      <c r="J52" s="4">
        <v>36</v>
      </c>
      <c r="K52" s="4">
        <v>26</v>
      </c>
      <c r="L52" s="4">
        <v>94</v>
      </c>
      <c r="M52" s="1">
        <v>2</v>
      </c>
      <c r="N52" s="1">
        <v>1</v>
      </c>
      <c r="O52" s="1"/>
      <c r="P52" s="1"/>
      <c r="Q52" s="1">
        <v>2</v>
      </c>
      <c r="R52" s="1">
        <v>2</v>
      </c>
      <c r="S52" s="1"/>
      <c r="T52" s="1">
        <v>10</v>
      </c>
      <c r="U52" s="1"/>
      <c r="V52" s="1"/>
      <c r="W52" s="1">
        <v>111</v>
      </c>
    </row>
    <row r="53" spans="1:25">
      <c r="A53" s="1" t="s">
        <v>71</v>
      </c>
      <c r="B53" s="1">
        <v>2022</v>
      </c>
      <c r="C53" s="2">
        <v>44751</v>
      </c>
      <c r="D53" s="1" t="s">
        <v>72</v>
      </c>
      <c r="E53" s="1" t="s">
        <v>222</v>
      </c>
      <c r="F53" s="1" t="s">
        <v>29</v>
      </c>
      <c r="G53" s="14">
        <f>(C53-VLOOKUP(E53,Riders!$A$2:$C$213,2,FALSE))/365</f>
        <v>24.276712328767122</v>
      </c>
      <c r="H53" s="1">
        <v>4</v>
      </c>
      <c r="I53" s="4">
        <v>36</v>
      </c>
      <c r="J53" s="4">
        <v>34</v>
      </c>
      <c r="K53" s="4">
        <v>20</v>
      </c>
      <c r="L53" s="4">
        <v>90</v>
      </c>
      <c r="M53" s="1"/>
      <c r="N53" s="1"/>
      <c r="O53" s="1"/>
      <c r="P53" s="1"/>
      <c r="Q53" s="1">
        <v>3</v>
      </c>
      <c r="R53" s="1"/>
      <c r="S53" s="1"/>
      <c r="T53" s="1">
        <v>6</v>
      </c>
      <c r="U53" s="1"/>
      <c r="V53" s="1"/>
      <c r="W53" s="1">
        <v>99</v>
      </c>
    </row>
    <row r="54" spans="1:25">
      <c r="A54" s="1" t="s">
        <v>71</v>
      </c>
      <c r="B54" s="1">
        <v>2022</v>
      </c>
      <c r="C54" s="2">
        <v>44751</v>
      </c>
      <c r="D54" s="1" t="s">
        <v>72</v>
      </c>
      <c r="E54" s="1" t="s">
        <v>142</v>
      </c>
      <c r="F54" s="1" t="s">
        <v>61</v>
      </c>
      <c r="G54" s="14">
        <f>(C54-VLOOKUP(E54,Riders!$A$2:$C$213,2,FALSE))/365</f>
        <v>30.082191780821919</v>
      </c>
      <c r="H54" s="1">
        <v>5</v>
      </c>
      <c r="I54" s="4">
        <v>34</v>
      </c>
      <c r="J54" s="4">
        <v>26</v>
      </c>
      <c r="K54" s="4">
        <v>32</v>
      </c>
      <c r="L54" s="4">
        <v>92</v>
      </c>
      <c r="M54" s="1"/>
      <c r="N54" s="1"/>
      <c r="O54" s="1"/>
      <c r="P54" s="1"/>
      <c r="Q54" s="1"/>
      <c r="R54" s="1"/>
      <c r="S54" s="1">
        <v>5</v>
      </c>
      <c r="T54" s="1"/>
      <c r="U54" s="1"/>
      <c r="V54" s="1"/>
      <c r="W54" s="1">
        <v>97</v>
      </c>
    </row>
    <row r="55" spans="1:25">
      <c r="A55" s="1" t="s">
        <v>71</v>
      </c>
      <c r="B55" s="1">
        <v>2022</v>
      </c>
      <c r="C55" s="2">
        <v>44751</v>
      </c>
      <c r="D55" s="1" t="s">
        <v>72</v>
      </c>
      <c r="E55" s="1" t="s">
        <v>253</v>
      </c>
      <c r="F55" s="1" t="s">
        <v>254</v>
      </c>
      <c r="G55" s="14" t="e">
        <f>(C55-VLOOKUP(E55,Riders!$A$2:$C$213,2,FALSE))/365</f>
        <v>#N/A</v>
      </c>
      <c r="H55" s="1">
        <v>6</v>
      </c>
      <c r="I55" s="4">
        <v>28</v>
      </c>
      <c r="J55" s="4">
        <v>20</v>
      </c>
      <c r="K55" s="4">
        <v>22</v>
      </c>
      <c r="L55" s="4">
        <v>70</v>
      </c>
      <c r="M55" s="1"/>
      <c r="N55" s="1">
        <v>5</v>
      </c>
      <c r="O55" s="1"/>
      <c r="P55" s="1"/>
      <c r="Q55" s="1"/>
      <c r="R55" s="1">
        <v>5</v>
      </c>
      <c r="S55" s="1"/>
      <c r="T55" s="1">
        <v>4</v>
      </c>
      <c r="U55" s="1"/>
      <c r="V55" s="1"/>
      <c r="W55" s="1">
        <v>84</v>
      </c>
    </row>
    <row r="56" spans="1:25">
      <c r="A56" s="1" t="s">
        <v>71</v>
      </c>
      <c r="B56" s="1">
        <v>2022</v>
      </c>
      <c r="C56" s="2">
        <v>44751</v>
      </c>
      <c r="D56" s="1" t="s">
        <v>72</v>
      </c>
      <c r="E56" s="1" t="s">
        <v>256</v>
      </c>
      <c r="F56" s="1" t="s">
        <v>53</v>
      </c>
      <c r="G56" s="14" t="e">
        <f>(C56-VLOOKUP(E56,Riders!$A$2:$C$213,2,FALSE))/365</f>
        <v>#N/A</v>
      </c>
      <c r="H56" s="1">
        <v>7</v>
      </c>
      <c r="I56" s="4">
        <v>24</v>
      </c>
      <c r="J56" s="4">
        <v>12</v>
      </c>
      <c r="K56" s="4">
        <v>30</v>
      </c>
      <c r="L56" s="4">
        <v>66</v>
      </c>
      <c r="M56" s="1"/>
      <c r="N56" s="1"/>
      <c r="O56" s="1">
        <v>5</v>
      </c>
      <c r="P56" s="1">
        <v>5</v>
      </c>
      <c r="Q56" s="1"/>
      <c r="R56" s="1"/>
      <c r="S56" s="1"/>
      <c r="T56" s="1">
        <v>2</v>
      </c>
      <c r="U56" s="1"/>
      <c r="V56" s="1"/>
      <c r="W56" s="1">
        <v>78</v>
      </c>
    </row>
    <row r="57" spans="1:25">
      <c r="A57" s="1" t="s">
        <v>71</v>
      </c>
      <c r="B57" s="1">
        <v>2022</v>
      </c>
      <c r="C57" s="2">
        <v>44751</v>
      </c>
      <c r="D57" s="1" t="s">
        <v>72</v>
      </c>
      <c r="E57" s="1" t="s">
        <v>257</v>
      </c>
      <c r="F57" s="1" t="s">
        <v>21</v>
      </c>
      <c r="G57" s="14" t="e">
        <f>(C57-VLOOKUP(E57,Riders!$A$2:$C$213,2,FALSE))/365</f>
        <v>#N/A</v>
      </c>
      <c r="H57" s="1">
        <v>8</v>
      </c>
      <c r="I57" s="4">
        <v>22</v>
      </c>
      <c r="J57" s="4">
        <v>18</v>
      </c>
      <c r="K57" s="4">
        <v>34</v>
      </c>
      <c r="L57" s="4">
        <v>74</v>
      </c>
      <c r="M57" s="1"/>
      <c r="N57" s="1"/>
      <c r="O57" s="1"/>
      <c r="P57" s="1">
        <v>3</v>
      </c>
      <c r="Q57" s="1"/>
      <c r="R57" s="1"/>
      <c r="S57" s="1">
        <v>1</v>
      </c>
      <c r="T57" s="1"/>
      <c r="U57" s="1"/>
      <c r="V57" s="1"/>
      <c r="W57" s="1">
        <v>78</v>
      </c>
    </row>
    <row r="58" spans="1:25">
      <c r="A58" s="1" t="s">
        <v>71</v>
      </c>
      <c r="B58" s="1">
        <v>2022</v>
      </c>
      <c r="C58" s="2">
        <v>44751</v>
      </c>
      <c r="D58" s="1" t="s">
        <v>72</v>
      </c>
      <c r="E58" s="1" t="s">
        <v>385</v>
      </c>
      <c r="F58" s="1" t="s">
        <v>19</v>
      </c>
      <c r="G58" s="14">
        <f>(C58-VLOOKUP(E58,Riders!$A$2:$C$213,2,FALSE))/365</f>
        <v>23.528767123287672</v>
      </c>
      <c r="H58" s="1">
        <v>9</v>
      </c>
      <c r="I58" s="4">
        <v>30</v>
      </c>
      <c r="J58" s="4">
        <v>24</v>
      </c>
      <c r="K58" s="4">
        <v>18</v>
      </c>
      <c r="L58" s="4">
        <v>72</v>
      </c>
      <c r="M58" s="1"/>
      <c r="N58" s="1"/>
      <c r="O58" s="1">
        <v>2</v>
      </c>
      <c r="P58" s="1"/>
      <c r="Q58" s="1">
        <v>1</v>
      </c>
      <c r="R58" s="1"/>
      <c r="S58" s="1"/>
      <c r="T58" s="1"/>
      <c r="U58" s="1"/>
      <c r="V58" s="1"/>
      <c r="W58" s="1">
        <v>75</v>
      </c>
    </row>
    <row r="59" spans="1:25">
      <c r="A59" s="1" t="s">
        <v>71</v>
      </c>
      <c r="B59" s="1">
        <v>2022</v>
      </c>
      <c r="C59" s="2">
        <v>44751</v>
      </c>
      <c r="D59" s="1" t="s">
        <v>72</v>
      </c>
      <c r="E59" s="1" t="s">
        <v>255</v>
      </c>
      <c r="F59" s="1" t="s">
        <v>92</v>
      </c>
      <c r="G59" s="14" t="e">
        <f>(C59-VLOOKUP(E59,Riders!$A$2:$C$213,2,FALSE))/365</f>
        <v>#N/A</v>
      </c>
      <c r="H59" s="1">
        <v>10</v>
      </c>
      <c r="I59" s="4">
        <v>26</v>
      </c>
      <c r="J59" s="4">
        <v>16</v>
      </c>
      <c r="K59" s="4">
        <v>28</v>
      </c>
      <c r="L59" s="4">
        <v>70</v>
      </c>
      <c r="M59" s="1"/>
      <c r="N59" s="1"/>
      <c r="O59" s="1"/>
      <c r="P59" s="1"/>
      <c r="Q59" s="1"/>
      <c r="R59" s="1"/>
      <c r="S59" s="1">
        <v>2</v>
      </c>
      <c r="T59" s="1"/>
      <c r="U59" s="1"/>
      <c r="V59" s="1"/>
      <c r="W59" s="1">
        <v>72</v>
      </c>
    </row>
    <row r="60" spans="1:25">
      <c r="A60" s="1" t="s">
        <v>71</v>
      </c>
      <c r="B60" s="1">
        <v>2022</v>
      </c>
      <c r="C60" s="2">
        <v>44751</v>
      </c>
      <c r="D60" s="1" t="s">
        <v>72</v>
      </c>
      <c r="E60" s="1" t="s">
        <v>232</v>
      </c>
      <c r="F60" s="1" t="s">
        <v>123</v>
      </c>
      <c r="G60" s="14" t="e">
        <f>(C60-VLOOKUP(E60,Riders!$A$2:$C$213,2,FALSE))/365</f>
        <v>#N/A</v>
      </c>
      <c r="H60" s="1">
        <v>11</v>
      </c>
      <c r="I60" s="4">
        <v>18</v>
      </c>
      <c r="J60" s="4">
        <v>14</v>
      </c>
      <c r="K60" s="4">
        <v>36</v>
      </c>
      <c r="L60" s="4">
        <v>68</v>
      </c>
      <c r="M60" s="1">
        <v>3</v>
      </c>
      <c r="N60" s="1"/>
      <c r="O60" s="1"/>
      <c r="P60" s="1"/>
      <c r="Q60" s="1"/>
      <c r="R60" s="1"/>
      <c r="S60" s="1"/>
      <c r="T60" s="1"/>
      <c r="U60" s="1"/>
      <c r="V60" s="1"/>
      <c r="W60" s="1">
        <v>71</v>
      </c>
    </row>
    <row r="61" spans="1:25">
      <c r="A61" s="1" t="s">
        <v>71</v>
      </c>
      <c r="B61" s="1">
        <v>2022</v>
      </c>
      <c r="C61" s="2">
        <v>44751</v>
      </c>
      <c r="D61" s="1" t="s">
        <v>72</v>
      </c>
      <c r="E61" s="1" t="s">
        <v>258</v>
      </c>
      <c r="F61" s="1" t="s">
        <v>65</v>
      </c>
      <c r="G61" s="14">
        <f>(C61-VLOOKUP(E61,Riders!$A$2:$C$213,2,FALSE))/365</f>
        <v>21.19178082191781</v>
      </c>
      <c r="H61" s="1">
        <v>12</v>
      </c>
      <c r="I61" s="4">
        <v>16</v>
      </c>
      <c r="J61" s="4">
        <v>28</v>
      </c>
      <c r="K61" s="4">
        <v>24</v>
      </c>
      <c r="L61" s="4">
        <v>68</v>
      </c>
      <c r="M61" s="1"/>
      <c r="N61" s="1"/>
      <c r="O61" s="1"/>
      <c r="P61" s="1">
        <v>1</v>
      </c>
      <c r="Q61" s="1"/>
      <c r="R61" s="1"/>
      <c r="S61" s="1"/>
      <c r="T61" s="1"/>
      <c r="U61" s="1"/>
      <c r="V61" s="1"/>
      <c r="W61" s="1">
        <v>69</v>
      </c>
    </row>
    <row r="62" spans="1:25">
      <c r="A62" s="1" t="s">
        <v>71</v>
      </c>
      <c r="B62" s="1">
        <v>2022</v>
      </c>
      <c r="C62" s="2">
        <v>44751</v>
      </c>
      <c r="D62" s="1" t="s">
        <v>72</v>
      </c>
      <c r="E62" s="1" t="s">
        <v>241</v>
      </c>
      <c r="F62" s="1" t="s">
        <v>242</v>
      </c>
      <c r="G62" s="14" t="e">
        <f>(C62-VLOOKUP(E62,Riders!$A$2:$C$213,2,FALSE))/365</f>
        <v>#N/A</v>
      </c>
      <c r="H62" s="1">
        <v>13</v>
      </c>
      <c r="I62" s="4">
        <v>20</v>
      </c>
      <c r="J62" s="4">
        <v>30</v>
      </c>
      <c r="K62" s="4">
        <v>12</v>
      </c>
      <c r="L62" s="4">
        <v>62</v>
      </c>
      <c r="M62" s="1"/>
      <c r="N62" s="1"/>
      <c r="O62" s="1">
        <v>1</v>
      </c>
      <c r="P62" s="1"/>
      <c r="Q62" s="1"/>
      <c r="R62" s="1"/>
      <c r="S62" s="1"/>
      <c r="T62" s="1"/>
      <c r="U62" s="1"/>
      <c r="V62" s="1"/>
      <c r="W62" s="1">
        <v>63</v>
      </c>
    </row>
    <row r="63" spans="1:25">
      <c r="A63" s="1" t="s">
        <v>71</v>
      </c>
      <c r="B63" s="1">
        <v>2022</v>
      </c>
      <c r="C63" s="2">
        <v>44751</v>
      </c>
      <c r="D63" s="1" t="s">
        <v>72</v>
      </c>
      <c r="E63" s="1" t="s">
        <v>229</v>
      </c>
      <c r="F63" s="1" t="s">
        <v>230</v>
      </c>
      <c r="G63" s="14">
        <f>(C63-VLOOKUP(E63,Riders!$A$2:$C$213,2,FALSE))/365</f>
        <v>22.580821917808219</v>
      </c>
      <c r="H63" s="1">
        <v>14</v>
      </c>
      <c r="I63" s="4">
        <v>14</v>
      </c>
      <c r="J63" s="4">
        <v>22</v>
      </c>
      <c r="K63" s="4">
        <v>16</v>
      </c>
      <c r="L63" s="4">
        <v>52</v>
      </c>
      <c r="M63" s="1">
        <v>1</v>
      </c>
      <c r="N63" s="1"/>
      <c r="O63" s="1"/>
      <c r="P63" s="1">
        <v>2</v>
      </c>
      <c r="Q63" s="1"/>
      <c r="R63" s="1">
        <v>3</v>
      </c>
      <c r="S63" s="1"/>
      <c r="T63" s="1"/>
      <c r="U63" s="1"/>
      <c r="V63" s="1"/>
      <c r="W63" s="1">
        <v>58</v>
      </c>
    </row>
    <row r="64" spans="1:25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148</v>
      </c>
      <c r="G64" s="14" t="e">
        <f>(C64-VLOOKUP(E64,Riders!$A$2:$C$213,2,FALSE))/365</f>
        <v>#N/A</v>
      </c>
      <c r="H64" s="1">
        <v>15</v>
      </c>
      <c r="I64" s="4">
        <v>12</v>
      </c>
      <c r="J64" s="4">
        <v>32</v>
      </c>
      <c r="K64" s="4">
        <v>10</v>
      </c>
      <c r="L64" s="4">
        <v>54</v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>
        <v>54</v>
      </c>
    </row>
    <row r="65" spans="1:23">
      <c r="A65" s="55" t="s">
        <v>71</v>
      </c>
      <c r="B65" s="55">
        <v>2022</v>
      </c>
      <c r="C65" s="56">
        <v>44751</v>
      </c>
      <c r="D65" s="1" t="s">
        <v>72</v>
      </c>
      <c r="E65" s="1" t="s">
        <v>260</v>
      </c>
      <c r="F65" s="1" t="s">
        <v>261</v>
      </c>
      <c r="G65" s="14">
        <f>(C65-VLOOKUP(E65,Riders!$A$2:$C$2013,2,FALSE))/365</f>
        <v>22.580821917808219</v>
      </c>
      <c r="H65" s="1">
        <v>16</v>
      </c>
      <c r="I65" s="4">
        <v>10</v>
      </c>
      <c r="J65" s="4">
        <v>-30</v>
      </c>
      <c r="K65" s="4">
        <v>14</v>
      </c>
      <c r="L65" s="4">
        <v>-6</v>
      </c>
      <c r="M65" s="1"/>
      <c r="N65" s="1">
        <v>2</v>
      </c>
      <c r="O65" s="1"/>
      <c r="P65" s="1"/>
      <c r="Q65" s="1"/>
      <c r="R65" s="1"/>
      <c r="S65" s="1"/>
      <c r="T65" s="1"/>
      <c r="U65" s="1"/>
      <c r="V65" s="1">
        <v>40</v>
      </c>
      <c r="W65" s="1">
        <v>-44</v>
      </c>
    </row>
    <row r="66" spans="1:23">
      <c r="A66" s="5" t="s">
        <v>94</v>
      </c>
      <c r="B66" s="5">
        <v>2022</v>
      </c>
      <c r="C66" s="6">
        <v>44695</v>
      </c>
      <c r="D66" s="5" t="s">
        <v>72</v>
      </c>
      <c r="E66" s="5" t="s">
        <v>233</v>
      </c>
      <c r="F66" s="5" t="s">
        <v>53</v>
      </c>
      <c r="G66" s="16">
        <f>(C66-VLOOKUP(E66,Riders!$A$2:$C$2013,2,FALSE))/365</f>
        <v>24.224657534246575</v>
      </c>
      <c r="H66" s="5">
        <v>1</v>
      </c>
      <c r="I66" s="5">
        <v>34</v>
      </c>
      <c r="J66" s="5">
        <v>34</v>
      </c>
      <c r="K66" s="5">
        <v>40</v>
      </c>
      <c r="L66" s="5">
        <f t="shared" ref="L66:L88" si="0">K66+J66+I66</f>
        <v>108</v>
      </c>
      <c r="M66" s="5">
        <v>2</v>
      </c>
      <c r="N66" s="5"/>
      <c r="O66" s="5">
        <v>3</v>
      </c>
      <c r="P66" s="5"/>
      <c r="Q66" s="5">
        <v>3</v>
      </c>
      <c r="R66" s="5">
        <v>1</v>
      </c>
      <c r="S66" s="5"/>
      <c r="T66" s="5"/>
      <c r="U66" s="5"/>
      <c r="V66" s="5"/>
      <c r="W66" s="5">
        <f t="shared" ref="W66:W86" si="1">SUM(L66:V66)-H66</f>
        <v>116</v>
      </c>
    </row>
    <row r="67" spans="1:23">
      <c r="A67" s="5" t="s">
        <v>94</v>
      </c>
      <c r="B67" s="5">
        <v>2022</v>
      </c>
      <c r="C67" s="6">
        <v>44695</v>
      </c>
      <c r="D67" s="5" t="s">
        <v>72</v>
      </c>
      <c r="E67" s="5" t="s">
        <v>219</v>
      </c>
      <c r="F67" s="5" t="s">
        <v>67</v>
      </c>
      <c r="G67" s="16">
        <f>(C67-VLOOKUP(E67,Riders!$A$2:$C$2013,2,FALSE))/365</f>
        <v>27.405479452054795</v>
      </c>
      <c r="H67" s="5">
        <v>2</v>
      </c>
      <c r="I67" s="5">
        <v>38</v>
      </c>
      <c r="J67" s="5">
        <v>30</v>
      </c>
      <c r="K67" s="5">
        <v>34</v>
      </c>
      <c r="L67" s="5">
        <f t="shared" si="0"/>
        <v>102</v>
      </c>
      <c r="M67" s="5">
        <v>1</v>
      </c>
      <c r="N67" s="5"/>
      <c r="O67" s="5">
        <v>5</v>
      </c>
      <c r="P67" s="5"/>
      <c r="Q67" s="5"/>
      <c r="R67" s="5">
        <v>2</v>
      </c>
      <c r="S67" s="5"/>
      <c r="T67" s="5"/>
      <c r="U67" s="5"/>
      <c r="V67" s="5"/>
      <c r="W67" s="5">
        <f t="shared" si="1"/>
        <v>108</v>
      </c>
    </row>
    <row r="68" spans="1:23">
      <c r="A68" s="5" t="s">
        <v>94</v>
      </c>
      <c r="B68" s="5">
        <v>2022</v>
      </c>
      <c r="C68" s="6">
        <v>44695</v>
      </c>
      <c r="D68" s="5" t="s">
        <v>72</v>
      </c>
      <c r="E68" s="5" t="s">
        <v>263</v>
      </c>
      <c r="F68" s="5" t="s">
        <v>36</v>
      </c>
      <c r="G68" s="16">
        <f>(C68-VLOOKUP(E68,Riders!$A$2:$C$2013,2,FALSE))/365</f>
        <v>26.224657534246575</v>
      </c>
      <c r="H68" s="5">
        <v>3</v>
      </c>
      <c r="I68" s="5">
        <v>22</v>
      </c>
      <c r="J68" s="5">
        <v>36</v>
      </c>
      <c r="K68" s="5">
        <v>36</v>
      </c>
      <c r="L68" s="5">
        <f t="shared" si="0"/>
        <v>94</v>
      </c>
      <c r="M68" s="5"/>
      <c r="N68" s="5"/>
      <c r="O68" s="5">
        <v>2</v>
      </c>
      <c r="P68" s="5">
        <v>2</v>
      </c>
      <c r="Q68" s="5">
        <v>2</v>
      </c>
      <c r="R68" s="5"/>
      <c r="S68" s="5">
        <v>2</v>
      </c>
      <c r="T68" s="5">
        <v>2</v>
      </c>
      <c r="U68" s="5"/>
      <c r="V68" s="5"/>
      <c r="W68" s="5">
        <f t="shared" si="1"/>
        <v>101</v>
      </c>
    </row>
    <row r="69" spans="1:23">
      <c r="A69" s="5" t="s">
        <v>94</v>
      </c>
      <c r="B69" s="5">
        <v>2022</v>
      </c>
      <c r="C69" s="6">
        <v>44695</v>
      </c>
      <c r="D69" s="5" t="s">
        <v>72</v>
      </c>
      <c r="E69" s="5" t="s">
        <v>226</v>
      </c>
      <c r="F69" s="5" t="s">
        <v>40</v>
      </c>
      <c r="G69" s="16">
        <f>(C69-VLOOKUP(E69,Riders!$A$2:$C$2013,2,FALSE))/365</f>
        <v>25.109589041095891</v>
      </c>
      <c r="H69" s="5">
        <v>4</v>
      </c>
      <c r="I69" s="5">
        <v>36</v>
      </c>
      <c r="J69" s="5">
        <v>16</v>
      </c>
      <c r="K69" s="5">
        <v>38</v>
      </c>
      <c r="L69" s="5">
        <f t="shared" si="0"/>
        <v>90</v>
      </c>
      <c r="M69" s="5"/>
      <c r="N69" s="5">
        <v>1</v>
      </c>
      <c r="O69" s="5">
        <v>1</v>
      </c>
      <c r="P69" s="5"/>
      <c r="Q69" s="5">
        <v>5</v>
      </c>
      <c r="R69" s="5">
        <v>3</v>
      </c>
      <c r="S69" s="5"/>
      <c r="T69" s="5"/>
      <c r="U69" s="5"/>
      <c r="V69" s="5"/>
      <c r="W69" s="5">
        <f t="shared" si="1"/>
        <v>96</v>
      </c>
    </row>
    <row r="70" spans="1:23">
      <c r="A70" s="5" t="s">
        <v>94</v>
      </c>
      <c r="B70" s="5">
        <v>2022</v>
      </c>
      <c r="C70" s="6">
        <v>44695</v>
      </c>
      <c r="D70" s="5" t="s">
        <v>72</v>
      </c>
      <c r="E70" s="5" t="s">
        <v>262</v>
      </c>
      <c r="F70" s="5" t="s">
        <v>27</v>
      </c>
      <c r="G70" s="16">
        <f>(C70-VLOOKUP(E70,Riders!$A$2:$C$2013,2,FALSE))/365</f>
        <v>19.830136986301369</v>
      </c>
      <c r="H70" s="5">
        <v>5</v>
      </c>
      <c r="I70" s="5">
        <v>40</v>
      </c>
      <c r="J70" s="5">
        <v>24</v>
      </c>
      <c r="K70" s="5">
        <v>22</v>
      </c>
      <c r="L70" s="5">
        <f t="shared" si="0"/>
        <v>86</v>
      </c>
      <c r="M70" s="5"/>
      <c r="N70" s="5">
        <v>2</v>
      </c>
      <c r="O70" s="5"/>
      <c r="P70" s="5"/>
      <c r="Q70" s="5"/>
      <c r="R70" s="5"/>
      <c r="S70" s="5"/>
      <c r="T70" s="5"/>
      <c r="U70" s="5"/>
      <c r="V70" s="5"/>
      <c r="W70" s="5">
        <f t="shared" si="1"/>
        <v>83</v>
      </c>
    </row>
    <row r="71" spans="1:23">
      <c r="A71" s="5" t="s">
        <v>94</v>
      </c>
      <c r="B71" s="5">
        <v>2022</v>
      </c>
      <c r="C71" s="6">
        <v>44695</v>
      </c>
      <c r="D71" s="5" t="s">
        <v>72</v>
      </c>
      <c r="E71" s="5" t="s">
        <v>224</v>
      </c>
      <c r="F71" s="5" t="s">
        <v>225</v>
      </c>
      <c r="G71" s="16">
        <f>(C71-VLOOKUP(E71,Riders!$A$2:$C$2013,2,FALSE))/365</f>
        <v>29.728767123287671</v>
      </c>
      <c r="H71" s="5">
        <v>6</v>
      </c>
      <c r="I71" s="5">
        <v>16</v>
      </c>
      <c r="J71" s="5">
        <v>32</v>
      </c>
      <c r="K71" s="5">
        <v>20</v>
      </c>
      <c r="L71" s="5">
        <f t="shared" si="0"/>
        <v>68</v>
      </c>
      <c r="M71" s="5">
        <v>3</v>
      </c>
      <c r="N71" s="5"/>
      <c r="O71" s="5"/>
      <c r="P71" s="5">
        <v>3</v>
      </c>
      <c r="Q71" s="5">
        <v>1</v>
      </c>
      <c r="R71" s="5"/>
      <c r="S71" s="5">
        <v>5</v>
      </c>
      <c r="T71" s="5">
        <v>6</v>
      </c>
      <c r="U71" s="5"/>
      <c r="V71" s="5"/>
      <c r="W71" s="5">
        <f t="shared" si="1"/>
        <v>80</v>
      </c>
    </row>
    <row r="72" spans="1:23">
      <c r="A72" s="5" t="s">
        <v>94</v>
      </c>
      <c r="B72" s="5">
        <v>2022</v>
      </c>
      <c r="C72" s="6">
        <v>44695</v>
      </c>
      <c r="D72" s="5" t="s">
        <v>72</v>
      </c>
      <c r="E72" s="5" t="s">
        <v>238</v>
      </c>
      <c r="F72" s="5" t="s">
        <v>239</v>
      </c>
      <c r="G72" s="16">
        <f>(C72-VLOOKUP(E72,Riders!$A$2:$C$2013,2,FALSE))/365</f>
        <v>25.252054794520546</v>
      </c>
      <c r="H72" s="5">
        <v>7</v>
      </c>
      <c r="I72" s="5">
        <v>26</v>
      </c>
      <c r="J72" s="5">
        <v>26</v>
      </c>
      <c r="K72" s="5">
        <v>28</v>
      </c>
      <c r="L72" s="5">
        <f t="shared" si="0"/>
        <v>80</v>
      </c>
      <c r="M72" s="5"/>
      <c r="N72" s="5"/>
      <c r="O72" s="5"/>
      <c r="P72" s="5">
        <v>5</v>
      </c>
      <c r="Q72" s="5"/>
      <c r="R72" s="5"/>
      <c r="S72" s="5"/>
      <c r="T72" s="5"/>
      <c r="U72" s="5"/>
      <c r="V72" s="5"/>
      <c r="W72" s="5">
        <f t="shared" si="1"/>
        <v>78</v>
      </c>
    </row>
    <row r="73" spans="1:23">
      <c r="A73" s="5" t="s">
        <v>94</v>
      </c>
      <c r="B73" s="5">
        <v>2022</v>
      </c>
      <c r="C73" s="6">
        <v>44695</v>
      </c>
      <c r="D73" s="5" t="s">
        <v>72</v>
      </c>
      <c r="E73" s="5" t="s">
        <v>240</v>
      </c>
      <c r="F73" s="5" t="s">
        <v>56</v>
      </c>
      <c r="G73" s="16">
        <f>(C73-VLOOKUP(E73,Riders!$A$2:$C$2013,2,FALSE))/365</f>
        <v>26.701369863013699</v>
      </c>
      <c r="H73" s="5">
        <v>8</v>
      </c>
      <c r="I73" s="5">
        <v>10</v>
      </c>
      <c r="J73" s="5">
        <v>28</v>
      </c>
      <c r="K73" s="5">
        <v>30</v>
      </c>
      <c r="L73" s="5">
        <f t="shared" si="0"/>
        <v>68</v>
      </c>
      <c r="M73" s="5"/>
      <c r="N73" s="5">
        <v>3</v>
      </c>
      <c r="O73" s="5"/>
      <c r="P73" s="5"/>
      <c r="Q73" s="5"/>
      <c r="R73" s="5"/>
      <c r="S73" s="5"/>
      <c r="T73" s="5">
        <v>10</v>
      </c>
      <c r="U73" s="5"/>
      <c r="V73" s="5"/>
      <c r="W73" s="5">
        <f t="shared" si="1"/>
        <v>73</v>
      </c>
    </row>
    <row r="74" spans="1:23">
      <c r="A74" s="5" t="s">
        <v>94</v>
      </c>
      <c r="B74" s="5">
        <v>2022</v>
      </c>
      <c r="C74" s="6">
        <v>44695</v>
      </c>
      <c r="D74" s="5" t="s">
        <v>72</v>
      </c>
      <c r="E74" s="5" t="s">
        <v>234</v>
      </c>
      <c r="F74" s="5" t="s">
        <v>15</v>
      </c>
      <c r="G74" s="16">
        <f>(C74-VLOOKUP(E74,Riders!$A$2:$C$2013,2,FALSE))/365</f>
        <v>22.882191780821916</v>
      </c>
      <c r="H74" s="5">
        <v>9</v>
      </c>
      <c r="I74" s="5">
        <v>28</v>
      </c>
      <c r="J74" s="5">
        <v>18</v>
      </c>
      <c r="K74" s="5">
        <v>32</v>
      </c>
      <c r="L74" s="5">
        <f t="shared" si="0"/>
        <v>78</v>
      </c>
      <c r="M74" s="5"/>
      <c r="N74" s="5"/>
      <c r="O74" s="5"/>
      <c r="P74" s="5"/>
      <c r="Q74" s="5"/>
      <c r="R74" s="5"/>
      <c r="S74" s="5">
        <v>3</v>
      </c>
      <c r="T74" s="5"/>
      <c r="U74" s="5"/>
      <c r="V74" s="5"/>
      <c r="W74" s="5">
        <f t="shared" si="1"/>
        <v>72</v>
      </c>
    </row>
    <row r="75" spans="1:23">
      <c r="A75" s="5" t="s">
        <v>94</v>
      </c>
      <c r="B75" s="5">
        <v>2022</v>
      </c>
      <c r="C75" s="6">
        <v>44695</v>
      </c>
      <c r="D75" s="5" t="s">
        <v>72</v>
      </c>
      <c r="E75" s="5" t="s">
        <v>248</v>
      </c>
      <c r="F75" s="5" t="s">
        <v>44</v>
      </c>
      <c r="G75" s="16">
        <f>(C75-VLOOKUP(E75,Riders!$A$2:$C$2013,2,FALSE))/365</f>
        <v>19.786301369863015</v>
      </c>
      <c r="H75" s="5">
        <v>10</v>
      </c>
      <c r="I75" s="5">
        <v>32</v>
      </c>
      <c r="J75" s="5">
        <v>38</v>
      </c>
      <c r="K75" s="5">
        <v>8</v>
      </c>
      <c r="L75" s="5">
        <f t="shared" si="0"/>
        <v>78</v>
      </c>
      <c r="M75" s="5"/>
      <c r="N75" s="5"/>
      <c r="O75" s="5"/>
      <c r="P75" s="5">
        <v>1</v>
      </c>
      <c r="Q75" s="5"/>
      <c r="R75" s="5"/>
      <c r="S75" s="5"/>
      <c r="T75" s="5"/>
      <c r="U75" s="5"/>
      <c r="V75" s="5"/>
      <c r="W75" s="5">
        <f t="shared" si="1"/>
        <v>69</v>
      </c>
    </row>
    <row r="76" spans="1:23">
      <c r="A76" s="5" t="s">
        <v>94</v>
      </c>
      <c r="B76" s="5">
        <v>2022</v>
      </c>
      <c r="C76" s="6">
        <v>44695</v>
      </c>
      <c r="D76" s="5" t="s">
        <v>72</v>
      </c>
      <c r="E76" s="5" t="s">
        <v>266</v>
      </c>
      <c r="F76" s="5" t="s">
        <v>25</v>
      </c>
      <c r="G76" s="16">
        <f>(C76-VLOOKUP(E76,Riders!$A$2:$C$2013,2,FALSE))/365</f>
        <v>21.342465753424658</v>
      </c>
      <c r="H76" s="5">
        <v>11</v>
      </c>
      <c r="I76" s="5">
        <v>6</v>
      </c>
      <c r="J76" s="5">
        <v>40</v>
      </c>
      <c r="K76" s="5">
        <v>10</v>
      </c>
      <c r="L76" s="5">
        <f t="shared" si="0"/>
        <v>56</v>
      </c>
      <c r="M76" s="5">
        <v>5</v>
      </c>
      <c r="N76" s="5">
        <v>5</v>
      </c>
      <c r="O76" s="5"/>
      <c r="P76" s="5"/>
      <c r="Q76" s="5"/>
      <c r="R76" s="5"/>
      <c r="S76" s="5"/>
      <c r="T76" s="5"/>
      <c r="U76" s="5"/>
      <c r="V76" s="5"/>
      <c r="W76" s="5">
        <f t="shared" si="1"/>
        <v>55</v>
      </c>
    </row>
    <row r="77" spans="1:23">
      <c r="A77" s="5" t="s">
        <v>94</v>
      </c>
      <c r="B77" s="5">
        <v>2022</v>
      </c>
      <c r="C77" s="6">
        <v>44695</v>
      </c>
      <c r="D77" s="5" t="s">
        <v>72</v>
      </c>
      <c r="E77" s="5" t="s">
        <v>236</v>
      </c>
      <c r="F77" s="5" t="s">
        <v>237</v>
      </c>
      <c r="G77" s="16" t="e">
        <f>(C77-VLOOKUP(E77,Riders!$A$2:$C$2013,2,FALSE))/365</f>
        <v>#N/A</v>
      </c>
      <c r="H77" s="5">
        <v>12</v>
      </c>
      <c r="I77" s="5">
        <v>24</v>
      </c>
      <c r="J77" s="5">
        <v>22</v>
      </c>
      <c r="K77" s="5">
        <v>18</v>
      </c>
      <c r="L77" s="5">
        <f t="shared" si="0"/>
        <v>64</v>
      </c>
      <c r="M77" s="5"/>
      <c r="N77" s="5"/>
      <c r="O77" s="5"/>
      <c r="P77" s="5"/>
      <c r="Q77" s="5"/>
      <c r="R77" s="5"/>
      <c r="S77" s="5"/>
      <c r="T77" s="5"/>
      <c r="U77" s="5"/>
      <c r="V77" s="5"/>
      <c r="W77" s="5">
        <f t="shared" si="1"/>
        <v>52</v>
      </c>
    </row>
    <row r="78" spans="1:23">
      <c r="A78" s="5" t="s">
        <v>94</v>
      </c>
      <c r="B78" s="5">
        <v>2022</v>
      </c>
      <c r="C78" s="6">
        <v>44695</v>
      </c>
      <c r="D78" s="5" t="s">
        <v>72</v>
      </c>
      <c r="E78" s="5" t="s">
        <v>142</v>
      </c>
      <c r="F78" s="5" t="s">
        <v>61</v>
      </c>
      <c r="G78" s="16">
        <f>(C78-VLOOKUP(E78,Riders!$A$2:$C$2013,2,FALSE))/365</f>
        <v>29.92876712328767</v>
      </c>
      <c r="H78" s="5">
        <v>13</v>
      </c>
      <c r="I78" s="5">
        <v>20</v>
      </c>
      <c r="J78" s="5">
        <v>20</v>
      </c>
      <c r="K78" s="5">
        <v>24</v>
      </c>
      <c r="L78" s="5">
        <f t="shared" si="0"/>
        <v>64</v>
      </c>
      <c r="M78" s="5"/>
      <c r="N78" s="5"/>
      <c r="O78" s="5"/>
      <c r="P78" s="5"/>
      <c r="Q78" s="5"/>
      <c r="R78" s="5"/>
      <c r="S78" s="5"/>
      <c r="T78" s="5"/>
      <c r="U78" s="5"/>
      <c r="V78" s="5"/>
      <c r="W78" s="5">
        <f t="shared" si="1"/>
        <v>51</v>
      </c>
    </row>
    <row r="79" spans="1:23">
      <c r="A79" s="5" t="s">
        <v>94</v>
      </c>
      <c r="B79" s="5">
        <v>2022</v>
      </c>
      <c r="C79" s="6">
        <v>44695</v>
      </c>
      <c r="D79" s="5" t="s">
        <v>72</v>
      </c>
      <c r="E79" s="5" t="s">
        <v>253</v>
      </c>
      <c r="F79" s="5" t="s">
        <v>254</v>
      </c>
      <c r="G79" s="16">
        <f>(C79-VLOOKUP(E79,Riders!$A$2:$C$2013,2,FALSE))/365</f>
        <v>29.882191780821916</v>
      </c>
      <c r="H79" s="5">
        <v>14</v>
      </c>
      <c r="I79" s="5">
        <v>18</v>
      </c>
      <c r="J79" s="5">
        <v>12</v>
      </c>
      <c r="K79" s="5">
        <v>16</v>
      </c>
      <c r="L79" s="5">
        <f t="shared" si="0"/>
        <v>46</v>
      </c>
      <c r="M79" s="5"/>
      <c r="N79" s="5"/>
      <c r="O79" s="5"/>
      <c r="P79" s="5"/>
      <c r="Q79" s="5"/>
      <c r="R79" s="5"/>
      <c r="S79" s="5"/>
      <c r="T79" s="5"/>
      <c r="U79" s="5"/>
      <c r="V79" s="5"/>
      <c r="W79" s="5">
        <f t="shared" si="1"/>
        <v>32</v>
      </c>
    </row>
    <row r="80" spans="1:23">
      <c r="A80" s="5" t="s">
        <v>94</v>
      </c>
      <c r="B80" s="5">
        <v>2022</v>
      </c>
      <c r="C80" s="6">
        <v>44695</v>
      </c>
      <c r="D80" s="5" t="s">
        <v>72</v>
      </c>
      <c r="E80" s="5" t="s">
        <v>293</v>
      </c>
      <c r="F80" s="5" t="s">
        <v>51</v>
      </c>
      <c r="G80" s="16">
        <f>(C80-VLOOKUP(E80,Riders!$A$2:$C$2013,2,FALSE))/365</f>
        <v>20.282191780821918</v>
      </c>
      <c r="H80" s="5">
        <v>15</v>
      </c>
      <c r="I80" s="5">
        <v>12</v>
      </c>
      <c r="J80" s="5">
        <v>6</v>
      </c>
      <c r="K80" s="5">
        <v>26</v>
      </c>
      <c r="L80" s="5">
        <f t="shared" si="0"/>
        <v>44</v>
      </c>
      <c r="M80" s="5"/>
      <c r="N80" s="5"/>
      <c r="O80" s="5"/>
      <c r="P80" s="5"/>
      <c r="Q80" s="5"/>
      <c r="R80" s="5"/>
      <c r="S80" s="5"/>
      <c r="T80" s="5"/>
      <c r="U80" s="5"/>
      <c r="V80" s="5"/>
      <c r="W80" s="5">
        <f t="shared" si="1"/>
        <v>29</v>
      </c>
    </row>
    <row r="81" spans="1:25">
      <c r="A81" s="5" t="s">
        <v>94</v>
      </c>
      <c r="B81" s="5">
        <v>2022</v>
      </c>
      <c r="C81" s="6">
        <v>44695</v>
      </c>
      <c r="D81" s="5" t="s">
        <v>72</v>
      </c>
      <c r="E81" s="5" t="s">
        <v>251</v>
      </c>
      <c r="F81" s="5" t="s">
        <v>38</v>
      </c>
      <c r="G81" s="16">
        <f>(C81-VLOOKUP(E81,Riders!$A$2:$C$2013,2,FALSE))/365</f>
        <v>28.123287671232877</v>
      </c>
      <c r="H81" s="5">
        <v>16</v>
      </c>
      <c r="I81" s="5">
        <v>8</v>
      </c>
      <c r="J81" s="5">
        <v>14</v>
      </c>
      <c r="K81" s="5">
        <v>14</v>
      </c>
      <c r="L81" s="5">
        <f t="shared" si="0"/>
        <v>36</v>
      </c>
      <c r="M81" s="5"/>
      <c r="N81" s="5"/>
      <c r="O81" s="5"/>
      <c r="P81" s="5"/>
      <c r="Q81" s="5"/>
      <c r="R81" s="5">
        <v>5</v>
      </c>
      <c r="S81" s="5"/>
      <c r="T81" s="5"/>
      <c r="U81" s="5"/>
      <c r="V81" s="5"/>
      <c r="W81" s="5">
        <f t="shared" si="1"/>
        <v>25</v>
      </c>
    </row>
    <row r="82" spans="1:25">
      <c r="A82" s="5" t="s">
        <v>94</v>
      </c>
      <c r="B82" s="5">
        <v>2022</v>
      </c>
      <c r="C82" s="6">
        <v>44695</v>
      </c>
      <c r="D82" s="5" t="s">
        <v>72</v>
      </c>
      <c r="E82" s="5" t="s">
        <v>264</v>
      </c>
      <c r="F82" s="5" t="s">
        <v>19</v>
      </c>
      <c r="G82" s="16">
        <f>(C82-VLOOKUP(E82,Riders!$A$2:$C$2013,2,FALSE))/365</f>
        <v>22.213698630136985</v>
      </c>
      <c r="H82" s="5">
        <v>17</v>
      </c>
      <c r="I82" s="5">
        <v>14</v>
      </c>
      <c r="J82" s="5">
        <v>8</v>
      </c>
      <c r="K82" s="5">
        <v>6</v>
      </c>
      <c r="L82" s="5">
        <f t="shared" si="0"/>
        <v>28</v>
      </c>
      <c r="M82" s="5"/>
      <c r="N82" s="5"/>
      <c r="O82" s="5"/>
      <c r="P82" s="5"/>
      <c r="Q82" s="5"/>
      <c r="R82" s="5"/>
      <c r="S82" s="5">
        <v>1</v>
      </c>
      <c r="T82" s="5">
        <v>4</v>
      </c>
      <c r="U82" s="5"/>
      <c r="V82" s="5"/>
      <c r="W82" s="5">
        <f t="shared" si="1"/>
        <v>16</v>
      </c>
    </row>
    <row r="83" spans="1:25">
      <c r="A83" s="5" t="s">
        <v>94</v>
      </c>
      <c r="B83" s="5">
        <v>2022</v>
      </c>
      <c r="C83" s="6">
        <v>44695</v>
      </c>
      <c r="D83" s="5" t="s">
        <v>72</v>
      </c>
      <c r="E83" s="5" t="s">
        <v>231</v>
      </c>
      <c r="F83" s="5" t="s">
        <v>49</v>
      </c>
      <c r="G83" s="16" t="e">
        <f>(C83-VLOOKUP(E83,Riders!$A$2:$C$2013,2,FALSE))/365</f>
        <v>#N/A</v>
      </c>
      <c r="H83" s="5">
        <v>18</v>
      </c>
      <c r="I83" s="5">
        <v>1</v>
      </c>
      <c r="J83" s="5">
        <v>4</v>
      </c>
      <c r="K83" s="5">
        <v>12</v>
      </c>
      <c r="L83" s="5">
        <f t="shared" si="0"/>
        <v>17</v>
      </c>
      <c r="M83" s="5"/>
      <c r="N83" s="5"/>
      <c r="O83" s="5"/>
      <c r="P83" s="5"/>
      <c r="Q83" s="5"/>
      <c r="R83" s="5"/>
      <c r="S83" s="5"/>
      <c r="T83" s="5"/>
      <c r="U83" s="5"/>
      <c r="V83" s="5"/>
      <c r="W83" s="5">
        <f t="shared" si="1"/>
        <v>-1</v>
      </c>
    </row>
    <row r="84" spans="1:25">
      <c r="A84" s="5" t="s">
        <v>94</v>
      </c>
      <c r="B84" s="5">
        <v>2022</v>
      </c>
      <c r="C84" s="6">
        <v>44695</v>
      </c>
      <c r="D84" s="5" t="s">
        <v>72</v>
      </c>
      <c r="E84" s="5" t="s">
        <v>267</v>
      </c>
      <c r="F84" s="5" t="s">
        <v>268</v>
      </c>
      <c r="G84" s="16">
        <f>(C84-VLOOKUP(E84,Riders!$A$2:$C$2013,2,FALSE))/365</f>
        <v>28.353424657534248</v>
      </c>
      <c r="H84" s="5">
        <v>19</v>
      </c>
      <c r="I84" s="5">
        <v>4</v>
      </c>
      <c r="J84" s="5">
        <v>10</v>
      </c>
      <c r="K84" s="5">
        <v>1</v>
      </c>
      <c r="L84" s="5">
        <f t="shared" si="0"/>
        <v>15</v>
      </c>
      <c r="M84" s="5"/>
      <c r="N84" s="5"/>
      <c r="O84" s="5"/>
      <c r="P84" s="5"/>
      <c r="Q84" s="5"/>
      <c r="R84" s="5"/>
      <c r="S84" s="5"/>
      <c r="T84" s="5"/>
      <c r="U84" s="5"/>
      <c r="V84" s="5"/>
      <c r="W84" s="5">
        <f t="shared" si="1"/>
        <v>-4</v>
      </c>
    </row>
    <row r="85" spans="1:25">
      <c r="A85" s="5" t="s">
        <v>94</v>
      </c>
      <c r="B85" s="5">
        <v>2022</v>
      </c>
      <c r="C85" s="6">
        <v>44695</v>
      </c>
      <c r="D85" s="5" t="s">
        <v>72</v>
      </c>
      <c r="E85" s="5" t="s">
        <v>269</v>
      </c>
      <c r="F85" s="5" t="s">
        <v>92</v>
      </c>
      <c r="G85" s="16">
        <f>(C85-VLOOKUP(E85,Riders!$A$2:$C$2013,2,FALSE))/365</f>
        <v>26.835616438356166</v>
      </c>
      <c r="H85" s="5">
        <v>20</v>
      </c>
      <c r="I85" s="5">
        <v>2</v>
      </c>
      <c r="J85" s="5">
        <v>1</v>
      </c>
      <c r="K85" s="5">
        <v>4</v>
      </c>
      <c r="L85" s="5">
        <f t="shared" si="0"/>
        <v>7</v>
      </c>
      <c r="M85" s="5"/>
      <c r="N85" s="5"/>
      <c r="O85" s="5"/>
      <c r="P85" s="5"/>
      <c r="Q85" s="5"/>
      <c r="R85" s="5"/>
      <c r="S85" s="5"/>
      <c r="T85" s="5"/>
      <c r="U85" s="5"/>
      <c r="V85" s="5"/>
      <c r="W85" s="5">
        <f t="shared" si="1"/>
        <v>-13</v>
      </c>
    </row>
    <row r="86" spans="1:25">
      <c r="A86" s="5" t="s">
        <v>94</v>
      </c>
      <c r="B86" s="5">
        <v>2022</v>
      </c>
      <c r="C86" s="6">
        <v>44695</v>
      </c>
      <c r="D86" s="5" t="s">
        <v>72</v>
      </c>
      <c r="E86" s="5" t="s">
        <v>270</v>
      </c>
      <c r="F86" s="5" t="s">
        <v>271</v>
      </c>
      <c r="G86" s="16">
        <f>(C86-VLOOKUP(E86,Riders!$A$2:$C$2013,2,FALSE))/365</f>
        <v>19.090410958904108</v>
      </c>
      <c r="H86" s="5">
        <v>21</v>
      </c>
      <c r="I86" s="5">
        <v>1</v>
      </c>
      <c r="J86" s="5">
        <v>1</v>
      </c>
      <c r="K86" s="5">
        <v>1</v>
      </c>
      <c r="L86" s="5">
        <f t="shared" si="0"/>
        <v>3</v>
      </c>
      <c r="M86" s="5"/>
      <c r="N86" s="5"/>
      <c r="O86" s="5"/>
      <c r="P86" s="5"/>
      <c r="Q86" s="5"/>
      <c r="R86" s="5"/>
      <c r="S86" s="5"/>
      <c r="T86" s="5"/>
      <c r="U86" s="5"/>
      <c r="V86" s="5"/>
      <c r="W86" s="5">
        <f t="shared" si="1"/>
        <v>-18</v>
      </c>
    </row>
    <row r="87" spans="1:25">
      <c r="A87" s="5" t="s">
        <v>94</v>
      </c>
      <c r="B87" s="5">
        <v>2022</v>
      </c>
      <c r="C87" s="6">
        <v>44695</v>
      </c>
      <c r="D87" s="5" t="s">
        <v>72</v>
      </c>
      <c r="E87" s="5" t="s">
        <v>229</v>
      </c>
      <c r="F87" s="5" t="s">
        <v>230</v>
      </c>
      <c r="G87" s="16">
        <f>(C87-VLOOKUP(E87,Riders!$A$2:$C$2013,2,FALSE))/365</f>
        <v>22.427397260273974</v>
      </c>
      <c r="H87" s="5" t="s">
        <v>318</v>
      </c>
      <c r="I87" s="5">
        <v>30</v>
      </c>
      <c r="J87" s="5">
        <v>2</v>
      </c>
      <c r="K87" s="5">
        <v>2</v>
      </c>
      <c r="L87" s="5">
        <f t="shared" si="0"/>
        <v>34</v>
      </c>
      <c r="M87" s="5"/>
      <c r="N87" s="5"/>
      <c r="O87" s="5"/>
      <c r="P87" s="5"/>
      <c r="Q87" s="5"/>
      <c r="R87" s="5"/>
      <c r="S87" s="5"/>
      <c r="T87" s="5"/>
      <c r="U87" s="5"/>
      <c r="V87" s="5">
        <v>20</v>
      </c>
      <c r="W87" s="5" t="s">
        <v>318</v>
      </c>
    </row>
    <row r="88" spans="1:25">
      <c r="A88" s="44" t="s">
        <v>94</v>
      </c>
      <c r="B88" s="44">
        <v>2022</v>
      </c>
      <c r="C88" s="54">
        <v>44695</v>
      </c>
      <c r="D88" s="5" t="s">
        <v>72</v>
      </c>
      <c r="E88" s="5" t="s">
        <v>272</v>
      </c>
      <c r="F88" s="5" t="s">
        <v>273</v>
      </c>
      <c r="G88" s="16" t="e">
        <f>(C88-VLOOKUP(E88,Riders!$A$2:$C$2013,2,FALSE))/365</f>
        <v>#N/A</v>
      </c>
      <c r="H88" s="5" t="s">
        <v>318</v>
      </c>
      <c r="I88" s="5">
        <v>1</v>
      </c>
      <c r="J88" s="5">
        <v>1</v>
      </c>
      <c r="K88" s="5">
        <v>1</v>
      </c>
      <c r="L88" s="5">
        <f t="shared" si="0"/>
        <v>3</v>
      </c>
      <c r="M88" s="5"/>
      <c r="N88" s="5"/>
      <c r="O88" s="5"/>
      <c r="P88" s="5"/>
      <c r="Q88" s="5"/>
      <c r="R88" s="5"/>
      <c r="S88" s="5"/>
      <c r="T88" s="5"/>
      <c r="U88" s="5"/>
      <c r="V88" s="5">
        <v>20</v>
      </c>
      <c r="W88" s="5" t="s">
        <v>318</v>
      </c>
    </row>
    <row r="89" spans="1:25">
      <c r="A89" s="1" t="s">
        <v>103</v>
      </c>
      <c r="B89" s="1">
        <v>2022</v>
      </c>
      <c r="C89" s="2">
        <v>44674</v>
      </c>
      <c r="D89" s="1" t="s">
        <v>72</v>
      </c>
      <c r="E89" s="1" t="s">
        <v>226</v>
      </c>
      <c r="F89" s="1" t="s">
        <v>40</v>
      </c>
      <c r="G89" s="1"/>
      <c r="H89" s="1"/>
      <c r="I89" s="1">
        <v>18</v>
      </c>
      <c r="J89" s="1">
        <v>36</v>
      </c>
      <c r="K89" s="1">
        <v>38</v>
      </c>
      <c r="L89" s="1">
        <v>92</v>
      </c>
      <c r="M89" s="1"/>
      <c r="N89" s="1">
        <v>1</v>
      </c>
      <c r="O89" s="1"/>
      <c r="P89" s="1">
        <v>2</v>
      </c>
      <c r="Q89" s="1"/>
      <c r="R89" s="1">
        <v>3</v>
      </c>
      <c r="S89" s="1">
        <v>3</v>
      </c>
      <c r="T89" s="1"/>
      <c r="U89" s="1"/>
      <c r="V89" s="1"/>
      <c r="W89" s="1">
        <v>101</v>
      </c>
      <c r="X89" s="45">
        <v>1.2583333333333333</v>
      </c>
      <c r="Y89">
        <v>39.734999999999999</v>
      </c>
    </row>
    <row r="90" spans="1:25">
      <c r="A90" s="1" t="s">
        <v>103</v>
      </c>
      <c r="B90" s="1">
        <v>2022</v>
      </c>
      <c r="C90" s="2">
        <v>44674</v>
      </c>
      <c r="D90" s="1" t="s">
        <v>72</v>
      </c>
      <c r="E90" s="1" t="s">
        <v>384</v>
      </c>
      <c r="F90" s="1" t="s">
        <v>19</v>
      </c>
      <c r="G90" s="1"/>
      <c r="H90" s="1"/>
      <c r="I90" s="1">
        <v>26</v>
      </c>
      <c r="J90" s="1">
        <v>34</v>
      </c>
      <c r="K90" s="1">
        <v>36</v>
      </c>
      <c r="L90" s="1">
        <v>96</v>
      </c>
      <c r="M90" s="1">
        <v>1</v>
      </c>
      <c r="N90" s="1"/>
      <c r="O90" s="1"/>
      <c r="P90" s="1"/>
      <c r="Q90" s="1">
        <v>2</v>
      </c>
      <c r="R90" s="1"/>
      <c r="S90" s="1"/>
      <c r="T90" s="1"/>
      <c r="U90" s="1"/>
      <c r="V90" s="1"/>
      <c r="W90" s="1">
        <v>99</v>
      </c>
    </row>
    <row r="91" spans="1:25">
      <c r="A91" s="1" t="s">
        <v>103</v>
      </c>
      <c r="B91" s="1">
        <v>2022</v>
      </c>
      <c r="C91" s="2">
        <v>44674</v>
      </c>
      <c r="D91" s="1" t="s">
        <v>72</v>
      </c>
      <c r="E91" s="1" t="s">
        <v>243</v>
      </c>
      <c r="F91" s="1" t="s">
        <v>51</v>
      </c>
      <c r="G91" s="1"/>
      <c r="H91" s="1"/>
      <c r="I91" s="1">
        <v>34</v>
      </c>
      <c r="J91" s="1">
        <v>16</v>
      </c>
      <c r="K91" s="1">
        <v>32</v>
      </c>
      <c r="L91" s="1">
        <v>82</v>
      </c>
      <c r="M91" s="1"/>
      <c r="N91" s="1"/>
      <c r="O91" s="1">
        <v>5</v>
      </c>
      <c r="P91" s="1"/>
      <c r="Q91" s="1"/>
      <c r="R91" s="1"/>
      <c r="S91" s="1"/>
      <c r="T91" s="1">
        <v>10</v>
      </c>
      <c r="U91" s="1"/>
      <c r="V91" s="1"/>
      <c r="W91" s="1">
        <v>97</v>
      </c>
    </row>
    <row r="92" spans="1:25">
      <c r="A92" s="1" t="s">
        <v>103</v>
      </c>
      <c r="B92" s="1">
        <v>2022</v>
      </c>
      <c r="C92" s="2">
        <v>44674</v>
      </c>
      <c r="D92" s="1" t="s">
        <v>72</v>
      </c>
      <c r="E92" s="1" t="s">
        <v>244</v>
      </c>
      <c r="F92" s="1" t="s">
        <v>245</v>
      </c>
      <c r="G92" s="1"/>
      <c r="H92" s="1"/>
      <c r="I92" s="1">
        <v>30</v>
      </c>
      <c r="J92" s="1">
        <v>30</v>
      </c>
      <c r="K92" s="1">
        <v>26</v>
      </c>
      <c r="L92" s="1">
        <v>86</v>
      </c>
      <c r="M92" s="1"/>
      <c r="N92" s="1"/>
      <c r="O92" s="1">
        <v>3</v>
      </c>
      <c r="P92" s="1"/>
      <c r="Q92" s="1"/>
      <c r="R92" s="1"/>
      <c r="S92" s="1"/>
      <c r="T92" s="1">
        <v>6</v>
      </c>
      <c r="U92" s="1"/>
      <c r="V92" s="1"/>
      <c r="W92" s="1">
        <v>95</v>
      </c>
    </row>
    <row r="93" spans="1:25">
      <c r="A93" s="1" t="s">
        <v>103</v>
      </c>
      <c r="B93" s="1">
        <v>2022</v>
      </c>
      <c r="C93" s="2">
        <v>44674</v>
      </c>
      <c r="D93" s="1" t="s">
        <v>72</v>
      </c>
      <c r="E93" s="1" t="s">
        <v>221</v>
      </c>
      <c r="F93" s="1" t="s">
        <v>27</v>
      </c>
      <c r="G93" s="1"/>
      <c r="H93" s="1"/>
      <c r="I93" s="1">
        <v>36</v>
      </c>
      <c r="J93" s="1">
        <v>28</v>
      </c>
      <c r="K93" s="1">
        <v>14</v>
      </c>
      <c r="L93" s="1">
        <v>78</v>
      </c>
      <c r="M93" s="1">
        <v>5</v>
      </c>
      <c r="N93" s="1"/>
      <c r="O93" s="1"/>
      <c r="P93" s="1"/>
      <c r="Q93" s="1"/>
      <c r="R93" s="1">
        <v>1</v>
      </c>
      <c r="S93" s="1"/>
      <c r="T93" s="1">
        <v>4</v>
      </c>
      <c r="U93" s="1"/>
      <c r="V93" s="1"/>
      <c r="W93" s="1">
        <v>88</v>
      </c>
    </row>
    <row r="94" spans="1:25">
      <c r="A94" s="1" t="s">
        <v>103</v>
      </c>
      <c r="B94" s="1">
        <v>2022</v>
      </c>
      <c r="C94" s="2">
        <v>44674</v>
      </c>
      <c r="D94" s="1" t="s">
        <v>72</v>
      </c>
      <c r="E94" s="1" t="s">
        <v>224</v>
      </c>
      <c r="F94" s="1" t="s">
        <v>225</v>
      </c>
      <c r="G94" s="1"/>
      <c r="H94" s="1"/>
      <c r="I94" s="1">
        <v>28</v>
      </c>
      <c r="J94" s="1">
        <v>24</v>
      </c>
      <c r="K94" s="1">
        <v>28</v>
      </c>
      <c r="L94" s="1">
        <v>80</v>
      </c>
      <c r="M94" s="1">
        <v>2</v>
      </c>
      <c r="N94" s="1"/>
      <c r="O94" s="1"/>
      <c r="P94" s="1"/>
      <c r="Q94" s="1"/>
      <c r="R94" s="1"/>
      <c r="S94" s="1"/>
      <c r="T94" s="1"/>
      <c r="U94" s="1"/>
      <c r="V94" s="1"/>
      <c r="W94" s="1">
        <v>82</v>
      </c>
    </row>
    <row r="95" spans="1:25">
      <c r="A95" s="1" t="s">
        <v>103</v>
      </c>
      <c r="B95" s="1">
        <v>2022</v>
      </c>
      <c r="C95" s="2">
        <v>44674</v>
      </c>
      <c r="D95" s="1" t="s">
        <v>72</v>
      </c>
      <c r="E95" s="1" t="s">
        <v>274</v>
      </c>
      <c r="F95" s="1" t="s">
        <v>56</v>
      </c>
      <c r="G95" s="1"/>
      <c r="H95" s="1"/>
      <c r="I95" s="1">
        <v>38</v>
      </c>
      <c r="J95" s="1">
        <v>32</v>
      </c>
      <c r="K95" s="1">
        <v>6</v>
      </c>
      <c r="L95" s="1">
        <v>76</v>
      </c>
      <c r="M95" s="1"/>
      <c r="N95" s="1"/>
      <c r="O95" s="1">
        <v>2</v>
      </c>
      <c r="P95" s="1"/>
      <c r="Q95" s="1"/>
      <c r="R95" s="1"/>
      <c r="S95" s="1"/>
      <c r="T95" s="1"/>
      <c r="U95" s="1"/>
      <c r="V95" s="1"/>
      <c r="W95" s="1">
        <v>78</v>
      </c>
    </row>
    <row r="96" spans="1:25">
      <c r="A96" s="1" t="s">
        <v>103</v>
      </c>
      <c r="B96" s="1">
        <v>2022</v>
      </c>
      <c r="C96" s="2">
        <v>44674</v>
      </c>
      <c r="D96" s="1" t="s">
        <v>72</v>
      </c>
      <c r="E96" s="1" t="s">
        <v>277</v>
      </c>
      <c r="F96" s="1" t="s">
        <v>36</v>
      </c>
      <c r="G96" s="1"/>
      <c r="H96" s="1"/>
      <c r="I96" s="1">
        <v>16</v>
      </c>
      <c r="J96" s="1">
        <v>22</v>
      </c>
      <c r="K96" s="1">
        <v>34</v>
      </c>
      <c r="L96" s="1">
        <v>72</v>
      </c>
      <c r="M96" s="1"/>
      <c r="N96" s="1">
        <v>3</v>
      </c>
      <c r="O96" s="1"/>
      <c r="P96" s="1"/>
      <c r="Q96" s="1"/>
      <c r="R96" s="1"/>
      <c r="S96" s="1"/>
      <c r="T96" s="1"/>
      <c r="U96" s="1"/>
      <c r="V96" s="1"/>
      <c r="W96" s="1">
        <v>75</v>
      </c>
    </row>
    <row r="97" spans="1:23">
      <c r="A97" s="1" t="s">
        <v>103</v>
      </c>
      <c r="B97" s="1">
        <v>2022</v>
      </c>
      <c r="C97" s="2">
        <v>44674</v>
      </c>
      <c r="D97" s="1" t="s">
        <v>72</v>
      </c>
      <c r="E97" s="1" t="s">
        <v>279</v>
      </c>
      <c r="F97" s="1" t="s">
        <v>53</v>
      </c>
      <c r="G97" s="1"/>
      <c r="H97" s="1"/>
      <c r="I97" s="1">
        <v>6</v>
      </c>
      <c r="J97" s="1">
        <v>26</v>
      </c>
      <c r="K97" s="1">
        <v>20</v>
      </c>
      <c r="L97" s="1">
        <v>52</v>
      </c>
      <c r="M97" s="1"/>
      <c r="N97" s="1"/>
      <c r="O97" s="1"/>
      <c r="P97" s="1">
        <v>3</v>
      </c>
      <c r="Q97" s="1">
        <v>5</v>
      </c>
      <c r="R97" s="1"/>
      <c r="S97" s="1">
        <v>5</v>
      </c>
      <c r="T97" s="1">
        <v>2</v>
      </c>
      <c r="U97" s="1"/>
      <c r="V97" s="1"/>
      <c r="W97" s="1">
        <v>67</v>
      </c>
    </row>
    <row r="98" spans="1:23">
      <c r="A98" s="1" t="s">
        <v>103</v>
      </c>
      <c r="B98" s="1">
        <v>2022</v>
      </c>
      <c r="C98" s="2">
        <v>44674</v>
      </c>
      <c r="D98" s="1" t="s">
        <v>72</v>
      </c>
      <c r="E98" s="1" t="s">
        <v>275</v>
      </c>
      <c r="F98" s="1" t="s">
        <v>47</v>
      </c>
      <c r="G98" s="1"/>
      <c r="H98" s="1"/>
      <c r="I98" s="1">
        <v>32</v>
      </c>
      <c r="J98" s="1">
        <v>4</v>
      </c>
      <c r="K98" s="1">
        <v>22</v>
      </c>
      <c r="L98" s="1">
        <v>58</v>
      </c>
      <c r="M98" s="1"/>
      <c r="N98" s="1"/>
      <c r="O98" s="1"/>
      <c r="P98" s="1"/>
      <c r="Q98" s="1">
        <v>1</v>
      </c>
      <c r="R98" s="1">
        <v>5</v>
      </c>
      <c r="S98" s="1"/>
      <c r="T98" s="1"/>
      <c r="U98" s="1"/>
      <c r="V98" s="1"/>
      <c r="W98" s="1">
        <v>64</v>
      </c>
    </row>
    <row r="99" spans="1:23">
      <c r="A99" s="1" t="s">
        <v>103</v>
      </c>
      <c r="B99" s="1">
        <v>2022</v>
      </c>
      <c r="C99" s="2">
        <v>44674</v>
      </c>
      <c r="D99" s="1" t="s">
        <v>72</v>
      </c>
      <c r="E99" s="1" t="s">
        <v>278</v>
      </c>
      <c r="F99" s="1" t="s">
        <v>67</v>
      </c>
      <c r="G99" s="1"/>
      <c r="H99" s="1"/>
      <c r="I99" s="1">
        <v>10</v>
      </c>
      <c r="J99" s="1">
        <v>20</v>
      </c>
      <c r="K99" s="1">
        <v>16</v>
      </c>
      <c r="L99" s="1">
        <v>46</v>
      </c>
      <c r="M99" s="1"/>
      <c r="N99" s="1">
        <v>5</v>
      </c>
      <c r="O99" s="1"/>
      <c r="P99" s="1">
        <v>5</v>
      </c>
      <c r="Q99" s="1">
        <v>3</v>
      </c>
      <c r="R99" s="1"/>
      <c r="S99" s="1">
        <v>2</v>
      </c>
      <c r="T99" s="1"/>
      <c r="U99" s="1"/>
      <c r="V99" s="1"/>
      <c r="W99" s="1">
        <v>61</v>
      </c>
    </row>
    <row r="100" spans="1:23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227</v>
      </c>
      <c r="F100" s="1" t="s">
        <v>228</v>
      </c>
      <c r="G100" s="1"/>
      <c r="H100" s="1"/>
      <c r="I100" s="1">
        <v>24</v>
      </c>
      <c r="J100" s="1">
        <v>12</v>
      </c>
      <c r="K100" s="1">
        <v>24</v>
      </c>
      <c r="L100" s="1">
        <v>60</v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>
        <v>60</v>
      </c>
    </row>
    <row r="101" spans="1:23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234</v>
      </c>
      <c r="F101" s="1" t="s">
        <v>15</v>
      </c>
      <c r="G101" s="1"/>
      <c r="H101" s="1"/>
      <c r="I101" s="1">
        <v>12</v>
      </c>
      <c r="J101" s="1">
        <v>10</v>
      </c>
      <c r="K101" s="1">
        <v>30</v>
      </c>
      <c r="L101" s="1">
        <v>52</v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>
        <v>52</v>
      </c>
    </row>
    <row r="102" spans="1:23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281</v>
      </c>
      <c r="F102" s="1" t="s">
        <v>29</v>
      </c>
      <c r="G102" s="1"/>
      <c r="H102" s="1"/>
      <c r="I102" s="1">
        <v>2</v>
      </c>
      <c r="J102" s="1">
        <v>38</v>
      </c>
      <c r="K102" s="1">
        <v>10</v>
      </c>
      <c r="L102" s="1">
        <v>50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>
        <v>50</v>
      </c>
    </row>
    <row r="103" spans="1:23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246</v>
      </c>
      <c r="F103" s="1" t="s">
        <v>280</v>
      </c>
      <c r="G103" s="1"/>
      <c r="H103" s="1"/>
      <c r="I103" s="1">
        <v>4</v>
      </c>
      <c r="J103" s="1">
        <v>8</v>
      </c>
      <c r="K103" s="1">
        <v>18</v>
      </c>
      <c r="L103" s="1">
        <v>30</v>
      </c>
      <c r="M103" s="1">
        <v>3</v>
      </c>
      <c r="N103" s="1"/>
      <c r="O103" s="1"/>
      <c r="P103" s="1">
        <v>1</v>
      </c>
      <c r="Q103" s="1"/>
      <c r="R103" s="1"/>
      <c r="S103" s="1"/>
      <c r="T103" s="1"/>
      <c r="U103" s="1"/>
      <c r="V103" s="1"/>
      <c r="W103" s="1">
        <v>34</v>
      </c>
    </row>
    <row r="104" spans="1:23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238</v>
      </c>
      <c r="F104" s="1" t="s">
        <v>239</v>
      </c>
      <c r="G104" s="1"/>
      <c r="H104" s="1"/>
      <c r="I104" s="1">
        <v>14</v>
      </c>
      <c r="J104" s="1">
        <v>14</v>
      </c>
      <c r="K104" s="1">
        <v>2</v>
      </c>
      <c r="L104" s="1">
        <v>30</v>
      </c>
      <c r="M104" s="1"/>
      <c r="N104" s="1"/>
      <c r="O104" s="1"/>
      <c r="P104" s="1"/>
      <c r="Q104" s="1"/>
      <c r="R104" s="1">
        <v>2</v>
      </c>
      <c r="S104" s="1"/>
      <c r="T104" s="1"/>
      <c r="U104" s="1"/>
      <c r="V104" s="1"/>
      <c r="W104" s="1">
        <v>32</v>
      </c>
    </row>
    <row r="105" spans="1:23">
      <c r="A105" s="1" t="s">
        <v>103</v>
      </c>
      <c r="B105" s="1">
        <v>2022</v>
      </c>
      <c r="C105" s="2">
        <v>44674</v>
      </c>
      <c r="D105" s="1" t="s">
        <v>72</v>
      </c>
      <c r="E105" s="1" t="s">
        <v>386</v>
      </c>
      <c r="F105" s="1" t="s">
        <v>21</v>
      </c>
      <c r="G105" s="1"/>
      <c r="H105" s="1"/>
      <c r="I105" s="1">
        <v>1</v>
      </c>
      <c r="J105" s="1">
        <v>18</v>
      </c>
      <c r="K105" s="1">
        <v>8</v>
      </c>
      <c r="L105" s="1">
        <v>27</v>
      </c>
      <c r="M105" s="1"/>
      <c r="N105" s="1"/>
      <c r="O105" s="1">
        <v>1</v>
      </c>
      <c r="P105" s="1"/>
      <c r="Q105" s="1"/>
      <c r="R105" s="1"/>
      <c r="S105" s="1"/>
      <c r="T105" s="1"/>
      <c r="U105" s="1"/>
      <c r="V105" s="1"/>
      <c r="W105" s="1">
        <v>28</v>
      </c>
    </row>
    <row r="106" spans="1:23">
      <c r="A106" s="1" t="s">
        <v>103</v>
      </c>
      <c r="B106" s="1">
        <v>2022</v>
      </c>
      <c r="C106" s="2">
        <v>44674</v>
      </c>
      <c r="D106" s="1" t="s">
        <v>72</v>
      </c>
      <c r="E106" s="1" t="s">
        <v>387</v>
      </c>
      <c r="F106" s="1" t="s">
        <v>49</v>
      </c>
      <c r="G106" s="1"/>
      <c r="H106" s="1"/>
      <c r="I106" s="1">
        <v>22</v>
      </c>
      <c r="J106" s="1">
        <v>1</v>
      </c>
      <c r="K106" s="1">
        <v>4</v>
      </c>
      <c r="L106" s="1">
        <v>27</v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>
        <v>27</v>
      </c>
    </row>
    <row r="107" spans="1:23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253</v>
      </c>
      <c r="F107" s="1" t="s">
        <v>254</v>
      </c>
      <c r="G107" s="1"/>
      <c r="H107" s="1"/>
      <c r="I107" s="1">
        <v>8</v>
      </c>
      <c r="J107" s="1">
        <v>1</v>
      </c>
      <c r="K107" s="1">
        <v>12</v>
      </c>
      <c r="L107" s="1">
        <v>21</v>
      </c>
      <c r="M107" s="1"/>
      <c r="N107" s="1"/>
      <c r="O107" s="1"/>
      <c r="P107" s="1"/>
      <c r="Q107" s="1"/>
      <c r="R107" s="1"/>
      <c r="S107" s="1">
        <v>1</v>
      </c>
      <c r="T107" s="1"/>
      <c r="U107" s="1"/>
      <c r="V107" s="1"/>
      <c r="W107" s="1">
        <v>22</v>
      </c>
    </row>
    <row r="108" spans="1:23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249</v>
      </c>
      <c r="F108" s="1" t="s">
        <v>250</v>
      </c>
      <c r="G108" s="1"/>
      <c r="H108" s="1"/>
      <c r="I108" s="1">
        <v>1</v>
      </c>
      <c r="J108" s="1">
        <v>6</v>
      </c>
      <c r="K108" s="1">
        <v>1</v>
      </c>
      <c r="L108" s="1">
        <v>8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>
        <v>8</v>
      </c>
    </row>
    <row r="109" spans="1:23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267</v>
      </c>
      <c r="F109" s="1" t="s">
        <v>268</v>
      </c>
      <c r="G109" s="1"/>
      <c r="H109" s="1"/>
      <c r="I109" s="1">
        <v>1</v>
      </c>
      <c r="J109" s="1">
        <v>2</v>
      </c>
      <c r="K109" s="1">
        <v>1</v>
      </c>
      <c r="L109" s="1">
        <v>4</v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>
        <v>4</v>
      </c>
    </row>
    <row r="110" spans="1:23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276</v>
      </c>
      <c r="F110" s="1" t="s">
        <v>25</v>
      </c>
      <c r="G110" s="1"/>
      <c r="H110" s="1"/>
      <c r="I110" s="1">
        <v>20</v>
      </c>
      <c r="J110" s="1">
        <v>40</v>
      </c>
      <c r="K110" s="1">
        <v>40</v>
      </c>
      <c r="L110" s="1">
        <v>100</v>
      </c>
      <c r="M110" s="1"/>
      <c r="N110" s="1">
        <v>2</v>
      </c>
      <c r="O110" s="1"/>
      <c r="P110" s="1"/>
      <c r="Q110" s="1"/>
      <c r="R110" s="1"/>
      <c r="S110" s="1"/>
      <c r="T110" s="1"/>
      <c r="U110" s="1"/>
      <c r="V110" s="1"/>
      <c r="W110" s="1" t="s">
        <v>318</v>
      </c>
    </row>
    <row r="111" spans="1:23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220</v>
      </c>
      <c r="F111" s="1" t="s">
        <v>17</v>
      </c>
      <c r="G111" s="1"/>
      <c r="H111" s="1"/>
      <c r="I111" s="1">
        <v>40</v>
      </c>
      <c r="J111" s="1">
        <v>-39</v>
      </c>
      <c r="K111" s="1" t="s">
        <v>388</v>
      </c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 t="s">
        <v>318</v>
      </c>
    </row>
    <row r="112" spans="1:23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266</v>
      </c>
      <c r="F112" s="1" t="s">
        <v>106</v>
      </c>
      <c r="G112" s="1"/>
      <c r="H112" s="1"/>
      <c r="I112" s="1">
        <v>1</v>
      </c>
      <c r="J112" s="1">
        <v>-39</v>
      </c>
      <c r="K112" s="1" t="s">
        <v>388</v>
      </c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 t="s">
        <v>318</v>
      </c>
    </row>
    <row r="113" spans="1:25">
      <c r="A113" s="5" t="s">
        <v>110</v>
      </c>
      <c r="B113" s="5">
        <v>2021</v>
      </c>
      <c r="C113" s="6">
        <v>44491</v>
      </c>
      <c r="D113" s="5" t="s">
        <v>13</v>
      </c>
      <c r="E113" s="5" t="s">
        <v>276</v>
      </c>
      <c r="F113" s="5" t="s">
        <v>25</v>
      </c>
      <c r="G113" s="126"/>
      <c r="H113" s="5"/>
      <c r="I113" s="5">
        <v>40</v>
      </c>
      <c r="J113" s="5">
        <v>40</v>
      </c>
      <c r="K113" s="5">
        <v>40</v>
      </c>
      <c r="L113" s="5">
        <f t="shared" ref="L113:L136" si="2">SUM(I113:K113)</f>
        <v>120</v>
      </c>
      <c r="M113" s="5"/>
      <c r="N113" s="5">
        <v>5</v>
      </c>
      <c r="O113" s="5"/>
      <c r="P113" s="5">
        <v>3</v>
      </c>
      <c r="Q113" s="5"/>
      <c r="R113" s="5">
        <v>5</v>
      </c>
      <c r="S113" s="5"/>
      <c r="T113" s="5">
        <v>4</v>
      </c>
      <c r="U113" s="5"/>
      <c r="V113" s="5"/>
      <c r="W113" s="5">
        <v>137</v>
      </c>
      <c r="X113" s="45">
        <v>1.0041666666666667</v>
      </c>
      <c r="Y113">
        <v>49.792999999999999</v>
      </c>
    </row>
    <row r="114" spans="1:25">
      <c r="A114" s="5" t="s">
        <v>110</v>
      </c>
      <c r="B114" s="5">
        <v>2021</v>
      </c>
      <c r="C114" s="6">
        <v>44491</v>
      </c>
      <c r="D114" s="5" t="s">
        <v>13</v>
      </c>
      <c r="E114" s="5" t="s">
        <v>243</v>
      </c>
      <c r="F114" s="5" t="s">
        <v>51</v>
      </c>
      <c r="G114" s="5"/>
      <c r="H114" s="5"/>
      <c r="I114" s="5">
        <v>1</v>
      </c>
      <c r="J114" s="5">
        <v>36</v>
      </c>
      <c r="K114" s="5">
        <v>34</v>
      </c>
      <c r="L114" s="5">
        <f t="shared" si="2"/>
        <v>71</v>
      </c>
      <c r="M114" s="5"/>
      <c r="N114" s="5"/>
      <c r="O114" s="5">
        <v>5</v>
      </c>
      <c r="P114" s="5"/>
      <c r="Q114" s="5"/>
      <c r="R114" s="5"/>
      <c r="S114" s="5">
        <v>3</v>
      </c>
      <c r="T114" s="5"/>
      <c r="U114" s="5">
        <v>40</v>
      </c>
      <c r="V114" s="5"/>
      <c r="W114" s="5">
        <v>119</v>
      </c>
    </row>
    <row r="115" spans="1:25">
      <c r="A115" s="5" t="s">
        <v>110</v>
      </c>
      <c r="B115" s="5">
        <v>2021</v>
      </c>
      <c r="C115" s="6">
        <v>44491</v>
      </c>
      <c r="D115" s="5" t="s">
        <v>13</v>
      </c>
      <c r="E115" s="5" t="s">
        <v>233</v>
      </c>
      <c r="F115" s="5" t="s">
        <v>53</v>
      </c>
      <c r="G115" s="5"/>
      <c r="H115" s="5"/>
      <c r="I115" s="5">
        <v>30</v>
      </c>
      <c r="J115" s="5">
        <v>32</v>
      </c>
      <c r="K115" s="5">
        <v>38</v>
      </c>
      <c r="L115" s="5">
        <f t="shared" si="2"/>
        <v>100</v>
      </c>
      <c r="M115" s="5"/>
      <c r="N115" s="5">
        <v>2</v>
      </c>
      <c r="O115" s="5"/>
      <c r="P115" s="5">
        <v>1</v>
      </c>
      <c r="Q115" s="5">
        <v>5</v>
      </c>
      <c r="R115" s="5">
        <v>2</v>
      </c>
      <c r="S115" s="5"/>
      <c r="T115" s="5">
        <v>6</v>
      </c>
      <c r="U115" s="5"/>
      <c r="V115" s="5"/>
      <c r="W115" s="5">
        <v>116</v>
      </c>
    </row>
    <row r="116" spans="1:25">
      <c r="A116" s="5" t="s">
        <v>110</v>
      </c>
      <c r="B116" s="5">
        <v>2021</v>
      </c>
      <c r="C116" s="6">
        <v>44491</v>
      </c>
      <c r="D116" s="5" t="s">
        <v>13</v>
      </c>
      <c r="E116" s="5" t="s">
        <v>220</v>
      </c>
      <c r="F116" s="5" t="s">
        <v>17</v>
      </c>
      <c r="G116" s="5"/>
      <c r="H116" s="5"/>
      <c r="I116" s="5">
        <v>36</v>
      </c>
      <c r="J116" s="5">
        <v>22</v>
      </c>
      <c r="K116" s="5">
        <v>36</v>
      </c>
      <c r="L116" s="5">
        <f t="shared" si="2"/>
        <v>94</v>
      </c>
      <c r="M116" s="5"/>
      <c r="N116" s="5">
        <v>1</v>
      </c>
      <c r="O116" s="5"/>
      <c r="P116" s="5">
        <v>2</v>
      </c>
      <c r="Q116" s="5">
        <v>3</v>
      </c>
      <c r="R116" s="5">
        <v>3</v>
      </c>
      <c r="S116" s="5"/>
      <c r="T116" s="5">
        <v>10</v>
      </c>
      <c r="U116" s="5"/>
      <c r="V116" s="5"/>
      <c r="W116" s="5">
        <v>113</v>
      </c>
    </row>
    <row r="117" spans="1:25">
      <c r="A117" s="5" t="s">
        <v>110</v>
      </c>
      <c r="B117" s="5">
        <v>2021</v>
      </c>
      <c r="C117" s="6">
        <v>44491</v>
      </c>
      <c r="D117" s="5" t="s">
        <v>13</v>
      </c>
      <c r="E117" s="5" t="s">
        <v>227</v>
      </c>
      <c r="F117" s="5" t="s">
        <v>228</v>
      </c>
      <c r="G117" s="5"/>
      <c r="H117" s="5"/>
      <c r="I117" s="5">
        <v>32</v>
      </c>
      <c r="J117" s="5">
        <v>20</v>
      </c>
      <c r="K117" s="5">
        <v>30</v>
      </c>
      <c r="L117" s="5">
        <f t="shared" si="2"/>
        <v>82</v>
      </c>
      <c r="M117" s="5"/>
      <c r="N117" s="5"/>
      <c r="O117" s="5">
        <v>3</v>
      </c>
      <c r="P117" s="5"/>
      <c r="Q117" s="5"/>
      <c r="R117" s="5">
        <v>1</v>
      </c>
      <c r="S117" s="5"/>
      <c r="T117" s="5"/>
      <c r="U117" s="5">
        <v>20</v>
      </c>
      <c r="V117" s="5"/>
      <c r="W117" s="5">
        <v>106</v>
      </c>
    </row>
    <row r="118" spans="1:25">
      <c r="A118" s="5" t="s">
        <v>110</v>
      </c>
      <c r="B118" s="5">
        <v>2021</v>
      </c>
      <c r="C118" s="6">
        <v>44491</v>
      </c>
      <c r="D118" s="5" t="s">
        <v>13</v>
      </c>
      <c r="E118" s="5" t="s">
        <v>219</v>
      </c>
      <c r="F118" s="5" t="s">
        <v>67</v>
      </c>
      <c r="G118" s="5"/>
      <c r="H118" s="5"/>
      <c r="I118" s="5">
        <v>38</v>
      </c>
      <c r="J118" s="5">
        <v>26</v>
      </c>
      <c r="K118" s="5">
        <v>32</v>
      </c>
      <c r="L118" s="5">
        <f t="shared" si="2"/>
        <v>96</v>
      </c>
      <c r="M118" s="5"/>
      <c r="N118" s="5">
        <v>3</v>
      </c>
      <c r="O118" s="5"/>
      <c r="P118" s="5"/>
      <c r="Q118" s="5"/>
      <c r="R118" s="5"/>
      <c r="S118" s="5"/>
      <c r="T118" s="5"/>
      <c r="U118" s="5"/>
      <c r="V118" s="5"/>
      <c r="W118" s="5">
        <v>99</v>
      </c>
    </row>
    <row r="119" spans="1:25">
      <c r="A119" s="5" t="s">
        <v>110</v>
      </c>
      <c r="B119" s="5">
        <v>2021</v>
      </c>
      <c r="C119" s="6">
        <v>44491</v>
      </c>
      <c r="D119" s="5" t="s">
        <v>13</v>
      </c>
      <c r="E119" s="5" t="s">
        <v>244</v>
      </c>
      <c r="F119" s="5" t="s">
        <v>245</v>
      </c>
      <c r="G119" s="5"/>
      <c r="H119" s="5"/>
      <c r="I119" s="5">
        <v>24</v>
      </c>
      <c r="J119" s="5">
        <v>28</v>
      </c>
      <c r="K119" s="5">
        <v>20</v>
      </c>
      <c r="L119" s="5">
        <f t="shared" si="2"/>
        <v>72</v>
      </c>
      <c r="M119" s="5"/>
      <c r="N119" s="5"/>
      <c r="O119" s="5"/>
      <c r="P119" s="5"/>
      <c r="Q119" s="5">
        <v>2</v>
      </c>
      <c r="R119" s="5"/>
      <c r="S119" s="5">
        <v>5</v>
      </c>
      <c r="T119" s="5"/>
      <c r="U119" s="5">
        <v>20</v>
      </c>
      <c r="V119" s="5"/>
      <c r="W119" s="5">
        <v>99</v>
      </c>
    </row>
    <row r="120" spans="1:25">
      <c r="A120" s="5" t="s">
        <v>110</v>
      </c>
      <c r="B120" s="5">
        <v>2021</v>
      </c>
      <c r="C120" s="6">
        <v>44491</v>
      </c>
      <c r="D120" s="5" t="s">
        <v>13</v>
      </c>
      <c r="E120" s="5" t="s">
        <v>283</v>
      </c>
      <c r="F120" s="5" t="s">
        <v>123</v>
      </c>
      <c r="G120" s="5"/>
      <c r="H120" s="5"/>
      <c r="I120" s="5">
        <v>34</v>
      </c>
      <c r="J120" s="5">
        <v>24</v>
      </c>
      <c r="K120" s="5">
        <v>28</v>
      </c>
      <c r="L120" s="5">
        <f t="shared" si="2"/>
        <v>86</v>
      </c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>
        <v>86</v>
      </c>
    </row>
    <row r="121" spans="1:25">
      <c r="A121" s="5" t="s">
        <v>110</v>
      </c>
      <c r="B121" s="5">
        <v>2021</v>
      </c>
      <c r="C121" s="6">
        <v>44491</v>
      </c>
      <c r="D121" s="5" t="s">
        <v>13</v>
      </c>
      <c r="E121" s="5" t="s">
        <v>384</v>
      </c>
      <c r="F121" s="5" t="s">
        <v>19</v>
      </c>
      <c r="G121" s="5"/>
      <c r="H121" s="5"/>
      <c r="I121" s="5">
        <v>26</v>
      </c>
      <c r="J121" s="5">
        <v>16</v>
      </c>
      <c r="K121" s="5">
        <v>26</v>
      </c>
      <c r="L121" s="5">
        <f t="shared" si="2"/>
        <v>68</v>
      </c>
      <c r="M121" s="5"/>
      <c r="N121" s="5"/>
      <c r="O121" s="5"/>
      <c r="P121" s="5">
        <v>5</v>
      </c>
      <c r="Q121" s="5"/>
      <c r="R121" s="5"/>
      <c r="S121" s="5"/>
      <c r="T121" s="5"/>
      <c r="U121" s="5"/>
      <c r="V121" s="5"/>
      <c r="W121" s="5">
        <v>73</v>
      </c>
    </row>
    <row r="122" spans="1:25">
      <c r="A122" s="5" t="s">
        <v>110</v>
      </c>
      <c r="B122" s="5">
        <v>2021</v>
      </c>
      <c r="C122" s="6">
        <v>44491</v>
      </c>
      <c r="D122" s="5" t="s">
        <v>13</v>
      </c>
      <c r="E122" s="5" t="s">
        <v>281</v>
      </c>
      <c r="F122" s="5" t="s">
        <v>29</v>
      </c>
      <c r="G122" s="5"/>
      <c r="H122" s="5"/>
      <c r="I122" s="5">
        <v>20</v>
      </c>
      <c r="J122" s="5">
        <v>8</v>
      </c>
      <c r="K122" s="5">
        <v>16</v>
      </c>
      <c r="L122" s="5">
        <f t="shared" si="2"/>
        <v>44</v>
      </c>
      <c r="M122" s="5">
        <v>2</v>
      </c>
      <c r="N122" s="5"/>
      <c r="O122" s="5">
        <v>1</v>
      </c>
      <c r="P122" s="5"/>
      <c r="Q122" s="5">
        <v>1</v>
      </c>
      <c r="R122" s="5"/>
      <c r="S122" s="5"/>
      <c r="T122" s="5"/>
      <c r="U122" s="5">
        <v>20</v>
      </c>
      <c r="V122" s="5"/>
      <c r="W122" s="5">
        <v>68</v>
      </c>
    </row>
    <row r="123" spans="1:25">
      <c r="A123" s="5" t="s">
        <v>110</v>
      </c>
      <c r="B123" s="5">
        <v>2021</v>
      </c>
      <c r="C123" s="6">
        <v>44491</v>
      </c>
      <c r="D123" s="5" t="s">
        <v>13</v>
      </c>
      <c r="E123" s="5" t="s">
        <v>287</v>
      </c>
      <c r="F123" s="5" t="s">
        <v>47</v>
      </c>
      <c r="G123" s="5"/>
      <c r="H123" s="5"/>
      <c r="I123" s="5">
        <v>16</v>
      </c>
      <c r="J123" s="5">
        <v>30</v>
      </c>
      <c r="K123" s="5">
        <v>10</v>
      </c>
      <c r="L123" s="5">
        <f t="shared" si="2"/>
        <v>56</v>
      </c>
      <c r="M123" s="5">
        <v>5</v>
      </c>
      <c r="N123" s="5"/>
      <c r="O123" s="5"/>
      <c r="P123" s="5"/>
      <c r="Q123" s="5"/>
      <c r="R123" s="5"/>
      <c r="S123" s="5"/>
      <c r="T123" s="5">
        <v>2</v>
      </c>
      <c r="U123" s="5"/>
      <c r="V123" s="5"/>
      <c r="W123" s="5">
        <v>63</v>
      </c>
    </row>
    <row r="124" spans="1:25">
      <c r="A124" s="5" t="s">
        <v>110</v>
      </c>
      <c r="B124" s="5">
        <v>2021</v>
      </c>
      <c r="C124" s="6">
        <v>44491</v>
      </c>
      <c r="D124" s="5" t="s">
        <v>13</v>
      </c>
      <c r="E124" s="5" t="s">
        <v>235</v>
      </c>
      <c r="F124" s="5" t="s">
        <v>61</v>
      </c>
      <c r="G124" s="5"/>
      <c r="H124" s="5"/>
      <c r="I124" s="5">
        <v>14</v>
      </c>
      <c r="J124" s="5">
        <v>18</v>
      </c>
      <c r="K124" s="5">
        <v>24</v>
      </c>
      <c r="L124" s="5">
        <f t="shared" si="2"/>
        <v>56</v>
      </c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>
        <v>56</v>
      </c>
    </row>
    <row r="125" spans="1:25">
      <c r="A125" s="5" t="s">
        <v>110</v>
      </c>
      <c r="B125" s="5">
        <v>2021</v>
      </c>
      <c r="C125" s="6">
        <v>44491</v>
      </c>
      <c r="D125" s="5" t="s">
        <v>13</v>
      </c>
      <c r="E125" s="5" t="s">
        <v>291</v>
      </c>
      <c r="F125" s="5" t="s">
        <v>31</v>
      </c>
      <c r="G125" s="5"/>
      <c r="H125" s="5"/>
      <c r="I125" s="5">
        <v>1</v>
      </c>
      <c r="J125" s="5">
        <v>38</v>
      </c>
      <c r="K125" s="5">
        <v>8</v>
      </c>
      <c r="L125" s="5">
        <f t="shared" si="2"/>
        <v>47</v>
      </c>
      <c r="M125" s="5"/>
      <c r="N125" s="5"/>
      <c r="O125" s="5"/>
      <c r="P125" s="5"/>
      <c r="Q125" s="5"/>
      <c r="R125" s="5"/>
      <c r="S125" s="5">
        <v>1</v>
      </c>
      <c r="T125" s="5"/>
      <c r="U125" s="5"/>
      <c r="V125" s="5"/>
      <c r="W125" s="5">
        <v>48</v>
      </c>
    </row>
    <row r="126" spans="1:25">
      <c r="A126" s="5" t="s">
        <v>110</v>
      </c>
      <c r="B126" s="5">
        <v>2021</v>
      </c>
      <c r="C126" s="6">
        <v>44491</v>
      </c>
      <c r="D126" s="5" t="s">
        <v>13</v>
      </c>
      <c r="E126" s="5" t="s">
        <v>288</v>
      </c>
      <c r="F126" s="5" t="s">
        <v>175</v>
      </c>
      <c r="G126" s="5"/>
      <c r="H126" s="5"/>
      <c r="I126" s="5">
        <v>12</v>
      </c>
      <c r="J126" s="5">
        <v>34</v>
      </c>
      <c r="K126" s="5">
        <v>1</v>
      </c>
      <c r="L126" s="5">
        <f t="shared" si="2"/>
        <v>47</v>
      </c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>
        <v>47</v>
      </c>
    </row>
    <row r="127" spans="1:25">
      <c r="A127" s="5" t="s">
        <v>110</v>
      </c>
      <c r="B127" s="5">
        <v>2021</v>
      </c>
      <c r="C127" s="6">
        <v>44491</v>
      </c>
      <c r="D127" s="5" t="s">
        <v>13</v>
      </c>
      <c r="E127" s="5" t="s">
        <v>226</v>
      </c>
      <c r="F127" s="5" t="s">
        <v>40</v>
      </c>
      <c r="G127" s="5"/>
      <c r="H127" s="5"/>
      <c r="I127" s="5">
        <v>18</v>
      </c>
      <c r="J127" s="5">
        <v>1</v>
      </c>
      <c r="K127" s="5">
        <v>2</v>
      </c>
      <c r="L127" s="5">
        <f t="shared" si="2"/>
        <v>21</v>
      </c>
      <c r="M127" s="5"/>
      <c r="N127" s="5"/>
      <c r="O127" s="5">
        <v>2</v>
      </c>
      <c r="P127" s="5"/>
      <c r="Q127" s="5"/>
      <c r="R127" s="5"/>
      <c r="S127" s="5">
        <v>2</v>
      </c>
      <c r="T127" s="5"/>
      <c r="U127" s="5">
        <v>20</v>
      </c>
      <c r="V127" s="5"/>
      <c r="W127" s="5">
        <v>45</v>
      </c>
    </row>
    <row r="128" spans="1:25">
      <c r="A128" s="5" t="s">
        <v>110</v>
      </c>
      <c r="B128" s="5">
        <v>2021</v>
      </c>
      <c r="C128" s="6">
        <v>44491</v>
      </c>
      <c r="D128" s="5" t="s">
        <v>13</v>
      </c>
      <c r="E128" s="5" t="s">
        <v>249</v>
      </c>
      <c r="F128" s="5" t="s">
        <v>250</v>
      </c>
      <c r="G128" s="44"/>
      <c r="H128" s="5"/>
      <c r="I128" s="5">
        <v>4</v>
      </c>
      <c r="J128" s="5">
        <v>6</v>
      </c>
      <c r="K128" s="5">
        <v>22</v>
      </c>
      <c r="L128" s="5">
        <f t="shared" si="2"/>
        <v>32</v>
      </c>
      <c r="M128" s="5">
        <v>1</v>
      </c>
      <c r="N128" s="5"/>
      <c r="O128" s="5"/>
      <c r="P128" s="5"/>
      <c r="Q128" s="5"/>
      <c r="R128" s="5"/>
      <c r="S128" s="5"/>
      <c r="T128" s="5"/>
      <c r="U128" s="5"/>
      <c r="V128" s="5"/>
      <c r="W128" s="5">
        <v>33</v>
      </c>
    </row>
    <row r="129" spans="1:25">
      <c r="A129" s="5" t="s">
        <v>110</v>
      </c>
      <c r="B129" s="5">
        <v>2021</v>
      </c>
      <c r="C129" s="6">
        <v>44491</v>
      </c>
      <c r="D129" s="5" t="s">
        <v>13</v>
      </c>
      <c r="E129" s="5" t="s">
        <v>238</v>
      </c>
      <c r="F129" s="5" t="s">
        <v>239</v>
      </c>
      <c r="G129" s="5"/>
      <c r="H129" s="5"/>
      <c r="I129" s="5">
        <v>10</v>
      </c>
      <c r="J129" s="5">
        <v>4</v>
      </c>
      <c r="K129" s="5">
        <v>14</v>
      </c>
      <c r="L129" s="5">
        <f t="shared" si="2"/>
        <v>28</v>
      </c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>
        <v>28</v>
      </c>
    </row>
    <row r="130" spans="1:25">
      <c r="A130" s="5" t="s">
        <v>110</v>
      </c>
      <c r="B130" s="5">
        <v>2021</v>
      </c>
      <c r="C130" s="6">
        <v>44491</v>
      </c>
      <c r="D130" s="5" t="s">
        <v>13</v>
      </c>
      <c r="E130" s="5" t="s">
        <v>285</v>
      </c>
      <c r="F130" s="5" t="s">
        <v>286</v>
      </c>
      <c r="G130" s="5"/>
      <c r="H130" s="5"/>
      <c r="I130" s="5">
        <v>22</v>
      </c>
      <c r="J130" s="5">
        <v>1</v>
      </c>
      <c r="K130" s="5">
        <v>4</v>
      </c>
      <c r="L130" s="5">
        <f t="shared" si="2"/>
        <v>27</v>
      </c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>
        <v>27</v>
      </c>
    </row>
    <row r="131" spans="1:25">
      <c r="A131" s="5" t="s">
        <v>110</v>
      </c>
      <c r="B131" s="5">
        <v>2021</v>
      </c>
      <c r="C131" s="6">
        <v>44491</v>
      </c>
      <c r="D131" s="5" t="s">
        <v>13</v>
      </c>
      <c r="E131" s="5" t="s">
        <v>284</v>
      </c>
      <c r="F131" s="5" t="s">
        <v>49</v>
      </c>
      <c r="G131" s="5"/>
      <c r="H131" s="5"/>
      <c r="I131" s="5">
        <v>28</v>
      </c>
      <c r="J131" s="5">
        <v>14</v>
      </c>
      <c r="K131" s="5">
        <v>12</v>
      </c>
      <c r="L131" s="5">
        <f t="shared" si="2"/>
        <v>54</v>
      </c>
      <c r="M131" s="5"/>
      <c r="N131" s="5"/>
      <c r="O131" s="5"/>
      <c r="P131" s="5"/>
      <c r="Q131" s="5"/>
      <c r="R131" s="5"/>
      <c r="S131" s="5"/>
      <c r="T131" s="5"/>
      <c r="U131" s="5"/>
      <c r="V131" s="5">
        <v>40</v>
      </c>
      <c r="W131" s="5">
        <v>14</v>
      </c>
    </row>
    <row r="132" spans="1:25">
      <c r="A132" s="5" t="s">
        <v>110</v>
      </c>
      <c r="B132" s="5">
        <v>2021</v>
      </c>
      <c r="C132" s="6">
        <v>44491</v>
      </c>
      <c r="D132" s="5" t="s">
        <v>13</v>
      </c>
      <c r="E132" s="5" t="s">
        <v>248</v>
      </c>
      <c r="F132" s="5" t="s">
        <v>44</v>
      </c>
      <c r="G132" s="5"/>
      <c r="H132" s="5"/>
      <c r="I132" s="5">
        <v>1</v>
      </c>
      <c r="J132" s="5">
        <v>1</v>
      </c>
      <c r="K132" s="5">
        <v>1</v>
      </c>
      <c r="L132" s="5">
        <f t="shared" si="2"/>
        <v>3</v>
      </c>
      <c r="M132" s="5">
        <v>3</v>
      </c>
      <c r="N132" s="5"/>
      <c r="O132" s="5"/>
      <c r="P132" s="5"/>
      <c r="Q132" s="5"/>
      <c r="R132" s="5"/>
      <c r="S132" s="5"/>
      <c r="T132" s="5"/>
      <c r="U132" s="5"/>
      <c r="V132" s="5"/>
      <c r="W132" s="5">
        <v>6</v>
      </c>
    </row>
    <row r="133" spans="1:25">
      <c r="A133" s="5" t="s">
        <v>110</v>
      </c>
      <c r="B133" s="5">
        <v>2021</v>
      </c>
      <c r="C133" s="6">
        <v>44491</v>
      </c>
      <c r="D133" s="5" t="s">
        <v>13</v>
      </c>
      <c r="E133" s="5" t="s">
        <v>224</v>
      </c>
      <c r="F133" s="5" t="s">
        <v>225</v>
      </c>
      <c r="G133" s="5"/>
      <c r="H133" s="5"/>
      <c r="I133" s="5">
        <v>1</v>
      </c>
      <c r="J133" s="5">
        <v>2</v>
      </c>
      <c r="K133" s="5">
        <v>1</v>
      </c>
      <c r="L133" s="5">
        <f t="shared" si="2"/>
        <v>4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>
        <v>4</v>
      </c>
    </row>
    <row r="134" spans="1:25">
      <c r="A134" s="5" t="s">
        <v>110</v>
      </c>
      <c r="B134" s="5">
        <v>2021</v>
      </c>
      <c r="C134" s="6">
        <v>44491</v>
      </c>
      <c r="D134" s="5" t="s">
        <v>13</v>
      </c>
      <c r="E134" s="5" t="s">
        <v>290</v>
      </c>
      <c r="F134" s="5" t="s">
        <v>237</v>
      </c>
      <c r="G134" s="5"/>
      <c r="H134" s="5"/>
      <c r="I134" s="5">
        <v>6</v>
      </c>
      <c r="J134" s="5">
        <v>1</v>
      </c>
      <c r="K134" s="5">
        <v>18</v>
      </c>
      <c r="L134" s="5">
        <f t="shared" si="2"/>
        <v>25</v>
      </c>
      <c r="M134" s="5"/>
      <c r="N134" s="5"/>
      <c r="O134" s="5"/>
      <c r="P134" s="5"/>
      <c r="Q134" s="5"/>
      <c r="R134" s="5"/>
      <c r="S134" s="5"/>
      <c r="T134" s="5"/>
      <c r="U134" s="5"/>
      <c r="V134" s="5">
        <v>60</v>
      </c>
      <c r="W134" s="5">
        <v>-35</v>
      </c>
    </row>
    <row r="135" spans="1:25">
      <c r="A135" s="5" t="s">
        <v>110</v>
      </c>
      <c r="B135" s="5">
        <v>2021</v>
      </c>
      <c r="C135" s="6">
        <v>44491</v>
      </c>
      <c r="D135" s="5" t="s">
        <v>13</v>
      </c>
      <c r="E135" s="5" t="s">
        <v>262</v>
      </c>
      <c r="F135" s="5" t="s">
        <v>27</v>
      </c>
      <c r="G135" s="5"/>
      <c r="H135" s="5"/>
      <c r="I135" s="5">
        <v>2</v>
      </c>
      <c r="J135" s="5">
        <v>10</v>
      </c>
      <c r="K135" s="5">
        <v>1</v>
      </c>
      <c r="L135" s="5">
        <f t="shared" si="2"/>
        <v>13</v>
      </c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 t="s">
        <v>318</v>
      </c>
    </row>
    <row r="136" spans="1:25">
      <c r="A136" s="5" t="s">
        <v>110</v>
      </c>
      <c r="B136" s="5">
        <v>2021</v>
      </c>
      <c r="C136" s="6">
        <v>44491</v>
      </c>
      <c r="D136" s="5" t="s">
        <v>13</v>
      </c>
      <c r="E136" s="5" t="s">
        <v>289</v>
      </c>
      <c r="F136" s="5" t="s">
        <v>112</v>
      </c>
      <c r="G136" s="5"/>
      <c r="H136" s="5"/>
      <c r="I136" s="5">
        <v>8</v>
      </c>
      <c r="J136" s="5">
        <v>12</v>
      </c>
      <c r="K136" s="5">
        <v>6</v>
      </c>
      <c r="L136" s="5">
        <f t="shared" si="2"/>
        <v>26</v>
      </c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 t="s">
        <v>318</v>
      </c>
    </row>
    <row r="137" spans="1:2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275</v>
      </c>
      <c r="F137" s="1" t="s">
        <v>47</v>
      </c>
      <c r="G137" s="1"/>
      <c r="H137" s="1">
        <v>1</v>
      </c>
      <c r="I137" s="1">
        <v>40</v>
      </c>
      <c r="J137" s="1">
        <v>36</v>
      </c>
      <c r="K137" s="1">
        <v>40</v>
      </c>
      <c r="L137" s="1">
        <v>116</v>
      </c>
      <c r="M137" s="1">
        <v>5</v>
      </c>
      <c r="N137" s="1">
        <v>5</v>
      </c>
      <c r="O137" s="1">
        <v>5</v>
      </c>
      <c r="P137" s="1">
        <v>3</v>
      </c>
      <c r="Q137" s="1">
        <v>2</v>
      </c>
      <c r="R137" s="1">
        <v>3</v>
      </c>
      <c r="S137" s="1">
        <v>2</v>
      </c>
      <c r="T137" s="1">
        <v>6</v>
      </c>
      <c r="U137" s="1"/>
      <c r="V137" s="1"/>
      <c r="W137" s="1">
        <v>147</v>
      </c>
      <c r="X137" s="45">
        <v>1.1166666666666667</v>
      </c>
      <c r="Y137">
        <v>44.773000000000003</v>
      </c>
    </row>
    <row r="138" spans="1:2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292</v>
      </c>
      <c r="F138" s="1" t="s">
        <v>31</v>
      </c>
      <c r="G138" s="1"/>
      <c r="H138" s="1">
        <v>2</v>
      </c>
      <c r="I138" s="1">
        <v>36</v>
      </c>
      <c r="J138" s="1">
        <v>26</v>
      </c>
      <c r="K138" s="1">
        <v>38</v>
      </c>
      <c r="L138" s="1">
        <v>100</v>
      </c>
      <c r="M138" s="1"/>
      <c r="N138" s="1"/>
      <c r="O138" s="1">
        <v>3</v>
      </c>
      <c r="P138" s="1">
        <v>5</v>
      </c>
      <c r="Q138" s="1"/>
      <c r="R138" s="1"/>
      <c r="S138" s="1"/>
      <c r="T138" s="1">
        <v>10</v>
      </c>
      <c r="U138" s="1"/>
      <c r="V138" s="1"/>
      <c r="W138" s="1">
        <v>118</v>
      </c>
    </row>
    <row r="139" spans="1:2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282</v>
      </c>
      <c r="F139" s="1" t="s">
        <v>21</v>
      </c>
      <c r="G139" s="1"/>
      <c r="H139" s="1">
        <v>3</v>
      </c>
      <c r="I139" s="1">
        <v>34</v>
      </c>
      <c r="J139" s="1">
        <v>40</v>
      </c>
      <c r="K139" s="1">
        <v>36</v>
      </c>
      <c r="L139" s="1">
        <v>110</v>
      </c>
      <c r="M139" s="1"/>
      <c r="N139" s="1">
        <v>1</v>
      </c>
      <c r="O139" s="1"/>
      <c r="P139" s="1">
        <v>2</v>
      </c>
      <c r="Q139" s="1">
        <v>1</v>
      </c>
      <c r="R139" s="1">
        <v>2</v>
      </c>
      <c r="S139" s="1"/>
      <c r="T139" s="1"/>
      <c r="U139" s="1"/>
      <c r="V139" s="1"/>
      <c r="W139" s="1">
        <v>116</v>
      </c>
    </row>
    <row r="140" spans="1:2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293</v>
      </c>
      <c r="F140" s="1" t="s">
        <v>51</v>
      </c>
      <c r="G140" s="1"/>
      <c r="H140" s="1">
        <v>4</v>
      </c>
      <c r="I140" s="1">
        <v>30</v>
      </c>
      <c r="J140" s="1">
        <v>28</v>
      </c>
      <c r="K140" s="1">
        <v>32</v>
      </c>
      <c r="L140" s="1">
        <v>90</v>
      </c>
      <c r="M140" s="1"/>
      <c r="N140" s="1">
        <v>2</v>
      </c>
      <c r="O140" s="1">
        <v>1</v>
      </c>
      <c r="P140" s="1">
        <v>1</v>
      </c>
      <c r="Q140" s="1"/>
      <c r="R140" s="1"/>
      <c r="S140" s="1">
        <v>1</v>
      </c>
      <c r="T140" s="1">
        <v>2</v>
      </c>
      <c r="U140" s="1"/>
      <c r="V140" s="1"/>
      <c r="W140" s="1">
        <v>97</v>
      </c>
    </row>
    <row r="141" spans="1:2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234</v>
      </c>
      <c r="F141" s="1" t="s">
        <v>15</v>
      </c>
      <c r="G141" s="1"/>
      <c r="H141" s="1">
        <v>5</v>
      </c>
      <c r="I141" s="1">
        <v>22</v>
      </c>
      <c r="J141" s="1">
        <v>34</v>
      </c>
      <c r="K141" s="1">
        <v>26</v>
      </c>
      <c r="L141" s="1">
        <v>82</v>
      </c>
      <c r="M141" s="1">
        <v>3</v>
      </c>
      <c r="N141" s="1"/>
      <c r="O141" s="1">
        <v>2</v>
      </c>
      <c r="P141" s="1"/>
      <c r="Q141" s="1"/>
      <c r="R141" s="1">
        <v>5</v>
      </c>
      <c r="S141" s="1">
        <v>5</v>
      </c>
      <c r="T141" s="1"/>
      <c r="U141" s="1"/>
      <c r="V141" s="1"/>
      <c r="W141" s="1">
        <v>97</v>
      </c>
    </row>
    <row r="142" spans="1:2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49</v>
      </c>
      <c r="G142" s="1"/>
      <c r="H142" s="1">
        <v>6</v>
      </c>
      <c r="I142" s="1">
        <v>32</v>
      </c>
      <c r="J142" s="1">
        <v>22</v>
      </c>
      <c r="K142" s="1">
        <v>34</v>
      </c>
      <c r="L142" s="1">
        <v>88</v>
      </c>
      <c r="M142" s="1"/>
      <c r="N142" s="1"/>
      <c r="O142" s="1"/>
      <c r="P142" s="1"/>
      <c r="Q142" s="1"/>
      <c r="R142" s="1"/>
      <c r="S142" s="1"/>
      <c r="T142" s="1">
        <v>4</v>
      </c>
      <c r="U142" s="1"/>
      <c r="V142" s="1"/>
      <c r="W142" s="1">
        <v>92</v>
      </c>
    </row>
    <row r="143" spans="1:2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278</v>
      </c>
      <c r="F143" s="1" t="s">
        <v>67</v>
      </c>
      <c r="G143" s="1"/>
      <c r="H143" s="1">
        <v>7</v>
      </c>
      <c r="I143" s="1">
        <v>18</v>
      </c>
      <c r="J143" s="1">
        <v>32</v>
      </c>
      <c r="K143" s="1">
        <v>22</v>
      </c>
      <c r="L143" s="1">
        <v>72</v>
      </c>
      <c r="M143" s="1"/>
      <c r="N143" s="1"/>
      <c r="O143" s="1"/>
      <c r="P143" s="1"/>
      <c r="Q143" s="1"/>
      <c r="R143" s="1"/>
      <c r="S143" s="1"/>
      <c r="T143" s="1"/>
      <c r="U143" s="1">
        <v>20</v>
      </c>
      <c r="V143" s="1"/>
      <c r="W143" s="1">
        <v>92</v>
      </c>
    </row>
    <row r="144" spans="1:25">
      <c r="A144" s="18" t="s">
        <v>71</v>
      </c>
      <c r="B144" s="18">
        <v>2021</v>
      </c>
      <c r="C144" s="17">
        <v>44450</v>
      </c>
      <c r="D144" s="18" t="s">
        <v>72</v>
      </c>
      <c r="E144" s="18" t="s">
        <v>248</v>
      </c>
      <c r="F144" s="18" t="s">
        <v>44</v>
      </c>
      <c r="G144" s="1"/>
      <c r="H144" s="1">
        <v>8</v>
      </c>
      <c r="I144" s="1">
        <v>20</v>
      </c>
      <c r="J144" s="1">
        <v>38</v>
      </c>
      <c r="K144" s="1">
        <v>30</v>
      </c>
      <c r="L144" s="1">
        <v>88</v>
      </c>
      <c r="M144" s="1"/>
      <c r="N144" s="1">
        <v>3</v>
      </c>
      <c r="O144" s="1"/>
      <c r="P144" s="1"/>
      <c r="Q144" s="1"/>
      <c r="R144" s="1"/>
      <c r="S144" s="1"/>
      <c r="T144" s="1"/>
      <c r="U144" s="1"/>
      <c r="V144" s="1"/>
      <c r="W144" s="1">
        <v>91</v>
      </c>
    </row>
    <row r="145" spans="1:2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255</v>
      </c>
      <c r="F145" s="1" t="s">
        <v>92</v>
      </c>
      <c r="G145" s="1"/>
      <c r="H145" s="1">
        <v>9</v>
      </c>
      <c r="I145" s="1">
        <v>26</v>
      </c>
      <c r="J145" s="1">
        <v>24</v>
      </c>
      <c r="K145" s="1">
        <v>28</v>
      </c>
      <c r="L145" s="1">
        <v>78</v>
      </c>
      <c r="M145" s="1"/>
      <c r="N145" s="1"/>
      <c r="O145" s="1"/>
      <c r="P145" s="1"/>
      <c r="Q145" s="1"/>
      <c r="R145" s="1">
        <v>1</v>
      </c>
      <c r="S145" s="1"/>
      <c r="T145" s="1"/>
      <c r="U145" s="1"/>
      <c r="V145" s="1"/>
      <c r="W145" s="1">
        <v>79</v>
      </c>
    </row>
    <row r="146" spans="1:2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229</v>
      </c>
      <c r="F146" s="1" t="s">
        <v>230</v>
      </c>
      <c r="G146" s="1"/>
      <c r="H146" s="1">
        <v>10</v>
      </c>
      <c r="I146" s="1">
        <v>28</v>
      </c>
      <c r="J146" s="1">
        <v>18</v>
      </c>
      <c r="K146" s="1">
        <v>24</v>
      </c>
      <c r="L146" s="1">
        <v>70</v>
      </c>
      <c r="M146" s="1">
        <v>2</v>
      </c>
      <c r="N146" s="1"/>
      <c r="O146" s="1"/>
      <c r="P146" s="1"/>
      <c r="Q146" s="1">
        <v>5</v>
      </c>
      <c r="R146" s="1"/>
      <c r="S146" s="1"/>
      <c r="T146" s="1"/>
      <c r="U146" s="1"/>
      <c r="V146" s="1"/>
      <c r="W146" s="1">
        <v>77</v>
      </c>
    </row>
    <row r="147" spans="1:2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294</v>
      </c>
      <c r="F147" s="1" t="s">
        <v>295</v>
      </c>
      <c r="G147" s="1"/>
      <c r="H147" s="1">
        <v>11</v>
      </c>
      <c r="I147" s="1">
        <v>24</v>
      </c>
      <c r="J147" s="1">
        <v>14</v>
      </c>
      <c r="K147" s="1">
        <v>18</v>
      </c>
      <c r="L147" s="1">
        <v>56</v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>
        <v>56</v>
      </c>
    </row>
    <row r="148" spans="1:25">
      <c r="A148" s="1" t="s">
        <v>71</v>
      </c>
      <c r="B148" s="1">
        <v>2021</v>
      </c>
      <c r="C148" s="2">
        <v>44450</v>
      </c>
      <c r="D148" s="1" t="s">
        <v>72</v>
      </c>
      <c r="E148" s="1" t="s">
        <v>368</v>
      </c>
      <c r="F148" s="1" t="s">
        <v>261</v>
      </c>
      <c r="G148" s="1"/>
      <c r="H148" s="1">
        <v>12</v>
      </c>
      <c r="I148" s="1">
        <v>14</v>
      </c>
      <c r="J148" s="1">
        <v>20</v>
      </c>
      <c r="K148" s="1">
        <v>20</v>
      </c>
      <c r="L148" s="1">
        <v>54</v>
      </c>
      <c r="M148" s="1">
        <v>1</v>
      </c>
      <c r="N148" s="1"/>
      <c r="O148" s="1"/>
      <c r="P148" s="1"/>
      <c r="Q148" s="1"/>
      <c r="R148" s="1"/>
      <c r="S148" s="1"/>
      <c r="T148" s="1"/>
      <c r="U148" s="1"/>
      <c r="V148" s="1"/>
      <c r="W148" s="1">
        <v>55</v>
      </c>
    </row>
    <row r="149" spans="1:2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298</v>
      </c>
      <c r="F149" s="1" t="s">
        <v>271</v>
      </c>
      <c r="G149" s="1"/>
      <c r="H149" s="1">
        <v>13</v>
      </c>
      <c r="I149" s="1">
        <v>12</v>
      </c>
      <c r="J149" s="1">
        <v>16</v>
      </c>
      <c r="K149" s="1">
        <v>16</v>
      </c>
      <c r="L149" s="1">
        <v>44</v>
      </c>
      <c r="M149" s="1"/>
      <c r="N149" s="1"/>
      <c r="O149" s="1"/>
      <c r="P149" s="1"/>
      <c r="Q149" s="1">
        <v>3</v>
      </c>
      <c r="R149" s="1"/>
      <c r="S149" s="1">
        <v>3</v>
      </c>
      <c r="T149" s="1"/>
      <c r="U149" s="1"/>
      <c r="V149" s="1"/>
      <c r="W149" s="1">
        <v>50</v>
      </c>
    </row>
    <row r="150" spans="1:2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296</v>
      </c>
      <c r="F150" s="1" t="s">
        <v>59</v>
      </c>
      <c r="G150" s="1"/>
      <c r="H150" s="1">
        <v>14</v>
      </c>
      <c r="I150" s="1">
        <v>16</v>
      </c>
      <c r="J150" s="1">
        <v>12</v>
      </c>
      <c r="K150" s="1">
        <v>14</v>
      </c>
      <c r="L150" s="1">
        <v>42</v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>
        <v>42</v>
      </c>
    </row>
    <row r="151" spans="1:2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299</v>
      </c>
      <c r="F151" s="1" t="s">
        <v>70</v>
      </c>
      <c r="G151" s="1"/>
      <c r="H151" s="1" t="s">
        <v>318</v>
      </c>
      <c r="I151" s="1">
        <v>10</v>
      </c>
      <c r="J151" s="1">
        <v>-30</v>
      </c>
      <c r="K151" s="1">
        <v>12</v>
      </c>
      <c r="L151" s="1">
        <v>-8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 t="s">
        <v>318</v>
      </c>
    </row>
    <row r="152" spans="1:25">
      <c r="A152" s="1" t="s">
        <v>71</v>
      </c>
      <c r="B152" s="1">
        <v>2021</v>
      </c>
      <c r="C152" s="2">
        <v>44450</v>
      </c>
      <c r="D152" s="1" t="s">
        <v>72</v>
      </c>
      <c r="E152" s="1" t="s">
        <v>262</v>
      </c>
      <c r="F152" s="1" t="s">
        <v>27</v>
      </c>
      <c r="G152" s="1"/>
      <c r="H152" s="1" t="s">
        <v>318</v>
      </c>
      <c r="I152" s="1">
        <v>38</v>
      </c>
      <c r="J152" s="1">
        <v>30</v>
      </c>
      <c r="K152" s="1" t="s">
        <v>388</v>
      </c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 t="s">
        <v>318</v>
      </c>
    </row>
    <row r="153" spans="1:25">
      <c r="A153" s="5" t="s">
        <v>120</v>
      </c>
      <c r="B153" s="5">
        <v>2021</v>
      </c>
      <c r="C153" s="6">
        <v>44387</v>
      </c>
      <c r="D153" s="5" t="s">
        <v>72</v>
      </c>
      <c r="E153" s="5" t="s">
        <v>227</v>
      </c>
      <c r="F153" s="5" t="s">
        <v>228</v>
      </c>
      <c r="G153" s="5"/>
      <c r="H153" s="5">
        <v>1</v>
      </c>
      <c r="I153" s="5">
        <v>38</v>
      </c>
      <c r="J153" s="5">
        <v>36</v>
      </c>
      <c r="K153" s="5">
        <v>40</v>
      </c>
      <c r="L153" s="5">
        <v>114</v>
      </c>
      <c r="M153" s="5">
        <v>2</v>
      </c>
      <c r="N153" s="5">
        <v>2</v>
      </c>
      <c r="O153" s="5">
        <v>2</v>
      </c>
      <c r="P153" s="5">
        <v>3</v>
      </c>
      <c r="Q153" s="5">
        <v>3</v>
      </c>
      <c r="R153" s="5">
        <v>1</v>
      </c>
      <c r="S153" s="5"/>
      <c r="T153" s="5">
        <v>4</v>
      </c>
      <c r="U153" s="5"/>
      <c r="V153" s="5"/>
      <c r="W153" s="5">
        <v>131</v>
      </c>
      <c r="X153" s="45">
        <v>1.086111111111111</v>
      </c>
      <c r="Y153">
        <v>46.023000000000003</v>
      </c>
    </row>
    <row r="154" spans="1:25">
      <c r="A154" s="5" t="s">
        <v>120</v>
      </c>
      <c r="B154" s="5">
        <v>2021</v>
      </c>
      <c r="C154" s="6">
        <v>44387</v>
      </c>
      <c r="D154" s="5" t="s">
        <v>72</v>
      </c>
      <c r="E154" s="5" t="s">
        <v>249</v>
      </c>
      <c r="F154" s="5" t="s">
        <v>250</v>
      </c>
      <c r="G154" s="5"/>
      <c r="H154" s="5">
        <v>2</v>
      </c>
      <c r="I154" s="5">
        <v>30</v>
      </c>
      <c r="J154" s="5">
        <v>40</v>
      </c>
      <c r="K154" s="5">
        <v>36</v>
      </c>
      <c r="L154" s="5">
        <v>106</v>
      </c>
      <c r="M154" s="5"/>
      <c r="N154" s="5">
        <v>5</v>
      </c>
      <c r="O154" s="5"/>
      <c r="P154" s="5">
        <v>2</v>
      </c>
      <c r="Q154" s="5">
        <v>1</v>
      </c>
      <c r="R154" s="5"/>
      <c r="S154" s="5">
        <v>3</v>
      </c>
      <c r="T154" s="5"/>
      <c r="U154" s="5"/>
      <c r="V154" s="5"/>
      <c r="W154" s="5">
        <v>117</v>
      </c>
    </row>
    <row r="155" spans="1:25">
      <c r="A155" s="5" t="s">
        <v>120</v>
      </c>
      <c r="B155" s="5">
        <v>2021</v>
      </c>
      <c r="C155" s="6">
        <v>44387</v>
      </c>
      <c r="D155" s="5" t="s">
        <v>72</v>
      </c>
      <c r="E155" s="5" t="s">
        <v>301</v>
      </c>
      <c r="F155" s="5" t="s">
        <v>56</v>
      </c>
      <c r="G155" s="5"/>
      <c r="H155" s="5">
        <v>3</v>
      </c>
      <c r="I155" s="5">
        <v>32</v>
      </c>
      <c r="J155" s="5">
        <v>38</v>
      </c>
      <c r="K155" s="5">
        <v>26</v>
      </c>
      <c r="L155" s="5">
        <v>96</v>
      </c>
      <c r="M155" s="5">
        <v>1</v>
      </c>
      <c r="N155" s="5">
        <v>3</v>
      </c>
      <c r="O155" s="5">
        <v>1</v>
      </c>
      <c r="P155" s="5"/>
      <c r="Q155" s="5"/>
      <c r="R155" s="5">
        <v>5</v>
      </c>
      <c r="S155" s="5">
        <v>2</v>
      </c>
      <c r="T155" s="5">
        <v>2</v>
      </c>
      <c r="U155" s="5"/>
      <c r="V155" s="5"/>
      <c r="W155" s="5">
        <v>110</v>
      </c>
    </row>
    <row r="156" spans="1:25">
      <c r="A156" s="5" t="s">
        <v>120</v>
      </c>
      <c r="B156" s="5">
        <v>2021</v>
      </c>
      <c r="C156" s="6">
        <v>44387</v>
      </c>
      <c r="D156" s="5" t="s">
        <v>72</v>
      </c>
      <c r="E156" s="5" t="s">
        <v>285</v>
      </c>
      <c r="F156" s="5" t="s">
        <v>286</v>
      </c>
      <c r="G156" s="5"/>
      <c r="H156" s="5">
        <v>4</v>
      </c>
      <c r="I156" s="5">
        <v>26</v>
      </c>
      <c r="J156" s="5">
        <v>34</v>
      </c>
      <c r="K156" s="5">
        <v>38</v>
      </c>
      <c r="L156" s="5">
        <v>98</v>
      </c>
      <c r="M156" s="5"/>
      <c r="N156" s="5"/>
      <c r="O156" s="5">
        <v>5</v>
      </c>
      <c r="P156" s="5">
        <v>1</v>
      </c>
      <c r="Q156" s="5"/>
      <c r="R156" s="5"/>
      <c r="S156" s="5"/>
      <c r="T156" s="5"/>
      <c r="U156" s="5"/>
      <c r="V156" s="5"/>
      <c r="W156" s="5">
        <v>104</v>
      </c>
    </row>
    <row r="157" spans="1:25">
      <c r="A157" s="5" t="s">
        <v>120</v>
      </c>
      <c r="B157" s="5">
        <v>2021</v>
      </c>
      <c r="C157" s="6">
        <v>44387</v>
      </c>
      <c r="D157" s="5" t="s">
        <v>72</v>
      </c>
      <c r="E157" s="5" t="s">
        <v>283</v>
      </c>
      <c r="F157" s="5" t="s">
        <v>123</v>
      </c>
      <c r="G157" s="5"/>
      <c r="H157" s="5">
        <v>5</v>
      </c>
      <c r="I157" s="5">
        <v>40</v>
      </c>
      <c r="J157" s="5">
        <v>28</v>
      </c>
      <c r="K157" s="5">
        <v>18</v>
      </c>
      <c r="L157" s="5">
        <v>86</v>
      </c>
      <c r="M157" s="5"/>
      <c r="N157" s="5"/>
      <c r="O157" s="5">
        <v>3</v>
      </c>
      <c r="P157" s="5"/>
      <c r="Q157" s="5"/>
      <c r="R157" s="5">
        <v>2</v>
      </c>
      <c r="S157" s="5"/>
      <c r="T157" s="5">
        <v>10</v>
      </c>
      <c r="U157" s="5"/>
      <c r="V157" s="5"/>
      <c r="W157" s="5">
        <v>101</v>
      </c>
    </row>
    <row r="158" spans="1:25">
      <c r="A158" s="5" t="s">
        <v>120</v>
      </c>
      <c r="B158" s="5">
        <v>2021</v>
      </c>
      <c r="C158" s="6">
        <v>44387</v>
      </c>
      <c r="D158" s="5" t="s">
        <v>72</v>
      </c>
      <c r="E158" s="5" t="s">
        <v>302</v>
      </c>
      <c r="F158" s="5" t="s">
        <v>121</v>
      </c>
      <c r="G158" s="5"/>
      <c r="H158" s="5">
        <v>6</v>
      </c>
      <c r="I158" s="5">
        <v>28</v>
      </c>
      <c r="J158" s="5">
        <v>30</v>
      </c>
      <c r="K158" s="5">
        <v>32</v>
      </c>
      <c r="L158" s="5">
        <v>90</v>
      </c>
      <c r="M158" s="5">
        <v>3</v>
      </c>
      <c r="N158" s="5">
        <v>1</v>
      </c>
      <c r="O158" s="5"/>
      <c r="P158" s="5"/>
      <c r="Q158" s="5">
        <v>2</v>
      </c>
      <c r="R158" s="5">
        <v>3</v>
      </c>
      <c r="S158" s="5"/>
      <c r="T158" s="5"/>
      <c r="U158" s="5"/>
      <c r="V158" s="5"/>
      <c r="W158" s="5">
        <v>99</v>
      </c>
    </row>
    <row r="159" spans="1:25">
      <c r="A159" s="5" t="s">
        <v>120</v>
      </c>
      <c r="B159" s="5">
        <v>2021</v>
      </c>
      <c r="C159" s="6">
        <v>44387</v>
      </c>
      <c r="D159" s="5" t="s">
        <v>72</v>
      </c>
      <c r="E159" s="5" t="s">
        <v>300</v>
      </c>
      <c r="F159" s="5" t="s">
        <v>239</v>
      </c>
      <c r="G159" s="5"/>
      <c r="H159" s="5">
        <v>7</v>
      </c>
      <c r="I159" s="5">
        <v>36</v>
      </c>
      <c r="J159" s="5">
        <v>24</v>
      </c>
      <c r="K159" s="5">
        <v>28</v>
      </c>
      <c r="L159" s="5">
        <v>88</v>
      </c>
      <c r="M159" s="5"/>
      <c r="N159" s="5"/>
      <c r="O159" s="5"/>
      <c r="P159" s="5">
        <v>5</v>
      </c>
      <c r="Q159" s="5"/>
      <c r="R159" s="5"/>
      <c r="S159" s="5">
        <v>1</v>
      </c>
      <c r="T159" s="5"/>
      <c r="U159" s="5"/>
      <c r="V159" s="5"/>
      <c r="W159" s="5">
        <v>94</v>
      </c>
    </row>
    <row r="160" spans="1:25">
      <c r="A160" s="5" t="s">
        <v>120</v>
      </c>
      <c r="B160" s="5">
        <v>2021</v>
      </c>
      <c r="C160" s="6">
        <v>44387</v>
      </c>
      <c r="D160" s="5" t="s">
        <v>72</v>
      </c>
      <c r="E160" s="5" t="s">
        <v>289</v>
      </c>
      <c r="F160" s="5" t="s">
        <v>127</v>
      </c>
      <c r="G160" s="5"/>
      <c r="H160" s="5">
        <v>8</v>
      </c>
      <c r="I160" s="5">
        <v>14</v>
      </c>
      <c r="J160" s="5">
        <v>26</v>
      </c>
      <c r="K160" s="5">
        <v>24</v>
      </c>
      <c r="L160" s="5">
        <v>64</v>
      </c>
      <c r="M160" s="5"/>
      <c r="N160" s="5"/>
      <c r="O160" s="5"/>
      <c r="P160" s="5"/>
      <c r="Q160" s="5">
        <v>5</v>
      </c>
      <c r="R160" s="5"/>
      <c r="S160" s="5"/>
      <c r="T160" s="5"/>
      <c r="U160" s="5">
        <v>20</v>
      </c>
      <c r="V160" s="5"/>
      <c r="W160" s="5">
        <v>89</v>
      </c>
    </row>
    <row r="161" spans="1:25">
      <c r="A161" s="5" t="s">
        <v>120</v>
      </c>
      <c r="B161" s="5">
        <v>2021</v>
      </c>
      <c r="C161" s="6">
        <v>44387</v>
      </c>
      <c r="D161" s="5" t="s">
        <v>72</v>
      </c>
      <c r="E161" s="5" t="s">
        <v>303</v>
      </c>
      <c r="F161" s="5" t="s">
        <v>175</v>
      </c>
      <c r="G161" s="5"/>
      <c r="H161" s="5">
        <v>9</v>
      </c>
      <c r="I161" s="5">
        <v>24</v>
      </c>
      <c r="J161" s="5">
        <v>16</v>
      </c>
      <c r="K161" s="5">
        <v>34</v>
      </c>
      <c r="L161" s="5">
        <v>74</v>
      </c>
      <c r="M161" s="5"/>
      <c r="N161" s="5"/>
      <c r="O161" s="5"/>
      <c r="P161" s="5"/>
      <c r="Q161" s="5"/>
      <c r="R161" s="5"/>
      <c r="S161" s="5"/>
      <c r="T161" s="5">
        <v>6</v>
      </c>
      <c r="U161" s="5"/>
      <c r="V161" s="5"/>
      <c r="W161" s="5">
        <v>80</v>
      </c>
    </row>
    <row r="162" spans="1:25">
      <c r="A162" s="5" t="s">
        <v>120</v>
      </c>
      <c r="B162" s="5">
        <v>2021</v>
      </c>
      <c r="C162" s="6">
        <v>44387</v>
      </c>
      <c r="D162" s="5" t="s">
        <v>72</v>
      </c>
      <c r="E162" s="5" t="s">
        <v>290</v>
      </c>
      <c r="F162" s="5" t="s">
        <v>237</v>
      </c>
      <c r="G162" s="5"/>
      <c r="H162" s="5">
        <v>10</v>
      </c>
      <c r="I162" s="5">
        <v>34</v>
      </c>
      <c r="J162" s="5">
        <v>22</v>
      </c>
      <c r="K162" s="5">
        <v>22</v>
      </c>
      <c r="L162" s="5">
        <v>78</v>
      </c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>
        <v>78</v>
      </c>
    </row>
    <row r="163" spans="1:25">
      <c r="A163" s="5" t="s">
        <v>120</v>
      </c>
      <c r="B163" s="5">
        <v>2021</v>
      </c>
      <c r="C163" s="6">
        <v>44387</v>
      </c>
      <c r="D163" s="5" t="s">
        <v>72</v>
      </c>
      <c r="E163" s="5" t="s">
        <v>267</v>
      </c>
      <c r="F163" s="5" t="s">
        <v>245</v>
      </c>
      <c r="G163" s="5"/>
      <c r="H163" s="5">
        <v>11</v>
      </c>
      <c r="I163" s="5">
        <v>18</v>
      </c>
      <c r="J163" s="5">
        <v>12</v>
      </c>
      <c r="K163" s="5">
        <v>16</v>
      </c>
      <c r="L163" s="5">
        <v>46</v>
      </c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>
        <v>46</v>
      </c>
    </row>
    <row r="164" spans="1:25">
      <c r="A164" s="5" t="s">
        <v>120</v>
      </c>
      <c r="B164" s="5">
        <v>2021</v>
      </c>
      <c r="C164" s="6">
        <v>44387</v>
      </c>
      <c r="D164" s="5" t="s">
        <v>72</v>
      </c>
      <c r="E164" s="5" t="s">
        <v>304</v>
      </c>
      <c r="F164" s="5" t="s">
        <v>305</v>
      </c>
      <c r="G164" s="5"/>
      <c r="H164" s="5">
        <v>12</v>
      </c>
      <c r="I164" s="5">
        <v>22</v>
      </c>
      <c r="J164" s="5">
        <v>10</v>
      </c>
      <c r="K164" s="5">
        <v>14</v>
      </c>
      <c r="L164" s="5">
        <v>46</v>
      </c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>
        <v>46</v>
      </c>
    </row>
    <row r="165" spans="1:25">
      <c r="A165" s="5" t="s">
        <v>120</v>
      </c>
      <c r="B165" s="5">
        <v>2021</v>
      </c>
      <c r="C165" s="6">
        <v>44387</v>
      </c>
      <c r="D165" s="5" t="s">
        <v>72</v>
      </c>
      <c r="E165" s="5" t="s">
        <v>241</v>
      </c>
      <c r="F165" s="5" t="s">
        <v>242</v>
      </c>
      <c r="G165" s="5"/>
      <c r="H165" s="5">
        <v>13</v>
      </c>
      <c r="I165" s="5">
        <v>16</v>
      </c>
      <c r="J165" s="5">
        <v>20</v>
      </c>
      <c r="K165" s="5">
        <v>20</v>
      </c>
      <c r="L165" s="5">
        <v>56</v>
      </c>
      <c r="M165" s="5">
        <v>5</v>
      </c>
      <c r="N165" s="5"/>
      <c r="O165" s="5"/>
      <c r="P165" s="5"/>
      <c r="Q165" s="5"/>
      <c r="R165" s="5"/>
      <c r="S165" s="5">
        <v>5</v>
      </c>
      <c r="T165" s="5"/>
      <c r="U165" s="5"/>
      <c r="V165" s="5">
        <v>20</v>
      </c>
      <c r="W165" s="5">
        <v>46</v>
      </c>
    </row>
    <row r="166" spans="1:25">
      <c r="A166" s="5" t="s">
        <v>120</v>
      </c>
      <c r="B166" s="5">
        <v>2021</v>
      </c>
      <c r="C166" s="6">
        <v>44387</v>
      </c>
      <c r="D166" s="5" t="s">
        <v>72</v>
      </c>
      <c r="E166" s="5" t="s">
        <v>389</v>
      </c>
      <c r="F166" s="5" t="s">
        <v>261</v>
      </c>
      <c r="G166" s="5"/>
      <c r="H166" s="5">
        <v>14</v>
      </c>
      <c r="I166" s="5">
        <v>12</v>
      </c>
      <c r="J166" s="5">
        <v>14</v>
      </c>
      <c r="K166" s="5">
        <v>12</v>
      </c>
      <c r="L166" s="5">
        <v>38</v>
      </c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>
        <v>38</v>
      </c>
    </row>
    <row r="167" spans="1:25">
      <c r="A167" s="5" t="s">
        <v>120</v>
      </c>
      <c r="B167" s="5">
        <v>2021</v>
      </c>
      <c r="C167" s="6">
        <v>44387</v>
      </c>
      <c r="D167" s="5" t="s">
        <v>72</v>
      </c>
      <c r="E167" s="5" t="s">
        <v>307</v>
      </c>
      <c r="F167" s="5" t="s">
        <v>31</v>
      </c>
      <c r="G167" s="5"/>
      <c r="H167" s="5">
        <v>15</v>
      </c>
      <c r="I167" s="5">
        <v>10</v>
      </c>
      <c r="J167" s="5">
        <v>32</v>
      </c>
      <c r="K167" s="5">
        <v>10</v>
      </c>
      <c r="L167" s="5">
        <v>52</v>
      </c>
      <c r="M167" s="5"/>
      <c r="N167" s="5"/>
      <c r="O167" s="5"/>
      <c r="P167" s="5"/>
      <c r="Q167" s="5"/>
      <c r="R167" s="5"/>
      <c r="S167" s="5"/>
      <c r="T167" s="5"/>
      <c r="U167" s="5"/>
      <c r="V167" s="5">
        <v>20</v>
      </c>
      <c r="W167" s="5">
        <v>32</v>
      </c>
    </row>
    <row r="168" spans="1:25">
      <c r="A168" s="44" t="s">
        <v>120</v>
      </c>
      <c r="B168" s="44">
        <v>2021</v>
      </c>
      <c r="C168" s="54">
        <v>44387</v>
      </c>
      <c r="D168" s="44" t="s">
        <v>72</v>
      </c>
      <c r="E168" s="44" t="s">
        <v>306</v>
      </c>
      <c r="F168" s="44" t="s">
        <v>49</v>
      </c>
      <c r="G168" s="44"/>
      <c r="H168" s="44" t="s">
        <v>318</v>
      </c>
      <c r="I168" s="44">
        <v>20</v>
      </c>
      <c r="J168" s="44">
        <v>18</v>
      </c>
      <c r="K168" s="44">
        <v>30</v>
      </c>
      <c r="L168" s="44">
        <v>68</v>
      </c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 t="s">
        <v>318</v>
      </c>
    </row>
    <row r="169" spans="1:2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226</v>
      </c>
      <c r="F169" s="1" t="s">
        <v>40</v>
      </c>
      <c r="G169" s="1"/>
      <c r="H169" s="1">
        <v>1</v>
      </c>
      <c r="I169" s="1">
        <v>40</v>
      </c>
      <c r="J169" s="1">
        <v>38</v>
      </c>
      <c r="K169" s="1">
        <v>36</v>
      </c>
      <c r="L169" s="1">
        <v>114</v>
      </c>
      <c r="M169" s="1">
        <v>5</v>
      </c>
      <c r="N169" s="1"/>
      <c r="O169" s="1"/>
      <c r="P169" s="1"/>
      <c r="Q169" s="1"/>
      <c r="R169" s="1"/>
      <c r="S169" s="1">
        <v>2</v>
      </c>
      <c r="T169" s="1"/>
      <c r="U169" s="1"/>
      <c r="V169" s="1"/>
      <c r="W169" s="1">
        <v>121</v>
      </c>
      <c r="X169" s="45">
        <v>1.0284722222222222</v>
      </c>
      <c r="Y169">
        <v>48.603000000000002</v>
      </c>
    </row>
    <row r="170" spans="1:2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308</v>
      </c>
      <c r="F170" s="1" t="s">
        <v>53</v>
      </c>
      <c r="G170" s="1"/>
      <c r="H170" s="1">
        <v>2</v>
      </c>
      <c r="I170" s="1">
        <v>32</v>
      </c>
      <c r="J170" s="1">
        <v>24</v>
      </c>
      <c r="K170" s="1">
        <v>38</v>
      </c>
      <c r="L170" s="1">
        <v>94</v>
      </c>
      <c r="M170" s="1"/>
      <c r="N170" s="1">
        <v>1</v>
      </c>
      <c r="O170" s="1"/>
      <c r="P170" s="1"/>
      <c r="Q170" s="1">
        <v>3</v>
      </c>
      <c r="R170" s="1"/>
      <c r="S170" s="1">
        <v>1</v>
      </c>
      <c r="T170" s="1">
        <v>10</v>
      </c>
      <c r="U170" s="1"/>
      <c r="V170" s="1"/>
      <c r="W170" s="1">
        <v>109</v>
      </c>
    </row>
    <row r="171" spans="1:2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275</v>
      </c>
      <c r="F171" s="1" t="s">
        <v>47</v>
      </c>
      <c r="G171" s="1"/>
      <c r="H171" s="1">
        <v>3</v>
      </c>
      <c r="I171" s="1">
        <v>30</v>
      </c>
      <c r="J171" s="1">
        <v>30</v>
      </c>
      <c r="K171" s="1">
        <v>26</v>
      </c>
      <c r="L171" s="1">
        <v>86</v>
      </c>
      <c r="M171" s="1"/>
      <c r="N171" s="1">
        <v>3</v>
      </c>
      <c r="O171" s="1"/>
      <c r="P171" s="1"/>
      <c r="Q171" s="1"/>
      <c r="R171" s="1"/>
      <c r="S171" s="1">
        <v>5</v>
      </c>
      <c r="T171" s="1">
        <v>6</v>
      </c>
      <c r="U171" s="1"/>
      <c r="V171" s="1"/>
      <c r="W171" s="1">
        <v>100</v>
      </c>
    </row>
    <row r="172" spans="1:2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227</v>
      </c>
      <c r="F172" s="1" t="s">
        <v>228</v>
      </c>
      <c r="G172" s="1"/>
      <c r="H172" s="1">
        <v>4</v>
      </c>
      <c r="I172" s="1">
        <v>34</v>
      </c>
      <c r="J172" s="1">
        <v>22</v>
      </c>
      <c r="K172" s="1">
        <v>32</v>
      </c>
      <c r="L172" s="1">
        <v>88</v>
      </c>
      <c r="M172" s="1"/>
      <c r="N172" s="1"/>
      <c r="O172" s="1"/>
      <c r="P172" s="1">
        <v>3</v>
      </c>
      <c r="Q172" s="1">
        <v>1</v>
      </c>
      <c r="R172" s="1"/>
      <c r="S172" s="1"/>
      <c r="T172" s="1"/>
      <c r="U172" s="1"/>
      <c r="V172" s="1"/>
      <c r="W172" s="1">
        <v>92</v>
      </c>
    </row>
    <row r="173" spans="1:2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219</v>
      </c>
      <c r="F173" s="1" t="s">
        <v>67</v>
      </c>
      <c r="G173" s="1"/>
      <c r="H173" s="1">
        <v>5</v>
      </c>
      <c r="I173" s="1">
        <v>38</v>
      </c>
      <c r="J173" s="1">
        <v>34</v>
      </c>
      <c r="K173" s="1">
        <v>2</v>
      </c>
      <c r="L173" s="1">
        <v>74</v>
      </c>
      <c r="M173" s="1"/>
      <c r="N173" s="1"/>
      <c r="O173" s="1">
        <v>5</v>
      </c>
      <c r="P173" s="1">
        <v>1</v>
      </c>
      <c r="Q173" s="1">
        <v>5</v>
      </c>
      <c r="R173" s="1"/>
      <c r="S173" s="1"/>
      <c r="T173" s="1"/>
      <c r="U173" s="1"/>
      <c r="V173" s="1"/>
      <c r="W173" s="1">
        <v>85</v>
      </c>
    </row>
    <row r="174" spans="1:2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244</v>
      </c>
      <c r="F174" s="1" t="s">
        <v>245</v>
      </c>
      <c r="G174" s="1"/>
      <c r="H174" s="1">
        <v>6</v>
      </c>
      <c r="I174" s="1">
        <v>12</v>
      </c>
      <c r="J174" s="1">
        <v>36</v>
      </c>
      <c r="K174" s="1">
        <v>28</v>
      </c>
      <c r="L174" s="1">
        <v>76</v>
      </c>
      <c r="M174" s="1">
        <v>3</v>
      </c>
      <c r="N174" s="1"/>
      <c r="O174" s="1">
        <v>3</v>
      </c>
      <c r="P174" s="1">
        <v>2</v>
      </c>
      <c r="Q174" s="1"/>
      <c r="R174" s="1">
        <v>1</v>
      </c>
      <c r="S174" s="1"/>
      <c r="T174" s="1"/>
      <c r="U174" s="1"/>
      <c r="V174" s="1"/>
      <c r="W174" s="1">
        <v>85</v>
      </c>
    </row>
    <row r="175" spans="1:2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316</v>
      </c>
      <c r="F175" s="1" t="s">
        <v>19</v>
      </c>
      <c r="G175" s="1"/>
      <c r="H175" s="1">
        <v>7</v>
      </c>
      <c r="I175" s="1" t="s">
        <v>212</v>
      </c>
      <c r="J175" s="1">
        <v>32</v>
      </c>
      <c r="K175" s="1">
        <v>40</v>
      </c>
      <c r="L175" s="1">
        <v>76</v>
      </c>
      <c r="M175" s="1"/>
      <c r="N175" s="1">
        <v>2</v>
      </c>
      <c r="O175" s="1"/>
      <c r="P175" s="1"/>
      <c r="Q175" s="1">
        <v>2</v>
      </c>
      <c r="R175" s="1"/>
      <c r="S175" s="1">
        <v>3</v>
      </c>
      <c r="T175" s="1"/>
      <c r="U175" s="1"/>
      <c r="V175" s="1"/>
      <c r="W175" s="1">
        <v>83</v>
      </c>
    </row>
    <row r="176" spans="1:2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311</v>
      </c>
      <c r="F176" s="1" t="s">
        <v>51</v>
      </c>
      <c r="G176" s="1"/>
      <c r="H176" s="1">
        <v>8</v>
      </c>
      <c r="I176" s="1">
        <v>20</v>
      </c>
      <c r="J176" s="1">
        <v>28</v>
      </c>
      <c r="K176" s="1">
        <v>34</v>
      </c>
      <c r="L176" s="1">
        <v>82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>
        <v>82</v>
      </c>
    </row>
    <row r="177" spans="1:23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224</v>
      </c>
      <c r="F177" s="1" t="s">
        <v>225</v>
      </c>
      <c r="G177" s="1"/>
      <c r="H177" s="1">
        <v>9</v>
      </c>
      <c r="I177" s="1">
        <v>18</v>
      </c>
      <c r="J177" s="1">
        <v>18</v>
      </c>
      <c r="K177" s="1">
        <v>24</v>
      </c>
      <c r="L177" s="1">
        <v>60</v>
      </c>
      <c r="M177" s="1"/>
      <c r="N177" s="1"/>
      <c r="O177" s="1">
        <v>1</v>
      </c>
      <c r="P177" s="1"/>
      <c r="Q177" s="1"/>
      <c r="R177" s="1">
        <v>5</v>
      </c>
      <c r="S177" s="1"/>
      <c r="T177" s="1"/>
      <c r="U177" s="1"/>
      <c r="V177" s="1"/>
      <c r="W177" s="1">
        <v>66</v>
      </c>
    </row>
    <row r="178" spans="1:23">
      <c r="A178" s="1" t="s">
        <v>134</v>
      </c>
      <c r="B178" s="1">
        <v>2020</v>
      </c>
      <c r="C178" s="2">
        <v>43889</v>
      </c>
      <c r="D178" s="1" t="s">
        <v>13</v>
      </c>
      <c r="E178" s="1" t="s">
        <v>309</v>
      </c>
      <c r="F178" s="1" t="s">
        <v>38</v>
      </c>
      <c r="G178" s="1"/>
      <c r="H178" s="1">
        <v>10</v>
      </c>
      <c r="I178" s="1">
        <v>28</v>
      </c>
      <c r="J178" s="1">
        <v>14</v>
      </c>
      <c r="K178" s="1">
        <v>22</v>
      </c>
      <c r="L178" s="1">
        <v>64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>
        <v>64</v>
      </c>
    </row>
    <row r="179" spans="1:23">
      <c r="A179" s="1" t="s">
        <v>134</v>
      </c>
      <c r="B179" s="1">
        <v>2020</v>
      </c>
      <c r="C179" s="2">
        <v>43889</v>
      </c>
      <c r="D179" s="1" t="s">
        <v>13</v>
      </c>
      <c r="E179" s="1" t="s">
        <v>315</v>
      </c>
      <c r="F179" s="1" t="s">
        <v>175</v>
      </c>
      <c r="G179" s="1"/>
      <c r="H179" s="1">
        <v>11</v>
      </c>
      <c r="I179" s="1">
        <v>6</v>
      </c>
      <c r="J179" s="1">
        <v>40</v>
      </c>
      <c r="K179" s="1">
        <v>10</v>
      </c>
      <c r="L179" s="1">
        <v>56</v>
      </c>
      <c r="M179" s="1"/>
      <c r="N179" s="1"/>
      <c r="O179" s="1">
        <v>2</v>
      </c>
      <c r="P179" s="1">
        <v>5</v>
      </c>
      <c r="Q179" s="1"/>
      <c r="R179" s="1"/>
      <c r="S179" s="1"/>
      <c r="T179" s="1"/>
      <c r="U179" s="1"/>
      <c r="V179" s="1"/>
      <c r="W179" s="1">
        <v>63</v>
      </c>
    </row>
    <row r="180" spans="1:23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319</v>
      </c>
      <c r="F180" s="1" t="s">
        <v>25</v>
      </c>
      <c r="G180" s="1"/>
      <c r="H180" s="1">
        <v>12</v>
      </c>
      <c r="I180" s="1" t="s">
        <v>318</v>
      </c>
      <c r="J180" s="1">
        <v>26</v>
      </c>
      <c r="K180" s="1">
        <v>20</v>
      </c>
      <c r="L180" s="1">
        <v>48</v>
      </c>
      <c r="M180" s="1"/>
      <c r="N180" s="1">
        <v>5</v>
      </c>
      <c r="O180" s="1"/>
      <c r="P180" s="1"/>
      <c r="Q180" s="1"/>
      <c r="R180" s="1">
        <v>3</v>
      </c>
      <c r="S180" s="1"/>
      <c r="T180" s="1">
        <v>4</v>
      </c>
      <c r="U180" s="1"/>
      <c r="V180" s="1"/>
      <c r="W180" s="1">
        <v>60</v>
      </c>
    </row>
    <row r="181" spans="1:23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310</v>
      </c>
      <c r="F181" s="1" t="s">
        <v>56</v>
      </c>
      <c r="G181" s="1"/>
      <c r="H181" s="1">
        <v>13</v>
      </c>
      <c r="I181" s="1">
        <v>24</v>
      </c>
      <c r="J181" s="1">
        <v>16</v>
      </c>
      <c r="K181" s="1">
        <v>16</v>
      </c>
      <c r="L181" s="1">
        <v>56</v>
      </c>
      <c r="M181" s="1"/>
      <c r="N181" s="1"/>
      <c r="O181" s="1"/>
      <c r="P181" s="1"/>
      <c r="Q181" s="1"/>
      <c r="R181" s="1"/>
      <c r="S181" s="1"/>
      <c r="T181" s="1">
        <v>2</v>
      </c>
      <c r="U181" s="1"/>
      <c r="V181" s="1"/>
      <c r="W181" s="1">
        <v>58</v>
      </c>
    </row>
    <row r="182" spans="1:23">
      <c r="A182" s="1" t="s">
        <v>134</v>
      </c>
      <c r="B182" s="1">
        <v>2020</v>
      </c>
      <c r="C182" s="2">
        <v>43889</v>
      </c>
      <c r="D182" s="1" t="s">
        <v>13</v>
      </c>
      <c r="E182" s="1" t="s">
        <v>277</v>
      </c>
      <c r="F182" s="1" t="s">
        <v>36</v>
      </c>
      <c r="G182" s="1"/>
      <c r="H182" s="1">
        <v>14</v>
      </c>
      <c r="I182" s="1">
        <v>26</v>
      </c>
      <c r="J182" s="1">
        <v>20</v>
      </c>
      <c r="K182" s="1">
        <v>30</v>
      </c>
      <c r="L182" s="1">
        <v>76</v>
      </c>
      <c r="M182" s="1"/>
      <c r="N182" s="1"/>
      <c r="O182" s="1"/>
      <c r="P182" s="1"/>
      <c r="Q182" s="1"/>
      <c r="R182" s="1"/>
      <c r="S182" s="1"/>
      <c r="T182" s="1"/>
      <c r="U182" s="1"/>
      <c r="V182" s="1">
        <v>20</v>
      </c>
      <c r="W182" s="1">
        <v>56</v>
      </c>
    </row>
    <row r="183" spans="1:23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220</v>
      </c>
      <c r="F183" s="1" t="s">
        <v>17</v>
      </c>
      <c r="G183" s="1"/>
      <c r="H183" s="1">
        <v>15</v>
      </c>
      <c r="I183" s="1">
        <v>36</v>
      </c>
      <c r="J183" s="1">
        <v>10</v>
      </c>
      <c r="K183" s="1">
        <v>8</v>
      </c>
      <c r="L183" s="1">
        <v>54</v>
      </c>
      <c r="M183" s="1">
        <v>1</v>
      </c>
      <c r="N183" s="1"/>
      <c r="O183" s="1"/>
      <c r="P183" s="1"/>
      <c r="Q183" s="1"/>
      <c r="R183" s="1"/>
      <c r="S183" s="1"/>
      <c r="T183" s="1"/>
      <c r="U183" s="1"/>
      <c r="V183" s="1"/>
      <c r="W183" s="1">
        <v>55</v>
      </c>
    </row>
    <row r="184" spans="1:23">
      <c r="A184" s="1" t="s">
        <v>134</v>
      </c>
      <c r="B184" s="1">
        <v>2020</v>
      </c>
      <c r="C184" s="2">
        <v>43889</v>
      </c>
      <c r="D184" s="1" t="s">
        <v>13</v>
      </c>
      <c r="E184" s="1" t="s">
        <v>314</v>
      </c>
      <c r="F184" s="1" t="s">
        <v>29</v>
      </c>
      <c r="G184" s="1"/>
      <c r="H184" s="1">
        <v>16</v>
      </c>
      <c r="I184" s="1">
        <v>8</v>
      </c>
      <c r="J184" s="1">
        <v>12</v>
      </c>
      <c r="K184" s="1">
        <v>14</v>
      </c>
      <c r="L184" s="1">
        <v>34</v>
      </c>
      <c r="M184" s="1">
        <v>2</v>
      </c>
      <c r="N184" s="1"/>
      <c r="O184" s="1"/>
      <c r="P184" s="1"/>
      <c r="Q184" s="1"/>
      <c r="R184" s="1"/>
      <c r="S184" s="1"/>
      <c r="T184" s="1"/>
      <c r="U184" s="1"/>
      <c r="V184" s="1"/>
      <c r="W184" s="1">
        <v>36</v>
      </c>
    </row>
    <row r="185" spans="1:23">
      <c r="A185" s="1" t="s">
        <v>134</v>
      </c>
      <c r="B185" s="1">
        <v>2020</v>
      </c>
      <c r="C185" s="2">
        <v>43889</v>
      </c>
      <c r="D185" s="1" t="s">
        <v>13</v>
      </c>
      <c r="E185" s="1" t="s">
        <v>258</v>
      </c>
      <c r="F185" s="1" t="s">
        <v>65</v>
      </c>
      <c r="G185" s="1"/>
      <c r="H185" s="1">
        <v>17</v>
      </c>
      <c r="I185" s="1">
        <v>22</v>
      </c>
      <c r="J185" s="1">
        <v>8</v>
      </c>
      <c r="K185" s="1">
        <v>4</v>
      </c>
      <c r="L185" s="1">
        <v>34</v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>
        <v>34</v>
      </c>
    </row>
    <row r="186" spans="1:23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313</v>
      </c>
      <c r="F186" s="1" t="s">
        <v>239</v>
      </c>
      <c r="G186" s="1"/>
      <c r="H186" s="1">
        <v>18</v>
      </c>
      <c r="I186" s="1">
        <v>10</v>
      </c>
      <c r="J186" s="1">
        <v>6</v>
      </c>
      <c r="K186" s="1">
        <v>18</v>
      </c>
      <c r="L186" s="1">
        <v>34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>
        <v>34</v>
      </c>
    </row>
    <row r="187" spans="1:23">
      <c r="A187" s="1" t="s">
        <v>134</v>
      </c>
      <c r="B187" s="1">
        <v>2020</v>
      </c>
      <c r="C187" s="2">
        <v>43889</v>
      </c>
      <c r="D187" s="1" t="s">
        <v>13</v>
      </c>
      <c r="E187" s="1" t="s">
        <v>312</v>
      </c>
      <c r="F187" s="1" t="s">
        <v>271</v>
      </c>
      <c r="G187" s="1"/>
      <c r="H187" s="1">
        <v>19</v>
      </c>
      <c r="I187" s="1">
        <v>16</v>
      </c>
      <c r="J187" s="1">
        <v>4</v>
      </c>
      <c r="K187" s="1">
        <v>6</v>
      </c>
      <c r="L187" s="1">
        <v>26</v>
      </c>
      <c r="M187" s="1"/>
      <c r="N187" s="1"/>
      <c r="O187" s="1"/>
      <c r="P187" s="1"/>
      <c r="Q187" s="1"/>
      <c r="R187" s="1">
        <v>2</v>
      </c>
      <c r="S187" s="1"/>
      <c r="T187" s="1"/>
      <c r="U187" s="1"/>
      <c r="V187" s="1"/>
      <c r="W187" s="1">
        <v>28</v>
      </c>
    </row>
    <row r="188" spans="1:23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285</v>
      </c>
      <c r="F188" s="1" t="s">
        <v>286</v>
      </c>
      <c r="G188" s="1"/>
      <c r="H188" s="1">
        <v>20</v>
      </c>
      <c r="I188" s="1" t="s">
        <v>318</v>
      </c>
      <c r="J188" s="1">
        <v>1</v>
      </c>
      <c r="K188" s="1">
        <v>1</v>
      </c>
      <c r="L188" s="1">
        <v>4</v>
      </c>
      <c r="M188" s="1"/>
      <c r="N188" s="1"/>
      <c r="O188" s="1"/>
      <c r="P188" s="1"/>
      <c r="Q188" s="1"/>
      <c r="R188" s="1"/>
      <c r="S188" s="1"/>
      <c r="T188" s="1"/>
      <c r="U188" s="1"/>
      <c r="V188" s="1">
        <v>20</v>
      </c>
      <c r="W188" s="1">
        <v>-16</v>
      </c>
    </row>
    <row r="189" spans="1:23">
      <c r="A189" s="1" t="s">
        <v>134</v>
      </c>
      <c r="B189" s="1">
        <v>2020</v>
      </c>
      <c r="C189" s="2">
        <v>43889</v>
      </c>
      <c r="D189" s="1" t="s">
        <v>13</v>
      </c>
      <c r="E189" s="1" t="s">
        <v>283</v>
      </c>
      <c r="F189" s="1" t="s">
        <v>123</v>
      </c>
      <c r="G189" s="1"/>
      <c r="H189" s="1">
        <v>21</v>
      </c>
      <c r="I189" s="1">
        <v>14</v>
      </c>
      <c r="J189" s="1">
        <v>2</v>
      </c>
      <c r="K189" s="1">
        <v>12</v>
      </c>
      <c r="L189" s="1">
        <v>28</v>
      </c>
      <c r="M189" s="1"/>
      <c r="N189" s="1"/>
      <c r="O189" s="1"/>
      <c r="P189" s="1"/>
      <c r="Q189" s="1"/>
      <c r="R189" s="1"/>
      <c r="S189" s="1"/>
      <c r="T189" s="1"/>
      <c r="U189" s="1"/>
      <c r="V189" s="1">
        <v>80</v>
      </c>
      <c r="W189" s="1">
        <v>-52</v>
      </c>
    </row>
    <row r="190" spans="1:23">
      <c r="A190" s="1" t="s">
        <v>134</v>
      </c>
      <c r="B190" s="1">
        <v>2020</v>
      </c>
      <c r="C190" s="2">
        <v>43889</v>
      </c>
      <c r="D190" s="18" t="s">
        <v>13</v>
      </c>
      <c r="E190" s="18" t="s">
        <v>317</v>
      </c>
      <c r="F190" s="18" t="s">
        <v>27</v>
      </c>
      <c r="G190" s="18"/>
      <c r="H190" s="18" t="s">
        <v>318</v>
      </c>
      <c r="I190" s="18" t="s">
        <v>318</v>
      </c>
      <c r="J190" s="18" t="s">
        <v>388</v>
      </c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 t="s">
        <v>318</v>
      </c>
    </row>
    <row r="191" spans="1:23">
      <c r="A191" s="1" t="s">
        <v>134</v>
      </c>
      <c r="B191" s="1">
        <v>2020</v>
      </c>
      <c r="C191" s="75">
        <v>43889</v>
      </c>
      <c r="D191" s="1" t="s">
        <v>13</v>
      </c>
      <c r="E191" s="1" t="s">
        <v>320</v>
      </c>
      <c r="F191" s="1" t="s">
        <v>44</v>
      </c>
      <c r="G191" s="1"/>
      <c r="H191" s="1" t="s">
        <v>318</v>
      </c>
      <c r="I191" s="1" t="s">
        <v>318</v>
      </c>
      <c r="J191" s="1" t="s">
        <v>388</v>
      </c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 t="s">
        <v>318</v>
      </c>
    </row>
    <row r="192" spans="1:23">
      <c r="A192" s="1" t="s">
        <v>134</v>
      </c>
      <c r="B192" s="1">
        <v>2020</v>
      </c>
      <c r="C192" s="75">
        <v>43889</v>
      </c>
      <c r="D192" s="1" t="s">
        <v>13</v>
      </c>
      <c r="E192" s="1" t="s">
        <v>321</v>
      </c>
      <c r="F192" s="1" t="s">
        <v>161</v>
      </c>
      <c r="G192" s="1"/>
      <c r="H192" s="1" t="s">
        <v>318</v>
      </c>
      <c r="I192" s="1" t="s">
        <v>318</v>
      </c>
      <c r="J192" s="1" t="s">
        <v>388</v>
      </c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 t="s">
        <v>318</v>
      </c>
    </row>
    <row r="193" spans="1:25">
      <c r="A193" s="5" t="s">
        <v>94</v>
      </c>
      <c r="B193" s="5">
        <v>2020</v>
      </c>
      <c r="C193" s="103">
        <v>43856</v>
      </c>
      <c r="D193" s="5" t="s">
        <v>72</v>
      </c>
      <c r="E193" s="5" t="s">
        <v>219</v>
      </c>
      <c r="F193" s="5" t="s">
        <v>67</v>
      </c>
      <c r="G193" s="5"/>
      <c r="H193" s="5">
        <v>1</v>
      </c>
      <c r="I193" s="5">
        <v>36</v>
      </c>
      <c r="J193" s="5">
        <v>32</v>
      </c>
      <c r="K193" s="5">
        <v>40</v>
      </c>
      <c r="L193" s="5">
        <v>108</v>
      </c>
      <c r="M193" s="5">
        <v>5</v>
      </c>
      <c r="N193" s="5"/>
      <c r="O193" s="5">
        <v>3</v>
      </c>
      <c r="P193" s="5">
        <v>5</v>
      </c>
      <c r="Q193" s="5">
        <v>5</v>
      </c>
      <c r="R193" s="5">
        <v>5</v>
      </c>
      <c r="S193" s="5">
        <v>3</v>
      </c>
      <c r="T193" s="5"/>
      <c r="U193" s="5"/>
      <c r="V193" s="5"/>
      <c r="W193" s="5">
        <v>134</v>
      </c>
      <c r="X193" s="45">
        <v>1.0631944444444443</v>
      </c>
      <c r="Y193">
        <v>47.021999999999998</v>
      </c>
    </row>
    <row r="194" spans="1:25">
      <c r="A194" s="5" t="s">
        <v>94</v>
      </c>
      <c r="B194" s="5">
        <v>2020</v>
      </c>
      <c r="C194" s="103">
        <v>43856</v>
      </c>
      <c r="D194" s="5" t="s">
        <v>72</v>
      </c>
      <c r="E194" s="5" t="s">
        <v>308</v>
      </c>
      <c r="F194" s="5" t="s">
        <v>53</v>
      </c>
      <c r="G194" s="5"/>
      <c r="H194" s="5">
        <v>2</v>
      </c>
      <c r="I194" s="5">
        <v>38</v>
      </c>
      <c r="J194" s="5">
        <v>28</v>
      </c>
      <c r="K194" s="5">
        <v>38</v>
      </c>
      <c r="L194" s="5">
        <v>104</v>
      </c>
      <c r="M194" s="5"/>
      <c r="N194" s="5">
        <v>2</v>
      </c>
      <c r="O194" s="5"/>
      <c r="P194" s="5">
        <v>1</v>
      </c>
      <c r="Q194" s="5">
        <v>3</v>
      </c>
      <c r="R194" s="5"/>
      <c r="S194" s="5"/>
      <c r="T194" s="5">
        <v>4</v>
      </c>
      <c r="U194" s="5"/>
      <c r="V194" s="5"/>
      <c r="W194" s="5">
        <v>114</v>
      </c>
    </row>
    <row r="195" spans="1:25">
      <c r="A195" s="5" t="s">
        <v>94</v>
      </c>
      <c r="B195" s="5">
        <v>2020</v>
      </c>
      <c r="C195" s="103">
        <v>43856</v>
      </c>
      <c r="D195" s="5" t="s">
        <v>72</v>
      </c>
      <c r="E195" s="5" t="s">
        <v>240</v>
      </c>
      <c r="F195" s="5" t="s">
        <v>56</v>
      </c>
      <c r="G195" s="5"/>
      <c r="H195" s="5">
        <v>3</v>
      </c>
      <c r="I195" s="5">
        <v>32</v>
      </c>
      <c r="J195" s="5">
        <v>40</v>
      </c>
      <c r="K195" s="5">
        <v>26</v>
      </c>
      <c r="L195" s="5">
        <v>98</v>
      </c>
      <c r="M195" s="5">
        <v>3</v>
      </c>
      <c r="N195" s="5"/>
      <c r="O195" s="5"/>
      <c r="P195" s="5"/>
      <c r="Q195" s="5">
        <v>1</v>
      </c>
      <c r="R195" s="5"/>
      <c r="S195" s="5"/>
      <c r="T195" s="5"/>
      <c r="U195" s="5"/>
      <c r="V195" s="5"/>
      <c r="W195" s="5">
        <v>102</v>
      </c>
    </row>
    <row r="196" spans="1:25">
      <c r="A196" s="5" t="s">
        <v>94</v>
      </c>
      <c r="B196" s="5">
        <v>2020</v>
      </c>
      <c r="C196" s="103">
        <v>43856</v>
      </c>
      <c r="D196" s="5" t="s">
        <v>72</v>
      </c>
      <c r="E196" s="5" t="s">
        <v>311</v>
      </c>
      <c r="F196" s="5" t="s">
        <v>51</v>
      </c>
      <c r="G196" s="5"/>
      <c r="H196" s="5">
        <v>4</v>
      </c>
      <c r="I196" s="5">
        <v>30</v>
      </c>
      <c r="J196" s="5">
        <v>20</v>
      </c>
      <c r="K196" s="5">
        <v>36</v>
      </c>
      <c r="L196" s="5">
        <v>86</v>
      </c>
      <c r="M196" s="5">
        <v>2</v>
      </c>
      <c r="N196" s="5">
        <v>1</v>
      </c>
      <c r="O196" s="5"/>
      <c r="P196" s="5"/>
      <c r="Q196" s="5"/>
      <c r="R196" s="5">
        <v>3</v>
      </c>
      <c r="S196" s="5"/>
      <c r="T196" s="5"/>
      <c r="U196" s="5"/>
      <c r="V196" s="5"/>
      <c r="W196" s="5">
        <v>92</v>
      </c>
    </row>
    <row r="197" spans="1:25">
      <c r="A197" s="5" t="s">
        <v>94</v>
      </c>
      <c r="B197" s="5">
        <v>2020</v>
      </c>
      <c r="C197" s="103">
        <v>43856</v>
      </c>
      <c r="D197" s="5" t="s">
        <v>72</v>
      </c>
      <c r="E197" s="5" t="s">
        <v>315</v>
      </c>
      <c r="F197" s="5" t="s">
        <v>175</v>
      </c>
      <c r="G197" s="5"/>
      <c r="H197" s="5">
        <v>5</v>
      </c>
      <c r="I197" s="5">
        <v>1</v>
      </c>
      <c r="J197" s="5">
        <v>38</v>
      </c>
      <c r="K197" s="5">
        <v>10</v>
      </c>
      <c r="L197" s="5">
        <v>49</v>
      </c>
      <c r="M197" s="5"/>
      <c r="N197" s="5">
        <v>5</v>
      </c>
      <c r="O197" s="5">
        <v>5</v>
      </c>
      <c r="P197" s="5"/>
      <c r="Q197" s="5"/>
      <c r="R197" s="5"/>
      <c r="S197" s="5"/>
      <c r="T197" s="5">
        <v>10</v>
      </c>
      <c r="U197" s="5">
        <v>20</v>
      </c>
      <c r="V197" s="5"/>
      <c r="W197" s="5">
        <v>89</v>
      </c>
    </row>
    <row r="198" spans="1:25">
      <c r="A198" s="5" t="s">
        <v>94</v>
      </c>
      <c r="B198" s="5">
        <v>2020</v>
      </c>
      <c r="C198" s="103">
        <v>43856</v>
      </c>
      <c r="D198" s="5" t="s">
        <v>72</v>
      </c>
      <c r="E198" s="5" t="s">
        <v>227</v>
      </c>
      <c r="F198" s="5" t="s">
        <v>228</v>
      </c>
      <c r="G198" s="5"/>
      <c r="H198" s="5">
        <v>6</v>
      </c>
      <c r="I198" s="5">
        <v>26</v>
      </c>
      <c r="J198" s="5">
        <v>24</v>
      </c>
      <c r="K198" s="5">
        <v>32</v>
      </c>
      <c r="L198" s="5">
        <v>82</v>
      </c>
      <c r="M198" s="5"/>
      <c r="N198" s="5"/>
      <c r="O198" s="5"/>
      <c r="P198" s="5"/>
      <c r="Q198" s="5"/>
      <c r="R198" s="5"/>
      <c r="S198" s="5"/>
      <c r="T198" s="5">
        <v>6</v>
      </c>
      <c r="U198" s="5"/>
      <c r="V198" s="5"/>
      <c r="W198" s="5">
        <v>88</v>
      </c>
    </row>
    <row r="199" spans="1:25">
      <c r="A199" s="5" t="s">
        <v>94</v>
      </c>
      <c r="B199" s="5">
        <v>2020</v>
      </c>
      <c r="C199" s="103">
        <v>43856</v>
      </c>
      <c r="D199" s="5" t="s">
        <v>72</v>
      </c>
      <c r="E199" s="5" t="s">
        <v>220</v>
      </c>
      <c r="F199" s="5" t="s">
        <v>17</v>
      </c>
      <c r="G199" s="5"/>
      <c r="H199" s="5">
        <v>7</v>
      </c>
      <c r="I199" s="5">
        <v>34</v>
      </c>
      <c r="J199" s="5">
        <v>6</v>
      </c>
      <c r="K199" s="5">
        <v>34</v>
      </c>
      <c r="L199" s="5">
        <v>74</v>
      </c>
      <c r="M199" s="5"/>
      <c r="N199" s="5"/>
      <c r="O199" s="5">
        <v>2</v>
      </c>
      <c r="P199" s="5"/>
      <c r="Q199" s="5"/>
      <c r="R199" s="5"/>
      <c r="S199" s="5"/>
      <c r="T199" s="5">
        <v>2</v>
      </c>
      <c r="U199" s="5"/>
      <c r="V199" s="5"/>
      <c r="W199" s="5">
        <v>78</v>
      </c>
    </row>
    <row r="200" spans="1:25">
      <c r="A200" s="5" t="s">
        <v>94</v>
      </c>
      <c r="B200" s="5">
        <v>2020</v>
      </c>
      <c r="C200" s="103">
        <v>43856</v>
      </c>
      <c r="D200" s="5" t="s">
        <v>72</v>
      </c>
      <c r="E200" s="5" t="s">
        <v>283</v>
      </c>
      <c r="F200" s="5" t="s">
        <v>123</v>
      </c>
      <c r="G200" s="5"/>
      <c r="H200" s="5">
        <v>8</v>
      </c>
      <c r="I200" s="5">
        <v>28</v>
      </c>
      <c r="J200" s="5">
        <v>30</v>
      </c>
      <c r="K200" s="5">
        <v>20</v>
      </c>
      <c r="L200" s="5">
        <v>78</v>
      </c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>
        <v>78</v>
      </c>
    </row>
    <row r="201" spans="1:25">
      <c r="A201" s="5" t="s">
        <v>94</v>
      </c>
      <c r="B201" s="5">
        <v>2020</v>
      </c>
      <c r="C201" s="103">
        <v>43856</v>
      </c>
      <c r="D201" s="5" t="s">
        <v>72</v>
      </c>
      <c r="E201" s="5" t="s">
        <v>325</v>
      </c>
      <c r="F201" s="5" t="s">
        <v>121</v>
      </c>
      <c r="G201" s="5"/>
      <c r="H201" s="5">
        <v>9</v>
      </c>
      <c r="I201" s="5">
        <v>16</v>
      </c>
      <c r="J201" s="5">
        <v>10</v>
      </c>
      <c r="K201" s="5">
        <v>30</v>
      </c>
      <c r="L201" s="5">
        <v>56</v>
      </c>
      <c r="M201" s="5"/>
      <c r="N201" s="5">
        <v>3</v>
      </c>
      <c r="O201" s="5"/>
      <c r="P201" s="5">
        <v>3</v>
      </c>
      <c r="Q201" s="5"/>
      <c r="R201" s="5">
        <v>1</v>
      </c>
      <c r="S201" s="5"/>
      <c r="T201" s="5"/>
      <c r="U201" s="5"/>
      <c r="V201" s="5"/>
      <c r="W201" s="5">
        <v>63</v>
      </c>
    </row>
    <row r="202" spans="1:25">
      <c r="A202" s="5" t="s">
        <v>94</v>
      </c>
      <c r="B202" s="5">
        <v>2020</v>
      </c>
      <c r="C202" s="103">
        <v>43856</v>
      </c>
      <c r="D202" s="5" t="s">
        <v>72</v>
      </c>
      <c r="E202" s="5" t="s">
        <v>313</v>
      </c>
      <c r="F202" s="5" t="s">
        <v>239</v>
      </c>
      <c r="G202" s="5"/>
      <c r="H202" s="5">
        <v>10</v>
      </c>
      <c r="I202" s="5">
        <v>10</v>
      </c>
      <c r="J202" s="5">
        <v>22</v>
      </c>
      <c r="K202" s="5">
        <v>28</v>
      </c>
      <c r="L202" s="5">
        <v>60</v>
      </c>
      <c r="M202" s="5"/>
      <c r="N202" s="5"/>
      <c r="O202" s="5">
        <v>1</v>
      </c>
      <c r="P202" s="5"/>
      <c r="Q202" s="5"/>
      <c r="R202" s="5"/>
      <c r="S202" s="5">
        <v>1</v>
      </c>
      <c r="T202" s="5"/>
      <c r="U202" s="5"/>
      <c r="V202" s="5"/>
      <c r="W202" s="5">
        <v>62</v>
      </c>
    </row>
    <row r="203" spans="1:25">
      <c r="A203" s="5" t="s">
        <v>94</v>
      </c>
      <c r="B203" s="5">
        <v>2020</v>
      </c>
      <c r="C203" s="103">
        <v>43856</v>
      </c>
      <c r="D203" s="5" t="s">
        <v>72</v>
      </c>
      <c r="E203" s="5" t="s">
        <v>323</v>
      </c>
      <c r="F203" s="5" t="s">
        <v>27</v>
      </c>
      <c r="G203" s="5"/>
      <c r="H203" s="5">
        <v>11</v>
      </c>
      <c r="I203" s="5">
        <v>22</v>
      </c>
      <c r="J203" s="5">
        <v>14</v>
      </c>
      <c r="K203" s="5">
        <v>16</v>
      </c>
      <c r="L203" s="5">
        <v>52</v>
      </c>
      <c r="M203" s="5"/>
      <c r="N203" s="5"/>
      <c r="O203" s="5"/>
      <c r="P203" s="5"/>
      <c r="Q203" s="5">
        <v>2</v>
      </c>
      <c r="R203" s="5"/>
      <c r="S203" s="5"/>
      <c r="T203" s="5"/>
      <c r="U203" s="5"/>
      <c r="V203" s="5"/>
      <c r="W203" s="5">
        <v>54</v>
      </c>
    </row>
    <row r="204" spans="1:25">
      <c r="A204" s="5" t="s">
        <v>94</v>
      </c>
      <c r="B204" s="5">
        <v>2020</v>
      </c>
      <c r="C204" s="103">
        <v>43856</v>
      </c>
      <c r="D204" s="5" t="s">
        <v>72</v>
      </c>
      <c r="E204" s="5" t="s">
        <v>322</v>
      </c>
      <c r="F204" s="5" t="s">
        <v>61</v>
      </c>
      <c r="G204" s="5"/>
      <c r="H204" s="5">
        <v>12</v>
      </c>
      <c r="I204" s="5">
        <v>24</v>
      </c>
      <c r="J204" s="5">
        <v>8</v>
      </c>
      <c r="K204" s="5">
        <v>22</v>
      </c>
      <c r="L204" s="5">
        <v>54</v>
      </c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>
        <v>54</v>
      </c>
    </row>
    <row r="205" spans="1:25">
      <c r="A205" s="5" t="s">
        <v>94</v>
      </c>
      <c r="B205" s="5">
        <v>2020</v>
      </c>
      <c r="C205" s="103">
        <v>43856</v>
      </c>
      <c r="D205" s="5" t="s">
        <v>72</v>
      </c>
      <c r="E205" s="5" t="s">
        <v>312</v>
      </c>
      <c r="F205" s="5" t="s">
        <v>271</v>
      </c>
      <c r="G205" s="5"/>
      <c r="H205" s="5">
        <v>13</v>
      </c>
      <c r="I205" s="5">
        <v>2</v>
      </c>
      <c r="J205" s="5">
        <v>36</v>
      </c>
      <c r="K205" s="5">
        <v>14</v>
      </c>
      <c r="L205" s="5">
        <v>52</v>
      </c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>
        <v>52</v>
      </c>
    </row>
    <row r="206" spans="1:25">
      <c r="A206" s="5" t="s">
        <v>94</v>
      </c>
      <c r="B206" s="5">
        <v>2020</v>
      </c>
      <c r="C206" s="103">
        <v>43856</v>
      </c>
      <c r="D206" s="5" t="s">
        <v>72</v>
      </c>
      <c r="E206" s="5" t="s">
        <v>309</v>
      </c>
      <c r="F206" s="5" t="s">
        <v>38</v>
      </c>
      <c r="G206" s="5"/>
      <c r="H206" s="5">
        <v>14</v>
      </c>
      <c r="I206" s="5">
        <v>14</v>
      </c>
      <c r="J206" s="5">
        <v>16</v>
      </c>
      <c r="K206" s="5">
        <v>12</v>
      </c>
      <c r="L206" s="5">
        <v>42</v>
      </c>
      <c r="M206" s="5">
        <v>1</v>
      </c>
      <c r="N206" s="5"/>
      <c r="O206" s="5"/>
      <c r="P206" s="5">
        <v>2</v>
      </c>
      <c r="Q206" s="5"/>
      <c r="R206" s="5">
        <v>2</v>
      </c>
      <c r="S206" s="5">
        <v>5</v>
      </c>
      <c r="T206" s="5"/>
      <c r="U206" s="5"/>
      <c r="V206" s="5"/>
      <c r="W206" s="5">
        <v>52</v>
      </c>
    </row>
    <row r="207" spans="1:25">
      <c r="A207" s="5" t="s">
        <v>94</v>
      </c>
      <c r="B207" s="5">
        <v>2020</v>
      </c>
      <c r="C207" s="103">
        <v>43856</v>
      </c>
      <c r="D207" s="5" t="s">
        <v>72</v>
      </c>
      <c r="E207" s="5" t="s">
        <v>249</v>
      </c>
      <c r="F207" s="5" t="s">
        <v>250</v>
      </c>
      <c r="G207" s="5"/>
      <c r="H207" s="5">
        <v>15</v>
      </c>
      <c r="I207" s="5">
        <v>4</v>
      </c>
      <c r="J207" s="5">
        <v>12</v>
      </c>
      <c r="K207" s="5">
        <v>24</v>
      </c>
      <c r="L207" s="5">
        <v>40</v>
      </c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>
        <v>40</v>
      </c>
    </row>
    <row r="208" spans="1:25">
      <c r="A208" s="5" t="s">
        <v>94</v>
      </c>
      <c r="B208" s="5">
        <v>2020</v>
      </c>
      <c r="C208" s="103">
        <v>43856</v>
      </c>
      <c r="D208" s="5" t="s">
        <v>72</v>
      </c>
      <c r="E208" s="5" t="s">
        <v>224</v>
      </c>
      <c r="F208" s="5" t="s">
        <v>225</v>
      </c>
      <c r="G208" s="5"/>
      <c r="H208" s="5">
        <v>16</v>
      </c>
      <c r="I208" s="5">
        <v>6</v>
      </c>
      <c r="J208" s="5">
        <v>26</v>
      </c>
      <c r="K208" s="5">
        <v>4</v>
      </c>
      <c r="L208" s="5">
        <v>36</v>
      </c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>
        <v>36</v>
      </c>
    </row>
    <row r="209" spans="1:25">
      <c r="A209" s="5" t="s">
        <v>94</v>
      </c>
      <c r="B209" s="5">
        <v>2020</v>
      </c>
      <c r="C209" s="103">
        <v>43856</v>
      </c>
      <c r="D209" s="5" t="s">
        <v>72</v>
      </c>
      <c r="E209" s="5" t="s">
        <v>324</v>
      </c>
      <c r="F209" s="5" t="s">
        <v>40</v>
      </c>
      <c r="G209" s="5"/>
      <c r="H209" s="5">
        <v>17</v>
      </c>
      <c r="I209" s="5">
        <v>18</v>
      </c>
      <c r="J209" s="5">
        <v>4</v>
      </c>
      <c r="K209" s="5">
        <v>6</v>
      </c>
      <c r="L209" s="5">
        <v>28</v>
      </c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>
        <v>28</v>
      </c>
    </row>
    <row r="210" spans="1:25">
      <c r="A210" s="5" t="s">
        <v>94</v>
      </c>
      <c r="B210" s="5">
        <v>2020</v>
      </c>
      <c r="C210" s="103">
        <v>43856</v>
      </c>
      <c r="D210" s="5" t="s">
        <v>72</v>
      </c>
      <c r="E210" s="5" t="s">
        <v>258</v>
      </c>
      <c r="F210" s="5" t="s">
        <v>65</v>
      </c>
      <c r="G210" s="5"/>
      <c r="H210" s="5">
        <v>18</v>
      </c>
      <c r="I210" s="5">
        <v>1</v>
      </c>
      <c r="J210" s="5">
        <v>18</v>
      </c>
      <c r="K210" s="5">
        <v>2</v>
      </c>
      <c r="L210" s="5">
        <v>21</v>
      </c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>
        <v>21</v>
      </c>
    </row>
    <row r="211" spans="1:25">
      <c r="A211" s="44" t="s">
        <v>94</v>
      </c>
      <c r="B211" s="44">
        <v>2020</v>
      </c>
      <c r="C211" s="125">
        <v>43856</v>
      </c>
      <c r="D211" s="44" t="s">
        <v>72</v>
      </c>
      <c r="E211" s="44" t="s">
        <v>229</v>
      </c>
      <c r="F211" s="44" t="s">
        <v>230</v>
      </c>
      <c r="G211" s="44"/>
      <c r="H211" s="44">
        <v>19</v>
      </c>
      <c r="I211" s="44">
        <v>8</v>
      </c>
      <c r="J211" s="44">
        <v>2</v>
      </c>
      <c r="K211" s="44">
        <v>8</v>
      </c>
      <c r="L211" s="44">
        <v>18</v>
      </c>
      <c r="M211" s="44"/>
      <c r="N211" s="44"/>
      <c r="O211" s="44"/>
      <c r="P211" s="44"/>
      <c r="Q211" s="44"/>
      <c r="R211" s="44"/>
      <c r="S211" s="44">
        <v>2</v>
      </c>
      <c r="T211" s="44"/>
      <c r="U211" s="44"/>
      <c r="V211" s="44"/>
      <c r="W211" s="44">
        <v>20</v>
      </c>
    </row>
    <row r="212" spans="1:25">
      <c r="A212" s="5" t="s">
        <v>94</v>
      </c>
      <c r="B212" s="5">
        <v>2020</v>
      </c>
      <c r="C212" s="6">
        <v>43856</v>
      </c>
      <c r="D212" s="5" t="s">
        <v>72</v>
      </c>
      <c r="E212" s="5" t="s">
        <v>321</v>
      </c>
      <c r="F212" s="5" t="s">
        <v>161</v>
      </c>
      <c r="G212" s="5"/>
      <c r="H212" s="5">
        <v>20</v>
      </c>
      <c r="I212" s="5">
        <v>12</v>
      </c>
      <c r="J212" s="5">
        <v>1</v>
      </c>
      <c r="K212" s="5">
        <v>1</v>
      </c>
      <c r="L212" s="5">
        <v>14</v>
      </c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>
        <v>14</v>
      </c>
    </row>
    <row r="213" spans="1:25">
      <c r="A213" s="5" t="s">
        <v>94</v>
      </c>
      <c r="B213" s="5">
        <v>2020</v>
      </c>
      <c r="C213" s="6">
        <v>43856</v>
      </c>
      <c r="D213" s="5" t="s">
        <v>72</v>
      </c>
      <c r="E213" s="5" t="s">
        <v>284</v>
      </c>
      <c r="F213" s="5" t="s">
        <v>49</v>
      </c>
      <c r="G213" s="5"/>
      <c r="H213" s="5">
        <v>21</v>
      </c>
      <c r="I213" s="5">
        <v>20</v>
      </c>
      <c r="J213" s="5" t="s">
        <v>318</v>
      </c>
      <c r="K213" s="5">
        <v>18</v>
      </c>
      <c r="L213" s="5">
        <v>-1</v>
      </c>
      <c r="M213" s="5"/>
      <c r="N213" s="5"/>
      <c r="O213" s="5"/>
      <c r="P213" s="5"/>
      <c r="Q213" s="5"/>
      <c r="R213" s="5"/>
      <c r="S213" s="5"/>
      <c r="T213" s="5"/>
      <c r="U213" s="5"/>
      <c r="V213" s="5">
        <v>40</v>
      </c>
      <c r="W213" s="5">
        <v>-41</v>
      </c>
    </row>
    <row r="214" spans="1:25">
      <c r="A214" s="5" t="s">
        <v>94</v>
      </c>
      <c r="B214" s="5">
        <v>2020</v>
      </c>
      <c r="C214" s="6">
        <v>43856</v>
      </c>
      <c r="D214" s="5" t="s">
        <v>72</v>
      </c>
      <c r="E214" s="5" t="s">
        <v>319</v>
      </c>
      <c r="F214" s="5" t="s">
        <v>25</v>
      </c>
      <c r="G214" s="5"/>
      <c r="H214" s="5" t="s">
        <v>318</v>
      </c>
      <c r="I214" s="5">
        <v>40</v>
      </c>
      <c r="J214" s="5">
        <v>34</v>
      </c>
      <c r="K214" s="5" t="s">
        <v>388</v>
      </c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 t="s">
        <v>318</v>
      </c>
    </row>
    <row r="215" spans="1:2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219</v>
      </c>
      <c r="F215" s="1" t="s">
        <v>67</v>
      </c>
      <c r="G215" s="1"/>
      <c r="H215" s="1">
        <v>1</v>
      </c>
      <c r="I215" s="1">
        <v>38</v>
      </c>
      <c r="J215" s="1">
        <v>40</v>
      </c>
      <c r="K215" s="1">
        <v>40</v>
      </c>
      <c r="L215" s="1">
        <v>118</v>
      </c>
      <c r="M215" s="1">
        <v>5</v>
      </c>
      <c r="N215" s="1">
        <v>5</v>
      </c>
      <c r="O215" s="1"/>
      <c r="P215" s="1"/>
      <c r="Q215" s="1">
        <v>5</v>
      </c>
      <c r="R215" s="1">
        <v>5</v>
      </c>
      <c r="S215" s="1">
        <v>1</v>
      </c>
      <c r="T215" s="1"/>
      <c r="U215" s="1"/>
      <c r="V215" s="1"/>
      <c r="W215" s="1">
        <v>139</v>
      </c>
      <c r="X215" s="45">
        <v>1.3395833333333333</v>
      </c>
      <c r="Y215">
        <v>37.31</v>
      </c>
    </row>
    <row r="216" spans="1:2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317</v>
      </c>
      <c r="F216" s="1" t="s">
        <v>27</v>
      </c>
      <c r="G216" s="1"/>
      <c r="H216" s="1">
        <v>2</v>
      </c>
      <c r="I216" s="1">
        <v>34</v>
      </c>
      <c r="J216" s="1">
        <v>38</v>
      </c>
      <c r="K216" s="1">
        <v>38</v>
      </c>
      <c r="L216" s="1">
        <v>110</v>
      </c>
      <c r="M216" s="1">
        <v>1</v>
      </c>
      <c r="N216" s="1">
        <v>3</v>
      </c>
      <c r="O216" s="1"/>
      <c r="P216" s="1">
        <v>1</v>
      </c>
      <c r="Q216" s="1">
        <v>1</v>
      </c>
      <c r="R216" s="1">
        <v>1</v>
      </c>
      <c r="S216" s="1"/>
      <c r="T216" s="1">
        <v>10</v>
      </c>
      <c r="U216" s="1"/>
      <c r="V216" s="1"/>
      <c r="W216" s="1">
        <v>127</v>
      </c>
    </row>
    <row r="217" spans="1:2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314</v>
      </c>
      <c r="F217" s="1" t="s">
        <v>29</v>
      </c>
      <c r="G217" s="1"/>
      <c r="H217" s="1">
        <v>3</v>
      </c>
      <c r="I217" s="1">
        <v>28</v>
      </c>
      <c r="J217" s="1">
        <v>34</v>
      </c>
      <c r="K217" s="1">
        <v>30</v>
      </c>
      <c r="L217" s="1">
        <v>92</v>
      </c>
      <c r="M217" s="1"/>
      <c r="N217" s="1">
        <v>1</v>
      </c>
      <c r="O217" s="1"/>
      <c r="P217" s="1">
        <v>3</v>
      </c>
      <c r="Q217" s="1"/>
      <c r="R217" s="1">
        <v>2</v>
      </c>
      <c r="S217" s="1">
        <v>2</v>
      </c>
      <c r="T217" s="1"/>
      <c r="U217" s="1"/>
      <c r="V217" s="1"/>
      <c r="W217" s="1">
        <v>100</v>
      </c>
    </row>
    <row r="218" spans="1:2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327</v>
      </c>
      <c r="F218" s="1" t="s">
        <v>53</v>
      </c>
      <c r="G218" s="1"/>
      <c r="H218" s="1">
        <v>4</v>
      </c>
      <c r="I218" s="1">
        <v>36</v>
      </c>
      <c r="J218" s="1">
        <v>20</v>
      </c>
      <c r="K218" s="1">
        <v>32</v>
      </c>
      <c r="L218" s="1">
        <v>88</v>
      </c>
      <c r="M218" s="1"/>
      <c r="N218" s="1"/>
      <c r="O218" s="1"/>
      <c r="P218" s="1">
        <v>5</v>
      </c>
      <c r="Q218" s="1"/>
      <c r="R218" s="1">
        <v>3</v>
      </c>
      <c r="S218" s="1">
        <v>3</v>
      </c>
      <c r="T218" s="1"/>
      <c r="U218" s="1"/>
      <c r="V218" s="1"/>
      <c r="W218" s="1">
        <v>99</v>
      </c>
    </row>
    <row r="219" spans="1:2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287</v>
      </c>
      <c r="F219" s="1" t="s">
        <v>47</v>
      </c>
      <c r="G219" s="1"/>
      <c r="H219" s="1">
        <v>5</v>
      </c>
      <c r="I219" s="1">
        <v>32</v>
      </c>
      <c r="J219" s="1">
        <v>24</v>
      </c>
      <c r="K219" s="1">
        <v>26</v>
      </c>
      <c r="L219" s="1">
        <v>82</v>
      </c>
      <c r="M219" s="1">
        <v>2</v>
      </c>
      <c r="N219" s="1"/>
      <c r="O219" s="1">
        <v>2</v>
      </c>
      <c r="P219" s="1"/>
      <c r="Q219" s="1">
        <v>2</v>
      </c>
      <c r="R219" s="1"/>
      <c r="S219" s="1"/>
      <c r="T219" s="1"/>
      <c r="U219" s="1"/>
      <c r="V219" s="1"/>
      <c r="W219" s="1">
        <v>88</v>
      </c>
    </row>
    <row r="220" spans="1:2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329</v>
      </c>
      <c r="F220" s="1" t="s">
        <v>330</v>
      </c>
      <c r="G220" s="1"/>
      <c r="H220" s="1">
        <v>6</v>
      </c>
      <c r="I220" s="1">
        <v>20</v>
      </c>
      <c r="J220" s="1">
        <v>30</v>
      </c>
      <c r="K220" s="1">
        <v>24</v>
      </c>
      <c r="L220" s="1">
        <v>74</v>
      </c>
      <c r="M220" s="1"/>
      <c r="N220" s="1"/>
      <c r="O220" s="1"/>
      <c r="P220" s="1">
        <v>2</v>
      </c>
      <c r="Q220" s="1"/>
      <c r="R220" s="1"/>
      <c r="S220" s="1"/>
      <c r="T220" s="1">
        <v>6</v>
      </c>
      <c r="U220" s="1"/>
      <c r="V220" s="1"/>
      <c r="W220" s="1">
        <v>82</v>
      </c>
    </row>
    <row r="221" spans="1:2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309</v>
      </c>
      <c r="F221" s="1" t="s">
        <v>38</v>
      </c>
      <c r="G221" s="1"/>
      <c r="H221" s="1">
        <v>7</v>
      </c>
      <c r="I221" s="1">
        <v>20</v>
      </c>
      <c r="J221" s="1">
        <v>28</v>
      </c>
      <c r="K221" s="1">
        <v>28</v>
      </c>
      <c r="L221" s="1">
        <v>76</v>
      </c>
      <c r="M221" s="1"/>
      <c r="N221" s="1"/>
      <c r="O221" s="1"/>
      <c r="P221" s="1"/>
      <c r="Q221" s="1"/>
      <c r="R221" s="1"/>
      <c r="S221" s="1"/>
      <c r="T221" s="1">
        <v>4</v>
      </c>
      <c r="U221" s="1"/>
      <c r="V221" s="1"/>
      <c r="W221" s="1">
        <v>80</v>
      </c>
    </row>
    <row r="222" spans="1:2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"/>
      <c r="H222" s="1">
        <v>8</v>
      </c>
      <c r="I222" s="1">
        <v>30</v>
      </c>
      <c r="J222" s="1">
        <v>14</v>
      </c>
      <c r="K222" s="1">
        <v>34</v>
      </c>
      <c r="L222" s="1">
        <v>78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>
        <v>78</v>
      </c>
    </row>
    <row r="223" spans="1:2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320</v>
      </c>
      <c r="F223" s="1" t="s">
        <v>44</v>
      </c>
      <c r="G223" s="1"/>
      <c r="H223" s="1">
        <v>9</v>
      </c>
      <c r="I223" s="1">
        <v>24</v>
      </c>
      <c r="J223" s="1">
        <v>10</v>
      </c>
      <c r="K223" s="1">
        <v>14</v>
      </c>
      <c r="L223" s="1">
        <v>48</v>
      </c>
      <c r="M223" s="1"/>
      <c r="N223" s="1"/>
      <c r="O223" s="1"/>
      <c r="P223" s="1"/>
      <c r="Q223" s="1"/>
      <c r="R223" s="1"/>
      <c r="S223" s="1">
        <v>5</v>
      </c>
      <c r="T223" s="1"/>
      <c r="U223" s="1">
        <v>20</v>
      </c>
      <c r="V223" s="1"/>
      <c r="W223" s="1">
        <v>73</v>
      </c>
    </row>
    <row r="224" spans="1:2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229</v>
      </c>
      <c r="F224" s="1" t="s">
        <v>230</v>
      </c>
      <c r="G224" s="1"/>
      <c r="H224" s="1">
        <v>10</v>
      </c>
      <c r="I224" s="1">
        <v>26</v>
      </c>
      <c r="J224" s="1">
        <v>18</v>
      </c>
      <c r="K224" s="1">
        <v>22</v>
      </c>
      <c r="L224" s="1">
        <v>66</v>
      </c>
      <c r="M224" s="1"/>
      <c r="N224" s="1"/>
      <c r="O224" s="1">
        <v>5</v>
      </c>
      <c r="P224" s="1"/>
      <c r="Q224" s="1"/>
      <c r="R224" s="1"/>
      <c r="S224" s="1"/>
      <c r="T224" s="1"/>
      <c r="U224" s="1"/>
      <c r="V224" s="1"/>
      <c r="W224" s="1">
        <v>71</v>
      </c>
    </row>
    <row r="225" spans="1:2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312</v>
      </c>
      <c r="F225" s="1" t="s">
        <v>271</v>
      </c>
      <c r="G225" s="1"/>
      <c r="H225" s="1">
        <v>11</v>
      </c>
      <c r="I225" s="1">
        <v>20</v>
      </c>
      <c r="J225" s="1">
        <v>32</v>
      </c>
      <c r="K225" s="1">
        <v>8</v>
      </c>
      <c r="L225" s="1">
        <v>60</v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>
        <v>60</v>
      </c>
    </row>
    <row r="226" spans="1:2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328</v>
      </c>
      <c r="F226" s="1" t="s">
        <v>237</v>
      </c>
      <c r="G226" s="1"/>
      <c r="H226" s="1">
        <v>12</v>
      </c>
      <c r="I226" s="1">
        <v>22</v>
      </c>
      <c r="J226" s="1">
        <v>16</v>
      </c>
      <c r="K226" s="1">
        <v>18</v>
      </c>
      <c r="L226" s="1">
        <v>56</v>
      </c>
      <c r="M226" s="1"/>
      <c r="N226" s="1"/>
      <c r="O226" s="1">
        <v>1</v>
      </c>
      <c r="P226" s="1"/>
      <c r="Q226" s="1"/>
      <c r="R226" s="1"/>
      <c r="S226" s="1"/>
      <c r="T226" s="1"/>
      <c r="U226" s="1"/>
      <c r="V226" s="1"/>
      <c r="W226" s="1">
        <v>57</v>
      </c>
    </row>
    <row r="227" spans="1:2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238</v>
      </c>
      <c r="F227" s="1" t="s">
        <v>239</v>
      </c>
      <c r="G227" s="1"/>
      <c r="H227" s="1">
        <v>13</v>
      </c>
      <c r="I227" s="1">
        <v>20</v>
      </c>
      <c r="J227" s="1">
        <v>22</v>
      </c>
      <c r="K227" s="1">
        <v>10</v>
      </c>
      <c r="L227" s="1">
        <v>52</v>
      </c>
      <c r="M227" s="1"/>
      <c r="N227" s="1"/>
      <c r="O227" s="1"/>
      <c r="P227" s="1"/>
      <c r="Q227" s="1"/>
      <c r="R227" s="1"/>
      <c r="S227" s="1"/>
      <c r="T227" s="1">
        <v>2</v>
      </c>
      <c r="U227" s="1"/>
      <c r="V227" s="1"/>
      <c r="W227" s="1">
        <v>54</v>
      </c>
    </row>
    <row r="228" spans="1:2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322</v>
      </c>
      <c r="F228" s="1" t="s">
        <v>61</v>
      </c>
      <c r="G228" s="1"/>
      <c r="H228" s="1">
        <v>14</v>
      </c>
      <c r="I228" s="1">
        <v>20</v>
      </c>
      <c r="J228" s="1">
        <v>12</v>
      </c>
      <c r="K228" s="1">
        <v>20</v>
      </c>
      <c r="L228" s="1">
        <v>52</v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>
        <v>52</v>
      </c>
    </row>
    <row r="229" spans="1:25">
      <c r="A229" s="1" t="s">
        <v>152</v>
      </c>
      <c r="B229" s="1">
        <v>2019</v>
      </c>
      <c r="C229" s="2">
        <v>43814</v>
      </c>
      <c r="D229" s="1" t="s">
        <v>72</v>
      </c>
      <c r="E229" s="1" t="s">
        <v>321</v>
      </c>
      <c r="F229" s="1" t="s">
        <v>161</v>
      </c>
      <c r="G229" s="1"/>
      <c r="H229" s="1">
        <v>15</v>
      </c>
      <c r="I229" s="1">
        <v>20</v>
      </c>
      <c r="J229" s="1">
        <v>26</v>
      </c>
      <c r="K229" s="1">
        <v>16</v>
      </c>
      <c r="L229" s="1">
        <v>62</v>
      </c>
      <c r="M229" s="1"/>
      <c r="N229" s="1"/>
      <c r="O229" s="1"/>
      <c r="P229" s="1"/>
      <c r="Q229" s="1"/>
      <c r="R229" s="1"/>
      <c r="S229" s="1"/>
      <c r="T229" s="1"/>
      <c r="U229" s="1"/>
      <c r="V229" s="1">
        <v>20</v>
      </c>
      <c r="W229" s="1">
        <v>42</v>
      </c>
    </row>
    <row r="230" spans="1:25">
      <c r="A230" s="1" t="s">
        <v>152</v>
      </c>
      <c r="B230" s="1">
        <v>2019</v>
      </c>
      <c r="C230" s="2">
        <v>43814</v>
      </c>
      <c r="D230" s="1" t="s">
        <v>72</v>
      </c>
      <c r="E230" s="1" t="s">
        <v>258</v>
      </c>
      <c r="F230" s="1" t="s">
        <v>65</v>
      </c>
      <c r="G230" s="1"/>
      <c r="H230" s="1">
        <v>16</v>
      </c>
      <c r="I230" s="1">
        <v>20</v>
      </c>
      <c r="J230" s="1">
        <v>6</v>
      </c>
      <c r="K230" s="1">
        <v>12</v>
      </c>
      <c r="L230" s="1">
        <v>38</v>
      </c>
      <c r="M230" s="1"/>
      <c r="N230" s="1"/>
      <c r="O230" s="1"/>
      <c r="P230" s="1"/>
      <c r="Q230" s="1">
        <v>3</v>
      </c>
      <c r="R230" s="1"/>
      <c r="S230" s="1"/>
      <c r="T230" s="1"/>
      <c r="U230" s="1"/>
      <c r="V230" s="1"/>
      <c r="W230" s="1">
        <v>41</v>
      </c>
    </row>
    <row r="231" spans="1:25">
      <c r="A231" s="1" t="s">
        <v>152</v>
      </c>
      <c r="B231" s="1">
        <v>2019</v>
      </c>
      <c r="C231" s="2">
        <v>43814</v>
      </c>
      <c r="D231" s="1" t="s">
        <v>72</v>
      </c>
      <c r="E231" s="1" t="s">
        <v>326</v>
      </c>
      <c r="F231" s="1" t="s">
        <v>36</v>
      </c>
      <c r="G231" s="1"/>
      <c r="H231" s="1" t="s">
        <v>318</v>
      </c>
      <c r="I231" s="1">
        <v>40</v>
      </c>
      <c r="J231" s="1">
        <v>36</v>
      </c>
      <c r="K231" s="1">
        <v>36</v>
      </c>
      <c r="L231" s="1">
        <v>112</v>
      </c>
      <c r="M231" s="1">
        <v>3</v>
      </c>
      <c r="N231" s="1">
        <v>2</v>
      </c>
      <c r="O231" s="1">
        <v>3</v>
      </c>
      <c r="P231" s="1"/>
      <c r="Q231" s="1"/>
      <c r="R231" s="1"/>
      <c r="S231" s="1"/>
      <c r="T231" s="1"/>
      <c r="U231" s="1"/>
      <c r="V231" s="1"/>
      <c r="W231" s="1" t="s">
        <v>318</v>
      </c>
    </row>
    <row r="232" spans="1:25">
      <c r="A232" s="1" t="s">
        <v>152</v>
      </c>
      <c r="B232" s="1">
        <v>2019</v>
      </c>
      <c r="C232" s="2">
        <v>43814</v>
      </c>
      <c r="D232" s="1" t="s">
        <v>72</v>
      </c>
      <c r="E232" s="1" t="s">
        <v>342</v>
      </c>
      <c r="F232" s="1" t="s">
        <v>56</v>
      </c>
      <c r="G232" s="1"/>
      <c r="H232" s="1" t="s">
        <v>318</v>
      </c>
      <c r="I232" s="1">
        <v>20</v>
      </c>
      <c r="J232" s="1">
        <v>8</v>
      </c>
      <c r="K232" s="1" t="s">
        <v>388</v>
      </c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 t="s">
        <v>318</v>
      </c>
    </row>
    <row r="233" spans="1:25">
      <c r="A233" s="1" t="s">
        <v>152</v>
      </c>
      <c r="B233" s="1">
        <v>2019</v>
      </c>
      <c r="C233" s="2">
        <v>43814</v>
      </c>
      <c r="D233" s="1" t="s">
        <v>72</v>
      </c>
      <c r="E233" s="1" t="s">
        <v>220</v>
      </c>
      <c r="F233" s="1" t="s">
        <v>17</v>
      </c>
      <c r="G233" s="1"/>
      <c r="H233" s="1" t="s">
        <v>318</v>
      </c>
      <c r="I233" s="1">
        <v>20</v>
      </c>
      <c r="J233" s="1" t="s">
        <v>388</v>
      </c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 t="s">
        <v>318</v>
      </c>
    </row>
    <row r="234" spans="1:25">
      <c r="A234" s="1" t="s">
        <v>152</v>
      </c>
      <c r="B234" s="1">
        <v>2019</v>
      </c>
      <c r="C234" s="2">
        <v>43814</v>
      </c>
      <c r="D234" s="1" t="s">
        <v>72</v>
      </c>
      <c r="E234" s="1" t="s">
        <v>331</v>
      </c>
      <c r="F234" s="1" t="s">
        <v>40</v>
      </c>
      <c r="G234" s="1"/>
      <c r="H234" s="1" t="s">
        <v>318</v>
      </c>
      <c r="I234" s="1">
        <v>20</v>
      </c>
      <c r="J234" s="1" t="s">
        <v>388</v>
      </c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 t="s">
        <v>318</v>
      </c>
    </row>
    <row r="235" spans="1:25">
      <c r="A235" s="1" t="s">
        <v>152</v>
      </c>
      <c r="B235" s="1">
        <v>2019</v>
      </c>
      <c r="C235" s="2">
        <v>43814</v>
      </c>
      <c r="D235" s="1" t="s">
        <v>72</v>
      </c>
      <c r="E235" s="1" t="s">
        <v>285</v>
      </c>
      <c r="F235" s="1" t="s">
        <v>286</v>
      </c>
      <c r="G235" s="1"/>
      <c r="H235" s="1" t="s">
        <v>318</v>
      </c>
      <c r="I235" s="1">
        <v>20</v>
      </c>
      <c r="J235" s="1" t="s">
        <v>388</v>
      </c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 t="s">
        <v>318</v>
      </c>
    </row>
    <row r="236" spans="1:25">
      <c r="A236" s="5" t="s">
        <v>162</v>
      </c>
      <c r="B236" s="5">
        <v>2019</v>
      </c>
      <c r="C236" s="6">
        <v>43807</v>
      </c>
      <c r="D236" s="5" t="s">
        <v>72</v>
      </c>
      <c r="E236" s="5" t="s">
        <v>226</v>
      </c>
      <c r="F236" s="5" t="s">
        <v>40</v>
      </c>
      <c r="G236" s="5"/>
      <c r="H236" s="5">
        <v>1</v>
      </c>
      <c r="I236" s="5">
        <v>40</v>
      </c>
      <c r="J236" s="5">
        <v>38</v>
      </c>
      <c r="K236" s="5">
        <v>38</v>
      </c>
      <c r="L236" s="5">
        <v>116</v>
      </c>
      <c r="M236" s="5"/>
      <c r="N236" s="5">
        <v>1</v>
      </c>
      <c r="O236" s="5"/>
      <c r="P236" s="5">
        <v>5</v>
      </c>
      <c r="Q236" s="5">
        <v>2</v>
      </c>
      <c r="R236" s="5">
        <v>1</v>
      </c>
      <c r="S236" s="5"/>
      <c r="T236" s="5">
        <v>4</v>
      </c>
      <c r="U236" s="5"/>
      <c r="V236" s="5"/>
      <c r="W236" s="5">
        <v>129</v>
      </c>
      <c r="X236" s="45">
        <v>1.0381944444444444</v>
      </c>
      <c r="Y236">
        <v>48.146000000000001</v>
      </c>
    </row>
    <row r="237" spans="1:25">
      <c r="A237" s="5" t="s">
        <v>162</v>
      </c>
      <c r="B237" s="5">
        <v>2019</v>
      </c>
      <c r="C237" s="6">
        <v>43807</v>
      </c>
      <c r="D237" s="5" t="s">
        <v>72</v>
      </c>
      <c r="E237" s="5" t="s">
        <v>219</v>
      </c>
      <c r="F237" s="5" t="s">
        <v>67</v>
      </c>
      <c r="G237" s="5"/>
      <c r="H237" s="5">
        <v>2</v>
      </c>
      <c r="I237" s="5">
        <v>38</v>
      </c>
      <c r="J237" s="5">
        <v>36</v>
      </c>
      <c r="K237" s="5">
        <v>36</v>
      </c>
      <c r="L237" s="5">
        <v>110</v>
      </c>
      <c r="M237" s="5"/>
      <c r="N237" s="5"/>
      <c r="O237" s="5"/>
      <c r="P237" s="5">
        <v>3</v>
      </c>
      <c r="Q237" s="5">
        <v>5</v>
      </c>
      <c r="R237" s="5"/>
      <c r="S237" s="5"/>
      <c r="T237" s="5"/>
      <c r="U237" s="5"/>
      <c r="V237" s="5"/>
      <c r="W237" s="5">
        <v>118</v>
      </c>
    </row>
    <row r="238" spans="1:25">
      <c r="A238" s="5" t="s">
        <v>162</v>
      </c>
      <c r="B238" s="5">
        <v>2019</v>
      </c>
      <c r="C238" s="6">
        <v>43807</v>
      </c>
      <c r="D238" s="5" t="s">
        <v>72</v>
      </c>
      <c r="E238" s="5" t="s">
        <v>317</v>
      </c>
      <c r="F238" s="5" t="s">
        <v>27</v>
      </c>
      <c r="G238" s="5"/>
      <c r="H238" s="5">
        <v>3</v>
      </c>
      <c r="I238" s="5">
        <v>32</v>
      </c>
      <c r="J238" s="5">
        <v>40</v>
      </c>
      <c r="K238" s="5">
        <v>32</v>
      </c>
      <c r="L238" s="5">
        <v>104</v>
      </c>
      <c r="M238" s="5"/>
      <c r="N238" s="5"/>
      <c r="O238" s="5"/>
      <c r="P238" s="5">
        <v>2</v>
      </c>
      <c r="Q238" s="5">
        <v>3</v>
      </c>
      <c r="R238" s="5"/>
      <c r="S238" s="5">
        <v>2</v>
      </c>
      <c r="T238" s="5"/>
      <c r="U238" s="5"/>
      <c r="V238" s="5"/>
      <c r="W238" s="5">
        <v>111</v>
      </c>
    </row>
    <row r="239" spans="1:25">
      <c r="A239" s="5" t="s">
        <v>162</v>
      </c>
      <c r="B239" s="5">
        <v>2019</v>
      </c>
      <c r="C239" s="6">
        <v>43807</v>
      </c>
      <c r="D239" s="5" t="s">
        <v>72</v>
      </c>
      <c r="E239" s="5" t="s">
        <v>227</v>
      </c>
      <c r="F239" s="5" t="s">
        <v>228</v>
      </c>
      <c r="G239" s="5"/>
      <c r="H239" s="5">
        <v>4</v>
      </c>
      <c r="I239" s="5">
        <v>36</v>
      </c>
      <c r="J239" s="5">
        <v>32</v>
      </c>
      <c r="K239" s="5">
        <v>34</v>
      </c>
      <c r="L239" s="5">
        <v>102</v>
      </c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>
        <v>102</v>
      </c>
    </row>
    <row r="240" spans="1:25">
      <c r="A240" s="5" t="s">
        <v>162</v>
      </c>
      <c r="B240" s="5">
        <v>2019</v>
      </c>
      <c r="C240" s="6">
        <v>43807</v>
      </c>
      <c r="D240" s="5" t="s">
        <v>72</v>
      </c>
      <c r="E240" s="5" t="s">
        <v>275</v>
      </c>
      <c r="F240" s="5" t="s">
        <v>47</v>
      </c>
      <c r="G240" s="5"/>
      <c r="H240" s="5">
        <v>5</v>
      </c>
      <c r="I240" s="5">
        <v>34</v>
      </c>
      <c r="J240" s="5">
        <v>28</v>
      </c>
      <c r="K240" s="5">
        <v>28</v>
      </c>
      <c r="L240" s="5">
        <v>90</v>
      </c>
      <c r="M240" s="5"/>
      <c r="N240" s="5"/>
      <c r="O240" s="5"/>
      <c r="P240" s="5">
        <v>1</v>
      </c>
      <c r="Q240" s="5">
        <v>1</v>
      </c>
      <c r="R240" s="5"/>
      <c r="S240" s="5"/>
      <c r="T240" s="5"/>
      <c r="U240" s="5"/>
      <c r="V240" s="5"/>
      <c r="W240" s="5">
        <v>92</v>
      </c>
    </row>
    <row r="241" spans="1:23">
      <c r="A241" s="5" t="s">
        <v>162</v>
      </c>
      <c r="B241" s="5">
        <v>2019</v>
      </c>
      <c r="C241" s="6">
        <v>43807</v>
      </c>
      <c r="D241" s="5" t="s">
        <v>72</v>
      </c>
      <c r="E241" s="5" t="s">
        <v>285</v>
      </c>
      <c r="F241" s="5" t="s">
        <v>286</v>
      </c>
      <c r="G241" s="5"/>
      <c r="H241" s="5">
        <v>6</v>
      </c>
      <c r="I241" s="5">
        <v>22</v>
      </c>
      <c r="J241" s="5">
        <v>12</v>
      </c>
      <c r="K241" s="5">
        <v>26</v>
      </c>
      <c r="L241" s="5">
        <v>60</v>
      </c>
      <c r="M241" s="5">
        <v>2</v>
      </c>
      <c r="N241" s="5">
        <v>5</v>
      </c>
      <c r="O241" s="5">
        <v>2</v>
      </c>
      <c r="P241" s="5"/>
      <c r="Q241" s="5"/>
      <c r="R241" s="5"/>
      <c r="S241" s="5"/>
      <c r="T241" s="5"/>
      <c r="U241" s="5">
        <v>20</v>
      </c>
      <c r="V241" s="5"/>
      <c r="W241" s="5">
        <v>89</v>
      </c>
    </row>
    <row r="242" spans="1:23">
      <c r="A242" s="5" t="s">
        <v>162</v>
      </c>
      <c r="B242" s="5">
        <v>2019</v>
      </c>
      <c r="C242" s="6">
        <v>43807</v>
      </c>
      <c r="D242" s="5" t="s">
        <v>72</v>
      </c>
      <c r="E242" s="5" t="s">
        <v>258</v>
      </c>
      <c r="F242" s="5" t="s">
        <v>65</v>
      </c>
      <c r="G242" s="5"/>
      <c r="H242" s="5">
        <v>7</v>
      </c>
      <c r="I242" s="5">
        <v>26</v>
      </c>
      <c r="J242" s="5">
        <v>16</v>
      </c>
      <c r="K242" s="5">
        <v>16</v>
      </c>
      <c r="L242" s="5">
        <v>58</v>
      </c>
      <c r="M242" s="5">
        <v>3</v>
      </c>
      <c r="N242" s="5">
        <v>3</v>
      </c>
      <c r="O242" s="5"/>
      <c r="P242" s="5"/>
      <c r="Q242" s="5"/>
      <c r="R242" s="5"/>
      <c r="S242" s="5"/>
      <c r="T242" s="5"/>
      <c r="U242" s="5">
        <v>20</v>
      </c>
      <c r="V242" s="5"/>
      <c r="W242" s="5">
        <v>84</v>
      </c>
    </row>
    <row r="243" spans="1:23">
      <c r="A243" s="5" t="s">
        <v>162</v>
      </c>
      <c r="B243" s="5">
        <v>2019</v>
      </c>
      <c r="C243" s="6">
        <v>43807</v>
      </c>
      <c r="D243" s="5" t="s">
        <v>72</v>
      </c>
      <c r="E243" s="5" t="s">
        <v>224</v>
      </c>
      <c r="F243" s="5" t="s">
        <v>225</v>
      </c>
      <c r="G243" s="5"/>
      <c r="H243" s="5">
        <v>8</v>
      </c>
      <c r="I243" s="5">
        <v>6</v>
      </c>
      <c r="J243" s="5">
        <v>30</v>
      </c>
      <c r="K243" s="5">
        <v>24</v>
      </c>
      <c r="L243" s="5">
        <v>60</v>
      </c>
      <c r="M243" s="5"/>
      <c r="N243" s="5"/>
      <c r="O243" s="5">
        <v>5</v>
      </c>
      <c r="P243" s="5"/>
      <c r="Q243" s="5"/>
      <c r="R243" s="5"/>
      <c r="S243" s="5">
        <v>5</v>
      </c>
      <c r="T243" s="5">
        <v>10</v>
      </c>
      <c r="U243" s="5"/>
      <c r="V243" s="5"/>
      <c r="W243" s="5">
        <v>80</v>
      </c>
    </row>
    <row r="244" spans="1:23">
      <c r="A244" s="5" t="s">
        <v>162</v>
      </c>
      <c r="B244" s="5">
        <v>2019</v>
      </c>
      <c r="C244" s="6">
        <v>43807</v>
      </c>
      <c r="D244" s="5" t="s">
        <v>72</v>
      </c>
      <c r="E244" s="5" t="s">
        <v>277</v>
      </c>
      <c r="F244" s="5" t="s">
        <v>36</v>
      </c>
      <c r="G244" s="5"/>
      <c r="H244" s="5">
        <v>9</v>
      </c>
      <c r="I244" s="5" t="s">
        <v>212</v>
      </c>
      <c r="J244" s="5">
        <v>34</v>
      </c>
      <c r="K244" s="5">
        <v>40</v>
      </c>
      <c r="L244" s="5">
        <v>78</v>
      </c>
      <c r="M244" s="5"/>
      <c r="N244" s="5"/>
      <c r="O244" s="5"/>
      <c r="P244" s="5"/>
      <c r="Q244" s="5"/>
      <c r="R244" s="5">
        <v>2</v>
      </c>
      <c r="S244" s="5"/>
      <c r="T244" s="5"/>
      <c r="U244" s="5"/>
      <c r="V244" s="5"/>
      <c r="W244" s="5">
        <v>80</v>
      </c>
    </row>
    <row r="245" spans="1:23">
      <c r="A245" s="5" t="s">
        <v>162</v>
      </c>
      <c r="B245" s="5">
        <v>2019</v>
      </c>
      <c r="C245" s="6">
        <v>43807</v>
      </c>
      <c r="D245" s="5" t="s">
        <v>72</v>
      </c>
      <c r="E245" s="5" t="s">
        <v>312</v>
      </c>
      <c r="F245" s="5" t="s">
        <v>271</v>
      </c>
      <c r="G245" s="5"/>
      <c r="H245" s="5">
        <v>10</v>
      </c>
      <c r="I245" s="5">
        <v>16</v>
      </c>
      <c r="J245" s="5">
        <v>18</v>
      </c>
      <c r="K245" s="5">
        <v>30</v>
      </c>
      <c r="L245" s="5">
        <v>64</v>
      </c>
      <c r="M245" s="5"/>
      <c r="N245" s="5"/>
      <c r="O245" s="5">
        <v>3</v>
      </c>
      <c r="P245" s="5"/>
      <c r="Q245" s="5"/>
      <c r="R245" s="5"/>
      <c r="S245" s="5">
        <v>3</v>
      </c>
      <c r="T245" s="5">
        <v>6</v>
      </c>
      <c r="U245" s="5"/>
      <c r="V245" s="5"/>
      <c r="W245" s="5">
        <v>76</v>
      </c>
    </row>
    <row r="246" spans="1:23">
      <c r="A246" s="5" t="s">
        <v>162</v>
      </c>
      <c r="B246" s="5">
        <v>2019</v>
      </c>
      <c r="C246" s="6">
        <v>43807</v>
      </c>
      <c r="D246" s="5" t="s">
        <v>72</v>
      </c>
      <c r="E246" s="5" t="s">
        <v>310</v>
      </c>
      <c r="F246" s="5" t="s">
        <v>56</v>
      </c>
      <c r="G246" s="5"/>
      <c r="H246" s="5">
        <v>11</v>
      </c>
      <c r="I246" s="5">
        <v>30</v>
      </c>
      <c r="J246" s="5">
        <v>24</v>
      </c>
      <c r="K246" s="5">
        <v>20</v>
      </c>
      <c r="L246" s="5">
        <v>74</v>
      </c>
      <c r="M246" s="5">
        <v>1</v>
      </c>
      <c r="N246" s="5"/>
      <c r="O246" s="5"/>
      <c r="P246" s="5"/>
      <c r="Q246" s="5"/>
      <c r="R246" s="5"/>
      <c r="S246" s="5">
        <v>1</v>
      </c>
      <c r="T246" s="5"/>
      <c r="U246" s="5"/>
      <c r="V246" s="5"/>
      <c r="W246" s="5">
        <v>76</v>
      </c>
    </row>
    <row r="247" spans="1:23">
      <c r="A247" s="5" t="s">
        <v>162</v>
      </c>
      <c r="B247" s="5">
        <v>2019</v>
      </c>
      <c r="C247" s="6">
        <v>43807</v>
      </c>
      <c r="D247" s="5" t="s">
        <v>72</v>
      </c>
      <c r="E247" s="5" t="s">
        <v>327</v>
      </c>
      <c r="F247" s="5" t="s">
        <v>53</v>
      </c>
      <c r="G247" s="5"/>
      <c r="H247" s="5">
        <v>12</v>
      </c>
      <c r="I247" s="5">
        <v>12</v>
      </c>
      <c r="J247" s="5">
        <v>22</v>
      </c>
      <c r="K247" s="5">
        <v>4</v>
      </c>
      <c r="L247" s="5">
        <v>38</v>
      </c>
      <c r="M247" s="5">
        <v>5</v>
      </c>
      <c r="N247" s="5">
        <v>2</v>
      </c>
      <c r="O247" s="5"/>
      <c r="P247" s="5"/>
      <c r="Q247" s="5"/>
      <c r="R247" s="5">
        <v>3</v>
      </c>
      <c r="S247" s="5"/>
      <c r="T247" s="5"/>
      <c r="U247" s="5">
        <v>20</v>
      </c>
      <c r="V247" s="5"/>
      <c r="W247" s="5">
        <v>68</v>
      </c>
    </row>
    <row r="248" spans="1:23">
      <c r="A248" s="5" t="s">
        <v>162</v>
      </c>
      <c r="B248" s="5">
        <v>2019</v>
      </c>
      <c r="C248" s="6">
        <v>43807</v>
      </c>
      <c r="D248" s="5" t="s">
        <v>72</v>
      </c>
      <c r="E248" s="5" t="s">
        <v>309</v>
      </c>
      <c r="F248" s="5" t="s">
        <v>38</v>
      </c>
      <c r="G248" s="5"/>
      <c r="H248" s="5">
        <v>13</v>
      </c>
      <c r="I248" s="5">
        <v>28</v>
      </c>
      <c r="J248" s="5">
        <v>20</v>
      </c>
      <c r="K248" s="5">
        <v>6</v>
      </c>
      <c r="L248" s="5">
        <v>54</v>
      </c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>
        <v>54</v>
      </c>
    </row>
    <row r="249" spans="1:23">
      <c r="A249" s="5" t="s">
        <v>162</v>
      </c>
      <c r="B249" s="5">
        <v>2019</v>
      </c>
      <c r="C249" s="6">
        <v>43807</v>
      </c>
      <c r="D249" s="5" t="s">
        <v>72</v>
      </c>
      <c r="E249" s="5" t="s">
        <v>320</v>
      </c>
      <c r="F249" s="5" t="s">
        <v>44</v>
      </c>
      <c r="G249" s="5"/>
      <c r="H249" s="5">
        <v>14</v>
      </c>
      <c r="I249" s="5">
        <v>24</v>
      </c>
      <c r="J249" s="5">
        <v>6</v>
      </c>
      <c r="K249" s="5">
        <v>18</v>
      </c>
      <c r="L249" s="5">
        <v>48</v>
      </c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>
        <v>48</v>
      </c>
    </row>
    <row r="250" spans="1:23">
      <c r="A250" s="5" t="s">
        <v>162</v>
      </c>
      <c r="B250" s="5">
        <v>2019</v>
      </c>
      <c r="C250" s="6">
        <v>43807</v>
      </c>
      <c r="D250" s="5" t="s">
        <v>72</v>
      </c>
      <c r="E250" s="5" t="s">
        <v>333</v>
      </c>
      <c r="F250" s="5" t="s">
        <v>29</v>
      </c>
      <c r="G250" s="5"/>
      <c r="H250" s="5">
        <v>15</v>
      </c>
      <c r="I250" s="5">
        <v>2</v>
      </c>
      <c r="J250" s="5">
        <v>26</v>
      </c>
      <c r="K250" s="5">
        <v>14</v>
      </c>
      <c r="L250" s="5">
        <v>42</v>
      </c>
      <c r="M250" s="5"/>
      <c r="N250" s="5"/>
      <c r="O250" s="5"/>
      <c r="P250" s="5"/>
      <c r="Q250" s="5"/>
      <c r="R250" s="5">
        <v>5</v>
      </c>
      <c r="S250" s="5"/>
      <c r="T250" s="5"/>
      <c r="U250" s="5"/>
      <c r="V250" s="5"/>
      <c r="W250" s="5">
        <v>47</v>
      </c>
    </row>
    <row r="251" spans="1:23">
      <c r="A251" s="5" t="s">
        <v>162</v>
      </c>
      <c r="B251" s="5">
        <v>2019</v>
      </c>
      <c r="C251" s="6">
        <v>43807</v>
      </c>
      <c r="D251" s="5" t="s">
        <v>72</v>
      </c>
      <c r="E251" s="5" t="s">
        <v>322</v>
      </c>
      <c r="F251" s="5" t="s">
        <v>61</v>
      </c>
      <c r="G251" s="5"/>
      <c r="H251" s="5">
        <v>16</v>
      </c>
      <c r="I251" s="5">
        <v>18</v>
      </c>
      <c r="J251" s="5">
        <v>14</v>
      </c>
      <c r="K251" s="5">
        <v>10</v>
      </c>
      <c r="L251" s="5">
        <v>42</v>
      </c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>
        <v>42</v>
      </c>
    </row>
    <row r="252" spans="1:23">
      <c r="A252" s="5" t="s">
        <v>162</v>
      </c>
      <c r="B252" s="5">
        <v>2019</v>
      </c>
      <c r="C252" s="6">
        <v>43807</v>
      </c>
      <c r="D252" s="5" t="s">
        <v>72</v>
      </c>
      <c r="E252" s="5" t="s">
        <v>229</v>
      </c>
      <c r="F252" s="5" t="s">
        <v>230</v>
      </c>
      <c r="G252" s="5"/>
      <c r="H252" s="5">
        <v>17</v>
      </c>
      <c r="I252" s="5">
        <v>10</v>
      </c>
      <c r="J252" s="5">
        <v>10</v>
      </c>
      <c r="K252" s="5">
        <v>8</v>
      </c>
      <c r="L252" s="5">
        <v>28</v>
      </c>
      <c r="M252" s="5"/>
      <c r="N252" s="5"/>
      <c r="O252" s="5">
        <v>1</v>
      </c>
      <c r="P252" s="5"/>
      <c r="Q252" s="5"/>
      <c r="R252" s="5"/>
      <c r="S252" s="5"/>
      <c r="T252" s="5">
        <v>2</v>
      </c>
      <c r="U252" s="5"/>
      <c r="V252" s="5"/>
      <c r="W252" s="5">
        <v>31</v>
      </c>
    </row>
    <row r="253" spans="1:23">
      <c r="A253" s="5" t="s">
        <v>162</v>
      </c>
      <c r="B253" s="5">
        <v>2019</v>
      </c>
      <c r="C253" s="6">
        <v>43807</v>
      </c>
      <c r="D253" s="5" t="s">
        <v>72</v>
      </c>
      <c r="E253" s="5" t="s">
        <v>328</v>
      </c>
      <c r="F253" s="5" t="s">
        <v>237</v>
      </c>
      <c r="G253" s="5"/>
      <c r="H253" s="5">
        <v>18</v>
      </c>
      <c r="I253" s="5">
        <v>8</v>
      </c>
      <c r="J253" s="5">
        <v>1</v>
      </c>
      <c r="K253" s="5">
        <v>22</v>
      </c>
      <c r="L253" s="5">
        <v>31</v>
      </c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>
        <v>31</v>
      </c>
    </row>
    <row r="254" spans="1:23">
      <c r="A254" s="5" t="s">
        <v>162</v>
      </c>
      <c r="B254" s="5">
        <v>2019</v>
      </c>
      <c r="C254" s="6">
        <v>43807</v>
      </c>
      <c r="D254" s="5" t="s">
        <v>72</v>
      </c>
      <c r="E254" s="5" t="s">
        <v>321</v>
      </c>
      <c r="F254" s="5" t="s">
        <v>161</v>
      </c>
      <c r="G254" s="5"/>
      <c r="H254" s="5">
        <v>19</v>
      </c>
      <c r="I254" s="5">
        <v>20</v>
      </c>
      <c r="J254" s="5">
        <v>8</v>
      </c>
      <c r="K254" s="5">
        <v>1</v>
      </c>
      <c r="L254" s="5">
        <v>29</v>
      </c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>
        <v>29</v>
      </c>
    </row>
    <row r="255" spans="1:23">
      <c r="A255" s="5" t="s">
        <v>162</v>
      </c>
      <c r="B255" s="5">
        <v>2019</v>
      </c>
      <c r="C255" s="6">
        <v>43807</v>
      </c>
      <c r="D255" s="5" t="s">
        <v>72</v>
      </c>
      <c r="E255" s="5" t="s">
        <v>329</v>
      </c>
      <c r="F255" s="5" t="s">
        <v>330</v>
      </c>
      <c r="G255" s="5"/>
      <c r="H255" s="5">
        <v>20</v>
      </c>
      <c r="I255" s="5">
        <v>14</v>
      </c>
      <c r="J255" s="5">
        <v>2</v>
      </c>
      <c r="K255" s="5">
        <v>12</v>
      </c>
      <c r="L255" s="5">
        <v>28</v>
      </c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>
        <v>28</v>
      </c>
    </row>
    <row r="256" spans="1:23">
      <c r="A256" s="5" t="s">
        <v>162</v>
      </c>
      <c r="B256" s="5">
        <v>2019</v>
      </c>
      <c r="C256" s="6">
        <v>43807</v>
      </c>
      <c r="D256" s="5" t="s">
        <v>72</v>
      </c>
      <c r="E256" s="5" t="s">
        <v>238</v>
      </c>
      <c r="F256" s="5" t="s">
        <v>239</v>
      </c>
      <c r="G256" s="5"/>
      <c r="H256" s="5">
        <v>21</v>
      </c>
      <c r="I256" s="5">
        <v>2</v>
      </c>
      <c r="J256" s="5">
        <v>4</v>
      </c>
      <c r="K256" s="5">
        <v>2</v>
      </c>
      <c r="L256" s="5">
        <v>8</v>
      </c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>
        <v>8</v>
      </c>
    </row>
    <row r="257" spans="1:25">
      <c r="A257" s="1" t="s">
        <v>130</v>
      </c>
      <c r="B257" s="1">
        <v>2019</v>
      </c>
      <c r="C257" s="2">
        <v>43800</v>
      </c>
      <c r="D257" s="1" t="s">
        <v>72</v>
      </c>
      <c r="E257" s="1" t="s">
        <v>226</v>
      </c>
      <c r="F257" s="1" t="s">
        <v>40</v>
      </c>
      <c r="G257" s="1"/>
      <c r="H257" s="1">
        <v>1</v>
      </c>
      <c r="I257" s="1">
        <v>28</v>
      </c>
      <c r="J257" s="1">
        <v>36</v>
      </c>
      <c r="K257" s="1">
        <v>40</v>
      </c>
      <c r="L257" s="1">
        <v>104</v>
      </c>
      <c r="M257" s="1">
        <v>3</v>
      </c>
      <c r="N257" s="1">
        <v>3</v>
      </c>
      <c r="O257" s="1">
        <v>1</v>
      </c>
      <c r="P257" s="1"/>
      <c r="Q257" s="1"/>
      <c r="R257" s="1"/>
      <c r="S257" s="1">
        <v>2</v>
      </c>
      <c r="T257" s="1"/>
      <c r="U257" s="1"/>
      <c r="V257" s="1"/>
      <c r="W257" s="1">
        <v>113</v>
      </c>
      <c r="X257" s="45">
        <v>1.0423611111111111</v>
      </c>
      <c r="Y257">
        <v>47.954000000000001</v>
      </c>
    </row>
    <row r="258" spans="1:25">
      <c r="A258" s="1" t="s">
        <v>130</v>
      </c>
      <c r="B258" s="1">
        <v>2019</v>
      </c>
      <c r="C258" s="2">
        <v>43800</v>
      </c>
      <c r="D258" s="1" t="s">
        <v>72</v>
      </c>
      <c r="E258" s="1" t="s">
        <v>227</v>
      </c>
      <c r="F258" s="1" t="s">
        <v>228</v>
      </c>
      <c r="G258" s="1"/>
      <c r="H258" s="1">
        <v>2</v>
      </c>
      <c r="I258" s="1">
        <v>36</v>
      </c>
      <c r="J258" s="1">
        <v>38</v>
      </c>
      <c r="K258" s="1">
        <v>38</v>
      </c>
      <c r="L258" s="1">
        <v>112</v>
      </c>
      <c r="M258" s="1"/>
      <c r="N258" s="1"/>
      <c r="O258" s="1"/>
      <c r="P258" s="1"/>
      <c r="Q258" s="1"/>
      <c r="R258" s="1"/>
      <c r="S258" s="1">
        <v>1</v>
      </c>
      <c r="T258" s="1"/>
      <c r="U258" s="1"/>
      <c r="V258" s="1"/>
      <c r="W258" s="1">
        <v>113</v>
      </c>
    </row>
    <row r="259" spans="1:25">
      <c r="A259" s="1" t="s">
        <v>130</v>
      </c>
      <c r="B259" s="1">
        <v>2019</v>
      </c>
      <c r="C259" s="2">
        <v>43800</v>
      </c>
      <c r="D259" s="1" t="s">
        <v>72</v>
      </c>
      <c r="E259" s="1" t="s">
        <v>311</v>
      </c>
      <c r="F259" s="1" t="s">
        <v>51</v>
      </c>
      <c r="G259" s="1"/>
      <c r="H259" s="1">
        <v>3</v>
      </c>
      <c r="I259" s="1">
        <v>40</v>
      </c>
      <c r="J259" s="1">
        <v>26</v>
      </c>
      <c r="K259" s="1">
        <v>30</v>
      </c>
      <c r="L259" s="1">
        <v>96</v>
      </c>
      <c r="M259" s="1">
        <v>1</v>
      </c>
      <c r="N259" s="1">
        <v>2</v>
      </c>
      <c r="O259" s="1"/>
      <c r="P259" s="1"/>
      <c r="Q259" s="1"/>
      <c r="R259" s="1"/>
      <c r="S259" s="1">
        <v>3</v>
      </c>
      <c r="T259" s="1">
        <v>4</v>
      </c>
      <c r="U259" s="1"/>
      <c r="V259" s="1"/>
      <c r="W259" s="1">
        <v>106</v>
      </c>
    </row>
    <row r="260" spans="1:25">
      <c r="A260" s="1" t="s">
        <v>130</v>
      </c>
      <c r="B260" s="1">
        <v>2019</v>
      </c>
      <c r="C260" s="2">
        <v>43800</v>
      </c>
      <c r="D260" s="1" t="s">
        <v>72</v>
      </c>
      <c r="E260" s="1" t="s">
        <v>222</v>
      </c>
      <c r="F260" s="1" t="s">
        <v>29</v>
      </c>
      <c r="G260" s="1"/>
      <c r="H260" s="1">
        <v>4</v>
      </c>
      <c r="I260" s="1">
        <v>32</v>
      </c>
      <c r="J260" s="1">
        <v>34</v>
      </c>
      <c r="K260" s="1">
        <v>34</v>
      </c>
      <c r="L260" s="1">
        <v>100</v>
      </c>
      <c r="M260" s="1"/>
      <c r="N260" s="1">
        <v>1</v>
      </c>
      <c r="O260" s="1">
        <v>2</v>
      </c>
      <c r="P260" s="1"/>
      <c r="Q260" s="1">
        <v>1</v>
      </c>
      <c r="R260" s="1"/>
      <c r="S260" s="1"/>
      <c r="T260" s="1">
        <v>2</v>
      </c>
      <c r="U260" s="1"/>
      <c r="V260" s="1"/>
      <c r="W260" s="1">
        <v>106</v>
      </c>
    </row>
    <row r="261" spans="1:25">
      <c r="A261" s="1" t="s">
        <v>130</v>
      </c>
      <c r="B261" s="1">
        <v>2019</v>
      </c>
      <c r="C261" s="2">
        <v>43800</v>
      </c>
      <c r="D261" s="1" t="s">
        <v>72</v>
      </c>
      <c r="E261" s="1" t="s">
        <v>224</v>
      </c>
      <c r="F261" s="1" t="s">
        <v>225</v>
      </c>
      <c r="G261" s="1"/>
      <c r="H261" s="1">
        <v>5</v>
      </c>
      <c r="I261" s="1">
        <v>30</v>
      </c>
      <c r="J261" s="1">
        <v>32</v>
      </c>
      <c r="K261" s="1">
        <v>26</v>
      </c>
      <c r="L261" s="1">
        <v>88</v>
      </c>
      <c r="M261" s="1">
        <v>2</v>
      </c>
      <c r="N261" s="1"/>
      <c r="O261" s="1">
        <v>3</v>
      </c>
      <c r="P261" s="1"/>
      <c r="Q261" s="1"/>
      <c r="R261" s="1"/>
      <c r="S261" s="1"/>
      <c r="T261" s="1">
        <v>6</v>
      </c>
      <c r="U261" s="1"/>
      <c r="V261" s="1"/>
      <c r="W261" s="1">
        <v>99</v>
      </c>
    </row>
    <row r="262" spans="1:25">
      <c r="A262" s="1" t="s">
        <v>130</v>
      </c>
      <c r="B262" s="1">
        <v>2019</v>
      </c>
      <c r="C262" s="2">
        <v>43800</v>
      </c>
      <c r="D262" s="1" t="s">
        <v>72</v>
      </c>
      <c r="E262" s="1" t="s">
        <v>336</v>
      </c>
      <c r="F262" s="1" t="s">
        <v>245</v>
      </c>
      <c r="G262" s="1"/>
      <c r="H262" s="1">
        <v>6</v>
      </c>
      <c r="I262" s="1">
        <v>4</v>
      </c>
      <c r="J262" s="1">
        <v>40</v>
      </c>
      <c r="K262" s="1">
        <v>36</v>
      </c>
      <c r="L262" s="1">
        <v>80</v>
      </c>
      <c r="M262" s="1"/>
      <c r="N262" s="1">
        <v>5</v>
      </c>
      <c r="O262" s="1">
        <v>5</v>
      </c>
      <c r="P262" s="1"/>
      <c r="Q262" s="1">
        <v>2</v>
      </c>
      <c r="R262" s="1">
        <v>1</v>
      </c>
      <c r="S262" s="1"/>
      <c r="T262" s="1"/>
      <c r="U262" s="1"/>
      <c r="V262" s="1"/>
      <c r="W262" s="1">
        <v>93</v>
      </c>
    </row>
    <row r="263" spans="1:25">
      <c r="A263" s="1" t="s">
        <v>130</v>
      </c>
      <c r="B263" s="1">
        <v>2019</v>
      </c>
      <c r="C263" s="2">
        <v>43800</v>
      </c>
      <c r="D263" s="1" t="s">
        <v>72</v>
      </c>
      <c r="E263" s="1" t="s">
        <v>258</v>
      </c>
      <c r="F263" s="1" t="s">
        <v>65</v>
      </c>
      <c r="G263" s="1"/>
      <c r="H263" s="1">
        <v>7</v>
      </c>
      <c r="I263" s="1">
        <v>38</v>
      </c>
      <c r="J263" s="1">
        <v>18</v>
      </c>
      <c r="K263" s="1">
        <v>28</v>
      </c>
      <c r="L263" s="1">
        <v>84</v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>
        <v>84</v>
      </c>
    </row>
    <row r="264" spans="1:25">
      <c r="A264" s="1" t="s">
        <v>130</v>
      </c>
      <c r="B264" s="1">
        <v>2019</v>
      </c>
      <c r="C264" s="2">
        <v>43800</v>
      </c>
      <c r="D264" s="1" t="s">
        <v>72</v>
      </c>
      <c r="E264" s="1" t="s">
        <v>240</v>
      </c>
      <c r="F264" s="1" t="s">
        <v>56</v>
      </c>
      <c r="G264" s="1"/>
      <c r="H264" s="1">
        <v>8</v>
      </c>
      <c r="I264" s="1">
        <v>24</v>
      </c>
      <c r="J264" s="1">
        <v>30</v>
      </c>
      <c r="K264" s="1">
        <v>24</v>
      </c>
      <c r="L264" s="1">
        <v>78</v>
      </c>
      <c r="M264" s="1"/>
      <c r="N264" s="1"/>
      <c r="O264" s="1"/>
      <c r="P264" s="1"/>
      <c r="Q264" s="1">
        <v>3</v>
      </c>
      <c r="R264" s="1"/>
      <c r="S264" s="1"/>
      <c r="T264" s="1"/>
      <c r="U264" s="1"/>
      <c r="V264" s="1"/>
      <c r="W264" s="1">
        <v>81</v>
      </c>
    </row>
    <row r="265" spans="1:25">
      <c r="A265" s="1" t="s">
        <v>130</v>
      </c>
      <c r="B265" s="1">
        <v>2019</v>
      </c>
      <c r="C265" s="2">
        <v>43800</v>
      </c>
      <c r="D265" s="1" t="s">
        <v>72</v>
      </c>
      <c r="E265" s="1" t="s">
        <v>285</v>
      </c>
      <c r="F265" s="1" t="s">
        <v>286</v>
      </c>
      <c r="G265" s="1"/>
      <c r="H265" s="1">
        <v>9</v>
      </c>
      <c r="I265" s="1">
        <v>26</v>
      </c>
      <c r="J265" s="1">
        <v>14</v>
      </c>
      <c r="K265" s="1">
        <v>16</v>
      </c>
      <c r="L265" s="1">
        <v>56</v>
      </c>
      <c r="M265" s="1"/>
      <c r="N265" s="1"/>
      <c r="O265" s="1"/>
      <c r="P265" s="1"/>
      <c r="Q265" s="1"/>
      <c r="R265" s="1">
        <v>5</v>
      </c>
      <c r="S265" s="1"/>
      <c r="T265" s="1"/>
      <c r="U265" s="1">
        <v>20</v>
      </c>
      <c r="V265" s="1"/>
      <c r="W265" s="1">
        <v>81</v>
      </c>
    </row>
    <row r="266" spans="1:25">
      <c r="A266" s="1" t="s">
        <v>130</v>
      </c>
      <c r="B266" s="1">
        <v>2019</v>
      </c>
      <c r="C266" s="2">
        <v>43800</v>
      </c>
      <c r="D266" s="1" t="s">
        <v>72</v>
      </c>
      <c r="E266" s="1" t="s">
        <v>320</v>
      </c>
      <c r="F266" s="1" t="s">
        <v>44</v>
      </c>
      <c r="G266" s="1"/>
      <c r="H266" s="1">
        <v>10</v>
      </c>
      <c r="I266" s="1">
        <v>34</v>
      </c>
      <c r="J266" s="1">
        <v>24</v>
      </c>
      <c r="K266" s="1">
        <v>8</v>
      </c>
      <c r="L266" s="1">
        <v>66</v>
      </c>
      <c r="M266" s="1"/>
      <c r="N266" s="1"/>
      <c r="O266" s="1"/>
      <c r="P266" s="1">
        <v>5</v>
      </c>
      <c r="Q266" s="1">
        <v>5</v>
      </c>
      <c r="R266" s="1"/>
      <c r="S266" s="1"/>
      <c r="T266" s="1"/>
      <c r="U266" s="1"/>
      <c r="V266" s="1"/>
      <c r="W266" s="1">
        <v>76</v>
      </c>
    </row>
    <row r="267" spans="1:25">
      <c r="A267" s="1" t="s">
        <v>130</v>
      </c>
      <c r="B267" s="1">
        <v>2019</v>
      </c>
      <c r="C267" s="2">
        <v>43800</v>
      </c>
      <c r="D267" s="1" t="s">
        <v>72</v>
      </c>
      <c r="E267" s="1" t="s">
        <v>323</v>
      </c>
      <c r="F267" s="1" t="s">
        <v>27</v>
      </c>
      <c r="G267" s="1"/>
      <c r="H267" s="1">
        <v>11</v>
      </c>
      <c r="I267" s="1">
        <v>1</v>
      </c>
      <c r="J267" s="1">
        <v>16</v>
      </c>
      <c r="K267" s="1">
        <v>32</v>
      </c>
      <c r="L267" s="1">
        <v>49</v>
      </c>
      <c r="M267" s="1"/>
      <c r="N267" s="1"/>
      <c r="O267" s="1"/>
      <c r="P267" s="1"/>
      <c r="Q267" s="1"/>
      <c r="R267" s="1">
        <v>3</v>
      </c>
      <c r="S267" s="1"/>
      <c r="T267" s="1"/>
      <c r="U267" s="1">
        <v>20</v>
      </c>
      <c r="V267" s="1"/>
      <c r="W267" s="1">
        <v>72</v>
      </c>
    </row>
    <row r="268" spans="1:25">
      <c r="A268" s="1" t="s">
        <v>130</v>
      </c>
      <c r="B268" s="1">
        <v>2019</v>
      </c>
      <c r="C268" s="2">
        <v>43800</v>
      </c>
      <c r="D268" s="1" t="s">
        <v>72</v>
      </c>
      <c r="E268" s="1" t="s">
        <v>309</v>
      </c>
      <c r="F268" s="1" t="s">
        <v>38</v>
      </c>
      <c r="G268" s="1"/>
      <c r="H268" s="1">
        <v>12</v>
      </c>
      <c r="I268" s="1">
        <v>20</v>
      </c>
      <c r="J268" s="1">
        <v>28</v>
      </c>
      <c r="K268" s="1">
        <v>22</v>
      </c>
      <c r="L268" s="1">
        <v>70</v>
      </c>
      <c r="M268" s="1"/>
      <c r="N268" s="1"/>
      <c r="O268" s="1"/>
      <c r="P268" s="1">
        <v>1</v>
      </c>
      <c r="Q268" s="1"/>
      <c r="R268" s="1"/>
      <c r="S268" s="1"/>
      <c r="T268" s="1"/>
      <c r="U268" s="1"/>
      <c r="V268" s="1"/>
      <c r="W268" s="1">
        <v>71</v>
      </c>
    </row>
    <row r="269" spans="1:25">
      <c r="A269" s="1" t="s">
        <v>130</v>
      </c>
      <c r="B269" s="1">
        <v>2019</v>
      </c>
      <c r="C269" s="2">
        <v>43800</v>
      </c>
      <c r="D269" s="1" t="s">
        <v>72</v>
      </c>
      <c r="E269" s="1" t="s">
        <v>334</v>
      </c>
      <c r="F269" s="1" t="s">
        <v>121</v>
      </c>
      <c r="G269" s="1"/>
      <c r="H269" s="1">
        <v>13</v>
      </c>
      <c r="I269" s="1">
        <v>22</v>
      </c>
      <c r="J269" s="1">
        <v>22</v>
      </c>
      <c r="K269" s="1">
        <v>14</v>
      </c>
      <c r="L269" s="1">
        <v>58</v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>
        <v>58</v>
      </c>
    </row>
    <row r="270" spans="1:25">
      <c r="A270" s="1" t="s">
        <v>130</v>
      </c>
      <c r="B270" s="1">
        <v>2019</v>
      </c>
      <c r="C270" s="2">
        <v>43800</v>
      </c>
      <c r="D270" s="1" t="s">
        <v>72</v>
      </c>
      <c r="E270" s="1" t="s">
        <v>335</v>
      </c>
      <c r="F270" s="1" t="s">
        <v>61</v>
      </c>
      <c r="G270" s="1"/>
      <c r="H270" s="1">
        <v>14</v>
      </c>
      <c r="I270" s="1">
        <v>14</v>
      </c>
      <c r="J270" s="1">
        <v>20</v>
      </c>
      <c r="K270" s="1">
        <v>20</v>
      </c>
      <c r="L270" s="1">
        <v>54</v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>
        <v>54</v>
      </c>
    </row>
    <row r="271" spans="1:25">
      <c r="A271" s="1" t="s">
        <v>130</v>
      </c>
      <c r="B271" s="1">
        <v>2019</v>
      </c>
      <c r="C271" s="2">
        <v>43800</v>
      </c>
      <c r="D271" s="1" t="s">
        <v>72</v>
      </c>
      <c r="E271" s="1" t="s">
        <v>312</v>
      </c>
      <c r="F271" s="1" t="s">
        <v>271</v>
      </c>
      <c r="G271" s="1"/>
      <c r="H271" s="1">
        <v>15</v>
      </c>
      <c r="I271" s="1">
        <v>2</v>
      </c>
      <c r="J271" s="1">
        <v>10</v>
      </c>
      <c r="K271" s="1">
        <v>1</v>
      </c>
      <c r="L271" s="1">
        <v>13</v>
      </c>
      <c r="M271" s="1"/>
      <c r="N271" s="1"/>
      <c r="O271" s="1"/>
      <c r="P271" s="1"/>
      <c r="Q271" s="1"/>
      <c r="R271" s="1">
        <v>2</v>
      </c>
      <c r="S271" s="1">
        <v>5</v>
      </c>
      <c r="T271" s="1">
        <v>10</v>
      </c>
      <c r="U271" s="1">
        <v>20</v>
      </c>
      <c r="V271" s="1"/>
      <c r="W271" s="1">
        <v>50</v>
      </c>
    </row>
    <row r="272" spans="1:25">
      <c r="A272" s="1" t="s">
        <v>130</v>
      </c>
      <c r="B272" s="1">
        <v>2019</v>
      </c>
      <c r="C272" s="2">
        <v>43800</v>
      </c>
      <c r="D272" s="1" t="s">
        <v>72</v>
      </c>
      <c r="E272" s="1" t="s">
        <v>283</v>
      </c>
      <c r="F272" s="1" t="s">
        <v>123</v>
      </c>
      <c r="G272" s="1"/>
      <c r="H272" s="1">
        <v>16</v>
      </c>
      <c r="I272" s="1">
        <v>18</v>
      </c>
      <c r="J272" s="1">
        <v>1</v>
      </c>
      <c r="K272" s="1">
        <v>18</v>
      </c>
      <c r="L272" s="1">
        <v>37</v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>
        <v>37</v>
      </c>
    </row>
    <row r="273" spans="1:25">
      <c r="A273" s="1" t="s">
        <v>130</v>
      </c>
      <c r="B273" s="1">
        <v>2019</v>
      </c>
      <c r="C273" s="2">
        <v>43800</v>
      </c>
      <c r="D273" s="1" t="s">
        <v>72</v>
      </c>
      <c r="E273" s="1" t="s">
        <v>321</v>
      </c>
      <c r="F273" s="1" t="s">
        <v>161</v>
      </c>
      <c r="G273" s="1"/>
      <c r="H273" s="1">
        <v>17</v>
      </c>
      <c r="I273" s="1">
        <v>12</v>
      </c>
      <c r="J273" s="1">
        <v>8</v>
      </c>
      <c r="K273" s="1">
        <v>12</v>
      </c>
      <c r="L273" s="1">
        <v>32</v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>
        <v>32</v>
      </c>
    </row>
    <row r="274" spans="1:25">
      <c r="A274" s="1" t="s">
        <v>130</v>
      </c>
      <c r="B274" s="1">
        <v>2019</v>
      </c>
      <c r="C274" s="2">
        <v>43800</v>
      </c>
      <c r="D274" s="1" t="s">
        <v>72</v>
      </c>
      <c r="E274" s="1" t="s">
        <v>249</v>
      </c>
      <c r="F274" s="1" t="s">
        <v>250</v>
      </c>
      <c r="G274" s="1"/>
      <c r="H274" s="1">
        <v>18</v>
      </c>
      <c r="I274" s="1">
        <v>10</v>
      </c>
      <c r="J274" s="1">
        <v>12</v>
      </c>
      <c r="K274" s="1">
        <v>10</v>
      </c>
      <c r="L274" s="1">
        <v>32</v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>
        <v>32</v>
      </c>
    </row>
    <row r="275" spans="1:25">
      <c r="A275" s="1" t="s">
        <v>130</v>
      </c>
      <c r="B275" s="1">
        <v>2019</v>
      </c>
      <c r="C275" s="2">
        <v>43800</v>
      </c>
      <c r="D275" s="1" t="s">
        <v>72</v>
      </c>
      <c r="E275" s="1" t="s">
        <v>313</v>
      </c>
      <c r="F275" s="1" t="s">
        <v>239</v>
      </c>
      <c r="G275" s="1"/>
      <c r="H275" s="1">
        <v>19</v>
      </c>
      <c r="I275" s="1">
        <v>16</v>
      </c>
      <c r="J275" s="1">
        <v>2</v>
      </c>
      <c r="K275" s="1">
        <v>2</v>
      </c>
      <c r="L275" s="1">
        <v>20</v>
      </c>
      <c r="M275" s="1"/>
      <c r="N275" s="1"/>
      <c r="O275" s="1"/>
      <c r="P275" s="1">
        <v>3</v>
      </c>
      <c r="Q275" s="1"/>
      <c r="R275" s="1"/>
      <c r="S275" s="1"/>
      <c r="T275" s="1"/>
      <c r="U275" s="1"/>
      <c r="V275" s="1"/>
      <c r="W275" s="1">
        <v>23</v>
      </c>
    </row>
    <row r="276" spans="1:25">
      <c r="A276" s="1" t="s">
        <v>130</v>
      </c>
      <c r="B276" s="1">
        <v>2019</v>
      </c>
      <c r="C276" s="2">
        <v>43800</v>
      </c>
      <c r="D276" s="1" t="s">
        <v>72</v>
      </c>
      <c r="E276" s="1" t="s">
        <v>279</v>
      </c>
      <c r="F276" s="1" t="s">
        <v>53</v>
      </c>
      <c r="G276" s="1"/>
      <c r="H276" s="1">
        <v>20</v>
      </c>
      <c r="I276" s="1">
        <v>6</v>
      </c>
      <c r="J276" s="1">
        <v>4</v>
      </c>
      <c r="K276" s="1">
        <v>6</v>
      </c>
      <c r="L276" s="1">
        <v>16</v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>
        <v>16</v>
      </c>
    </row>
    <row r="277" spans="1:25">
      <c r="A277" s="1" t="s">
        <v>130</v>
      </c>
      <c r="B277" s="1">
        <v>2019</v>
      </c>
      <c r="C277" s="2">
        <v>43800</v>
      </c>
      <c r="D277" s="1" t="s">
        <v>72</v>
      </c>
      <c r="E277" s="1" t="s">
        <v>328</v>
      </c>
      <c r="F277" s="1" t="s">
        <v>237</v>
      </c>
      <c r="G277" s="1"/>
      <c r="H277" s="1">
        <v>21</v>
      </c>
      <c r="I277" s="1">
        <v>8</v>
      </c>
      <c r="J277" s="1">
        <v>6</v>
      </c>
      <c r="K277" s="1">
        <v>1</v>
      </c>
      <c r="L277" s="1">
        <v>15</v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>
        <v>15</v>
      </c>
    </row>
    <row r="278" spans="1:25">
      <c r="A278" s="1" t="s">
        <v>130</v>
      </c>
      <c r="B278" s="1">
        <v>2019</v>
      </c>
      <c r="C278" s="2">
        <v>43800</v>
      </c>
      <c r="D278" s="1" t="s">
        <v>72</v>
      </c>
      <c r="E278" s="1" t="s">
        <v>337</v>
      </c>
      <c r="F278" s="1" t="s">
        <v>49</v>
      </c>
      <c r="G278" s="1"/>
      <c r="H278" s="1">
        <v>22</v>
      </c>
      <c r="I278" s="1">
        <v>1</v>
      </c>
      <c r="J278" s="1">
        <v>1</v>
      </c>
      <c r="K278" s="1">
        <v>1</v>
      </c>
      <c r="L278" s="1">
        <v>3</v>
      </c>
      <c r="M278" s="1">
        <v>5</v>
      </c>
      <c r="N278" s="1"/>
      <c r="O278" s="1"/>
      <c r="P278" s="1"/>
      <c r="Q278" s="1"/>
      <c r="R278" s="1"/>
      <c r="S278" s="1"/>
      <c r="T278" s="1"/>
      <c r="U278" s="1"/>
      <c r="V278" s="1"/>
      <c r="W278" s="1">
        <v>8</v>
      </c>
    </row>
    <row r="279" spans="1:25">
      <c r="A279" s="1" t="s">
        <v>130</v>
      </c>
      <c r="B279" s="1">
        <v>2019</v>
      </c>
      <c r="C279" s="2">
        <v>43800</v>
      </c>
      <c r="D279" s="1" t="s">
        <v>72</v>
      </c>
      <c r="E279" s="1" t="s">
        <v>229</v>
      </c>
      <c r="F279" s="1" t="s">
        <v>230</v>
      </c>
      <c r="G279" s="1"/>
      <c r="H279" s="1">
        <v>23</v>
      </c>
      <c r="I279" s="1">
        <v>1</v>
      </c>
      <c r="J279" s="1">
        <v>1</v>
      </c>
      <c r="K279" s="1">
        <v>4</v>
      </c>
      <c r="L279" s="1">
        <v>6</v>
      </c>
      <c r="M279" s="1"/>
      <c r="N279" s="1"/>
      <c r="O279" s="1"/>
      <c r="P279" s="1">
        <v>2</v>
      </c>
      <c r="Q279" s="1"/>
      <c r="R279" s="1"/>
      <c r="S279" s="1"/>
      <c r="T279" s="1"/>
      <c r="U279" s="1"/>
      <c r="V279" s="1"/>
      <c r="W279" s="1">
        <v>8</v>
      </c>
    </row>
    <row r="280" spans="1:25">
      <c r="A280" s="5" t="s">
        <v>103</v>
      </c>
      <c r="B280" s="5">
        <v>2019</v>
      </c>
      <c r="C280" s="6">
        <v>43778</v>
      </c>
      <c r="D280" s="5" t="s">
        <v>72</v>
      </c>
      <c r="E280" s="5" t="s">
        <v>316</v>
      </c>
      <c r="F280" s="5" t="s">
        <v>19</v>
      </c>
      <c r="G280" s="5"/>
      <c r="H280" s="5">
        <v>1</v>
      </c>
      <c r="I280" s="5">
        <v>36</v>
      </c>
      <c r="J280" s="5">
        <v>32</v>
      </c>
      <c r="K280" s="5">
        <v>40</v>
      </c>
      <c r="L280" s="5">
        <v>108</v>
      </c>
      <c r="M280" s="5"/>
      <c r="N280" s="5"/>
      <c r="O280" s="5">
        <v>5</v>
      </c>
      <c r="P280" s="5"/>
      <c r="Q280" s="5"/>
      <c r="R280" s="5">
        <v>5</v>
      </c>
      <c r="S280" s="5">
        <v>3</v>
      </c>
      <c r="T280" s="5"/>
      <c r="U280" s="5"/>
      <c r="V280" s="5"/>
      <c r="W280" s="5">
        <v>121</v>
      </c>
      <c r="X280" s="45">
        <v>1.0027777777777778</v>
      </c>
      <c r="Y280">
        <v>49.857999999999997</v>
      </c>
    </row>
    <row r="281" spans="1:25">
      <c r="A281" s="5" t="s">
        <v>103</v>
      </c>
      <c r="B281" s="5">
        <v>2019</v>
      </c>
      <c r="C281" s="6">
        <v>43778</v>
      </c>
      <c r="D281" s="5" t="s">
        <v>72</v>
      </c>
      <c r="E281" s="5" t="s">
        <v>312</v>
      </c>
      <c r="F281" s="5" t="s">
        <v>271</v>
      </c>
      <c r="G281" s="5"/>
      <c r="H281" s="5">
        <v>2</v>
      </c>
      <c r="I281" s="5">
        <v>16</v>
      </c>
      <c r="J281" s="5">
        <v>34</v>
      </c>
      <c r="K281" s="5">
        <v>14</v>
      </c>
      <c r="L281" s="5">
        <v>64</v>
      </c>
      <c r="M281" s="5"/>
      <c r="N281" s="5">
        <v>1</v>
      </c>
      <c r="O281" s="5"/>
      <c r="P281" s="5">
        <v>5</v>
      </c>
      <c r="Q281" s="5"/>
      <c r="R281" s="5"/>
      <c r="S281" s="5">
        <v>5</v>
      </c>
      <c r="T281" s="5"/>
      <c r="U281" s="5">
        <v>40</v>
      </c>
      <c r="V281" s="5"/>
      <c r="W281" s="5">
        <v>115</v>
      </c>
    </row>
    <row r="282" spans="1:25">
      <c r="A282" s="5" t="s">
        <v>103</v>
      </c>
      <c r="B282" s="5">
        <v>2019</v>
      </c>
      <c r="C282" s="6">
        <v>43778</v>
      </c>
      <c r="D282" s="5" t="s">
        <v>72</v>
      </c>
      <c r="E282" s="5" t="s">
        <v>326</v>
      </c>
      <c r="F282" s="5" t="s">
        <v>36</v>
      </c>
      <c r="G282" s="5"/>
      <c r="H282" s="5">
        <v>3</v>
      </c>
      <c r="I282" s="5">
        <v>30</v>
      </c>
      <c r="J282" s="5">
        <v>36</v>
      </c>
      <c r="K282" s="5">
        <v>34</v>
      </c>
      <c r="L282" s="5">
        <v>100</v>
      </c>
      <c r="M282" s="5">
        <v>2</v>
      </c>
      <c r="N282" s="5"/>
      <c r="O282" s="5"/>
      <c r="P282" s="5">
        <v>2</v>
      </c>
      <c r="Q282" s="5"/>
      <c r="R282" s="5">
        <v>3</v>
      </c>
      <c r="S282" s="5"/>
      <c r="T282" s="5">
        <v>4</v>
      </c>
      <c r="U282" s="5"/>
      <c r="V282" s="5"/>
      <c r="W282" s="5">
        <v>111</v>
      </c>
    </row>
    <row r="283" spans="1:25">
      <c r="A283" s="5" t="s">
        <v>103</v>
      </c>
      <c r="B283" s="5">
        <v>2019</v>
      </c>
      <c r="C283" s="6">
        <v>43778</v>
      </c>
      <c r="D283" s="5" t="s">
        <v>72</v>
      </c>
      <c r="E283" s="5" t="s">
        <v>226</v>
      </c>
      <c r="F283" s="5" t="s">
        <v>40</v>
      </c>
      <c r="G283" s="5"/>
      <c r="H283" s="5">
        <v>4</v>
      </c>
      <c r="I283" s="5">
        <v>32</v>
      </c>
      <c r="J283" s="5">
        <v>38</v>
      </c>
      <c r="K283" s="5">
        <v>26</v>
      </c>
      <c r="L283" s="5">
        <v>96</v>
      </c>
      <c r="M283" s="5">
        <v>5</v>
      </c>
      <c r="N283" s="5"/>
      <c r="O283" s="5"/>
      <c r="P283" s="5">
        <v>3</v>
      </c>
      <c r="Q283" s="5"/>
      <c r="R283" s="5"/>
      <c r="S283" s="5"/>
      <c r="T283" s="5">
        <v>6</v>
      </c>
      <c r="U283" s="5"/>
      <c r="V283" s="5"/>
      <c r="W283" s="5">
        <v>110</v>
      </c>
    </row>
    <row r="284" spans="1:25">
      <c r="A284" s="5" t="s">
        <v>103</v>
      </c>
      <c r="B284" s="5">
        <v>2019</v>
      </c>
      <c r="C284" s="6">
        <v>43778</v>
      </c>
      <c r="D284" s="5" t="s">
        <v>72</v>
      </c>
      <c r="E284" s="5" t="s">
        <v>243</v>
      </c>
      <c r="F284" s="5" t="s">
        <v>51</v>
      </c>
      <c r="G284" s="5"/>
      <c r="H284" s="5">
        <v>5</v>
      </c>
      <c r="I284" s="5">
        <v>40</v>
      </c>
      <c r="J284" s="5">
        <v>28</v>
      </c>
      <c r="K284" s="5">
        <v>36</v>
      </c>
      <c r="L284" s="5">
        <v>104</v>
      </c>
      <c r="M284" s="5"/>
      <c r="N284" s="5"/>
      <c r="O284" s="5">
        <v>3</v>
      </c>
      <c r="P284" s="5">
        <v>1</v>
      </c>
      <c r="Q284" s="5">
        <v>1</v>
      </c>
      <c r="R284" s="5">
        <v>1</v>
      </c>
      <c r="S284" s="5"/>
      <c r="T284" s="5"/>
      <c r="U284" s="5"/>
      <c r="V284" s="5"/>
      <c r="W284" s="5">
        <v>110</v>
      </c>
    </row>
    <row r="285" spans="1:25">
      <c r="A285" s="5" t="s">
        <v>103</v>
      </c>
      <c r="B285" s="5">
        <v>2019</v>
      </c>
      <c r="C285" s="6">
        <v>43778</v>
      </c>
      <c r="D285" s="5" t="s">
        <v>72</v>
      </c>
      <c r="E285" s="5" t="s">
        <v>275</v>
      </c>
      <c r="F285" s="5" t="s">
        <v>47</v>
      </c>
      <c r="G285" s="5"/>
      <c r="H285" s="5">
        <v>6</v>
      </c>
      <c r="I285" s="5">
        <v>22</v>
      </c>
      <c r="J285" s="5">
        <v>30</v>
      </c>
      <c r="K285" s="5">
        <v>38</v>
      </c>
      <c r="L285" s="5">
        <v>90</v>
      </c>
      <c r="M285" s="5">
        <v>1</v>
      </c>
      <c r="N285" s="5"/>
      <c r="O285" s="5"/>
      <c r="P285" s="5"/>
      <c r="Q285" s="5">
        <v>5</v>
      </c>
      <c r="R285" s="5">
        <v>2</v>
      </c>
      <c r="S285" s="5">
        <v>1</v>
      </c>
      <c r="T285" s="5">
        <v>10</v>
      </c>
      <c r="U285" s="5"/>
      <c r="V285" s="5"/>
      <c r="W285" s="5">
        <v>109</v>
      </c>
    </row>
    <row r="286" spans="1:25">
      <c r="A286" s="5" t="s">
        <v>103</v>
      </c>
      <c r="B286" s="5">
        <v>2019</v>
      </c>
      <c r="C286" s="6">
        <v>43778</v>
      </c>
      <c r="D286" s="5" t="s">
        <v>72</v>
      </c>
      <c r="E286" s="5" t="s">
        <v>224</v>
      </c>
      <c r="F286" s="5" t="s">
        <v>225</v>
      </c>
      <c r="G286" s="5"/>
      <c r="H286" s="5">
        <v>7</v>
      </c>
      <c r="I286" s="5">
        <v>34</v>
      </c>
      <c r="J286" s="5">
        <v>20</v>
      </c>
      <c r="K286" s="5">
        <v>12</v>
      </c>
      <c r="L286" s="5">
        <v>66</v>
      </c>
      <c r="M286" s="5"/>
      <c r="N286" s="5">
        <v>2</v>
      </c>
      <c r="O286" s="5"/>
      <c r="P286" s="5"/>
      <c r="Q286" s="5"/>
      <c r="R286" s="5"/>
      <c r="S286" s="5"/>
      <c r="T286" s="5"/>
      <c r="U286" s="5">
        <v>20</v>
      </c>
      <c r="V286" s="5"/>
      <c r="W286" s="5">
        <v>88</v>
      </c>
    </row>
    <row r="287" spans="1:25">
      <c r="A287" s="5" t="s">
        <v>103</v>
      </c>
      <c r="B287" s="5">
        <v>2019</v>
      </c>
      <c r="C287" s="6">
        <v>43778</v>
      </c>
      <c r="D287" s="5" t="s">
        <v>72</v>
      </c>
      <c r="E287" s="5" t="s">
        <v>339</v>
      </c>
      <c r="F287" s="5" t="s">
        <v>25</v>
      </c>
      <c r="G287" s="5"/>
      <c r="H287" s="5">
        <v>8</v>
      </c>
      <c r="I287" s="5">
        <v>12</v>
      </c>
      <c r="J287" s="5">
        <v>40</v>
      </c>
      <c r="K287" s="5">
        <v>30</v>
      </c>
      <c r="L287" s="5">
        <v>82</v>
      </c>
      <c r="M287" s="5"/>
      <c r="N287" s="5"/>
      <c r="O287" s="5"/>
      <c r="P287" s="5"/>
      <c r="Q287" s="5"/>
      <c r="R287" s="5"/>
      <c r="S287" s="5">
        <v>2</v>
      </c>
      <c r="T287" s="5"/>
      <c r="U287" s="5"/>
      <c r="V287" s="5"/>
      <c r="W287" s="5">
        <v>84</v>
      </c>
    </row>
    <row r="288" spans="1:25">
      <c r="A288" s="5" t="s">
        <v>103</v>
      </c>
      <c r="B288" s="5">
        <v>2019</v>
      </c>
      <c r="C288" s="6">
        <v>43778</v>
      </c>
      <c r="D288" s="5" t="s">
        <v>72</v>
      </c>
      <c r="E288" s="5" t="s">
        <v>327</v>
      </c>
      <c r="F288" s="5" t="s">
        <v>53</v>
      </c>
      <c r="G288" s="5"/>
      <c r="H288" s="5">
        <v>9</v>
      </c>
      <c r="I288" s="5">
        <v>28</v>
      </c>
      <c r="J288" s="5">
        <v>26</v>
      </c>
      <c r="K288" s="5">
        <v>8</v>
      </c>
      <c r="L288" s="5">
        <v>62</v>
      </c>
      <c r="M288" s="5"/>
      <c r="N288" s="5"/>
      <c r="O288" s="5"/>
      <c r="P288" s="5"/>
      <c r="Q288" s="5"/>
      <c r="R288" s="5"/>
      <c r="S288" s="5"/>
      <c r="T288" s="5"/>
      <c r="U288" s="5">
        <v>20</v>
      </c>
      <c r="V288" s="5"/>
      <c r="W288" s="5">
        <v>82</v>
      </c>
    </row>
    <row r="289" spans="1:25">
      <c r="A289" s="5" t="s">
        <v>103</v>
      </c>
      <c r="B289" s="5">
        <v>2019</v>
      </c>
      <c r="C289" s="6">
        <v>43778</v>
      </c>
      <c r="D289" s="5" t="s">
        <v>72</v>
      </c>
      <c r="E289" s="5" t="s">
        <v>244</v>
      </c>
      <c r="F289" s="5" t="s">
        <v>245</v>
      </c>
      <c r="G289" s="5"/>
      <c r="H289" s="5">
        <v>10</v>
      </c>
      <c r="I289" s="5">
        <v>20</v>
      </c>
      <c r="J289" s="5">
        <v>24</v>
      </c>
      <c r="K289" s="5">
        <v>2</v>
      </c>
      <c r="L289" s="5">
        <v>46</v>
      </c>
      <c r="M289" s="5"/>
      <c r="N289" s="5">
        <v>5</v>
      </c>
      <c r="O289" s="5"/>
      <c r="P289" s="5"/>
      <c r="Q289" s="5">
        <v>3</v>
      </c>
      <c r="R289" s="5"/>
      <c r="S289" s="5"/>
      <c r="T289" s="5"/>
      <c r="U289" s="5">
        <v>20</v>
      </c>
      <c r="V289" s="5"/>
      <c r="W289" s="5">
        <v>74</v>
      </c>
    </row>
    <row r="290" spans="1:25">
      <c r="A290" s="5" t="s">
        <v>103</v>
      </c>
      <c r="B290" s="5">
        <v>2019</v>
      </c>
      <c r="C290" s="6">
        <v>43778</v>
      </c>
      <c r="D290" s="5" t="s">
        <v>72</v>
      </c>
      <c r="E290" s="5" t="s">
        <v>227</v>
      </c>
      <c r="F290" s="5" t="s">
        <v>228</v>
      </c>
      <c r="G290" s="5"/>
      <c r="H290" s="5">
        <v>11</v>
      </c>
      <c r="I290" s="5">
        <v>24</v>
      </c>
      <c r="J290" s="5">
        <v>12</v>
      </c>
      <c r="K290" s="5">
        <v>32</v>
      </c>
      <c r="L290" s="5">
        <v>68</v>
      </c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>
        <v>68</v>
      </c>
    </row>
    <row r="291" spans="1:25">
      <c r="A291" s="5" t="s">
        <v>103</v>
      </c>
      <c r="B291" s="5">
        <v>2019</v>
      </c>
      <c r="C291" s="6">
        <v>43778</v>
      </c>
      <c r="D291" s="5" t="s">
        <v>72</v>
      </c>
      <c r="E291" s="5" t="s">
        <v>238</v>
      </c>
      <c r="F291" s="5" t="s">
        <v>239</v>
      </c>
      <c r="G291" s="5"/>
      <c r="H291" s="5">
        <v>12</v>
      </c>
      <c r="I291" s="5">
        <v>26</v>
      </c>
      <c r="J291" s="5">
        <v>22</v>
      </c>
      <c r="K291" s="5">
        <v>16</v>
      </c>
      <c r="L291" s="5">
        <v>64</v>
      </c>
      <c r="M291" s="5"/>
      <c r="N291" s="5"/>
      <c r="O291" s="5">
        <v>2</v>
      </c>
      <c r="P291" s="5"/>
      <c r="Q291" s="5"/>
      <c r="R291" s="5"/>
      <c r="S291" s="5"/>
      <c r="T291" s="5"/>
      <c r="U291" s="5"/>
      <c r="V291" s="5"/>
      <c r="W291" s="5">
        <v>66</v>
      </c>
    </row>
    <row r="292" spans="1:25">
      <c r="A292" s="5" t="s">
        <v>103</v>
      </c>
      <c r="B292" s="5">
        <v>2019</v>
      </c>
      <c r="C292" s="6">
        <v>43778</v>
      </c>
      <c r="D292" s="5" t="s">
        <v>72</v>
      </c>
      <c r="E292" s="5" t="s">
        <v>338</v>
      </c>
      <c r="F292" s="5" t="s">
        <v>17</v>
      </c>
      <c r="G292" s="5"/>
      <c r="H292" s="5">
        <v>13</v>
      </c>
      <c r="I292" s="5">
        <v>38</v>
      </c>
      <c r="J292" s="5">
        <v>18</v>
      </c>
      <c r="K292" s="5">
        <v>1</v>
      </c>
      <c r="L292" s="5">
        <v>57</v>
      </c>
      <c r="M292" s="5"/>
      <c r="N292" s="5"/>
      <c r="O292" s="5">
        <v>1</v>
      </c>
      <c r="P292" s="5"/>
      <c r="Q292" s="5"/>
      <c r="R292" s="5"/>
      <c r="S292" s="5"/>
      <c r="T292" s="5"/>
      <c r="U292" s="5"/>
      <c r="V292" s="5"/>
      <c r="W292" s="5">
        <v>58</v>
      </c>
    </row>
    <row r="293" spans="1:25">
      <c r="A293" s="5" t="s">
        <v>103</v>
      </c>
      <c r="B293" s="5">
        <v>2019</v>
      </c>
      <c r="C293" s="6">
        <v>43778</v>
      </c>
      <c r="D293" s="5" t="s">
        <v>72</v>
      </c>
      <c r="E293" s="5" t="s">
        <v>317</v>
      </c>
      <c r="F293" s="5" t="s">
        <v>27</v>
      </c>
      <c r="G293" s="5"/>
      <c r="H293" s="5">
        <v>14</v>
      </c>
      <c r="I293" s="5">
        <v>18</v>
      </c>
      <c r="J293" s="5">
        <v>10</v>
      </c>
      <c r="K293" s="5">
        <v>28</v>
      </c>
      <c r="L293" s="5">
        <v>56</v>
      </c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>
        <v>56</v>
      </c>
    </row>
    <row r="294" spans="1:25">
      <c r="A294" s="5" t="s">
        <v>103</v>
      </c>
      <c r="B294" s="5">
        <v>2019</v>
      </c>
      <c r="C294" s="6">
        <v>43778</v>
      </c>
      <c r="D294" s="5" t="s">
        <v>72</v>
      </c>
      <c r="E294" s="5" t="s">
        <v>240</v>
      </c>
      <c r="F294" s="5" t="s">
        <v>56</v>
      </c>
      <c r="G294" s="5"/>
      <c r="H294" s="5">
        <v>15</v>
      </c>
      <c r="I294" s="5">
        <v>4</v>
      </c>
      <c r="J294" s="5">
        <v>14</v>
      </c>
      <c r="K294" s="5">
        <v>24</v>
      </c>
      <c r="L294" s="5">
        <v>42</v>
      </c>
      <c r="M294" s="5">
        <v>3</v>
      </c>
      <c r="N294" s="5"/>
      <c r="O294" s="5"/>
      <c r="P294" s="5"/>
      <c r="Q294" s="5"/>
      <c r="R294" s="5"/>
      <c r="S294" s="5"/>
      <c r="T294" s="5">
        <v>2</v>
      </c>
      <c r="U294" s="5"/>
      <c r="V294" s="5"/>
      <c r="W294" s="5">
        <v>47</v>
      </c>
    </row>
    <row r="295" spans="1:25">
      <c r="A295" s="5" t="s">
        <v>103</v>
      </c>
      <c r="B295" s="5">
        <v>2019</v>
      </c>
      <c r="C295" s="6">
        <v>43778</v>
      </c>
      <c r="D295" s="5" t="s">
        <v>72</v>
      </c>
      <c r="E295" s="5" t="s">
        <v>283</v>
      </c>
      <c r="F295" s="5" t="s">
        <v>123</v>
      </c>
      <c r="G295" s="5"/>
      <c r="H295" s="5">
        <v>16</v>
      </c>
      <c r="I295" s="5">
        <v>6</v>
      </c>
      <c r="J295" s="5">
        <v>4</v>
      </c>
      <c r="K295" s="5">
        <v>22</v>
      </c>
      <c r="L295" s="5">
        <v>32</v>
      </c>
      <c r="M295" s="5"/>
      <c r="N295" s="5">
        <v>3</v>
      </c>
      <c r="O295" s="5"/>
      <c r="P295" s="5"/>
      <c r="Q295" s="5"/>
      <c r="R295" s="5"/>
      <c r="S295" s="5"/>
      <c r="T295" s="5"/>
      <c r="U295" s="5">
        <v>20</v>
      </c>
      <c r="V295" s="5">
        <v>20</v>
      </c>
      <c r="W295" s="5">
        <v>35</v>
      </c>
    </row>
    <row r="296" spans="1:25">
      <c r="A296" s="5" t="s">
        <v>103</v>
      </c>
      <c r="B296" s="5">
        <v>2019</v>
      </c>
      <c r="C296" s="6">
        <v>43778</v>
      </c>
      <c r="D296" s="5" t="s">
        <v>72</v>
      </c>
      <c r="E296" s="5" t="s">
        <v>340</v>
      </c>
      <c r="F296" s="5" t="s">
        <v>67</v>
      </c>
      <c r="G296" s="5"/>
      <c r="H296" s="5">
        <v>17</v>
      </c>
      <c r="I296" s="5">
        <v>1</v>
      </c>
      <c r="J296" s="5">
        <v>8</v>
      </c>
      <c r="K296" s="5">
        <v>4</v>
      </c>
      <c r="L296" s="5">
        <v>13</v>
      </c>
      <c r="M296" s="5"/>
      <c r="N296" s="5"/>
      <c r="O296" s="5"/>
      <c r="P296" s="5"/>
      <c r="Q296" s="5"/>
      <c r="R296" s="5"/>
      <c r="S296" s="5"/>
      <c r="T296" s="5"/>
      <c r="U296" s="5">
        <v>20</v>
      </c>
      <c r="V296" s="5"/>
      <c r="W296" s="5">
        <v>33</v>
      </c>
    </row>
    <row r="297" spans="1:25">
      <c r="A297" s="5" t="s">
        <v>103</v>
      </c>
      <c r="B297" s="5">
        <v>2019</v>
      </c>
      <c r="C297" s="6">
        <v>43778</v>
      </c>
      <c r="D297" s="5" t="s">
        <v>72</v>
      </c>
      <c r="E297" s="5" t="s">
        <v>258</v>
      </c>
      <c r="F297" s="5" t="s">
        <v>65</v>
      </c>
      <c r="G297" s="5"/>
      <c r="H297" s="5">
        <v>18</v>
      </c>
      <c r="I297" s="5">
        <v>10</v>
      </c>
      <c r="J297" s="5">
        <v>16</v>
      </c>
      <c r="K297" s="5">
        <v>6</v>
      </c>
      <c r="L297" s="5">
        <v>32</v>
      </c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>
        <v>32</v>
      </c>
    </row>
    <row r="298" spans="1:25">
      <c r="A298" s="5" t="s">
        <v>103</v>
      </c>
      <c r="B298" s="5">
        <v>2019</v>
      </c>
      <c r="C298" s="6">
        <v>43778</v>
      </c>
      <c r="D298" s="5" t="s">
        <v>72</v>
      </c>
      <c r="E298" s="5" t="s">
        <v>251</v>
      </c>
      <c r="F298" s="5" t="s">
        <v>38</v>
      </c>
      <c r="G298" s="5"/>
      <c r="H298" s="5">
        <v>19</v>
      </c>
      <c r="I298" s="5">
        <v>8</v>
      </c>
      <c r="J298" s="5">
        <v>2</v>
      </c>
      <c r="K298" s="5">
        <v>20</v>
      </c>
      <c r="L298" s="5">
        <v>30</v>
      </c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>
        <v>30</v>
      </c>
    </row>
    <row r="299" spans="1:25">
      <c r="A299" s="5" t="s">
        <v>103</v>
      </c>
      <c r="B299" s="5">
        <v>2019</v>
      </c>
      <c r="C299" s="6">
        <v>43778</v>
      </c>
      <c r="D299" s="5" t="s">
        <v>72</v>
      </c>
      <c r="E299" s="5" t="s">
        <v>335</v>
      </c>
      <c r="F299" s="5" t="s">
        <v>61</v>
      </c>
      <c r="G299" s="5"/>
      <c r="H299" s="5">
        <v>20</v>
      </c>
      <c r="I299" s="5">
        <v>1</v>
      </c>
      <c r="J299" s="5">
        <v>1</v>
      </c>
      <c r="K299" s="5">
        <v>10</v>
      </c>
      <c r="L299" s="5">
        <v>12</v>
      </c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>
        <v>12</v>
      </c>
    </row>
    <row r="300" spans="1:25">
      <c r="A300" s="5" t="s">
        <v>103</v>
      </c>
      <c r="B300" s="5">
        <v>2019</v>
      </c>
      <c r="C300" s="6">
        <v>43778</v>
      </c>
      <c r="D300" s="5" t="s">
        <v>72</v>
      </c>
      <c r="E300" s="5" t="s">
        <v>249</v>
      </c>
      <c r="F300" s="5" t="s">
        <v>250</v>
      </c>
      <c r="G300" s="5"/>
      <c r="H300" s="5">
        <v>21</v>
      </c>
      <c r="I300" s="5">
        <v>2</v>
      </c>
      <c r="J300" s="5">
        <v>6</v>
      </c>
      <c r="K300" s="5">
        <v>1</v>
      </c>
      <c r="L300" s="5">
        <v>9</v>
      </c>
      <c r="M300" s="5"/>
      <c r="N300" s="5"/>
      <c r="O300" s="5"/>
      <c r="P300" s="5"/>
      <c r="Q300" s="5">
        <v>2</v>
      </c>
      <c r="R300" s="5"/>
      <c r="S300" s="5"/>
      <c r="T300" s="5"/>
      <c r="U300" s="5"/>
      <c r="V300" s="5"/>
      <c r="W300" s="5">
        <v>11</v>
      </c>
    </row>
    <row r="301" spans="1:25">
      <c r="A301" s="5" t="s">
        <v>103</v>
      </c>
      <c r="B301" s="5">
        <v>2019</v>
      </c>
      <c r="C301" s="6">
        <v>43778</v>
      </c>
      <c r="D301" s="5" t="s">
        <v>72</v>
      </c>
      <c r="E301" s="5" t="s">
        <v>341</v>
      </c>
      <c r="F301" s="5" t="s">
        <v>121</v>
      </c>
      <c r="G301" s="5"/>
      <c r="H301" s="5">
        <v>22</v>
      </c>
      <c r="I301" s="5">
        <v>1</v>
      </c>
      <c r="J301" s="5">
        <v>1</v>
      </c>
      <c r="K301" s="5">
        <v>1</v>
      </c>
      <c r="L301" s="5">
        <v>3</v>
      </c>
      <c r="M301" s="5"/>
      <c r="N301" s="5"/>
      <c r="O301" s="5"/>
      <c r="P301" s="5"/>
      <c r="Q301" s="5"/>
      <c r="R301" s="5"/>
      <c r="S301" s="5"/>
      <c r="T301" s="5"/>
      <c r="U301" s="5"/>
      <c r="V301" s="5">
        <v>20</v>
      </c>
      <c r="W301" s="5">
        <v>-17</v>
      </c>
    </row>
    <row r="302" spans="1:25">
      <c r="A302" s="5" t="s">
        <v>103</v>
      </c>
      <c r="B302" s="5">
        <v>2019</v>
      </c>
      <c r="C302" s="6">
        <v>43778</v>
      </c>
      <c r="D302" s="5" t="s">
        <v>72</v>
      </c>
      <c r="E302" s="5" t="s">
        <v>290</v>
      </c>
      <c r="F302" s="5" t="s">
        <v>237</v>
      </c>
      <c r="G302" s="5"/>
      <c r="H302" s="5">
        <v>23</v>
      </c>
      <c r="I302" s="5">
        <v>14</v>
      </c>
      <c r="J302" s="5">
        <v>1</v>
      </c>
      <c r="K302" s="5">
        <v>18</v>
      </c>
      <c r="L302" s="5">
        <v>33</v>
      </c>
      <c r="M302" s="5"/>
      <c r="N302" s="5"/>
      <c r="O302" s="5"/>
      <c r="P302" s="5"/>
      <c r="Q302" s="5"/>
      <c r="R302" s="5"/>
      <c r="S302" s="5"/>
      <c r="T302" s="5"/>
      <c r="U302" s="5"/>
      <c r="V302" s="5">
        <v>40</v>
      </c>
      <c r="W302" s="5">
        <v>-87</v>
      </c>
    </row>
    <row r="303" spans="1:2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67</v>
      </c>
      <c r="G303" s="1"/>
      <c r="H303" s="1">
        <v>1</v>
      </c>
      <c r="I303" s="1">
        <v>40</v>
      </c>
      <c r="J303" s="1">
        <v>40</v>
      </c>
      <c r="K303" s="1">
        <v>36</v>
      </c>
      <c r="L303" s="1">
        <v>116</v>
      </c>
      <c r="M303" s="1"/>
      <c r="N303" s="1">
        <v>5</v>
      </c>
      <c r="O303" s="1">
        <v>1</v>
      </c>
      <c r="P303" s="1"/>
      <c r="Q303" s="1">
        <v>3</v>
      </c>
      <c r="R303" s="1"/>
      <c r="S303" s="1">
        <v>5</v>
      </c>
      <c r="T303" s="1"/>
      <c r="U303" s="1"/>
      <c r="V303" s="1"/>
      <c r="W303" s="1">
        <v>130</v>
      </c>
      <c r="X303" s="45">
        <v>1.0270833333333333</v>
      </c>
      <c r="Y303">
        <v>48.651000000000003</v>
      </c>
    </row>
    <row r="304" spans="1:2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308</v>
      </c>
      <c r="F304" s="1" t="s">
        <v>53</v>
      </c>
      <c r="G304" s="1"/>
      <c r="H304" s="1">
        <v>2</v>
      </c>
      <c r="I304" s="1">
        <v>36</v>
      </c>
      <c r="J304" s="1">
        <v>38</v>
      </c>
      <c r="K304" s="1">
        <v>38</v>
      </c>
      <c r="L304" s="1">
        <v>112</v>
      </c>
      <c r="M304" s="1">
        <v>1</v>
      </c>
      <c r="N304" s="1"/>
      <c r="O304" s="1"/>
      <c r="P304" s="1"/>
      <c r="Q304" s="1"/>
      <c r="R304" s="1"/>
      <c r="S304" s="1">
        <v>3</v>
      </c>
      <c r="T304" s="1"/>
      <c r="U304" s="1"/>
      <c r="V304" s="1"/>
      <c r="W304" s="1">
        <v>116</v>
      </c>
    </row>
    <row r="305" spans="1:23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319</v>
      </c>
      <c r="F305" s="1" t="s">
        <v>25</v>
      </c>
      <c r="G305" s="1"/>
      <c r="H305" s="1">
        <v>3</v>
      </c>
      <c r="I305" s="1">
        <v>38</v>
      </c>
      <c r="J305" s="1">
        <v>18</v>
      </c>
      <c r="K305" s="1">
        <v>40</v>
      </c>
      <c r="L305" s="1">
        <v>96</v>
      </c>
      <c r="M305" s="1">
        <v>3</v>
      </c>
      <c r="N305" s="1"/>
      <c r="O305" s="1">
        <v>2</v>
      </c>
      <c r="P305" s="1"/>
      <c r="Q305" s="1">
        <v>5</v>
      </c>
      <c r="R305" s="1"/>
      <c r="S305" s="1">
        <v>2</v>
      </c>
      <c r="T305" s="1"/>
      <c r="U305" s="1"/>
      <c r="V305" s="1"/>
      <c r="W305" s="1">
        <v>108</v>
      </c>
    </row>
    <row r="306" spans="1:23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275</v>
      </c>
      <c r="F306" s="1" t="s">
        <v>47</v>
      </c>
      <c r="G306" s="1"/>
      <c r="H306" s="1">
        <v>4</v>
      </c>
      <c r="I306" s="1">
        <v>20</v>
      </c>
      <c r="J306" s="1">
        <v>34</v>
      </c>
      <c r="K306" s="1">
        <v>34</v>
      </c>
      <c r="L306" s="1">
        <v>88</v>
      </c>
      <c r="M306" s="1"/>
      <c r="N306" s="1">
        <v>1</v>
      </c>
      <c r="O306" s="1"/>
      <c r="P306" s="1"/>
      <c r="Q306" s="1"/>
      <c r="R306" s="1"/>
      <c r="S306" s="1"/>
      <c r="T306" s="1">
        <v>10</v>
      </c>
      <c r="U306" s="1"/>
      <c r="V306" s="1"/>
      <c r="W306" s="1">
        <v>99</v>
      </c>
    </row>
    <row r="307" spans="1:23">
      <c r="A307" s="1" t="s">
        <v>173</v>
      </c>
      <c r="B307" s="1">
        <v>2019</v>
      </c>
      <c r="C307" s="2">
        <v>43772</v>
      </c>
      <c r="D307" s="1" t="s">
        <v>72</v>
      </c>
      <c r="E307" s="1" t="s">
        <v>220</v>
      </c>
      <c r="F307" s="1" t="s">
        <v>17</v>
      </c>
      <c r="G307" s="1"/>
      <c r="H307" s="1">
        <v>5</v>
      </c>
      <c r="I307" s="1">
        <v>28</v>
      </c>
      <c r="J307" s="1">
        <v>20</v>
      </c>
      <c r="K307" s="1">
        <v>24</v>
      </c>
      <c r="L307" s="1">
        <v>72</v>
      </c>
      <c r="M307" s="1"/>
      <c r="N307" s="1"/>
      <c r="O307" s="1"/>
      <c r="P307" s="1">
        <v>2</v>
      </c>
      <c r="Q307" s="1"/>
      <c r="R307" s="1"/>
      <c r="S307" s="1">
        <v>1</v>
      </c>
      <c r="T307" s="1">
        <v>4</v>
      </c>
      <c r="U307" s="1">
        <v>20</v>
      </c>
      <c r="V307" s="1"/>
      <c r="W307" s="1">
        <v>99</v>
      </c>
    </row>
    <row r="308" spans="1:23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244</v>
      </c>
      <c r="F308" s="1" t="s">
        <v>245</v>
      </c>
      <c r="G308" s="1"/>
      <c r="H308" s="1">
        <v>6</v>
      </c>
      <c r="I308" s="1">
        <v>32</v>
      </c>
      <c r="J308" s="1">
        <v>36</v>
      </c>
      <c r="K308" s="1">
        <v>22</v>
      </c>
      <c r="L308" s="1">
        <v>90</v>
      </c>
      <c r="M308" s="1"/>
      <c r="N308" s="1"/>
      <c r="O308" s="1"/>
      <c r="P308" s="1"/>
      <c r="Q308" s="1">
        <v>2</v>
      </c>
      <c r="R308" s="1">
        <v>2</v>
      </c>
      <c r="S308" s="1"/>
      <c r="T308" s="1"/>
      <c r="U308" s="1"/>
      <c r="V308" s="1"/>
      <c r="W308" s="1">
        <v>94</v>
      </c>
    </row>
    <row r="309" spans="1:23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316</v>
      </c>
      <c r="F309" s="1" t="s">
        <v>19</v>
      </c>
      <c r="G309" s="1"/>
      <c r="H309" s="1">
        <v>7</v>
      </c>
      <c r="I309" s="1">
        <v>34</v>
      </c>
      <c r="J309" s="1">
        <v>22</v>
      </c>
      <c r="K309" s="1">
        <v>32</v>
      </c>
      <c r="L309" s="1">
        <v>88</v>
      </c>
      <c r="M309" s="1"/>
      <c r="N309" s="1"/>
      <c r="O309" s="1">
        <v>5</v>
      </c>
      <c r="P309" s="1"/>
      <c r="Q309" s="1"/>
      <c r="R309" s="1"/>
      <c r="S309" s="1"/>
      <c r="T309" s="1"/>
      <c r="U309" s="1"/>
      <c r="V309" s="1"/>
      <c r="W309" s="1">
        <v>93</v>
      </c>
    </row>
    <row r="310" spans="1:23">
      <c r="A310" s="1" t="s">
        <v>173</v>
      </c>
      <c r="B310" s="1">
        <v>2019</v>
      </c>
      <c r="C310" s="2">
        <v>43772</v>
      </c>
      <c r="D310" s="1" t="s">
        <v>72</v>
      </c>
      <c r="E310" s="1" t="s">
        <v>311</v>
      </c>
      <c r="F310" s="1" t="s">
        <v>51</v>
      </c>
      <c r="G310" s="1"/>
      <c r="H310" s="1">
        <v>8</v>
      </c>
      <c r="I310" s="1">
        <v>24</v>
      </c>
      <c r="J310" s="1">
        <v>32</v>
      </c>
      <c r="K310" s="1">
        <v>30</v>
      </c>
      <c r="L310" s="1">
        <v>86</v>
      </c>
      <c r="M310" s="1"/>
      <c r="N310" s="1"/>
      <c r="O310" s="1"/>
      <c r="P310" s="1"/>
      <c r="Q310" s="1"/>
      <c r="R310" s="1"/>
      <c r="S310" s="1"/>
      <c r="T310" s="1">
        <v>6</v>
      </c>
      <c r="U310" s="1"/>
      <c r="V310" s="1"/>
      <c r="W310" s="1">
        <v>92</v>
      </c>
    </row>
    <row r="311" spans="1:23">
      <c r="A311" s="1" t="s">
        <v>173</v>
      </c>
      <c r="B311" s="1">
        <v>2019</v>
      </c>
      <c r="C311" s="2">
        <v>43772</v>
      </c>
      <c r="D311" s="1" t="s">
        <v>72</v>
      </c>
      <c r="E311" s="1" t="s">
        <v>325</v>
      </c>
      <c r="F311" s="1" t="s">
        <v>121</v>
      </c>
      <c r="G311" s="1"/>
      <c r="H311" s="1">
        <v>9</v>
      </c>
      <c r="I311" s="1">
        <v>18</v>
      </c>
      <c r="J311" s="1">
        <v>28</v>
      </c>
      <c r="K311" s="1">
        <v>1</v>
      </c>
      <c r="L311" s="1">
        <v>47</v>
      </c>
      <c r="M311" s="1">
        <v>2</v>
      </c>
      <c r="N311" s="1">
        <v>2</v>
      </c>
      <c r="O311" s="1"/>
      <c r="P311" s="1"/>
      <c r="Q311" s="1"/>
      <c r="R311" s="1">
        <v>5</v>
      </c>
      <c r="S311" s="1"/>
      <c r="T311" s="1"/>
      <c r="U311" s="1">
        <v>20</v>
      </c>
      <c r="V311" s="1"/>
      <c r="W311" s="1">
        <v>76</v>
      </c>
    </row>
    <row r="312" spans="1:23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315</v>
      </c>
      <c r="F312" s="1" t="s">
        <v>175</v>
      </c>
      <c r="G312" s="1"/>
      <c r="H312" s="1">
        <v>10</v>
      </c>
      <c r="I312" s="1">
        <v>6</v>
      </c>
      <c r="J312" s="1">
        <v>1</v>
      </c>
      <c r="K312" s="1">
        <v>28</v>
      </c>
      <c r="L312" s="1">
        <v>35</v>
      </c>
      <c r="M312" s="1"/>
      <c r="N312" s="1"/>
      <c r="O312" s="1"/>
      <c r="P312" s="1">
        <v>5</v>
      </c>
      <c r="Q312" s="1">
        <v>1</v>
      </c>
      <c r="R312" s="1"/>
      <c r="S312" s="1"/>
      <c r="T312" s="1"/>
      <c r="U312" s="1">
        <v>20</v>
      </c>
      <c r="V312" s="1"/>
      <c r="W312" s="1">
        <v>61</v>
      </c>
    </row>
    <row r="313" spans="1:23">
      <c r="A313" s="1" t="s">
        <v>173</v>
      </c>
      <c r="B313" s="1">
        <v>2019</v>
      </c>
      <c r="C313" s="2">
        <v>43772</v>
      </c>
      <c r="D313" s="1" t="s">
        <v>72</v>
      </c>
      <c r="E313" s="1" t="s">
        <v>227</v>
      </c>
      <c r="F313" s="1" t="s">
        <v>228</v>
      </c>
      <c r="G313" s="1"/>
      <c r="H313" s="1">
        <v>11</v>
      </c>
      <c r="I313" s="1">
        <v>26</v>
      </c>
      <c r="J313" s="1">
        <v>30</v>
      </c>
      <c r="K313" s="1">
        <v>1</v>
      </c>
      <c r="L313" s="1">
        <v>57</v>
      </c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>
        <v>57</v>
      </c>
    </row>
    <row r="314" spans="1:23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258</v>
      </c>
      <c r="F314" s="1" t="s">
        <v>65</v>
      </c>
      <c r="G314" s="1"/>
      <c r="H314" s="1">
        <v>12</v>
      </c>
      <c r="I314" s="1">
        <v>10</v>
      </c>
      <c r="J314" s="1">
        <v>24</v>
      </c>
      <c r="K314" s="1">
        <v>20</v>
      </c>
      <c r="L314" s="1">
        <v>54</v>
      </c>
      <c r="M314" s="1"/>
      <c r="N314" s="1"/>
      <c r="O314" s="1"/>
      <c r="P314" s="1"/>
      <c r="Q314" s="1"/>
      <c r="R314" s="1"/>
      <c r="S314" s="1"/>
      <c r="T314" s="1">
        <v>2</v>
      </c>
      <c r="U314" s="1"/>
      <c r="V314" s="1"/>
      <c r="W314" s="1">
        <v>56</v>
      </c>
    </row>
    <row r="315" spans="1:23">
      <c r="A315" s="1" t="s">
        <v>173</v>
      </c>
      <c r="B315" s="1">
        <v>2019</v>
      </c>
      <c r="C315" s="2">
        <v>43772</v>
      </c>
      <c r="D315" s="1" t="s">
        <v>72</v>
      </c>
      <c r="E315" s="1" t="s">
        <v>224</v>
      </c>
      <c r="F315" s="1" t="s">
        <v>225</v>
      </c>
      <c r="G315" s="1"/>
      <c r="H315" s="1">
        <v>13</v>
      </c>
      <c r="I315" s="1">
        <v>16</v>
      </c>
      <c r="J315" s="1">
        <v>26</v>
      </c>
      <c r="K315" s="1">
        <v>14</v>
      </c>
      <c r="L315" s="1">
        <v>56</v>
      </c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>
        <v>56</v>
      </c>
    </row>
    <row r="316" spans="1:23">
      <c r="A316" s="1" t="s">
        <v>173</v>
      </c>
      <c r="B316" s="1">
        <v>2019</v>
      </c>
      <c r="C316" s="2">
        <v>43772</v>
      </c>
      <c r="D316" s="1" t="s">
        <v>72</v>
      </c>
      <c r="E316" s="1" t="s">
        <v>249</v>
      </c>
      <c r="F316" s="1" t="s">
        <v>250</v>
      </c>
      <c r="G316" s="1"/>
      <c r="H316" s="1">
        <v>14</v>
      </c>
      <c r="I316" s="1">
        <v>12</v>
      </c>
      <c r="J316" s="1">
        <v>10</v>
      </c>
      <c r="K316" s="1">
        <v>6</v>
      </c>
      <c r="L316" s="1">
        <v>28</v>
      </c>
      <c r="M316" s="1">
        <v>5</v>
      </c>
      <c r="N316" s="1"/>
      <c r="O316" s="1"/>
      <c r="P316" s="1">
        <v>3</v>
      </c>
      <c r="Q316" s="1"/>
      <c r="R316" s="1"/>
      <c r="S316" s="1"/>
      <c r="T316" s="1"/>
      <c r="U316" s="1">
        <v>20</v>
      </c>
      <c r="V316" s="1"/>
      <c r="W316" s="1">
        <v>56</v>
      </c>
    </row>
    <row r="317" spans="1:23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240</v>
      </c>
      <c r="F317" s="1" t="s">
        <v>56</v>
      </c>
      <c r="G317" s="1"/>
      <c r="H317" s="1">
        <v>15</v>
      </c>
      <c r="I317" s="1">
        <v>22</v>
      </c>
      <c r="J317" s="1">
        <v>12</v>
      </c>
      <c r="K317" s="1">
        <v>12</v>
      </c>
      <c r="L317" s="1">
        <v>46</v>
      </c>
      <c r="M317" s="1"/>
      <c r="N317" s="1">
        <v>3</v>
      </c>
      <c r="O317" s="1"/>
      <c r="P317" s="1"/>
      <c r="Q317" s="1"/>
      <c r="R317" s="1"/>
      <c r="S317" s="1"/>
      <c r="T317" s="1"/>
      <c r="U317" s="1"/>
      <c r="V317" s="1"/>
      <c r="W317" s="1">
        <v>49</v>
      </c>
    </row>
    <row r="318" spans="1:23">
      <c r="A318" s="1" t="s">
        <v>173</v>
      </c>
      <c r="B318" s="1">
        <v>2019</v>
      </c>
      <c r="C318" s="2">
        <v>43772</v>
      </c>
      <c r="D318" s="1" t="s">
        <v>72</v>
      </c>
      <c r="E318" s="1" t="s">
        <v>229</v>
      </c>
      <c r="F318" s="1" t="s">
        <v>230</v>
      </c>
      <c r="G318" s="1"/>
      <c r="H318" s="1">
        <v>16</v>
      </c>
      <c r="I318" s="1">
        <v>30</v>
      </c>
      <c r="J318" s="1">
        <v>4</v>
      </c>
      <c r="K318" s="1">
        <v>2</v>
      </c>
      <c r="L318" s="1">
        <v>36</v>
      </c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>
        <v>36</v>
      </c>
    </row>
    <row r="319" spans="1:23">
      <c r="A319" s="1" t="s">
        <v>173</v>
      </c>
      <c r="B319" s="1">
        <v>2019</v>
      </c>
      <c r="C319" s="2">
        <v>43772</v>
      </c>
      <c r="D319" s="1" t="s">
        <v>72</v>
      </c>
      <c r="E319" s="1" t="s">
        <v>335</v>
      </c>
      <c r="F319" s="1" t="s">
        <v>61</v>
      </c>
      <c r="G319" s="1"/>
      <c r="H319" s="1">
        <v>17</v>
      </c>
      <c r="I319" s="1">
        <v>1</v>
      </c>
      <c r="J319" s="1">
        <v>6</v>
      </c>
      <c r="K319" s="1">
        <v>26</v>
      </c>
      <c r="L319" s="1">
        <v>33</v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>
        <v>33</v>
      </c>
    </row>
    <row r="320" spans="1:23">
      <c r="A320" s="1" t="s">
        <v>173</v>
      </c>
      <c r="B320" s="1">
        <v>2019</v>
      </c>
      <c r="C320" s="2">
        <v>43772</v>
      </c>
      <c r="D320" s="1" t="s">
        <v>72</v>
      </c>
      <c r="E320" s="1" t="s">
        <v>309</v>
      </c>
      <c r="F320" s="1" t="s">
        <v>38</v>
      </c>
      <c r="G320" s="1"/>
      <c r="H320" s="1">
        <v>18</v>
      </c>
      <c r="I320" s="1">
        <v>14</v>
      </c>
      <c r="J320" s="1">
        <v>14</v>
      </c>
      <c r="K320" s="1">
        <v>4</v>
      </c>
      <c r="L320" s="1">
        <v>32</v>
      </c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>
        <v>32</v>
      </c>
    </row>
    <row r="321" spans="1:25">
      <c r="A321" s="1" t="s">
        <v>173</v>
      </c>
      <c r="B321" s="1">
        <v>2019</v>
      </c>
      <c r="C321" s="2">
        <v>43772</v>
      </c>
      <c r="D321" s="1" t="s">
        <v>72</v>
      </c>
      <c r="E321" s="1" t="s">
        <v>313</v>
      </c>
      <c r="F321" s="1" t="s">
        <v>239</v>
      </c>
      <c r="G321" s="1"/>
      <c r="H321" s="1">
        <v>19</v>
      </c>
      <c r="I321" s="1">
        <v>4</v>
      </c>
      <c r="J321" s="1">
        <v>2</v>
      </c>
      <c r="K321" s="1">
        <v>18</v>
      </c>
      <c r="L321" s="1">
        <v>24</v>
      </c>
      <c r="M321" s="1"/>
      <c r="N321" s="1"/>
      <c r="O321" s="1">
        <v>3</v>
      </c>
      <c r="P321" s="1">
        <v>1</v>
      </c>
      <c r="Q321" s="1"/>
      <c r="R321" s="1"/>
      <c r="S321" s="1"/>
      <c r="T321" s="1"/>
      <c r="U321" s="1"/>
      <c r="V321" s="1"/>
      <c r="W321" s="1">
        <v>28</v>
      </c>
    </row>
    <row r="322" spans="1:25">
      <c r="A322" s="1" t="s">
        <v>173</v>
      </c>
      <c r="B322" s="1">
        <v>2019</v>
      </c>
      <c r="C322" s="2">
        <v>43772</v>
      </c>
      <c r="D322" s="1" t="s">
        <v>72</v>
      </c>
      <c r="E322" s="1" t="s">
        <v>312</v>
      </c>
      <c r="F322" s="1" t="s">
        <v>271</v>
      </c>
      <c r="G322" s="1"/>
      <c r="H322" s="1">
        <v>20</v>
      </c>
      <c r="I322" s="1">
        <v>1</v>
      </c>
      <c r="J322" s="1">
        <v>1</v>
      </c>
      <c r="K322" s="1">
        <v>1</v>
      </c>
      <c r="L322" s="1">
        <v>3</v>
      </c>
      <c r="M322" s="1"/>
      <c r="N322" s="1"/>
      <c r="O322" s="1"/>
      <c r="P322" s="1"/>
      <c r="Q322" s="1"/>
      <c r="R322" s="1">
        <v>3</v>
      </c>
      <c r="S322" s="1"/>
      <c r="T322" s="1"/>
      <c r="U322" s="1">
        <v>20</v>
      </c>
      <c r="V322" s="1"/>
      <c r="W322" s="1">
        <v>26</v>
      </c>
    </row>
    <row r="323" spans="1:25">
      <c r="A323" s="1" t="s">
        <v>173</v>
      </c>
      <c r="B323" s="1">
        <v>2019</v>
      </c>
      <c r="C323" s="2">
        <v>43772</v>
      </c>
      <c r="D323" s="1" t="s">
        <v>72</v>
      </c>
      <c r="E323" s="1" t="s">
        <v>221</v>
      </c>
      <c r="F323" s="1" t="s">
        <v>27</v>
      </c>
      <c r="G323" s="1"/>
      <c r="H323" s="1">
        <v>21</v>
      </c>
      <c r="I323" s="1">
        <v>1</v>
      </c>
      <c r="J323" s="1">
        <v>1</v>
      </c>
      <c r="K323" s="1">
        <v>16</v>
      </c>
      <c r="L323" s="1">
        <v>18</v>
      </c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>
        <v>18</v>
      </c>
    </row>
    <row r="324" spans="1:25">
      <c r="A324" s="1" t="s">
        <v>173</v>
      </c>
      <c r="B324" s="1">
        <v>2019</v>
      </c>
      <c r="C324" s="2">
        <v>43772</v>
      </c>
      <c r="D324" s="1" t="s">
        <v>72</v>
      </c>
      <c r="E324" s="1" t="s">
        <v>283</v>
      </c>
      <c r="F324" s="1" t="s">
        <v>123</v>
      </c>
      <c r="G324" s="1"/>
      <c r="H324" s="1">
        <v>22</v>
      </c>
      <c r="I324" s="1">
        <v>8</v>
      </c>
      <c r="J324" s="1">
        <v>16</v>
      </c>
      <c r="K324" s="1">
        <v>8</v>
      </c>
      <c r="L324" s="1">
        <v>32</v>
      </c>
      <c r="M324" s="1"/>
      <c r="N324" s="1"/>
      <c r="O324" s="1"/>
      <c r="P324" s="1"/>
      <c r="Q324" s="1"/>
      <c r="R324" s="1"/>
      <c r="S324" s="1"/>
      <c r="T324" s="1"/>
      <c r="U324" s="1"/>
      <c r="V324" s="1">
        <v>20</v>
      </c>
      <c r="W324" s="1">
        <v>12</v>
      </c>
    </row>
    <row r="325" spans="1:25">
      <c r="A325" s="1" t="s">
        <v>173</v>
      </c>
      <c r="B325" s="1">
        <v>2019</v>
      </c>
      <c r="C325" s="2">
        <v>43772</v>
      </c>
      <c r="D325" s="1" t="s">
        <v>72</v>
      </c>
      <c r="E325" s="1" t="s">
        <v>285</v>
      </c>
      <c r="F325" s="1" t="s">
        <v>286</v>
      </c>
      <c r="G325" s="1"/>
      <c r="H325" s="1">
        <v>23</v>
      </c>
      <c r="I325" s="1">
        <v>1</v>
      </c>
      <c r="J325" s="1">
        <v>1</v>
      </c>
      <c r="K325" s="1">
        <v>1</v>
      </c>
      <c r="L325" s="1">
        <v>3</v>
      </c>
      <c r="M325" s="1"/>
      <c r="N325" s="1"/>
      <c r="O325" s="1"/>
      <c r="P325" s="1"/>
      <c r="Q325" s="1"/>
      <c r="R325" s="1">
        <v>1</v>
      </c>
      <c r="S325" s="1"/>
      <c r="T325" s="1"/>
      <c r="U325" s="1"/>
      <c r="V325" s="1"/>
      <c r="W325" s="1">
        <v>4</v>
      </c>
    </row>
    <row r="326" spans="1:25">
      <c r="A326" s="1" t="s">
        <v>173</v>
      </c>
      <c r="B326" s="1">
        <v>2019</v>
      </c>
      <c r="C326" s="2">
        <v>43772</v>
      </c>
      <c r="D326" s="1" t="s">
        <v>72</v>
      </c>
      <c r="E326" s="1" t="s">
        <v>328</v>
      </c>
      <c r="F326" s="1" t="s">
        <v>237</v>
      </c>
      <c r="G326" s="1"/>
      <c r="H326" s="1">
        <v>24</v>
      </c>
      <c r="I326" s="1">
        <v>2</v>
      </c>
      <c r="J326" s="1">
        <v>8</v>
      </c>
      <c r="K326" s="1">
        <v>10</v>
      </c>
      <c r="L326" s="1">
        <v>20</v>
      </c>
      <c r="M326" s="1"/>
      <c r="N326" s="1"/>
      <c r="O326" s="1"/>
      <c r="P326" s="1"/>
      <c r="Q326" s="1"/>
      <c r="R326" s="1"/>
      <c r="S326" s="1"/>
      <c r="T326" s="1"/>
      <c r="U326" s="1"/>
      <c r="V326" s="1">
        <v>20</v>
      </c>
      <c r="W326" s="1">
        <v>0</v>
      </c>
    </row>
    <row r="327" spans="1:25">
      <c r="A327" s="5" t="s">
        <v>176</v>
      </c>
      <c r="B327" s="5">
        <v>2019</v>
      </c>
      <c r="C327" s="6">
        <v>43525</v>
      </c>
      <c r="D327" s="5" t="s">
        <v>13</v>
      </c>
      <c r="E327" s="5" t="s">
        <v>316</v>
      </c>
      <c r="F327" s="5" t="s">
        <v>19</v>
      </c>
      <c r="G327" s="5"/>
      <c r="H327" s="5"/>
      <c r="I327" s="5" t="s">
        <v>390</v>
      </c>
      <c r="J327" s="5" t="s">
        <v>391</v>
      </c>
      <c r="K327" s="5" t="s">
        <v>392</v>
      </c>
      <c r="L327" s="5" t="s">
        <v>393</v>
      </c>
      <c r="M327" s="5">
        <v>1</v>
      </c>
      <c r="N327" s="5"/>
      <c r="O327" s="5">
        <v>3</v>
      </c>
      <c r="P327" s="5">
        <v>5</v>
      </c>
      <c r="Q327" s="5">
        <v>3</v>
      </c>
      <c r="R327" s="5"/>
      <c r="S327" s="5">
        <v>3</v>
      </c>
      <c r="T327" s="5"/>
      <c r="U327" s="5"/>
      <c r="V327" s="5"/>
      <c r="W327" s="5">
        <v>117</v>
      </c>
      <c r="X327" s="45">
        <v>1.0270833333333333</v>
      </c>
      <c r="Y327">
        <v>48.668999999999997</v>
      </c>
    </row>
    <row r="328" spans="1:25">
      <c r="A328" s="5" t="s">
        <v>176</v>
      </c>
      <c r="B328" s="5">
        <v>2019</v>
      </c>
      <c r="C328" s="6">
        <v>43525</v>
      </c>
      <c r="D328" s="5" t="s">
        <v>13</v>
      </c>
      <c r="E328" s="5" t="s">
        <v>308</v>
      </c>
      <c r="F328" s="5" t="s">
        <v>53</v>
      </c>
      <c r="G328" s="5"/>
      <c r="H328" s="5"/>
      <c r="I328" s="5" t="s">
        <v>394</v>
      </c>
      <c r="J328" s="5" t="s">
        <v>395</v>
      </c>
      <c r="K328" s="5" t="s">
        <v>396</v>
      </c>
      <c r="L328" s="5" t="s">
        <v>397</v>
      </c>
      <c r="M328" s="5">
        <v>3</v>
      </c>
      <c r="N328" s="5"/>
      <c r="O328" s="5">
        <v>2</v>
      </c>
      <c r="P328" s="5"/>
      <c r="Q328" s="5">
        <v>5</v>
      </c>
      <c r="R328" s="5"/>
      <c r="S328" s="5">
        <v>1</v>
      </c>
      <c r="T328" s="5"/>
      <c r="U328" s="5"/>
      <c r="V328" s="5"/>
      <c r="W328" s="5">
        <v>115</v>
      </c>
    </row>
    <row r="329" spans="1:25">
      <c r="A329" s="5" t="s">
        <v>176</v>
      </c>
      <c r="B329" s="5">
        <v>2019</v>
      </c>
      <c r="C329" s="6">
        <v>43525</v>
      </c>
      <c r="D329" s="5" t="s">
        <v>13</v>
      </c>
      <c r="E329" s="5" t="s">
        <v>219</v>
      </c>
      <c r="F329" s="5" t="s">
        <v>67</v>
      </c>
      <c r="G329" s="5"/>
      <c r="H329" s="5"/>
      <c r="I329" s="5" t="s">
        <v>396</v>
      </c>
      <c r="J329" s="5" t="s">
        <v>398</v>
      </c>
      <c r="K329" s="5" t="s">
        <v>394</v>
      </c>
      <c r="L329" s="5" t="s">
        <v>399</v>
      </c>
      <c r="M329" s="5">
        <v>5</v>
      </c>
      <c r="N329" s="5">
        <v>2</v>
      </c>
      <c r="O329" s="5"/>
      <c r="P329" s="5"/>
      <c r="Q329" s="5">
        <v>1</v>
      </c>
      <c r="R329" s="5"/>
      <c r="S329" s="5"/>
      <c r="T329" s="5">
        <v>6</v>
      </c>
      <c r="U329" s="5"/>
      <c r="V329" s="5"/>
      <c r="W329" s="5">
        <v>106</v>
      </c>
    </row>
    <row r="330" spans="1:25">
      <c r="A330" s="5" t="s">
        <v>176</v>
      </c>
      <c r="B330" s="5">
        <v>2019</v>
      </c>
      <c r="C330" s="6">
        <v>43525</v>
      </c>
      <c r="D330" s="5" t="s">
        <v>13</v>
      </c>
      <c r="E330" s="5" t="s">
        <v>226</v>
      </c>
      <c r="F330" s="5" t="s">
        <v>40</v>
      </c>
      <c r="G330" s="5"/>
      <c r="H330" s="5"/>
      <c r="I330" s="5" t="s">
        <v>391</v>
      </c>
      <c r="J330" s="5" t="s">
        <v>394</v>
      </c>
      <c r="K330" s="5" t="s">
        <v>395</v>
      </c>
      <c r="L330" s="5" t="s">
        <v>400</v>
      </c>
      <c r="M330" s="5"/>
      <c r="N330" s="5"/>
      <c r="O330" s="5"/>
      <c r="P330" s="5">
        <v>1</v>
      </c>
      <c r="Q330" s="5">
        <v>2</v>
      </c>
      <c r="R330" s="5"/>
      <c r="S330" s="5">
        <v>5</v>
      </c>
      <c r="T330" s="5"/>
      <c r="U330" s="5"/>
      <c r="V330" s="5"/>
      <c r="W330" s="5">
        <v>106</v>
      </c>
    </row>
    <row r="331" spans="1:25">
      <c r="A331" s="5" t="s">
        <v>176</v>
      </c>
      <c r="B331" s="5">
        <v>2019</v>
      </c>
      <c r="C331" s="6">
        <v>43525</v>
      </c>
      <c r="D331" s="5" t="s">
        <v>13</v>
      </c>
      <c r="E331" s="5" t="s">
        <v>326</v>
      </c>
      <c r="F331" s="5" t="s">
        <v>36</v>
      </c>
      <c r="G331" s="5"/>
      <c r="H331" s="5"/>
      <c r="I331" s="5" t="s">
        <v>392</v>
      </c>
      <c r="J331" s="5" t="s">
        <v>401</v>
      </c>
      <c r="K331" s="5" t="s">
        <v>402</v>
      </c>
      <c r="L331" s="5" t="s">
        <v>403</v>
      </c>
      <c r="M331" s="5"/>
      <c r="N331" s="5"/>
      <c r="O331" s="5">
        <v>5</v>
      </c>
      <c r="P331" s="5"/>
      <c r="Q331" s="5"/>
      <c r="R331" s="5"/>
      <c r="S331" s="5"/>
      <c r="T331" s="5">
        <v>2</v>
      </c>
      <c r="U331" s="5">
        <v>20</v>
      </c>
      <c r="V331" s="5"/>
      <c r="W331" s="5">
        <v>101</v>
      </c>
    </row>
    <row r="332" spans="1:25">
      <c r="A332" s="5" t="s">
        <v>176</v>
      </c>
      <c r="B332" s="5">
        <v>2019</v>
      </c>
      <c r="C332" s="6">
        <v>43525</v>
      </c>
      <c r="D332" s="5" t="s">
        <v>13</v>
      </c>
      <c r="E332" s="5" t="s">
        <v>244</v>
      </c>
      <c r="F332" s="5" t="s">
        <v>245</v>
      </c>
      <c r="G332" s="5"/>
      <c r="H332" s="5"/>
      <c r="I332" s="5" t="s">
        <v>404</v>
      </c>
      <c r="J332" s="5" t="s">
        <v>390</v>
      </c>
      <c r="K332" s="5" t="s">
        <v>405</v>
      </c>
      <c r="L332" s="5" t="s">
        <v>406</v>
      </c>
      <c r="M332" s="5"/>
      <c r="N332" s="5"/>
      <c r="O332" s="5"/>
      <c r="P332" s="5"/>
      <c r="Q332" s="5"/>
      <c r="R332" s="5"/>
      <c r="S332" s="5"/>
      <c r="T332" s="5">
        <v>10</v>
      </c>
      <c r="U332" s="5"/>
      <c r="V332" s="5"/>
      <c r="W332" s="5">
        <v>100</v>
      </c>
    </row>
    <row r="333" spans="1:25">
      <c r="A333" s="5" t="s">
        <v>176</v>
      </c>
      <c r="B333" s="5">
        <v>2019</v>
      </c>
      <c r="C333" s="6">
        <v>43525</v>
      </c>
      <c r="D333" s="5" t="s">
        <v>13</v>
      </c>
      <c r="E333" s="5" t="s">
        <v>276</v>
      </c>
      <c r="F333" s="5" t="s">
        <v>25</v>
      </c>
      <c r="G333" s="5"/>
      <c r="H333" s="5"/>
      <c r="I333" s="5" t="s">
        <v>407</v>
      </c>
      <c r="J333" s="5" t="s">
        <v>408</v>
      </c>
      <c r="K333" s="5" t="s">
        <v>404</v>
      </c>
      <c r="L333" s="5" t="s">
        <v>409</v>
      </c>
      <c r="M333" s="5">
        <v>2</v>
      </c>
      <c r="N333" s="5">
        <v>3</v>
      </c>
      <c r="O333" s="5"/>
      <c r="P333" s="5">
        <v>3</v>
      </c>
      <c r="Q333" s="5"/>
      <c r="R333" s="5"/>
      <c r="S333" s="5">
        <v>2</v>
      </c>
      <c r="T333" s="5">
        <v>4</v>
      </c>
      <c r="U333" s="5"/>
      <c r="V333" s="5"/>
      <c r="W333" s="5">
        <v>84</v>
      </c>
    </row>
    <row r="334" spans="1:25">
      <c r="A334" s="5" t="s">
        <v>176</v>
      </c>
      <c r="B334" s="5">
        <v>2019</v>
      </c>
      <c r="C334" s="6">
        <v>43525</v>
      </c>
      <c r="D334" s="5" t="s">
        <v>13</v>
      </c>
      <c r="E334" s="5" t="s">
        <v>317</v>
      </c>
      <c r="F334" s="5" t="s">
        <v>27</v>
      </c>
      <c r="G334" s="5"/>
      <c r="H334" s="5"/>
      <c r="I334" s="5" t="s">
        <v>395</v>
      </c>
      <c r="J334" s="5" t="s">
        <v>405</v>
      </c>
      <c r="K334" s="5" t="s">
        <v>410</v>
      </c>
      <c r="L334" s="5" t="s">
        <v>411</v>
      </c>
      <c r="M334" s="5"/>
      <c r="N334" s="5">
        <v>1</v>
      </c>
      <c r="O334" s="5"/>
      <c r="P334" s="5"/>
      <c r="Q334" s="5"/>
      <c r="R334" s="5"/>
      <c r="S334" s="5"/>
      <c r="T334" s="5"/>
      <c r="U334" s="5"/>
      <c r="V334" s="5"/>
      <c r="W334" s="5">
        <v>73</v>
      </c>
    </row>
    <row r="335" spans="1:25">
      <c r="A335" s="5" t="s">
        <v>176</v>
      </c>
      <c r="B335" s="5">
        <v>2019</v>
      </c>
      <c r="C335" s="6">
        <v>43525</v>
      </c>
      <c r="D335" s="5" t="s">
        <v>13</v>
      </c>
      <c r="E335" s="5" t="s">
        <v>333</v>
      </c>
      <c r="F335" s="5" t="s">
        <v>29</v>
      </c>
      <c r="G335" s="5"/>
      <c r="H335" s="5"/>
      <c r="I335" s="5" t="s">
        <v>398</v>
      </c>
      <c r="J335" s="5" t="s">
        <v>392</v>
      </c>
      <c r="K335" s="5" t="s">
        <v>412</v>
      </c>
      <c r="L335" s="5" t="s">
        <v>413</v>
      </c>
      <c r="M335" s="5"/>
      <c r="N335" s="5"/>
      <c r="O335" s="5">
        <v>1</v>
      </c>
      <c r="P335" s="5"/>
      <c r="Q335" s="5"/>
      <c r="R335" s="5">
        <v>5</v>
      </c>
      <c r="S335" s="5"/>
      <c r="T335" s="5"/>
      <c r="U335" s="5"/>
      <c r="V335" s="5"/>
      <c r="W335" s="5">
        <v>66</v>
      </c>
    </row>
    <row r="336" spans="1:25">
      <c r="A336" s="5" t="s">
        <v>176</v>
      </c>
      <c r="B336" s="5">
        <v>2019</v>
      </c>
      <c r="C336" s="6">
        <v>43525</v>
      </c>
      <c r="D336" s="5" t="s">
        <v>13</v>
      </c>
      <c r="E336" s="5" t="s">
        <v>275</v>
      </c>
      <c r="F336" s="5" t="s">
        <v>47</v>
      </c>
      <c r="G336" s="5"/>
      <c r="H336" s="5"/>
      <c r="I336" s="5" t="s">
        <v>408</v>
      </c>
      <c r="J336" s="5" t="s">
        <v>404</v>
      </c>
      <c r="K336" s="5" t="s">
        <v>414</v>
      </c>
      <c r="L336" s="5" t="s">
        <v>415</v>
      </c>
      <c r="M336" s="5"/>
      <c r="N336" s="5"/>
      <c r="O336" s="5"/>
      <c r="P336" s="5">
        <v>2</v>
      </c>
      <c r="Q336" s="5"/>
      <c r="R336" s="5">
        <v>1</v>
      </c>
      <c r="S336" s="5"/>
      <c r="T336" s="5"/>
      <c r="U336" s="5"/>
      <c r="V336" s="5"/>
      <c r="W336" s="5">
        <v>63</v>
      </c>
    </row>
    <row r="337" spans="1:25">
      <c r="A337" s="5" t="s">
        <v>176</v>
      </c>
      <c r="B337" s="5">
        <v>2019</v>
      </c>
      <c r="C337" s="6">
        <v>43525</v>
      </c>
      <c r="D337" s="5" t="s">
        <v>13</v>
      </c>
      <c r="E337" s="5" t="s">
        <v>366</v>
      </c>
      <c r="F337" s="5" t="s">
        <v>44</v>
      </c>
      <c r="G337" s="5"/>
      <c r="H337" s="5"/>
      <c r="I337" s="5" t="s">
        <v>410</v>
      </c>
      <c r="J337" s="5" t="s">
        <v>402</v>
      </c>
      <c r="K337" s="5" t="s">
        <v>390</v>
      </c>
      <c r="L337" s="5" t="s">
        <v>416</v>
      </c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>
        <v>60</v>
      </c>
    </row>
    <row r="338" spans="1:25">
      <c r="A338" s="5" t="s">
        <v>176</v>
      </c>
      <c r="B338" s="5">
        <v>2019</v>
      </c>
      <c r="C338" s="6">
        <v>43525</v>
      </c>
      <c r="D338" s="5" t="s">
        <v>13</v>
      </c>
      <c r="E338" s="5" t="s">
        <v>342</v>
      </c>
      <c r="F338" s="5" t="s">
        <v>56</v>
      </c>
      <c r="G338" s="5"/>
      <c r="H338" s="5"/>
      <c r="I338" s="5" t="s">
        <v>405</v>
      </c>
      <c r="J338" s="5" t="s">
        <v>417</v>
      </c>
      <c r="K338" s="5" t="s">
        <v>418</v>
      </c>
      <c r="L338" s="5" t="s">
        <v>419</v>
      </c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>
        <v>58</v>
      </c>
    </row>
    <row r="339" spans="1:25">
      <c r="A339" s="5" t="s">
        <v>176</v>
      </c>
      <c r="B339" s="5">
        <v>2019</v>
      </c>
      <c r="C339" s="6">
        <v>43525</v>
      </c>
      <c r="D339" s="5" t="s">
        <v>13</v>
      </c>
      <c r="E339" s="5" t="s">
        <v>343</v>
      </c>
      <c r="F339" s="5" t="s">
        <v>17</v>
      </c>
      <c r="G339" s="5"/>
      <c r="H339" s="5"/>
      <c r="I339" s="5" t="s">
        <v>417</v>
      </c>
      <c r="J339" s="5" t="s">
        <v>420</v>
      </c>
      <c r="K339" s="5" t="s">
        <v>391</v>
      </c>
      <c r="L339" s="5" t="s">
        <v>421</v>
      </c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>
        <v>50</v>
      </c>
    </row>
    <row r="340" spans="1:25">
      <c r="A340" s="5" t="s">
        <v>176</v>
      </c>
      <c r="B340" s="5">
        <v>2019</v>
      </c>
      <c r="C340" s="6">
        <v>43525</v>
      </c>
      <c r="D340" s="5" t="s">
        <v>13</v>
      </c>
      <c r="E340" s="5" t="s">
        <v>227</v>
      </c>
      <c r="F340" s="5" t="s">
        <v>228</v>
      </c>
      <c r="G340" s="5"/>
      <c r="H340" s="5"/>
      <c r="I340" s="5" t="s">
        <v>401</v>
      </c>
      <c r="J340" s="5" t="s">
        <v>418</v>
      </c>
      <c r="K340" s="5" t="s">
        <v>398</v>
      </c>
      <c r="L340" s="5" t="s">
        <v>422</v>
      </c>
      <c r="M340" s="5"/>
      <c r="N340" s="5"/>
      <c r="O340" s="5"/>
      <c r="P340" s="5"/>
      <c r="Q340" s="5"/>
      <c r="R340" s="5">
        <v>3</v>
      </c>
      <c r="S340" s="5"/>
      <c r="T340" s="5"/>
      <c r="U340" s="5"/>
      <c r="V340" s="5"/>
      <c r="W340" s="5">
        <v>49</v>
      </c>
    </row>
    <row r="341" spans="1:25">
      <c r="A341" s="5" t="s">
        <v>176</v>
      </c>
      <c r="B341" s="5">
        <v>2019</v>
      </c>
      <c r="C341" s="6">
        <v>43525</v>
      </c>
      <c r="D341" s="5" t="s">
        <v>13</v>
      </c>
      <c r="E341" s="5" t="s">
        <v>224</v>
      </c>
      <c r="F341" s="5" t="s">
        <v>225</v>
      </c>
      <c r="G341" s="5"/>
      <c r="H341" s="5"/>
      <c r="I341" s="5" t="s">
        <v>423</v>
      </c>
      <c r="J341" s="5" t="s">
        <v>407</v>
      </c>
      <c r="K341" s="5" t="s">
        <v>401</v>
      </c>
      <c r="L341" s="5" t="s">
        <v>424</v>
      </c>
      <c r="M341" s="5"/>
      <c r="N341" s="5">
        <v>5</v>
      </c>
      <c r="O341" s="5"/>
      <c r="P341" s="5"/>
      <c r="Q341" s="5"/>
      <c r="R341" s="5"/>
      <c r="S341" s="5"/>
      <c r="T341" s="5"/>
      <c r="U341" s="5"/>
      <c r="V341" s="5"/>
      <c r="W341" s="5">
        <v>48</v>
      </c>
    </row>
    <row r="342" spans="1:25">
      <c r="A342" s="5" t="s">
        <v>176</v>
      </c>
      <c r="B342" s="5">
        <v>2019</v>
      </c>
      <c r="C342" s="6">
        <v>43525</v>
      </c>
      <c r="D342" s="5" t="s">
        <v>13</v>
      </c>
      <c r="E342" s="5" t="s">
        <v>313</v>
      </c>
      <c r="F342" s="5" t="s">
        <v>239</v>
      </c>
      <c r="G342" s="5"/>
      <c r="H342" s="5"/>
      <c r="I342" s="5" t="s">
        <v>402</v>
      </c>
      <c r="J342" s="5" t="s">
        <v>412</v>
      </c>
      <c r="K342" s="5" t="s">
        <v>408</v>
      </c>
      <c r="L342" s="5" t="s">
        <v>425</v>
      </c>
      <c r="M342" s="5"/>
      <c r="N342" s="5"/>
      <c r="O342" s="5"/>
      <c r="P342" s="5"/>
      <c r="Q342" s="5"/>
      <c r="R342" s="5">
        <v>2</v>
      </c>
      <c r="S342" s="5"/>
      <c r="T342" s="5"/>
      <c r="U342" s="5"/>
      <c r="V342" s="5"/>
      <c r="W342" s="5">
        <v>48</v>
      </c>
    </row>
    <row r="343" spans="1:25">
      <c r="A343" s="5" t="s">
        <v>176</v>
      </c>
      <c r="B343" s="5">
        <v>2019</v>
      </c>
      <c r="C343" s="6">
        <v>43525</v>
      </c>
      <c r="D343" s="5" t="s">
        <v>13</v>
      </c>
      <c r="E343" s="5" t="s">
        <v>344</v>
      </c>
      <c r="F343" s="5" t="s">
        <v>175</v>
      </c>
      <c r="G343" s="5"/>
      <c r="H343" s="5"/>
      <c r="I343" s="5" t="s">
        <v>414</v>
      </c>
      <c r="J343" s="5" t="s">
        <v>396</v>
      </c>
      <c r="K343" s="5" t="s">
        <v>426</v>
      </c>
      <c r="L343" s="5" t="s">
        <v>427</v>
      </c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>
        <v>47</v>
      </c>
    </row>
    <row r="344" spans="1:25">
      <c r="A344" s="5" t="s">
        <v>176</v>
      </c>
      <c r="B344" s="5">
        <v>2019</v>
      </c>
      <c r="C344" s="6">
        <v>43525</v>
      </c>
      <c r="D344" s="5" t="s">
        <v>13</v>
      </c>
      <c r="E344" s="5" t="s">
        <v>309</v>
      </c>
      <c r="F344" s="5" t="s">
        <v>38</v>
      </c>
      <c r="G344" s="5"/>
      <c r="H344" s="5"/>
      <c r="I344" s="5" t="s">
        <v>412</v>
      </c>
      <c r="J344" s="5" t="s">
        <v>410</v>
      </c>
      <c r="K344" s="5" t="s">
        <v>417</v>
      </c>
      <c r="L344" s="5" t="s">
        <v>428</v>
      </c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>
        <v>36</v>
      </c>
    </row>
    <row r="345" spans="1:25">
      <c r="A345" s="5" t="s">
        <v>176</v>
      </c>
      <c r="B345" s="5">
        <v>2019</v>
      </c>
      <c r="C345" s="6">
        <v>43525</v>
      </c>
      <c r="D345" s="5" t="s">
        <v>13</v>
      </c>
      <c r="E345" s="5" t="s">
        <v>243</v>
      </c>
      <c r="F345" s="5" t="s">
        <v>51</v>
      </c>
      <c r="G345" s="5"/>
      <c r="H345" s="5"/>
      <c r="I345" s="5" t="s">
        <v>429</v>
      </c>
      <c r="J345" s="5" t="s">
        <v>414</v>
      </c>
      <c r="K345" s="5" t="s">
        <v>423</v>
      </c>
      <c r="L345" s="5" t="s">
        <v>430</v>
      </c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>
        <v>12</v>
      </c>
    </row>
    <row r="346" spans="1:25">
      <c r="A346" s="5" t="s">
        <v>176</v>
      </c>
      <c r="B346" s="5">
        <v>2019</v>
      </c>
      <c r="C346" s="6">
        <v>43525</v>
      </c>
      <c r="D346" s="5" t="s">
        <v>13</v>
      </c>
      <c r="E346" s="5" t="s">
        <v>321</v>
      </c>
      <c r="F346" s="5" t="s">
        <v>161</v>
      </c>
      <c r="G346" s="5"/>
      <c r="H346" s="5"/>
      <c r="I346" s="5" t="s">
        <v>418</v>
      </c>
      <c r="J346" s="5" t="s">
        <v>429</v>
      </c>
      <c r="K346" s="5" t="s">
        <v>431</v>
      </c>
      <c r="L346" s="5" t="s">
        <v>432</v>
      </c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>
        <v>10</v>
      </c>
    </row>
    <row r="347" spans="1:25">
      <c r="A347" s="5" t="s">
        <v>176</v>
      </c>
      <c r="B347" s="5">
        <v>2019</v>
      </c>
      <c r="C347" s="6">
        <v>43525</v>
      </c>
      <c r="D347" s="5" t="s">
        <v>13</v>
      </c>
      <c r="E347" s="5" t="s">
        <v>322</v>
      </c>
      <c r="F347" s="5" t="s">
        <v>61</v>
      </c>
      <c r="G347" s="5"/>
      <c r="H347" s="5"/>
      <c r="I347" s="5" t="s">
        <v>420</v>
      </c>
      <c r="J347" s="5" t="s">
        <v>433</v>
      </c>
      <c r="K347" s="5" t="s">
        <v>420</v>
      </c>
      <c r="L347" s="5" t="s">
        <v>434</v>
      </c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>
        <v>8</v>
      </c>
    </row>
    <row r="348" spans="1:25">
      <c r="A348" s="5" t="s">
        <v>176</v>
      </c>
      <c r="B348" s="5">
        <v>2019</v>
      </c>
      <c r="C348" s="6">
        <v>43525</v>
      </c>
      <c r="D348" s="5" t="s">
        <v>13</v>
      </c>
      <c r="E348" s="5" t="s">
        <v>283</v>
      </c>
      <c r="F348" s="5" t="s">
        <v>123</v>
      </c>
      <c r="G348" s="5"/>
      <c r="H348" s="5"/>
      <c r="I348" s="5" t="s">
        <v>426</v>
      </c>
      <c r="J348" s="5" t="s">
        <v>431</v>
      </c>
      <c r="K348" s="5" t="s">
        <v>433</v>
      </c>
      <c r="L348" s="5" t="s">
        <v>435</v>
      </c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>
        <v>6</v>
      </c>
    </row>
    <row r="349" spans="1:25">
      <c r="A349" s="5" t="s">
        <v>176</v>
      </c>
      <c r="B349" s="5">
        <v>2019</v>
      </c>
      <c r="C349" s="6">
        <v>43525</v>
      </c>
      <c r="D349" s="5" t="s">
        <v>13</v>
      </c>
      <c r="E349" s="5" t="s">
        <v>345</v>
      </c>
      <c r="F349" s="5" t="s">
        <v>121</v>
      </c>
      <c r="G349" s="5"/>
      <c r="H349" s="5"/>
      <c r="I349" s="5" t="s">
        <v>433</v>
      </c>
      <c r="J349" s="5" t="s">
        <v>426</v>
      </c>
      <c r="K349" s="5" t="s">
        <v>429</v>
      </c>
      <c r="L349" s="5" t="s">
        <v>436</v>
      </c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>
        <v>6</v>
      </c>
    </row>
    <row r="350" spans="1:25">
      <c r="A350" s="5" t="s">
        <v>176</v>
      </c>
      <c r="B350" s="5">
        <v>2019</v>
      </c>
      <c r="C350" s="6">
        <v>43525</v>
      </c>
      <c r="D350" s="5" t="s">
        <v>13</v>
      </c>
      <c r="E350" s="5" t="s">
        <v>290</v>
      </c>
      <c r="F350" s="5" t="s">
        <v>237</v>
      </c>
      <c r="G350" s="5"/>
      <c r="H350" s="5"/>
      <c r="I350" s="5" t="s">
        <v>431</v>
      </c>
      <c r="J350" s="5" t="s">
        <v>423</v>
      </c>
      <c r="K350" s="5" t="s">
        <v>407</v>
      </c>
      <c r="L350" s="5" t="s">
        <v>437</v>
      </c>
      <c r="M350" s="5"/>
      <c r="N350" s="5"/>
      <c r="O350" s="5"/>
      <c r="P350" s="5"/>
      <c r="Q350" s="5"/>
      <c r="R350" s="5"/>
      <c r="S350" s="5"/>
      <c r="T350" s="5"/>
      <c r="U350" s="5"/>
      <c r="V350" s="5">
        <v>40</v>
      </c>
      <c r="W350" s="5">
        <v>-18</v>
      </c>
    </row>
    <row r="351" spans="1:2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316</v>
      </c>
      <c r="F351" s="1" t="s">
        <v>19</v>
      </c>
      <c r="G351" s="1"/>
      <c r="H351" s="1"/>
      <c r="I351" s="1" t="s">
        <v>394</v>
      </c>
      <c r="J351" s="1" t="s">
        <v>396</v>
      </c>
      <c r="K351" s="1" t="s">
        <v>394</v>
      </c>
      <c r="L351" s="1" t="s">
        <v>438</v>
      </c>
      <c r="M351" s="1"/>
      <c r="N351" s="1">
        <v>5</v>
      </c>
      <c r="O351" s="1"/>
      <c r="P351" s="1">
        <v>5</v>
      </c>
      <c r="Q351" s="1"/>
      <c r="R351" s="1">
        <v>5</v>
      </c>
      <c r="S351" s="1"/>
      <c r="T351" s="1">
        <v>6</v>
      </c>
      <c r="U351" s="1"/>
      <c r="V351" s="1"/>
      <c r="W351" s="1">
        <v>137</v>
      </c>
      <c r="X351" s="45">
        <v>1.0354166666666667</v>
      </c>
      <c r="Y351">
        <v>48.265000000000001</v>
      </c>
    </row>
    <row r="352" spans="1:2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343</v>
      </c>
      <c r="F352" s="1" t="s">
        <v>17</v>
      </c>
      <c r="G352" s="1"/>
      <c r="H352" s="1"/>
      <c r="I352" s="1" t="s">
        <v>392</v>
      </c>
      <c r="J352" s="1" t="s">
        <v>394</v>
      </c>
      <c r="K352" s="1" t="s">
        <v>396</v>
      </c>
      <c r="L352" s="1" t="s">
        <v>439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>
        <v>114</v>
      </c>
    </row>
    <row r="353" spans="1:23">
      <c r="A353" s="1" t="s">
        <v>130</v>
      </c>
      <c r="B353" s="1">
        <v>2019</v>
      </c>
      <c r="C353" s="2">
        <v>43492</v>
      </c>
      <c r="D353" s="1" t="s">
        <v>72</v>
      </c>
      <c r="E353" s="1" t="s">
        <v>263</v>
      </c>
      <c r="F353" s="1" t="s">
        <v>36</v>
      </c>
      <c r="G353" s="1"/>
      <c r="H353" s="1"/>
      <c r="I353" s="1" t="s">
        <v>410</v>
      </c>
      <c r="J353" s="1" t="s">
        <v>392</v>
      </c>
      <c r="K353" s="1" t="s">
        <v>405</v>
      </c>
      <c r="L353" s="1" t="s">
        <v>440</v>
      </c>
      <c r="M353" s="1"/>
      <c r="N353" s="1"/>
      <c r="O353" s="1">
        <v>5</v>
      </c>
      <c r="P353" s="1"/>
      <c r="Q353" s="1"/>
      <c r="R353" s="1"/>
      <c r="S353" s="1">
        <v>5</v>
      </c>
      <c r="T353" s="1"/>
      <c r="U353" s="1">
        <v>20</v>
      </c>
      <c r="V353" s="1"/>
      <c r="W353" s="1">
        <v>112</v>
      </c>
    </row>
    <row r="354" spans="1:23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308</v>
      </c>
      <c r="F354" s="1" t="s">
        <v>53</v>
      </c>
      <c r="G354" s="1"/>
      <c r="H354" s="1"/>
      <c r="I354" s="1" t="s">
        <v>396</v>
      </c>
      <c r="J354" s="1" t="s">
        <v>408</v>
      </c>
      <c r="K354" s="1" t="s">
        <v>392</v>
      </c>
      <c r="L354" s="1" t="s">
        <v>441</v>
      </c>
      <c r="M354" s="1"/>
      <c r="N354" s="1"/>
      <c r="O354" s="1"/>
      <c r="P354" s="1"/>
      <c r="Q354" s="1">
        <v>3</v>
      </c>
      <c r="R354" s="1">
        <v>3</v>
      </c>
      <c r="S354" s="1">
        <v>2</v>
      </c>
      <c r="T354" s="1"/>
      <c r="U354" s="1"/>
      <c r="V354" s="1"/>
      <c r="W354" s="1">
        <v>108</v>
      </c>
    </row>
    <row r="355" spans="1:23">
      <c r="A355" s="1" t="s">
        <v>130</v>
      </c>
      <c r="B355" s="1">
        <v>2019</v>
      </c>
      <c r="C355" s="2">
        <v>43492</v>
      </c>
      <c r="D355" s="1" t="s">
        <v>72</v>
      </c>
      <c r="E355" s="1" t="s">
        <v>243</v>
      </c>
      <c r="F355" s="1" t="s">
        <v>51</v>
      </c>
      <c r="G355" s="1"/>
      <c r="H355" s="1"/>
      <c r="I355" s="1" t="s">
        <v>407</v>
      </c>
      <c r="J355" s="1" t="s">
        <v>390</v>
      </c>
      <c r="K355" s="1" t="s">
        <v>390</v>
      </c>
      <c r="L355" s="1" t="s">
        <v>442</v>
      </c>
      <c r="M355" s="1"/>
      <c r="N355" s="1"/>
      <c r="O355" s="1"/>
      <c r="P355" s="1">
        <v>1</v>
      </c>
      <c r="Q355" s="1">
        <v>1</v>
      </c>
      <c r="R355" s="1"/>
      <c r="S355" s="1"/>
      <c r="T355" s="1"/>
      <c r="U355" s="1"/>
      <c r="V355" s="1"/>
      <c r="W355" s="1">
        <v>90</v>
      </c>
    </row>
    <row r="356" spans="1:23">
      <c r="A356" s="1" t="s">
        <v>130</v>
      </c>
      <c r="B356" s="1">
        <v>2019</v>
      </c>
      <c r="C356" s="2">
        <v>43492</v>
      </c>
      <c r="D356" s="1" t="s">
        <v>72</v>
      </c>
      <c r="E356" s="1" t="s">
        <v>227</v>
      </c>
      <c r="F356" s="1" t="s">
        <v>228</v>
      </c>
      <c r="G356" s="1"/>
      <c r="H356" s="1"/>
      <c r="I356" s="1" t="s">
        <v>405</v>
      </c>
      <c r="J356" s="1" t="s">
        <v>391</v>
      </c>
      <c r="K356" s="1" t="s">
        <v>407</v>
      </c>
      <c r="L356" s="1" t="s">
        <v>443</v>
      </c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>
        <v>82</v>
      </c>
    </row>
    <row r="357" spans="1:23">
      <c r="A357" s="1" t="s">
        <v>130</v>
      </c>
      <c r="B357" s="1">
        <v>2019</v>
      </c>
      <c r="C357" s="2">
        <v>43492</v>
      </c>
      <c r="D357" s="1" t="s">
        <v>72</v>
      </c>
      <c r="E357" s="1" t="s">
        <v>335</v>
      </c>
      <c r="F357" s="1" t="s">
        <v>61</v>
      </c>
      <c r="G357" s="1"/>
      <c r="H357" s="1"/>
      <c r="I357" s="1" t="s">
        <v>401</v>
      </c>
      <c r="J357" s="1" t="s">
        <v>404</v>
      </c>
      <c r="K357" s="1" t="s">
        <v>395</v>
      </c>
      <c r="L357" s="1" t="s">
        <v>444</v>
      </c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>
        <v>74</v>
      </c>
    </row>
    <row r="358" spans="1:23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347</v>
      </c>
      <c r="F358" s="1" t="s">
        <v>121</v>
      </c>
      <c r="G358" s="1"/>
      <c r="H358" s="1"/>
      <c r="I358" s="1" t="s">
        <v>412</v>
      </c>
      <c r="J358" s="1" t="s">
        <v>395</v>
      </c>
      <c r="K358" s="1" t="s">
        <v>391</v>
      </c>
      <c r="L358" s="1" t="s">
        <v>445</v>
      </c>
      <c r="M358" s="1"/>
      <c r="N358" s="1"/>
      <c r="O358" s="1"/>
      <c r="P358" s="1"/>
      <c r="Q358" s="1"/>
      <c r="R358" s="1"/>
      <c r="S358" s="1">
        <v>1</v>
      </c>
      <c r="T358" s="1"/>
      <c r="U358" s="1"/>
      <c r="V358" s="1"/>
      <c r="W358" s="1">
        <v>65</v>
      </c>
    </row>
    <row r="359" spans="1:23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342</v>
      </c>
      <c r="F359" s="1" t="s">
        <v>56</v>
      </c>
      <c r="G359" s="1"/>
      <c r="H359" s="1"/>
      <c r="I359" s="1" t="s">
        <v>391</v>
      </c>
      <c r="J359" s="1" t="s">
        <v>407</v>
      </c>
      <c r="K359" s="1" t="s">
        <v>410</v>
      </c>
      <c r="L359" s="1" t="s">
        <v>446</v>
      </c>
      <c r="M359" s="1"/>
      <c r="N359" s="1">
        <v>2</v>
      </c>
      <c r="O359" s="1"/>
      <c r="P359" s="1"/>
      <c r="Q359" s="1"/>
      <c r="R359" s="1"/>
      <c r="S359" s="1"/>
      <c r="T359" s="1"/>
      <c r="U359" s="1"/>
      <c r="V359" s="1"/>
      <c r="W359" s="1">
        <v>64</v>
      </c>
    </row>
    <row r="360" spans="1:23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321</v>
      </c>
      <c r="F360" s="1" t="s">
        <v>161</v>
      </c>
      <c r="G360" s="1"/>
      <c r="H360" s="1"/>
      <c r="I360" s="1" t="s">
        <v>414</v>
      </c>
      <c r="J360" s="1" t="s">
        <v>417</v>
      </c>
      <c r="K360" s="1" t="s">
        <v>408</v>
      </c>
      <c r="L360" s="1" t="s">
        <v>447</v>
      </c>
      <c r="M360" s="1"/>
      <c r="N360" s="1">
        <v>3</v>
      </c>
      <c r="O360" s="1"/>
      <c r="P360" s="1"/>
      <c r="Q360" s="1"/>
      <c r="R360" s="1"/>
      <c r="S360" s="1"/>
      <c r="T360" s="1"/>
      <c r="U360" s="1"/>
      <c r="V360" s="1"/>
      <c r="W360" s="1">
        <v>57</v>
      </c>
    </row>
    <row r="361" spans="1:23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309</v>
      </c>
      <c r="F361" s="1" t="s">
        <v>38</v>
      </c>
      <c r="G361" s="1"/>
      <c r="H361" s="1"/>
      <c r="I361" s="1" t="s">
        <v>408</v>
      </c>
      <c r="J361" s="1" t="s">
        <v>401</v>
      </c>
      <c r="K361" s="1" t="s">
        <v>431</v>
      </c>
      <c r="L361" s="1" t="s">
        <v>448</v>
      </c>
      <c r="M361" s="1"/>
      <c r="N361" s="1">
        <v>1</v>
      </c>
      <c r="O361" s="1">
        <v>2</v>
      </c>
      <c r="P361" s="1"/>
      <c r="Q361" s="1"/>
      <c r="R361" s="1"/>
      <c r="S361" s="1"/>
      <c r="T361" s="1">
        <v>4</v>
      </c>
      <c r="U361" s="1"/>
      <c r="V361" s="1"/>
      <c r="W361" s="1">
        <v>56</v>
      </c>
    </row>
    <row r="362" spans="1:23">
      <c r="A362" s="1" t="s">
        <v>130</v>
      </c>
      <c r="B362" s="1">
        <v>2019</v>
      </c>
      <c r="C362" s="2">
        <v>43492</v>
      </c>
      <c r="D362" s="1" t="s">
        <v>72</v>
      </c>
      <c r="E362" s="1" t="s">
        <v>346</v>
      </c>
      <c r="F362" s="1" t="s">
        <v>29</v>
      </c>
      <c r="G362" s="1"/>
      <c r="H362" s="1"/>
      <c r="I362" s="1" t="s">
        <v>398</v>
      </c>
      <c r="J362" s="1" t="s">
        <v>414</v>
      </c>
      <c r="K362" s="1" t="s">
        <v>404</v>
      </c>
      <c r="L362" s="1" t="s">
        <v>421</v>
      </c>
      <c r="M362" s="1">
        <v>1</v>
      </c>
      <c r="N362" s="1"/>
      <c r="O362" s="1"/>
      <c r="P362" s="1"/>
      <c r="Q362" s="1">
        <v>5</v>
      </c>
      <c r="R362" s="1"/>
      <c r="S362" s="1"/>
      <c r="T362" s="1"/>
      <c r="U362" s="1"/>
      <c r="V362" s="1"/>
      <c r="W362" s="1">
        <v>56</v>
      </c>
    </row>
    <row r="363" spans="1:23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313</v>
      </c>
      <c r="F363" s="1" t="s">
        <v>239</v>
      </c>
      <c r="G363" s="1"/>
      <c r="H363" s="1"/>
      <c r="I363" s="1" t="s">
        <v>417</v>
      </c>
      <c r="J363" s="1" t="s">
        <v>410</v>
      </c>
      <c r="K363" s="1" t="s">
        <v>414</v>
      </c>
      <c r="L363" s="1" t="s">
        <v>449</v>
      </c>
      <c r="M363" s="1"/>
      <c r="N363" s="1"/>
      <c r="O363" s="1">
        <v>1</v>
      </c>
      <c r="P363" s="1"/>
      <c r="Q363" s="1">
        <v>2</v>
      </c>
      <c r="R363" s="1">
        <v>1</v>
      </c>
      <c r="S363" s="1"/>
      <c r="T363" s="1">
        <v>10</v>
      </c>
      <c r="U363" s="1"/>
      <c r="V363" s="1"/>
      <c r="W363" s="1">
        <v>54</v>
      </c>
    </row>
    <row r="364" spans="1:23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224</v>
      </c>
      <c r="F364" s="1" t="s">
        <v>225</v>
      </c>
      <c r="G364" s="1"/>
      <c r="H364" s="1"/>
      <c r="I364" s="1" t="s">
        <v>390</v>
      </c>
      <c r="J364" s="1" t="s">
        <v>431</v>
      </c>
      <c r="K364" s="1" t="s">
        <v>402</v>
      </c>
      <c r="L364" s="1" t="s">
        <v>450</v>
      </c>
      <c r="M364" s="1">
        <v>2</v>
      </c>
      <c r="N364" s="1"/>
      <c r="O364" s="1"/>
      <c r="P364" s="1"/>
      <c r="Q364" s="1"/>
      <c r="R364" s="1"/>
      <c r="S364" s="1"/>
      <c r="T364" s="1">
        <v>2</v>
      </c>
      <c r="U364" s="1"/>
      <c r="V364" s="1"/>
      <c r="W364" s="1">
        <v>53</v>
      </c>
    </row>
    <row r="365" spans="1:23">
      <c r="A365" s="1" t="s">
        <v>130</v>
      </c>
      <c r="B365" s="1">
        <v>2019</v>
      </c>
      <c r="C365" s="2">
        <v>43492</v>
      </c>
      <c r="D365" s="1" t="s">
        <v>72</v>
      </c>
      <c r="E365" s="1" t="s">
        <v>249</v>
      </c>
      <c r="F365" s="1" t="s">
        <v>250</v>
      </c>
      <c r="G365" s="1"/>
      <c r="H365" s="1"/>
      <c r="I365" s="1" t="s">
        <v>431</v>
      </c>
      <c r="J365" s="1" t="s">
        <v>405</v>
      </c>
      <c r="K365" s="1" t="s">
        <v>417</v>
      </c>
      <c r="L365" s="1" t="s">
        <v>451</v>
      </c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>
        <v>51</v>
      </c>
    </row>
    <row r="366" spans="1:23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290</v>
      </c>
      <c r="F366" s="1" t="s">
        <v>237</v>
      </c>
      <c r="G366" s="1"/>
      <c r="H366" s="1"/>
      <c r="I366" s="1" t="s">
        <v>395</v>
      </c>
      <c r="J366" s="1" t="s">
        <v>429</v>
      </c>
      <c r="K366" s="1" t="s">
        <v>401</v>
      </c>
      <c r="L366" s="1" t="s">
        <v>452</v>
      </c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>
        <v>51</v>
      </c>
    </row>
    <row r="367" spans="1:23">
      <c r="A367" s="1" t="s">
        <v>130</v>
      </c>
      <c r="B367" s="1">
        <v>2019</v>
      </c>
      <c r="C367" s="2">
        <v>43492</v>
      </c>
      <c r="D367" s="1" t="s">
        <v>72</v>
      </c>
      <c r="E367" s="1" t="s">
        <v>292</v>
      </c>
      <c r="F367" s="1" t="s">
        <v>31</v>
      </c>
      <c r="G367" s="1"/>
      <c r="H367" s="1"/>
      <c r="I367" s="1" t="s">
        <v>402</v>
      </c>
      <c r="J367" s="1" t="s">
        <v>402</v>
      </c>
      <c r="K367" s="1" t="s">
        <v>426</v>
      </c>
      <c r="L367" s="1" t="s">
        <v>453</v>
      </c>
      <c r="M367" s="1">
        <v>5</v>
      </c>
      <c r="N367" s="1"/>
      <c r="O367" s="1"/>
      <c r="P367" s="1">
        <v>3</v>
      </c>
      <c r="Q367" s="1"/>
      <c r="R367" s="1"/>
      <c r="S367" s="1"/>
      <c r="T367" s="1"/>
      <c r="U367" s="1"/>
      <c r="V367" s="1"/>
      <c r="W367" s="1">
        <v>37</v>
      </c>
    </row>
    <row r="368" spans="1:23">
      <c r="A368" s="1" t="s">
        <v>130</v>
      </c>
      <c r="B368" s="1">
        <v>2019</v>
      </c>
      <c r="C368" s="2">
        <v>43492</v>
      </c>
      <c r="D368" s="1" t="s">
        <v>72</v>
      </c>
      <c r="E368" s="1" t="s">
        <v>348</v>
      </c>
      <c r="F368" s="1" t="s">
        <v>15</v>
      </c>
      <c r="G368" s="1"/>
      <c r="H368" s="1"/>
      <c r="I368" s="1" t="s">
        <v>433</v>
      </c>
      <c r="J368" s="1" t="s">
        <v>398</v>
      </c>
      <c r="K368" s="1" t="s">
        <v>418</v>
      </c>
      <c r="L368" s="1" t="s">
        <v>454</v>
      </c>
      <c r="M368" s="1"/>
      <c r="N368" s="1"/>
      <c r="O368" s="1">
        <v>3</v>
      </c>
      <c r="P368" s="1"/>
      <c r="Q368" s="1"/>
      <c r="R368" s="1">
        <v>2</v>
      </c>
      <c r="S368" s="1"/>
      <c r="T368" s="1"/>
      <c r="U368" s="1"/>
      <c r="V368" s="1"/>
      <c r="W368" s="1">
        <v>33</v>
      </c>
    </row>
    <row r="369" spans="1:25">
      <c r="A369" s="1" t="s">
        <v>130</v>
      </c>
      <c r="B369" s="1">
        <v>2019</v>
      </c>
      <c r="C369" s="2">
        <v>43492</v>
      </c>
      <c r="D369" s="1" t="s">
        <v>72</v>
      </c>
      <c r="E369" s="1" t="s">
        <v>344</v>
      </c>
      <c r="F369" s="1" t="s">
        <v>175</v>
      </c>
      <c r="G369" s="1"/>
      <c r="H369" s="1"/>
      <c r="I369" s="1" t="s">
        <v>404</v>
      </c>
      <c r="J369" s="1" t="s">
        <v>420</v>
      </c>
      <c r="K369" s="1" t="s">
        <v>420</v>
      </c>
      <c r="L369" s="1" t="s">
        <v>455</v>
      </c>
      <c r="M369" s="1">
        <v>3</v>
      </c>
      <c r="N369" s="1"/>
      <c r="O369" s="1"/>
      <c r="P369" s="1">
        <v>2</v>
      </c>
      <c r="Q369" s="1"/>
      <c r="R369" s="1"/>
      <c r="S369" s="1"/>
      <c r="T369" s="1"/>
      <c r="U369" s="1"/>
      <c r="V369" s="1"/>
      <c r="W369" s="1">
        <v>33</v>
      </c>
    </row>
    <row r="370" spans="1:25">
      <c r="A370" s="1" t="s">
        <v>130</v>
      </c>
      <c r="B370" s="1">
        <v>2019</v>
      </c>
      <c r="C370" s="2">
        <v>43492</v>
      </c>
      <c r="D370" s="1" t="s">
        <v>72</v>
      </c>
      <c r="E370" s="1" t="s">
        <v>351</v>
      </c>
      <c r="F370" s="1" t="s">
        <v>65</v>
      </c>
      <c r="G370" s="1"/>
      <c r="H370" s="1"/>
      <c r="I370" s="1" t="s">
        <v>426</v>
      </c>
      <c r="J370" s="1" t="s">
        <v>412</v>
      </c>
      <c r="K370" s="1" t="s">
        <v>398</v>
      </c>
      <c r="L370" s="1" t="s">
        <v>456</v>
      </c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>
        <v>23</v>
      </c>
    </row>
    <row r="371" spans="1:25">
      <c r="A371" s="1" t="s">
        <v>130</v>
      </c>
      <c r="B371" s="1">
        <v>2019</v>
      </c>
      <c r="C371" s="2">
        <v>43492</v>
      </c>
      <c r="D371" s="1" t="s">
        <v>72</v>
      </c>
      <c r="E371" s="1" t="s">
        <v>221</v>
      </c>
      <c r="F371" s="1" t="s">
        <v>27</v>
      </c>
      <c r="G371" s="1"/>
      <c r="H371" s="1"/>
      <c r="I371" s="1" t="s">
        <v>418</v>
      </c>
      <c r="J371" s="1" t="s">
        <v>433</v>
      </c>
      <c r="K371" s="1" t="s">
        <v>433</v>
      </c>
      <c r="L371" s="1" t="s">
        <v>457</v>
      </c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>
        <v>16</v>
      </c>
    </row>
    <row r="372" spans="1:25">
      <c r="A372" s="1" t="s">
        <v>130</v>
      </c>
      <c r="B372" s="1">
        <v>2019</v>
      </c>
      <c r="C372" s="2">
        <v>43492</v>
      </c>
      <c r="D372" s="1" t="s">
        <v>72</v>
      </c>
      <c r="E372" s="1" t="s">
        <v>331</v>
      </c>
      <c r="F372" s="1" t="s">
        <v>40</v>
      </c>
      <c r="G372" s="1"/>
      <c r="H372" s="1"/>
      <c r="I372" s="1" t="s">
        <v>420</v>
      </c>
      <c r="J372" s="1" t="s">
        <v>418</v>
      </c>
      <c r="K372" s="1" t="s">
        <v>429</v>
      </c>
      <c r="L372" s="1" t="s">
        <v>458</v>
      </c>
      <c r="M372" s="1"/>
      <c r="N372" s="1"/>
      <c r="O372" s="1"/>
      <c r="P372" s="1"/>
      <c r="Q372" s="1"/>
      <c r="R372" s="1"/>
      <c r="S372" s="1">
        <v>3</v>
      </c>
      <c r="T372" s="1"/>
      <c r="U372" s="1"/>
      <c r="V372" s="1"/>
      <c r="W372" s="1">
        <v>14</v>
      </c>
    </row>
    <row r="373" spans="1:25">
      <c r="A373" s="1" t="s">
        <v>130</v>
      </c>
      <c r="B373" s="1">
        <v>2019</v>
      </c>
      <c r="C373" s="2">
        <v>43492</v>
      </c>
      <c r="D373" s="1" t="s">
        <v>72</v>
      </c>
      <c r="E373" s="1" t="s">
        <v>337</v>
      </c>
      <c r="F373" s="1" t="s">
        <v>49</v>
      </c>
      <c r="G373" s="1"/>
      <c r="H373" s="1"/>
      <c r="I373" s="1" t="s">
        <v>429</v>
      </c>
      <c r="J373" s="1" t="s">
        <v>423</v>
      </c>
      <c r="K373" s="1" t="s">
        <v>412</v>
      </c>
      <c r="L373" s="1" t="s">
        <v>459</v>
      </c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>
        <v>8</v>
      </c>
    </row>
    <row r="374" spans="1:25">
      <c r="A374" s="1" t="s">
        <v>130</v>
      </c>
      <c r="B374" s="1">
        <v>2019</v>
      </c>
      <c r="C374" s="2">
        <v>43492</v>
      </c>
      <c r="D374" s="1" t="s">
        <v>72</v>
      </c>
      <c r="E374" s="1" t="s">
        <v>349</v>
      </c>
      <c r="F374" s="1" t="s">
        <v>350</v>
      </c>
      <c r="G374" s="1"/>
      <c r="H374" s="1"/>
      <c r="I374" s="1" t="s">
        <v>423</v>
      </c>
      <c r="J374" s="1" t="s">
        <v>426</v>
      </c>
      <c r="K374" s="1" t="s">
        <v>423</v>
      </c>
      <c r="L374" s="1" t="s">
        <v>460</v>
      </c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>
        <v>3</v>
      </c>
    </row>
    <row r="375" spans="1:25">
      <c r="A375" s="5" t="s">
        <v>162</v>
      </c>
      <c r="B375" s="5">
        <v>2019</v>
      </c>
      <c r="C375" s="6">
        <v>43484</v>
      </c>
      <c r="D375" s="5" t="s">
        <v>72</v>
      </c>
      <c r="E375" s="5" t="s">
        <v>352</v>
      </c>
      <c r="F375" s="5" t="s">
        <v>36</v>
      </c>
      <c r="G375" s="5"/>
      <c r="H375" s="5">
        <v>1</v>
      </c>
      <c r="I375" s="5" t="s">
        <v>394</v>
      </c>
      <c r="J375" s="5" t="s">
        <v>390</v>
      </c>
      <c r="K375" s="5" t="s">
        <v>394</v>
      </c>
      <c r="L375" s="5" t="s">
        <v>461</v>
      </c>
      <c r="M375" s="5"/>
      <c r="N375" s="5">
        <v>3</v>
      </c>
      <c r="O375" s="5"/>
      <c r="P375" s="5">
        <v>1</v>
      </c>
      <c r="Q375" s="5"/>
      <c r="R375" s="5">
        <v>5</v>
      </c>
      <c r="S375" s="5">
        <v>2</v>
      </c>
      <c r="T375" s="5">
        <v>6</v>
      </c>
      <c r="U375" s="5"/>
      <c r="V375" s="5"/>
      <c r="W375" s="5">
        <v>131</v>
      </c>
      <c r="X375" s="45">
        <v>1.0597222222222222</v>
      </c>
      <c r="Y375">
        <v>47.162999999999997</v>
      </c>
    </row>
    <row r="376" spans="1:25">
      <c r="A376" s="5" t="s">
        <v>162</v>
      </c>
      <c r="B376" s="5">
        <v>2019</v>
      </c>
      <c r="C376" s="6">
        <v>43484</v>
      </c>
      <c r="D376" s="5" t="s">
        <v>72</v>
      </c>
      <c r="E376" s="5" t="s">
        <v>317</v>
      </c>
      <c r="F376" s="5" t="s">
        <v>27</v>
      </c>
      <c r="G376" s="5"/>
      <c r="H376" s="5">
        <v>2</v>
      </c>
      <c r="I376" s="5" t="s">
        <v>390</v>
      </c>
      <c r="J376" s="5" t="s">
        <v>392</v>
      </c>
      <c r="K376" s="5" t="s">
        <v>390</v>
      </c>
      <c r="L376" s="5" t="s">
        <v>462</v>
      </c>
      <c r="M376" s="5">
        <v>5</v>
      </c>
      <c r="N376" s="5"/>
      <c r="O376" s="5">
        <v>1</v>
      </c>
      <c r="P376" s="5"/>
      <c r="Q376" s="5"/>
      <c r="R376" s="5"/>
      <c r="S376" s="5">
        <v>1</v>
      </c>
      <c r="T376" s="5">
        <v>10</v>
      </c>
      <c r="U376" s="5"/>
      <c r="V376" s="5"/>
      <c r="W376" s="5">
        <v>123</v>
      </c>
    </row>
    <row r="377" spans="1:25">
      <c r="A377" s="5" t="s">
        <v>162</v>
      </c>
      <c r="B377" s="5">
        <v>2019</v>
      </c>
      <c r="C377" s="6">
        <v>43484</v>
      </c>
      <c r="D377" s="5" t="s">
        <v>72</v>
      </c>
      <c r="E377" s="5" t="s">
        <v>226</v>
      </c>
      <c r="F377" s="5" t="s">
        <v>40</v>
      </c>
      <c r="G377" s="5"/>
      <c r="H377" s="5">
        <v>3</v>
      </c>
      <c r="I377" s="5" t="s">
        <v>396</v>
      </c>
      <c r="J377" s="5" t="s">
        <v>404</v>
      </c>
      <c r="K377" s="5" t="s">
        <v>392</v>
      </c>
      <c r="L377" s="5" t="s">
        <v>400</v>
      </c>
      <c r="M377" s="5">
        <v>3</v>
      </c>
      <c r="N377" s="5">
        <v>5</v>
      </c>
      <c r="O377" s="5"/>
      <c r="P377" s="5">
        <v>3</v>
      </c>
      <c r="Q377" s="5"/>
      <c r="R377" s="5"/>
      <c r="S377" s="5"/>
      <c r="T377" s="5">
        <v>4</v>
      </c>
      <c r="U377" s="5"/>
      <c r="V377" s="5"/>
      <c r="W377" s="5">
        <v>113</v>
      </c>
    </row>
    <row r="378" spans="1:25">
      <c r="A378" s="5" t="s">
        <v>162</v>
      </c>
      <c r="B378" s="5">
        <v>2019</v>
      </c>
      <c r="C378" s="6">
        <v>43484</v>
      </c>
      <c r="D378" s="5" t="s">
        <v>72</v>
      </c>
      <c r="E378" s="5" t="s">
        <v>243</v>
      </c>
      <c r="F378" s="5" t="s">
        <v>51</v>
      </c>
      <c r="G378" s="5"/>
      <c r="H378" s="5">
        <v>4</v>
      </c>
      <c r="I378" s="5" t="s">
        <v>395</v>
      </c>
      <c r="J378" s="5" t="s">
        <v>398</v>
      </c>
      <c r="K378" s="5" t="s">
        <v>396</v>
      </c>
      <c r="L378" s="5" t="s">
        <v>463</v>
      </c>
      <c r="M378" s="5"/>
      <c r="N378" s="5">
        <v>1</v>
      </c>
      <c r="O378" s="5"/>
      <c r="P378" s="5">
        <v>5</v>
      </c>
      <c r="Q378" s="5">
        <v>1</v>
      </c>
      <c r="R378" s="5">
        <v>2</v>
      </c>
      <c r="S378" s="5">
        <v>3</v>
      </c>
      <c r="T378" s="5"/>
      <c r="U378" s="5"/>
      <c r="V378" s="5"/>
      <c r="W378" s="5">
        <v>92</v>
      </c>
    </row>
    <row r="379" spans="1:25">
      <c r="A379" s="5" t="s">
        <v>162</v>
      </c>
      <c r="B379" s="5">
        <v>2019</v>
      </c>
      <c r="C379" s="6">
        <v>43484</v>
      </c>
      <c r="D379" s="5" t="s">
        <v>72</v>
      </c>
      <c r="E379" s="5" t="s">
        <v>275</v>
      </c>
      <c r="F379" s="5" t="s">
        <v>47</v>
      </c>
      <c r="G379" s="5"/>
      <c r="H379" s="5">
        <v>5</v>
      </c>
      <c r="I379" s="5" t="s">
        <v>408</v>
      </c>
      <c r="J379" s="5" t="s">
        <v>405</v>
      </c>
      <c r="K379" s="5" t="s">
        <v>405</v>
      </c>
      <c r="L379" s="5" t="s">
        <v>464</v>
      </c>
      <c r="M379" s="5"/>
      <c r="N379" s="5"/>
      <c r="O379" s="5"/>
      <c r="P379" s="5"/>
      <c r="Q379" s="5">
        <v>2</v>
      </c>
      <c r="R379" s="5"/>
      <c r="S379" s="5"/>
      <c r="T379" s="5"/>
      <c r="U379" s="5"/>
      <c r="V379" s="5"/>
      <c r="W379" s="5">
        <v>92</v>
      </c>
    </row>
    <row r="380" spans="1:25">
      <c r="A380" s="5" t="s">
        <v>162</v>
      </c>
      <c r="B380" s="5">
        <v>2019</v>
      </c>
      <c r="C380" s="6">
        <v>43484</v>
      </c>
      <c r="D380" s="5" t="s">
        <v>72</v>
      </c>
      <c r="E380" s="5" t="s">
        <v>333</v>
      </c>
      <c r="F380" s="5" t="s">
        <v>29</v>
      </c>
      <c r="G380" s="5"/>
      <c r="H380" s="5">
        <v>6</v>
      </c>
      <c r="I380" s="5" t="s">
        <v>410</v>
      </c>
      <c r="J380" s="5" t="s">
        <v>394</v>
      </c>
      <c r="K380" s="5" t="s">
        <v>408</v>
      </c>
      <c r="L380" s="5" t="s">
        <v>465</v>
      </c>
      <c r="M380" s="5"/>
      <c r="N380" s="5"/>
      <c r="O380" s="5">
        <v>2</v>
      </c>
      <c r="P380" s="5"/>
      <c r="Q380" s="5"/>
      <c r="R380" s="5">
        <v>1</v>
      </c>
      <c r="S380" s="5">
        <v>5</v>
      </c>
      <c r="T380" s="5">
        <v>2</v>
      </c>
      <c r="U380" s="5"/>
      <c r="V380" s="5"/>
      <c r="W380" s="5">
        <v>88</v>
      </c>
    </row>
    <row r="381" spans="1:25">
      <c r="A381" s="5" t="s">
        <v>162</v>
      </c>
      <c r="B381" s="5">
        <v>2019</v>
      </c>
      <c r="C381" s="6">
        <v>43484</v>
      </c>
      <c r="D381" s="5" t="s">
        <v>72</v>
      </c>
      <c r="E381" s="5" t="s">
        <v>345</v>
      </c>
      <c r="F381" s="5" t="s">
        <v>121</v>
      </c>
      <c r="G381" s="5"/>
      <c r="H381" s="5">
        <v>7</v>
      </c>
      <c r="I381" s="5" t="s">
        <v>404</v>
      </c>
      <c r="J381" s="5" t="s">
        <v>396</v>
      </c>
      <c r="K381" s="5" t="s">
        <v>398</v>
      </c>
      <c r="L381" s="5" t="s">
        <v>466</v>
      </c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>
        <v>76</v>
      </c>
    </row>
    <row r="382" spans="1:25">
      <c r="A382" s="5" t="s">
        <v>162</v>
      </c>
      <c r="B382" s="5">
        <v>2019</v>
      </c>
      <c r="C382" s="6">
        <v>43484</v>
      </c>
      <c r="D382" s="5" t="s">
        <v>72</v>
      </c>
      <c r="E382" s="5" t="s">
        <v>335</v>
      </c>
      <c r="F382" s="5" t="s">
        <v>61</v>
      </c>
      <c r="G382" s="5"/>
      <c r="H382" s="5">
        <v>8</v>
      </c>
      <c r="I382" s="5" t="s">
        <v>391</v>
      </c>
      <c r="J382" s="5" t="s">
        <v>401</v>
      </c>
      <c r="K382" s="5" t="s">
        <v>404</v>
      </c>
      <c r="L382" s="5" t="s">
        <v>467</v>
      </c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>
        <v>76</v>
      </c>
    </row>
    <row r="383" spans="1:25">
      <c r="A383" s="5" t="s">
        <v>162</v>
      </c>
      <c r="B383" s="5">
        <v>2019</v>
      </c>
      <c r="C383" s="6">
        <v>43484</v>
      </c>
      <c r="D383" s="5" t="s">
        <v>72</v>
      </c>
      <c r="E383" s="5" t="s">
        <v>283</v>
      </c>
      <c r="F383" s="5" t="s">
        <v>123</v>
      </c>
      <c r="G383" s="5"/>
      <c r="H383" s="5">
        <v>9</v>
      </c>
      <c r="I383" s="5" t="s">
        <v>401</v>
      </c>
      <c r="J383" s="5" t="s">
        <v>395</v>
      </c>
      <c r="K383" s="5" t="s">
        <v>407</v>
      </c>
      <c r="L383" s="5" t="s">
        <v>468</v>
      </c>
      <c r="M383" s="5">
        <v>2</v>
      </c>
      <c r="N383" s="5">
        <v>2</v>
      </c>
      <c r="O383" s="5"/>
      <c r="P383" s="5"/>
      <c r="Q383" s="5"/>
      <c r="R383" s="5"/>
      <c r="S383" s="5"/>
      <c r="T383" s="5"/>
      <c r="U383" s="5"/>
      <c r="V383" s="5"/>
      <c r="W383" s="5">
        <v>74</v>
      </c>
    </row>
    <row r="384" spans="1:25">
      <c r="A384" s="5" t="s">
        <v>162</v>
      </c>
      <c r="B384" s="5">
        <v>2019</v>
      </c>
      <c r="C384" s="6">
        <v>43484</v>
      </c>
      <c r="D384" s="5" t="s">
        <v>72</v>
      </c>
      <c r="E384" s="5" t="s">
        <v>224</v>
      </c>
      <c r="F384" s="5" t="s">
        <v>225</v>
      </c>
      <c r="G384" s="5"/>
      <c r="H384" s="5">
        <v>10</v>
      </c>
      <c r="I384" s="5" t="s">
        <v>405</v>
      </c>
      <c r="J384" s="5" t="s">
        <v>433</v>
      </c>
      <c r="K384" s="5" t="s">
        <v>395</v>
      </c>
      <c r="L384" s="5" t="s">
        <v>469</v>
      </c>
      <c r="M384" s="5">
        <v>1</v>
      </c>
      <c r="N384" s="5"/>
      <c r="O384" s="5"/>
      <c r="P384" s="5"/>
      <c r="Q384" s="5"/>
      <c r="R384" s="5"/>
      <c r="S384" s="5"/>
      <c r="T384" s="5"/>
      <c r="U384" s="5"/>
      <c r="V384" s="5"/>
      <c r="W384" s="5">
        <v>65</v>
      </c>
    </row>
    <row r="385" spans="1:25">
      <c r="A385" s="5" t="s">
        <v>162</v>
      </c>
      <c r="B385" s="5">
        <v>2019</v>
      </c>
      <c r="C385" s="6">
        <v>43484</v>
      </c>
      <c r="D385" s="5" t="s">
        <v>72</v>
      </c>
      <c r="E385" s="5" t="s">
        <v>353</v>
      </c>
      <c r="F385" s="5" t="s">
        <v>15</v>
      </c>
      <c r="G385" s="5"/>
      <c r="H385" s="5">
        <v>11</v>
      </c>
      <c r="I385" s="5" t="s">
        <v>402</v>
      </c>
      <c r="J385" s="5" t="s">
        <v>414</v>
      </c>
      <c r="K385" s="5" t="s">
        <v>391</v>
      </c>
      <c r="L385" s="5" t="s">
        <v>470</v>
      </c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>
        <v>54</v>
      </c>
    </row>
    <row r="386" spans="1:25">
      <c r="A386" s="5" t="s">
        <v>162</v>
      </c>
      <c r="B386" s="5">
        <v>2019</v>
      </c>
      <c r="C386" s="6">
        <v>43484</v>
      </c>
      <c r="D386" s="5" t="s">
        <v>72</v>
      </c>
      <c r="E386" s="5" t="s">
        <v>227</v>
      </c>
      <c r="F386" s="5" t="s">
        <v>228</v>
      </c>
      <c r="G386" s="5"/>
      <c r="H386" s="5">
        <v>12</v>
      </c>
      <c r="I386" s="5" t="s">
        <v>417</v>
      </c>
      <c r="J386" s="5" t="s">
        <v>410</v>
      </c>
      <c r="K386" s="5" t="s">
        <v>401</v>
      </c>
      <c r="L386" s="5" t="s">
        <v>471</v>
      </c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>
        <v>52</v>
      </c>
    </row>
    <row r="387" spans="1:25">
      <c r="A387" s="5" t="s">
        <v>162</v>
      </c>
      <c r="B387" s="5">
        <v>2019</v>
      </c>
      <c r="C387" s="6">
        <v>43484</v>
      </c>
      <c r="D387" s="5" t="s">
        <v>72</v>
      </c>
      <c r="E387" s="5" t="s">
        <v>292</v>
      </c>
      <c r="F387" s="5" t="s">
        <v>31</v>
      </c>
      <c r="G387" s="5"/>
      <c r="H387" s="5">
        <v>13</v>
      </c>
      <c r="I387" s="5" t="s">
        <v>431</v>
      </c>
      <c r="J387" s="5" t="s">
        <v>407</v>
      </c>
      <c r="K387" s="5" t="s">
        <v>417</v>
      </c>
      <c r="L387" s="5" t="s">
        <v>472</v>
      </c>
      <c r="M387" s="5"/>
      <c r="N387" s="5"/>
      <c r="O387" s="5"/>
      <c r="P387" s="5"/>
      <c r="Q387" s="5">
        <v>3</v>
      </c>
      <c r="R387" s="5"/>
      <c r="S387" s="5"/>
      <c r="T387" s="5"/>
      <c r="U387" s="5"/>
      <c r="V387" s="5"/>
      <c r="W387" s="5">
        <v>42</v>
      </c>
    </row>
    <row r="388" spans="1:25">
      <c r="A388" s="5" t="s">
        <v>162</v>
      </c>
      <c r="B388" s="5">
        <v>2019</v>
      </c>
      <c r="C388" s="6">
        <v>43484</v>
      </c>
      <c r="D388" s="5" t="s">
        <v>72</v>
      </c>
      <c r="E388" s="5" t="s">
        <v>309</v>
      </c>
      <c r="F388" s="5" t="s">
        <v>38</v>
      </c>
      <c r="G388" s="5"/>
      <c r="H388" s="5">
        <v>14</v>
      </c>
      <c r="I388" s="5" t="s">
        <v>407</v>
      </c>
      <c r="J388" s="5" t="s">
        <v>402</v>
      </c>
      <c r="K388" s="5" t="s">
        <v>431</v>
      </c>
      <c r="L388" s="5" t="s">
        <v>473</v>
      </c>
      <c r="M388" s="5"/>
      <c r="N388" s="5"/>
      <c r="O388" s="5"/>
      <c r="P388" s="5">
        <v>2</v>
      </c>
      <c r="Q388" s="5"/>
      <c r="R388" s="5">
        <v>3</v>
      </c>
      <c r="S388" s="5"/>
      <c r="T388" s="5"/>
      <c r="U388" s="5"/>
      <c r="V388" s="5"/>
      <c r="W388" s="5">
        <v>40</v>
      </c>
    </row>
    <row r="389" spans="1:25">
      <c r="A389" s="5" t="s">
        <v>162</v>
      </c>
      <c r="B389" s="5">
        <v>2019</v>
      </c>
      <c r="C389" s="6">
        <v>43484</v>
      </c>
      <c r="D389" s="5" t="s">
        <v>72</v>
      </c>
      <c r="E389" s="5" t="s">
        <v>288</v>
      </c>
      <c r="F389" s="5" t="s">
        <v>175</v>
      </c>
      <c r="G389" s="5"/>
      <c r="H389" s="5">
        <v>15</v>
      </c>
      <c r="I389" s="5" t="s">
        <v>418</v>
      </c>
      <c r="J389" s="5" t="s">
        <v>417</v>
      </c>
      <c r="K389" s="5" t="s">
        <v>402</v>
      </c>
      <c r="L389" s="5" t="s">
        <v>474</v>
      </c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>
        <v>40</v>
      </c>
    </row>
    <row r="390" spans="1:25">
      <c r="A390" s="5" t="s">
        <v>162</v>
      </c>
      <c r="B390" s="5">
        <v>2019</v>
      </c>
      <c r="C390" s="6">
        <v>43484</v>
      </c>
      <c r="D390" s="5" t="s">
        <v>72</v>
      </c>
      <c r="E390" s="5" t="s">
        <v>249</v>
      </c>
      <c r="F390" s="5" t="s">
        <v>250</v>
      </c>
      <c r="G390" s="5"/>
      <c r="H390" s="5">
        <v>16</v>
      </c>
      <c r="I390" s="5" t="s">
        <v>420</v>
      </c>
      <c r="J390" s="5" t="s">
        <v>408</v>
      </c>
      <c r="K390" s="5" t="s">
        <v>433</v>
      </c>
      <c r="L390" s="5" t="s">
        <v>475</v>
      </c>
      <c r="M390" s="5"/>
      <c r="N390" s="5"/>
      <c r="O390" s="5"/>
      <c r="P390" s="5"/>
      <c r="Q390" s="5">
        <v>5</v>
      </c>
      <c r="R390" s="5"/>
      <c r="S390" s="5"/>
      <c r="T390" s="5"/>
      <c r="U390" s="5"/>
      <c r="V390" s="5"/>
      <c r="W390" s="5">
        <v>37</v>
      </c>
    </row>
    <row r="391" spans="1:25">
      <c r="A391" s="5" t="s">
        <v>162</v>
      </c>
      <c r="B391" s="5">
        <v>2019</v>
      </c>
      <c r="C391" s="6">
        <v>43484</v>
      </c>
      <c r="D391" s="5" t="s">
        <v>72</v>
      </c>
      <c r="E391" s="5" t="s">
        <v>351</v>
      </c>
      <c r="F391" s="5" t="s">
        <v>65</v>
      </c>
      <c r="G391" s="5"/>
      <c r="H391" s="5">
        <v>17</v>
      </c>
      <c r="I391" s="5" t="s">
        <v>398</v>
      </c>
      <c r="J391" s="5" t="s">
        <v>412</v>
      </c>
      <c r="K391" s="5" t="s">
        <v>418</v>
      </c>
      <c r="L391" s="5" t="s">
        <v>476</v>
      </c>
      <c r="M391" s="5"/>
      <c r="N391" s="5"/>
      <c r="O391" s="5">
        <v>5</v>
      </c>
      <c r="P391" s="5"/>
      <c r="Q391" s="5"/>
      <c r="R391" s="5"/>
      <c r="S391" s="5"/>
      <c r="T391" s="5"/>
      <c r="U391" s="5"/>
      <c r="V391" s="5"/>
      <c r="W391" s="5">
        <v>35</v>
      </c>
    </row>
    <row r="392" spans="1:25">
      <c r="A392" s="5" t="s">
        <v>162</v>
      </c>
      <c r="B392" s="5">
        <v>2019</v>
      </c>
      <c r="C392" s="6">
        <v>43484</v>
      </c>
      <c r="D392" s="5" t="s">
        <v>72</v>
      </c>
      <c r="E392" s="5" t="s">
        <v>337</v>
      </c>
      <c r="F392" s="5" t="s">
        <v>49</v>
      </c>
      <c r="G392" s="5"/>
      <c r="H392" s="5">
        <v>18</v>
      </c>
      <c r="I392" s="5" t="s">
        <v>412</v>
      </c>
      <c r="J392" s="5" t="s">
        <v>418</v>
      </c>
      <c r="K392" s="5" t="s">
        <v>414</v>
      </c>
      <c r="L392" s="5" t="s">
        <v>477</v>
      </c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>
        <v>24</v>
      </c>
    </row>
    <row r="393" spans="1:25">
      <c r="A393" s="5" t="s">
        <v>162</v>
      </c>
      <c r="B393" s="5">
        <v>2019</v>
      </c>
      <c r="C393" s="6">
        <v>43484</v>
      </c>
      <c r="D393" s="5" t="s">
        <v>72</v>
      </c>
      <c r="E393" s="5" t="s">
        <v>321</v>
      </c>
      <c r="F393" s="5" t="s">
        <v>161</v>
      </c>
      <c r="G393" s="5"/>
      <c r="H393" s="5">
        <v>19</v>
      </c>
      <c r="I393" s="5" t="s">
        <v>433</v>
      </c>
      <c r="J393" s="5" t="s">
        <v>420</v>
      </c>
      <c r="K393" s="5" t="s">
        <v>410</v>
      </c>
      <c r="L393" s="5" t="s">
        <v>478</v>
      </c>
      <c r="M393" s="5"/>
      <c r="N393" s="5"/>
      <c r="O393" s="5">
        <v>3</v>
      </c>
      <c r="P393" s="5"/>
      <c r="Q393" s="5"/>
      <c r="R393" s="5"/>
      <c r="S393" s="5"/>
      <c r="T393" s="5"/>
      <c r="U393" s="5"/>
      <c r="V393" s="5"/>
      <c r="W393" s="5">
        <v>21</v>
      </c>
    </row>
    <row r="394" spans="1:25">
      <c r="A394" s="5" t="s">
        <v>162</v>
      </c>
      <c r="B394" s="5">
        <v>2019</v>
      </c>
      <c r="C394" s="6">
        <v>43484</v>
      </c>
      <c r="D394" s="5" t="s">
        <v>72</v>
      </c>
      <c r="E394" s="5" t="s">
        <v>349</v>
      </c>
      <c r="F394" s="5" t="s">
        <v>350</v>
      </c>
      <c r="G394" s="5"/>
      <c r="H394" s="5">
        <v>20</v>
      </c>
      <c r="I394" s="5" t="s">
        <v>423</v>
      </c>
      <c r="J394" s="5" t="s">
        <v>431</v>
      </c>
      <c r="K394" s="5" t="s">
        <v>412</v>
      </c>
      <c r="L394" s="5" t="s">
        <v>479</v>
      </c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>
        <v>8</v>
      </c>
    </row>
    <row r="395" spans="1:25">
      <c r="A395" s="5" t="s">
        <v>162</v>
      </c>
      <c r="B395" s="5">
        <v>2019</v>
      </c>
      <c r="C395" s="6">
        <v>43484</v>
      </c>
      <c r="D395" s="5" t="s">
        <v>72</v>
      </c>
      <c r="E395" s="5" t="s">
        <v>233</v>
      </c>
      <c r="F395" s="5" t="s">
        <v>53</v>
      </c>
      <c r="G395" s="5"/>
      <c r="H395" s="5" t="s">
        <v>318</v>
      </c>
      <c r="I395" s="5" t="s">
        <v>392</v>
      </c>
      <c r="J395" s="5" t="s">
        <v>391</v>
      </c>
      <c r="K395" s="5" t="s">
        <v>433</v>
      </c>
      <c r="L395" s="5" t="s">
        <v>480</v>
      </c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 t="s">
        <v>318</v>
      </c>
    </row>
    <row r="396" spans="1:25">
      <c r="A396" s="5" t="s">
        <v>162</v>
      </c>
      <c r="B396" s="5">
        <v>2019</v>
      </c>
      <c r="C396" s="6">
        <v>43484</v>
      </c>
      <c r="D396" s="5" t="s">
        <v>72</v>
      </c>
      <c r="E396" s="5" t="s">
        <v>229</v>
      </c>
      <c r="F396" s="5" t="s">
        <v>230</v>
      </c>
      <c r="G396" s="5"/>
      <c r="H396" s="5" t="s">
        <v>318</v>
      </c>
      <c r="I396" s="5" t="s">
        <v>414</v>
      </c>
      <c r="J396" s="5" t="s">
        <v>481</v>
      </c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 t="s">
        <v>318</v>
      </c>
    </row>
    <row r="397" spans="1:2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316</v>
      </c>
      <c r="F397" s="1" t="s">
        <v>19</v>
      </c>
      <c r="G397" s="1"/>
      <c r="H397" s="1">
        <v>1</v>
      </c>
      <c r="I397" s="1" t="s">
        <v>394</v>
      </c>
      <c r="J397" s="1" t="s">
        <v>396</v>
      </c>
      <c r="K397" s="1" t="s">
        <v>394</v>
      </c>
      <c r="L397" s="1" t="s">
        <v>438</v>
      </c>
      <c r="M397" s="1">
        <v>2</v>
      </c>
      <c r="N397" s="1">
        <v>1</v>
      </c>
      <c r="O397" s="1"/>
      <c r="P397" s="1"/>
      <c r="Q397" s="1"/>
      <c r="R397" s="1">
        <v>5</v>
      </c>
      <c r="S397" s="1"/>
      <c r="T397" s="1"/>
      <c r="U397" s="1"/>
      <c r="V397" s="1"/>
      <c r="W397" s="1">
        <v>124</v>
      </c>
      <c r="X397" s="45">
        <v>1.0506944444444444</v>
      </c>
      <c r="Y397">
        <v>47.584000000000003</v>
      </c>
    </row>
    <row r="398" spans="1:2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219</v>
      </c>
      <c r="F398" s="1" t="s">
        <v>67</v>
      </c>
      <c r="G398" s="1"/>
      <c r="H398" s="1">
        <v>2</v>
      </c>
      <c r="I398" s="1" t="s">
        <v>396</v>
      </c>
      <c r="J398" s="1" t="s">
        <v>392</v>
      </c>
      <c r="K398" s="1" t="s">
        <v>390</v>
      </c>
      <c r="L398" s="1" t="s">
        <v>482</v>
      </c>
      <c r="M398" s="1">
        <v>3</v>
      </c>
      <c r="N398" s="1">
        <v>5</v>
      </c>
      <c r="O398" s="1"/>
      <c r="P398" s="1"/>
      <c r="Q398" s="1"/>
      <c r="R398" s="1">
        <v>2</v>
      </c>
      <c r="S398" s="1"/>
      <c r="T398" s="1"/>
      <c r="U398" s="1"/>
      <c r="V398" s="1"/>
      <c r="W398" s="1">
        <v>118</v>
      </c>
    </row>
    <row r="399" spans="1:2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317</v>
      </c>
      <c r="F399" s="1" t="s">
        <v>27</v>
      </c>
      <c r="G399" s="1"/>
      <c r="H399" s="1">
        <v>3</v>
      </c>
      <c r="I399" s="1" t="s">
        <v>405</v>
      </c>
      <c r="J399" s="1" t="s">
        <v>390</v>
      </c>
      <c r="K399" s="1" t="s">
        <v>395</v>
      </c>
      <c r="L399" s="1" t="s">
        <v>483</v>
      </c>
      <c r="M399" s="1"/>
      <c r="N399" s="1">
        <v>2</v>
      </c>
      <c r="O399" s="1"/>
      <c r="P399" s="1"/>
      <c r="Q399" s="1"/>
      <c r="R399" s="1">
        <v>1</v>
      </c>
      <c r="S399" s="1">
        <v>5</v>
      </c>
      <c r="T399" s="1">
        <v>4</v>
      </c>
      <c r="U399" s="1"/>
      <c r="V399" s="1"/>
      <c r="W399" s="1">
        <v>106</v>
      </c>
    </row>
    <row r="400" spans="1:2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343</v>
      </c>
      <c r="F400" s="1" t="s">
        <v>17</v>
      </c>
      <c r="G400" s="1"/>
      <c r="H400" s="1">
        <v>4</v>
      </c>
      <c r="I400" s="1" t="s">
        <v>392</v>
      </c>
      <c r="J400" s="1" t="s">
        <v>408</v>
      </c>
      <c r="K400" s="1" t="s">
        <v>391</v>
      </c>
      <c r="L400" s="1" t="s">
        <v>484</v>
      </c>
      <c r="M400" s="1"/>
      <c r="N400" s="1"/>
      <c r="O400" s="1"/>
      <c r="P400" s="1"/>
      <c r="Q400" s="1"/>
      <c r="R400" s="1"/>
      <c r="S400" s="1"/>
      <c r="T400" s="1">
        <v>6</v>
      </c>
      <c r="U400" s="1"/>
      <c r="V400" s="1"/>
      <c r="W400" s="1">
        <v>100</v>
      </c>
    </row>
    <row r="401" spans="1:23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354</v>
      </c>
      <c r="F401" s="1" t="s">
        <v>25</v>
      </c>
      <c r="G401" s="1"/>
      <c r="H401" s="1">
        <v>5</v>
      </c>
      <c r="I401" s="1" t="s">
        <v>390</v>
      </c>
      <c r="J401" s="1" t="s">
        <v>395</v>
      </c>
      <c r="K401" s="1" t="s">
        <v>407</v>
      </c>
      <c r="L401" s="1" t="s">
        <v>440</v>
      </c>
      <c r="M401" s="1">
        <v>1</v>
      </c>
      <c r="N401" s="1"/>
      <c r="O401" s="1">
        <v>2</v>
      </c>
      <c r="P401" s="1"/>
      <c r="Q401" s="1"/>
      <c r="R401" s="1"/>
      <c r="S401" s="1"/>
      <c r="T401" s="1"/>
      <c r="U401" s="1"/>
      <c r="V401" s="1"/>
      <c r="W401" s="1">
        <v>85</v>
      </c>
    </row>
    <row r="402" spans="1:23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40</v>
      </c>
      <c r="G402" s="1"/>
      <c r="H402" s="1">
        <v>6</v>
      </c>
      <c r="I402" s="1" t="s">
        <v>391</v>
      </c>
      <c r="J402" s="1" t="s">
        <v>391</v>
      </c>
      <c r="K402" s="1" t="s">
        <v>418</v>
      </c>
      <c r="L402" s="1" t="s">
        <v>485</v>
      </c>
      <c r="M402" s="1"/>
      <c r="N402" s="1"/>
      <c r="O402" s="1"/>
      <c r="P402" s="1">
        <v>5</v>
      </c>
      <c r="Q402" s="1">
        <v>5</v>
      </c>
      <c r="R402" s="1"/>
      <c r="S402" s="1">
        <v>3</v>
      </c>
      <c r="T402" s="1"/>
      <c r="U402" s="1"/>
      <c r="V402" s="1"/>
      <c r="W402" s="1">
        <v>81</v>
      </c>
    </row>
    <row r="403" spans="1:23">
      <c r="A403" s="1" t="s">
        <v>185</v>
      </c>
      <c r="B403" s="1">
        <v>2018</v>
      </c>
      <c r="C403" s="2">
        <v>43449</v>
      </c>
      <c r="D403" s="1" t="s">
        <v>72</v>
      </c>
      <c r="E403" s="1" t="s">
        <v>243</v>
      </c>
      <c r="F403" s="1" t="s">
        <v>51</v>
      </c>
      <c r="G403" s="1"/>
      <c r="H403" s="1">
        <v>7</v>
      </c>
      <c r="I403" s="1" t="s">
        <v>410</v>
      </c>
      <c r="J403" s="1" t="s">
        <v>404</v>
      </c>
      <c r="K403" s="1" t="s">
        <v>396</v>
      </c>
      <c r="L403" s="1" t="s">
        <v>486</v>
      </c>
      <c r="M403" s="1"/>
      <c r="N403" s="1"/>
      <c r="O403" s="1">
        <v>1</v>
      </c>
      <c r="P403" s="1"/>
      <c r="Q403" s="1"/>
      <c r="R403" s="1"/>
      <c r="S403" s="1"/>
      <c r="T403" s="1">
        <v>2</v>
      </c>
      <c r="U403" s="1"/>
      <c r="V403" s="1"/>
      <c r="W403" s="1">
        <v>75</v>
      </c>
    </row>
    <row r="404" spans="1:23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357</v>
      </c>
      <c r="F404" s="1" t="s">
        <v>36</v>
      </c>
      <c r="G404" s="1"/>
      <c r="H404" s="1">
        <v>8</v>
      </c>
      <c r="I404" s="1" t="s">
        <v>420</v>
      </c>
      <c r="J404" s="1" t="s">
        <v>417</v>
      </c>
      <c r="K404" s="1" t="s">
        <v>392</v>
      </c>
      <c r="L404" s="1" t="s">
        <v>487</v>
      </c>
      <c r="M404" s="1"/>
      <c r="N404" s="1"/>
      <c r="O404" s="1">
        <v>3</v>
      </c>
      <c r="P404" s="1"/>
      <c r="Q404" s="1">
        <v>3</v>
      </c>
      <c r="R404" s="1"/>
      <c r="S404" s="1"/>
      <c r="T404" s="1">
        <v>10</v>
      </c>
      <c r="U404" s="1"/>
      <c r="V404" s="1"/>
      <c r="W404" s="1">
        <v>74</v>
      </c>
    </row>
    <row r="405" spans="1:23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355</v>
      </c>
      <c r="F405" s="1" t="s">
        <v>121</v>
      </c>
      <c r="G405" s="1"/>
      <c r="H405" s="1">
        <v>9</v>
      </c>
      <c r="I405" s="1" t="s">
        <v>395</v>
      </c>
      <c r="J405" s="1" t="s">
        <v>402</v>
      </c>
      <c r="K405" s="1" t="s">
        <v>405</v>
      </c>
      <c r="L405" s="1" t="s">
        <v>403</v>
      </c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>
        <v>74</v>
      </c>
    </row>
    <row r="406" spans="1:23">
      <c r="A406" s="1" t="s">
        <v>185</v>
      </c>
      <c r="B406" s="1">
        <v>2018</v>
      </c>
      <c r="C406" s="2">
        <v>43449</v>
      </c>
      <c r="D406" s="1" t="s">
        <v>72</v>
      </c>
      <c r="E406" s="1" t="s">
        <v>283</v>
      </c>
      <c r="F406" s="1" t="s">
        <v>123</v>
      </c>
      <c r="G406" s="1"/>
      <c r="H406" s="1">
        <v>10</v>
      </c>
      <c r="I406" s="1" t="s">
        <v>404</v>
      </c>
      <c r="J406" s="1" t="s">
        <v>405</v>
      </c>
      <c r="K406" s="1" t="s">
        <v>417</v>
      </c>
      <c r="L406" s="1" t="s">
        <v>444</v>
      </c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>
        <v>74</v>
      </c>
    </row>
    <row r="407" spans="1:23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309</v>
      </c>
      <c r="F407" s="1" t="s">
        <v>38</v>
      </c>
      <c r="G407" s="1"/>
      <c r="H407" s="1">
        <v>11</v>
      </c>
      <c r="I407" s="1" t="s">
        <v>408</v>
      </c>
      <c r="J407" s="1" t="s">
        <v>407</v>
      </c>
      <c r="K407" s="1" t="s">
        <v>402</v>
      </c>
      <c r="L407" s="1" t="s">
        <v>416</v>
      </c>
      <c r="M407" s="1"/>
      <c r="N407" s="1"/>
      <c r="O407" s="1"/>
      <c r="P407" s="1"/>
      <c r="Q407" s="1"/>
      <c r="R407" s="1"/>
      <c r="S407" s="1">
        <v>2</v>
      </c>
      <c r="T407" s="1"/>
      <c r="U407" s="1"/>
      <c r="V407" s="1"/>
      <c r="W407" s="1">
        <v>62</v>
      </c>
    </row>
    <row r="408" spans="1:23">
      <c r="A408" s="1" t="s">
        <v>185</v>
      </c>
      <c r="B408" s="1">
        <v>2018</v>
      </c>
      <c r="C408" s="2">
        <v>43449</v>
      </c>
      <c r="D408" s="1" t="s">
        <v>72</v>
      </c>
      <c r="E408" s="1" t="s">
        <v>320</v>
      </c>
      <c r="F408" s="1" t="s">
        <v>44</v>
      </c>
      <c r="G408" s="1"/>
      <c r="H408" s="1">
        <v>12</v>
      </c>
      <c r="I408" s="1" t="s">
        <v>433</v>
      </c>
      <c r="J408" s="1" t="s">
        <v>394</v>
      </c>
      <c r="K408" s="1" t="s">
        <v>410</v>
      </c>
      <c r="L408" s="1" t="s">
        <v>488</v>
      </c>
      <c r="M408" s="1"/>
      <c r="N408" s="1">
        <v>3</v>
      </c>
      <c r="O408" s="1"/>
      <c r="P408" s="1"/>
      <c r="Q408" s="1"/>
      <c r="R408" s="1"/>
      <c r="S408" s="1"/>
      <c r="T408" s="1"/>
      <c r="U408" s="1"/>
      <c r="V408" s="1"/>
      <c r="W408" s="1">
        <v>59</v>
      </c>
    </row>
    <row r="409" spans="1:23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342</v>
      </c>
      <c r="F409" s="1" t="s">
        <v>56</v>
      </c>
      <c r="G409" s="1"/>
      <c r="H409" s="1">
        <v>13</v>
      </c>
      <c r="I409" s="1" t="s">
        <v>398</v>
      </c>
      <c r="J409" s="1" t="s">
        <v>401</v>
      </c>
      <c r="K409" s="1" t="s">
        <v>398</v>
      </c>
      <c r="L409" s="1" t="s">
        <v>489</v>
      </c>
      <c r="M409" s="1"/>
      <c r="N409" s="1"/>
      <c r="O409" s="1"/>
      <c r="P409" s="1">
        <v>3</v>
      </c>
      <c r="Q409" s="1"/>
      <c r="R409" s="1"/>
      <c r="S409" s="1"/>
      <c r="T409" s="1"/>
      <c r="U409" s="1"/>
      <c r="V409" s="1"/>
      <c r="W409" s="1">
        <v>57</v>
      </c>
    </row>
    <row r="410" spans="1:23">
      <c r="A410" s="1" t="s">
        <v>185</v>
      </c>
      <c r="B410" s="1">
        <v>2018</v>
      </c>
      <c r="C410" s="2">
        <v>43449</v>
      </c>
      <c r="D410" s="1" t="s">
        <v>72</v>
      </c>
      <c r="E410" s="1" t="s">
        <v>227</v>
      </c>
      <c r="F410" s="1" t="s">
        <v>228</v>
      </c>
      <c r="G410" s="1"/>
      <c r="H410" s="1">
        <v>14</v>
      </c>
      <c r="I410" s="1" t="s">
        <v>414</v>
      </c>
      <c r="J410" s="1" t="s">
        <v>398</v>
      </c>
      <c r="K410" s="1" t="s">
        <v>408</v>
      </c>
      <c r="L410" s="1" t="s">
        <v>490</v>
      </c>
      <c r="M410" s="1"/>
      <c r="N410" s="1"/>
      <c r="O410" s="1"/>
      <c r="P410" s="1">
        <v>2</v>
      </c>
      <c r="Q410" s="1"/>
      <c r="R410" s="1"/>
      <c r="S410" s="1"/>
      <c r="T410" s="1"/>
      <c r="U410" s="1"/>
      <c r="V410" s="1"/>
      <c r="W410" s="1">
        <v>54</v>
      </c>
    </row>
    <row r="411" spans="1:23">
      <c r="A411" s="1" t="s">
        <v>185</v>
      </c>
      <c r="B411" s="1">
        <v>2018</v>
      </c>
      <c r="C411" s="2">
        <v>43449</v>
      </c>
      <c r="D411" s="1" t="s">
        <v>72</v>
      </c>
      <c r="E411" s="1" t="s">
        <v>335</v>
      </c>
      <c r="F411" s="1" t="s">
        <v>61</v>
      </c>
      <c r="G411" s="1"/>
      <c r="H411" s="1">
        <v>15</v>
      </c>
      <c r="I411" s="1" t="s">
        <v>407</v>
      </c>
      <c r="J411" s="1" t="s">
        <v>412</v>
      </c>
      <c r="K411" s="1" t="s">
        <v>404</v>
      </c>
      <c r="L411" s="1" t="s">
        <v>491</v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>
        <v>50</v>
      </c>
    </row>
    <row r="412" spans="1:23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313</v>
      </c>
      <c r="F412" s="1" t="s">
        <v>239</v>
      </c>
      <c r="G412" s="1"/>
      <c r="H412" s="1">
        <v>16</v>
      </c>
      <c r="I412" s="1" t="s">
        <v>417</v>
      </c>
      <c r="J412" s="1" t="s">
        <v>418</v>
      </c>
      <c r="K412" s="1" t="s">
        <v>401</v>
      </c>
      <c r="L412" s="1" t="s">
        <v>492</v>
      </c>
      <c r="M412" s="1"/>
      <c r="N412" s="1"/>
      <c r="O412" s="1"/>
      <c r="P412" s="1"/>
      <c r="Q412" s="1"/>
      <c r="R412" s="1"/>
      <c r="S412" s="1">
        <v>1</v>
      </c>
      <c r="T412" s="1"/>
      <c r="U412" s="1"/>
      <c r="V412" s="1"/>
      <c r="W412" s="1">
        <v>49</v>
      </c>
    </row>
    <row r="413" spans="1:23">
      <c r="A413" s="1" t="s">
        <v>185</v>
      </c>
      <c r="B413" s="1">
        <v>2018</v>
      </c>
      <c r="C413" s="2">
        <v>43449</v>
      </c>
      <c r="D413" s="1" t="s">
        <v>72</v>
      </c>
      <c r="E413" s="1" t="s">
        <v>356</v>
      </c>
      <c r="F413" s="1" t="s">
        <v>53</v>
      </c>
      <c r="G413" s="1"/>
      <c r="H413" s="1">
        <v>17</v>
      </c>
      <c r="I413" s="1" t="s">
        <v>412</v>
      </c>
      <c r="J413" s="1" t="s">
        <v>410</v>
      </c>
      <c r="K413" s="1" t="s">
        <v>433</v>
      </c>
      <c r="L413" s="1" t="s">
        <v>437</v>
      </c>
      <c r="M413" s="1"/>
      <c r="N413" s="1"/>
      <c r="O413" s="1">
        <v>5</v>
      </c>
      <c r="P413" s="1"/>
      <c r="Q413" s="1"/>
      <c r="R413" s="1">
        <v>3</v>
      </c>
      <c r="S413" s="1"/>
      <c r="T413" s="1"/>
      <c r="U413" s="1"/>
      <c r="V413" s="1"/>
      <c r="W413" s="1">
        <v>30</v>
      </c>
    </row>
    <row r="414" spans="1:23">
      <c r="A414" s="1" t="s">
        <v>185</v>
      </c>
      <c r="B414" s="1">
        <v>2018</v>
      </c>
      <c r="C414" s="2">
        <v>43449</v>
      </c>
      <c r="D414" s="1" t="s">
        <v>72</v>
      </c>
      <c r="E414" s="1" t="s">
        <v>234</v>
      </c>
      <c r="F414" s="1" t="s">
        <v>15</v>
      </c>
      <c r="G414" s="1"/>
      <c r="H414" s="1">
        <v>18</v>
      </c>
      <c r="I414" s="1" t="s">
        <v>402</v>
      </c>
      <c r="J414" s="1" t="s">
        <v>423</v>
      </c>
      <c r="K414" s="1" t="s">
        <v>414</v>
      </c>
      <c r="L414" s="1" t="s">
        <v>493</v>
      </c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>
        <v>25</v>
      </c>
    </row>
    <row r="415" spans="1:23">
      <c r="A415" s="1" t="s">
        <v>185</v>
      </c>
      <c r="B415" s="1">
        <v>2018</v>
      </c>
      <c r="C415" s="2">
        <v>43449</v>
      </c>
      <c r="D415" s="1" t="s">
        <v>72</v>
      </c>
      <c r="E415" s="1" t="s">
        <v>224</v>
      </c>
      <c r="F415" s="1" t="s">
        <v>225</v>
      </c>
      <c r="G415" s="1"/>
      <c r="H415" s="1">
        <v>19</v>
      </c>
      <c r="I415" s="1" t="s">
        <v>431</v>
      </c>
      <c r="J415" s="1" t="s">
        <v>433</v>
      </c>
      <c r="K415" s="1" t="s">
        <v>420</v>
      </c>
      <c r="L415" s="1" t="s">
        <v>494</v>
      </c>
      <c r="M415" s="1">
        <v>5</v>
      </c>
      <c r="N415" s="1"/>
      <c r="O415" s="1"/>
      <c r="P415" s="1">
        <v>1</v>
      </c>
      <c r="Q415" s="1">
        <v>1</v>
      </c>
      <c r="R415" s="1"/>
      <c r="S415" s="1"/>
      <c r="T415" s="1"/>
      <c r="U415" s="1"/>
      <c r="V415" s="1"/>
      <c r="W415" s="1">
        <v>14</v>
      </c>
    </row>
    <row r="416" spans="1:23">
      <c r="A416" s="1" t="s">
        <v>185</v>
      </c>
      <c r="B416" s="1">
        <v>2018</v>
      </c>
      <c r="C416" s="2">
        <v>43449</v>
      </c>
      <c r="D416" s="1" t="s">
        <v>72</v>
      </c>
      <c r="E416" s="1" t="s">
        <v>358</v>
      </c>
      <c r="F416" s="1" t="s">
        <v>31</v>
      </c>
      <c r="G416" s="1"/>
      <c r="H416" s="1">
        <v>20</v>
      </c>
      <c r="I416" s="1" t="s">
        <v>429</v>
      </c>
      <c r="J416" s="1" t="s">
        <v>414</v>
      </c>
      <c r="K416" s="1" t="s">
        <v>426</v>
      </c>
      <c r="L416" s="1" t="s">
        <v>430</v>
      </c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>
        <v>12</v>
      </c>
    </row>
    <row r="417" spans="1:25">
      <c r="A417" s="1" t="s">
        <v>185</v>
      </c>
      <c r="B417" s="1">
        <v>2018</v>
      </c>
      <c r="C417" s="2">
        <v>43449</v>
      </c>
      <c r="D417" s="1" t="s">
        <v>72</v>
      </c>
      <c r="E417" s="1" t="s">
        <v>306</v>
      </c>
      <c r="F417" s="1" t="s">
        <v>49</v>
      </c>
      <c r="G417" s="1"/>
      <c r="H417" s="1">
        <v>21</v>
      </c>
      <c r="I417" s="1" t="s">
        <v>418</v>
      </c>
      <c r="J417" s="1" t="s">
        <v>420</v>
      </c>
      <c r="K417" s="1" t="s">
        <v>423</v>
      </c>
      <c r="L417" s="1" t="s">
        <v>495</v>
      </c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>
        <v>11</v>
      </c>
    </row>
    <row r="418" spans="1:25">
      <c r="A418" s="1" t="s">
        <v>185</v>
      </c>
      <c r="B418" s="1">
        <v>2018</v>
      </c>
      <c r="C418" s="2">
        <v>43449</v>
      </c>
      <c r="D418" s="1" t="s">
        <v>72</v>
      </c>
      <c r="E418" s="1" t="s">
        <v>249</v>
      </c>
      <c r="F418" s="1" t="s">
        <v>250</v>
      </c>
      <c r="G418" s="1"/>
      <c r="H418" s="1">
        <v>22</v>
      </c>
      <c r="I418" s="1" t="s">
        <v>423</v>
      </c>
      <c r="J418" s="1" t="s">
        <v>426</v>
      </c>
      <c r="K418" s="1" t="s">
        <v>431</v>
      </c>
      <c r="L418" s="1" t="s">
        <v>496</v>
      </c>
      <c r="M418" s="1"/>
      <c r="N418" s="1"/>
      <c r="O418" s="1"/>
      <c r="P418" s="1"/>
      <c r="Q418" s="1">
        <v>2</v>
      </c>
      <c r="R418" s="1"/>
      <c r="S418" s="1"/>
      <c r="T418" s="1"/>
      <c r="U418" s="1"/>
      <c r="V418" s="1"/>
      <c r="W418" s="1">
        <v>5</v>
      </c>
    </row>
    <row r="419" spans="1:25">
      <c r="A419" s="1" t="s">
        <v>185</v>
      </c>
      <c r="B419" s="1">
        <v>2018</v>
      </c>
      <c r="C419" s="2">
        <v>43449</v>
      </c>
      <c r="D419" s="1" t="s">
        <v>72</v>
      </c>
      <c r="E419" s="1" t="s">
        <v>359</v>
      </c>
      <c r="F419" s="1" t="s">
        <v>65</v>
      </c>
      <c r="G419" s="1"/>
      <c r="H419" s="1">
        <v>23</v>
      </c>
      <c r="I419" s="1" t="s">
        <v>426</v>
      </c>
      <c r="J419" s="1" t="s">
        <v>431</v>
      </c>
      <c r="K419" s="1" t="s">
        <v>429</v>
      </c>
      <c r="L419" s="1" t="s">
        <v>460</v>
      </c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>
        <v>3</v>
      </c>
    </row>
    <row r="420" spans="1:25">
      <c r="A420" s="1" t="s">
        <v>185</v>
      </c>
      <c r="B420" s="1">
        <v>2018</v>
      </c>
      <c r="C420" s="2">
        <v>43449</v>
      </c>
      <c r="D420" s="1" t="s">
        <v>72</v>
      </c>
      <c r="E420" s="1" t="s">
        <v>328</v>
      </c>
      <c r="F420" s="1" t="s">
        <v>237</v>
      </c>
      <c r="G420" s="1"/>
      <c r="H420" s="1">
        <v>24</v>
      </c>
      <c r="I420" s="1" t="s">
        <v>401</v>
      </c>
      <c r="J420" s="1" t="s">
        <v>429</v>
      </c>
      <c r="K420" s="1" t="s">
        <v>412</v>
      </c>
      <c r="L420" s="1" t="s">
        <v>453</v>
      </c>
      <c r="M420" s="1"/>
      <c r="N420" s="1"/>
      <c r="O420" s="1"/>
      <c r="P420" s="1"/>
      <c r="Q420" s="1"/>
      <c r="R420" s="1"/>
      <c r="S420" s="1"/>
      <c r="T420" s="1"/>
      <c r="U420" s="1"/>
      <c r="V420" s="1">
        <v>40</v>
      </c>
      <c r="W420" s="1">
        <v>-11</v>
      </c>
    </row>
    <row r="421" spans="1:25">
      <c r="A421" s="5" t="s">
        <v>134</v>
      </c>
      <c r="B421" s="5">
        <v>2018</v>
      </c>
      <c r="C421" s="6">
        <v>43435</v>
      </c>
      <c r="D421" s="5" t="s">
        <v>72</v>
      </c>
      <c r="E421" s="84" t="s">
        <v>276</v>
      </c>
      <c r="F421" s="84" t="s">
        <v>25</v>
      </c>
      <c r="G421" s="84"/>
      <c r="H421" s="46">
        <v>1</v>
      </c>
      <c r="I421" s="84" t="s">
        <v>394</v>
      </c>
      <c r="J421" s="84" t="s">
        <v>394</v>
      </c>
      <c r="K421" s="84" t="s">
        <v>394</v>
      </c>
      <c r="L421" s="84" t="s">
        <v>497</v>
      </c>
      <c r="M421" s="84"/>
      <c r="N421" s="84"/>
      <c r="O421" s="84">
        <v>2</v>
      </c>
      <c r="P421" s="84">
        <v>5</v>
      </c>
      <c r="Q421" s="84">
        <v>2</v>
      </c>
      <c r="R421" s="84"/>
      <c r="S421" s="84">
        <v>3</v>
      </c>
      <c r="T421" s="84"/>
      <c r="U421" s="84"/>
      <c r="V421" s="84"/>
      <c r="W421" s="84">
        <v>132</v>
      </c>
      <c r="X421" s="45">
        <v>1.3291666666666666</v>
      </c>
      <c r="Y421">
        <v>37.600999999999999</v>
      </c>
    </row>
    <row r="422" spans="1:25">
      <c r="A422" s="5" t="s">
        <v>134</v>
      </c>
      <c r="B422" s="5">
        <v>2018</v>
      </c>
      <c r="C422" s="6">
        <v>43435</v>
      </c>
      <c r="D422" s="5" t="s">
        <v>72</v>
      </c>
      <c r="E422" s="84" t="s">
        <v>308</v>
      </c>
      <c r="F422" s="84" t="s">
        <v>53</v>
      </c>
      <c r="G422" s="84"/>
      <c r="H422" s="46">
        <v>2</v>
      </c>
      <c r="I422" s="84" t="s">
        <v>396</v>
      </c>
      <c r="J422" s="84" t="s">
        <v>396</v>
      </c>
      <c r="K422" s="84" t="s">
        <v>405</v>
      </c>
      <c r="L422" s="84" t="s">
        <v>498</v>
      </c>
      <c r="M422" s="84"/>
      <c r="N422" s="84">
        <v>1</v>
      </c>
      <c r="O422" s="84">
        <v>3</v>
      </c>
      <c r="P422" s="84"/>
      <c r="Q422" s="84"/>
      <c r="R422" s="84"/>
      <c r="S422" s="84"/>
      <c r="T422" s="84">
        <v>10</v>
      </c>
      <c r="U422" s="84"/>
      <c r="V422" s="84"/>
      <c r="W422" s="84">
        <v>118</v>
      </c>
    </row>
    <row r="423" spans="1:25">
      <c r="A423" s="5" t="s">
        <v>134</v>
      </c>
      <c r="B423" s="5">
        <v>2018</v>
      </c>
      <c r="C423" s="6">
        <v>43435</v>
      </c>
      <c r="D423" s="5" t="s">
        <v>72</v>
      </c>
      <c r="E423" s="84" t="s">
        <v>219</v>
      </c>
      <c r="F423" s="84" t="s">
        <v>67</v>
      </c>
      <c r="G423" s="84"/>
      <c r="H423" s="46">
        <v>3</v>
      </c>
      <c r="I423" s="84" t="s">
        <v>390</v>
      </c>
      <c r="J423" s="84" t="s">
        <v>390</v>
      </c>
      <c r="K423" s="84" t="s">
        <v>396</v>
      </c>
      <c r="L423" s="84" t="s">
        <v>499</v>
      </c>
      <c r="M423" s="84"/>
      <c r="N423" s="84">
        <v>2</v>
      </c>
      <c r="O423" s="84">
        <v>5</v>
      </c>
      <c r="P423" s="84">
        <v>1</v>
      </c>
      <c r="Q423" s="84">
        <v>1</v>
      </c>
      <c r="R423" s="84"/>
      <c r="S423" s="84">
        <v>1</v>
      </c>
      <c r="T423" s="84">
        <v>2</v>
      </c>
      <c r="U423" s="84"/>
      <c r="V423" s="84"/>
      <c r="W423" s="84">
        <v>116</v>
      </c>
    </row>
    <row r="424" spans="1:25">
      <c r="A424" s="5" t="s">
        <v>134</v>
      </c>
      <c r="B424" s="5">
        <v>2018</v>
      </c>
      <c r="C424" s="6">
        <v>43435</v>
      </c>
      <c r="D424" s="5" t="s">
        <v>72</v>
      </c>
      <c r="E424" s="84" t="s">
        <v>326</v>
      </c>
      <c r="F424" s="84" t="s">
        <v>36</v>
      </c>
      <c r="G424" s="84"/>
      <c r="H424" s="46">
        <v>4</v>
      </c>
      <c r="I424" s="84" t="s">
        <v>405</v>
      </c>
      <c r="J424" s="84" t="s">
        <v>408</v>
      </c>
      <c r="K424" s="84" t="s">
        <v>392</v>
      </c>
      <c r="L424" s="84" t="s">
        <v>500</v>
      </c>
      <c r="M424" s="84"/>
      <c r="N424" s="84"/>
      <c r="O424" s="84"/>
      <c r="P424" s="84"/>
      <c r="Q424" s="84"/>
      <c r="R424" s="84">
        <v>5</v>
      </c>
      <c r="S424" s="84"/>
      <c r="T424" s="84"/>
      <c r="U424" s="84"/>
      <c r="V424" s="84"/>
      <c r="W424" s="84">
        <v>101</v>
      </c>
    </row>
    <row r="425" spans="1:25">
      <c r="A425" s="5" t="s">
        <v>134</v>
      </c>
      <c r="B425" s="5">
        <v>2018</v>
      </c>
      <c r="C425" s="6">
        <v>43435</v>
      </c>
      <c r="D425" s="5" t="s">
        <v>72</v>
      </c>
      <c r="E425" s="84" t="s">
        <v>336</v>
      </c>
      <c r="F425" s="84" t="s">
        <v>245</v>
      </c>
      <c r="G425" s="84"/>
      <c r="H425" s="46">
        <v>5</v>
      </c>
      <c r="I425" s="84" t="s">
        <v>408</v>
      </c>
      <c r="J425" s="84" t="s">
        <v>392</v>
      </c>
      <c r="K425" s="84" t="s">
        <v>408</v>
      </c>
      <c r="L425" s="84" t="s">
        <v>406</v>
      </c>
      <c r="M425" s="84"/>
      <c r="N425" s="84"/>
      <c r="O425" s="84"/>
      <c r="P425" s="84"/>
      <c r="Q425" s="84">
        <v>3</v>
      </c>
      <c r="R425" s="84">
        <v>1</v>
      </c>
      <c r="S425" s="84"/>
      <c r="T425" s="84"/>
      <c r="U425" s="84"/>
      <c r="V425" s="84"/>
      <c r="W425" s="84">
        <v>94</v>
      </c>
    </row>
    <row r="426" spans="1:25">
      <c r="A426" s="5" t="s">
        <v>134</v>
      </c>
      <c r="B426" s="5">
        <v>2018</v>
      </c>
      <c r="C426" s="6">
        <v>43435</v>
      </c>
      <c r="D426" s="5" t="s">
        <v>72</v>
      </c>
      <c r="E426" s="84" t="s">
        <v>317</v>
      </c>
      <c r="F426" s="84" t="s">
        <v>27</v>
      </c>
      <c r="G426" s="84"/>
      <c r="H426" s="46">
        <v>6</v>
      </c>
      <c r="I426" s="84" t="s">
        <v>392</v>
      </c>
      <c r="J426" s="84" t="s">
        <v>414</v>
      </c>
      <c r="K426" s="84" t="s">
        <v>391</v>
      </c>
      <c r="L426" s="84" t="s">
        <v>465</v>
      </c>
      <c r="M426" s="84"/>
      <c r="N426" s="84"/>
      <c r="O426" s="84"/>
      <c r="P426" s="84">
        <v>3</v>
      </c>
      <c r="Q426" s="84"/>
      <c r="R426" s="84"/>
      <c r="S426" s="84"/>
      <c r="T426" s="84"/>
      <c r="U426" s="84"/>
      <c r="V426" s="84"/>
      <c r="W426" s="84">
        <v>81</v>
      </c>
    </row>
    <row r="427" spans="1:25">
      <c r="A427" s="5" t="s">
        <v>134</v>
      </c>
      <c r="B427" s="5">
        <v>2018</v>
      </c>
      <c r="C427" s="6">
        <v>43435</v>
      </c>
      <c r="D427" s="5" t="s">
        <v>72</v>
      </c>
      <c r="E427" s="84" t="s">
        <v>243</v>
      </c>
      <c r="F427" s="84" t="s">
        <v>51</v>
      </c>
      <c r="G427" s="84"/>
      <c r="H427" s="46">
        <v>7</v>
      </c>
      <c r="I427" s="84" t="s">
        <v>402</v>
      </c>
      <c r="J427" s="84" t="s">
        <v>395</v>
      </c>
      <c r="K427" s="84" t="s">
        <v>390</v>
      </c>
      <c r="L427" s="84" t="s">
        <v>466</v>
      </c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>
        <v>76</v>
      </c>
    </row>
    <row r="428" spans="1:25">
      <c r="A428" s="5" t="s">
        <v>134</v>
      </c>
      <c r="B428" s="5">
        <v>2018</v>
      </c>
      <c r="C428" s="6">
        <v>43435</v>
      </c>
      <c r="D428" s="5" t="s">
        <v>72</v>
      </c>
      <c r="E428" s="84" t="s">
        <v>283</v>
      </c>
      <c r="F428" s="84" t="s">
        <v>123</v>
      </c>
      <c r="G428" s="84"/>
      <c r="H428" s="46">
        <v>8</v>
      </c>
      <c r="I428" s="84" t="s">
        <v>395</v>
      </c>
      <c r="J428" s="84" t="s">
        <v>417</v>
      </c>
      <c r="K428" s="84" t="s">
        <v>401</v>
      </c>
      <c r="L428" s="84" t="s">
        <v>501</v>
      </c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>
        <v>68</v>
      </c>
    </row>
    <row r="429" spans="1:25">
      <c r="A429" s="5" t="s">
        <v>134</v>
      </c>
      <c r="B429" s="5">
        <v>2018</v>
      </c>
      <c r="C429" s="6">
        <v>43435</v>
      </c>
      <c r="D429" s="5" t="s">
        <v>72</v>
      </c>
      <c r="E429" s="84" t="s">
        <v>360</v>
      </c>
      <c r="F429" s="84" t="s">
        <v>19</v>
      </c>
      <c r="G429" s="84"/>
      <c r="H429" s="46">
        <v>9</v>
      </c>
      <c r="I429" s="84" t="s">
        <v>401</v>
      </c>
      <c r="J429" s="84" t="s">
        <v>398</v>
      </c>
      <c r="K429" s="84" t="s">
        <v>417</v>
      </c>
      <c r="L429" s="84" t="s">
        <v>502</v>
      </c>
      <c r="M429" s="84"/>
      <c r="N429" s="84"/>
      <c r="O429" s="84"/>
      <c r="P429" s="84">
        <v>2</v>
      </c>
      <c r="Q429" s="84"/>
      <c r="R429" s="84">
        <v>3</v>
      </c>
      <c r="S429" s="84"/>
      <c r="T429" s="84">
        <v>6</v>
      </c>
      <c r="U429" s="84"/>
      <c r="V429" s="84"/>
      <c r="W429" s="84">
        <v>67</v>
      </c>
    </row>
    <row r="430" spans="1:25">
      <c r="A430" s="5" t="s">
        <v>134</v>
      </c>
      <c r="B430" s="5">
        <v>2018</v>
      </c>
      <c r="C430" s="6">
        <v>43435</v>
      </c>
      <c r="D430" s="5" t="s">
        <v>72</v>
      </c>
      <c r="E430" s="84" t="s">
        <v>224</v>
      </c>
      <c r="F430" s="84" t="s">
        <v>225</v>
      </c>
      <c r="G430" s="84"/>
      <c r="H430" s="46">
        <v>10</v>
      </c>
      <c r="I430" s="84" t="s">
        <v>391</v>
      </c>
      <c r="J430" s="84" t="s">
        <v>404</v>
      </c>
      <c r="K430" s="84" t="s">
        <v>412</v>
      </c>
      <c r="L430" s="84" t="s">
        <v>413</v>
      </c>
      <c r="M430" s="84">
        <v>1</v>
      </c>
      <c r="N430" s="84"/>
      <c r="O430" s="84"/>
      <c r="P430" s="84"/>
      <c r="Q430" s="84"/>
      <c r="R430" s="84"/>
      <c r="S430" s="84"/>
      <c r="T430" s="84"/>
      <c r="U430" s="84"/>
      <c r="V430" s="84"/>
      <c r="W430" s="84">
        <v>61</v>
      </c>
    </row>
    <row r="431" spans="1:25">
      <c r="A431" s="5" t="s">
        <v>134</v>
      </c>
      <c r="B431" s="5">
        <v>2018</v>
      </c>
      <c r="C431" s="6">
        <v>43435</v>
      </c>
      <c r="D431" s="5" t="s">
        <v>72</v>
      </c>
      <c r="E431" s="84" t="s">
        <v>347</v>
      </c>
      <c r="F431" s="84" t="s">
        <v>121</v>
      </c>
      <c r="G431" s="84"/>
      <c r="H431" s="46">
        <v>11</v>
      </c>
      <c r="I431" s="84" t="s">
        <v>414</v>
      </c>
      <c r="J431" s="84" t="s">
        <v>407</v>
      </c>
      <c r="K431" s="84" t="s">
        <v>407</v>
      </c>
      <c r="L431" s="84" t="s">
        <v>503</v>
      </c>
      <c r="M431" s="84"/>
      <c r="N431" s="84"/>
      <c r="O431" s="84">
        <v>1</v>
      </c>
      <c r="P431" s="84"/>
      <c r="Q431" s="84">
        <v>5</v>
      </c>
      <c r="R431" s="84">
        <v>2</v>
      </c>
      <c r="S431" s="84">
        <v>2</v>
      </c>
      <c r="T431" s="84"/>
      <c r="U431" s="84"/>
      <c r="V431" s="84"/>
      <c r="W431" s="84">
        <v>60</v>
      </c>
    </row>
    <row r="432" spans="1:25">
      <c r="A432" s="5" t="s">
        <v>134</v>
      </c>
      <c r="B432" s="5">
        <v>2018</v>
      </c>
      <c r="C432" s="6">
        <v>43435</v>
      </c>
      <c r="D432" s="5" t="s">
        <v>72</v>
      </c>
      <c r="E432" s="84" t="s">
        <v>320</v>
      </c>
      <c r="F432" s="84" t="s">
        <v>44</v>
      </c>
      <c r="G432" s="84"/>
      <c r="H432" s="46">
        <v>12</v>
      </c>
      <c r="I432" s="84" t="s">
        <v>398</v>
      </c>
      <c r="J432" s="84" t="s">
        <v>401</v>
      </c>
      <c r="K432" s="84" t="s">
        <v>398</v>
      </c>
      <c r="L432" s="84" t="s">
        <v>504</v>
      </c>
      <c r="M432" s="84"/>
      <c r="N432" s="84"/>
      <c r="O432" s="84"/>
      <c r="P432" s="84"/>
      <c r="Q432" s="84"/>
      <c r="R432" s="84"/>
      <c r="S432" s="84"/>
      <c r="T432" s="84">
        <v>4</v>
      </c>
      <c r="U432" s="84"/>
      <c r="V432" s="84"/>
      <c r="W432" s="84">
        <v>58</v>
      </c>
    </row>
    <row r="433" spans="1:25">
      <c r="A433" s="5" t="s">
        <v>134</v>
      </c>
      <c r="B433" s="5">
        <v>2018</v>
      </c>
      <c r="C433" s="6">
        <v>43435</v>
      </c>
      <c r="D433" s="5" t="s">
        <v>72</v>
      </c>
      <c r="E433" s="84" t="s">
        <v>249</v>
      </c>
      <c r="F433" s="84" t="s">
        <v>250</v>
      </c>
      <c r="G433" s="84"/>
      <c r="H433" s="46">
        <v>13</v>
      </c>
      <c r="I433" s="84" t="s">
        <v>410</v>
      </c>
      <c r="J433" s="84" t="s">
        <v>391</v>
      </c>
      <c r="K433" s="84" t="s">
        <v>414</v>
      </c>
      <c r="L433" s="84" t="s">
        <v>505</v>
      </c>
      <c r="M433" s="84">
        <v>3</v>
      </c>
      <c r="N433" s="84">
        <v>3</v>
      </c>
      <c r="O433" s="84"/>
      <c r="P433" s="84"/>
      <c r="Q433" s="84"/>
      <c r="R433" s="84"/>
      <c r="S433" s="84"/>
      <c r="T433" s="84"/>
      <c r="U433" s="84"/>
      <c r="V433" s="84"/>
      <c r="W433" s="84">
        <v>58</v>
      </c>
    </row>
    <row r="434" spans="1:25">
      <c r="A434" s="5" t="s">
        <v>134</v>
      </c>
      <c r="B434" s="5">
        <v>2018</v>
      </c>
      <c r="C434" s="6">
        <v>43435</v>
      </c>
      <c r="D434" s="5" t="s">
        <v>72</v>
      </c>
      <c r="E434" s="84" t="s">
        <v>310</v>
      </c>
      <c r="F434" s="84" t="s">
        <v>56</v>
      </c>
      <c r="G434" s="84"/>
      <c r="H434" s="46">
        <v>14</v>
      </c>
      <c r="I434" s="84" t="s">
        <v>404</v>
      </c>
      <c r="J434" s="84" t="s">
        <v>402</v>
      </c>
      <c r="K434" s="84" t="s">
        <v>431</v>
      </c>
      <c r="L434" s="84" t="s">
        <v>506</v>
      </c>
      <c r="M434" s="84">
        <v>5</v>
      </c>
      <c r="N434" s="84">
        <v>5</v>
      </c>
      <c r="O434" s="84"/>
      <c r="P434" s="84"/>
      <c r="Q434" s="84"/>
      <c r="R434" s="84"/>
      <c r="S434" s="84">
        <v>5</v>
      </c>
      <c r="T434" s="84"/>
      <c r="U434" s="84"/>
      <c r="V434" s="84"/>
      <c r="W434" s="84">
        <v>54</v>
      </c>
    </row>
    <row r="435" spans="1:25">
      <c r="A435" s="5" t="s">
        <v>134</v>
      </c>
      <c r="B435" s="5">
        <v>2018</v>
      </c>
      <c r="C435" s="6">
        <v>43435</v>
      </c>
      <c r="D435" s="5" t="s">
        <v>72</v>
      </c>
      <c r="E435" s="84" t="s">
        <v>322</v>
      </c>
      <c r="F435" s="84" t="s">
        <v>61</v>
      </c>
      <c r="G435" s="84"/>
      <c r="H435" s="46">
        <v>15</v>
      </c>
      <c r="I435" s="84" t="s">
        <v>417</v>
      </c>
      <c r="J435" s="84" t="s">
        <v>418</v>
      </c>
      <c r="K435" s="84" t="s">
        <v>404</v>
      </c>
      <c r="L435" s="84" t="s">
        <v>421</v>
      </c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>
        <v>50</v>
      </c>
    </row>
    <row r="436" spans="1:25">
      <c r="A436" s="5" t="s">
        <v>134</v>
      </c>
      <c r="B436" s="5">
        <v>2018</v>
      </c>
      <c r="C436" s="6">
        <v>43435</v>
      </c>
      <c r="D436" s="5" t="s">
        <v>72</v>
      </c>
      <c r="E436" s="84" t="s">
        <v>344</v>
      </c>
      <c r="F436" s="84" t="s">
        <v>175</v>
      </c>
      <c r="G436" s="84"/>
      <c r="H436" s="46">
        <v>16</v>
      </c>
      <c r="I436" s="84" t="s">
        <v>431</v>
      </c>
      <c r="J436" s="84" t="s">
        <v>405</v>
      </c>
      <c r="K436" s="84" t="s">
        <v>418</v>
      </c>
      <c r="L436" s="84" t="s">
        <v>507</v>
      </c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>
        <v>41</v>
      </c>
    </row>
    <row r="437" spans="1:25">
      <c r="A437" s="5" t="s">
        <v>134</v>
      </c>
      <c r="B437" s="5">
        <v>2018</v>
      </c>
      <c r="C437" s="6">
        <v>43435</v>
      </c>
      <c r="D437" s="5" t="s">
        <v>72</v>
      </c>
      <c r="E437" s="84" t="s">
        <v>309</v>
      </c>
      <c r="F437" s="84" t="s">
        <v>38</v>
      </c>
      <c r="G437" s="84"/>
      <c r="H437" s="46">
        <v>17</v>
      </c>
      <c r="I437" s="84" t="s">
        <v>426</v>
      </c>
      <c r="J437" s="84" t="s">
        <v>410</v>
      </c>
      <c r="K437" s="84" t="s">
        <v>395</v>
      </c>
      <c r="L437" s="84" t="s">
        <v>508</v>
      </c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>
        <v>41</v>
      </c>
    </row>
    <row r="438" spans="1:25">
      <c r="A438" s="5" t="s">
        <v>134</v>
      </c>
      <c r="B438" s="5">
        <v>2018</v>
      </c>
      <c r="C438" s="6">
        <v>43435</v>
      </c>
      <c r="D438" s="5" t="s">
        <v>72</v>
      </c>
      <c r="E438" s="84" t="s">
        <v>290</v>
      </c>
      <c r="F438" s="84" t="s">
        <v>237</v>
      </c>
      <c r="G438" s="84"/>
      <c r="H438" s="46">
        <v>18</v>
      </c>
      <c r="I438" s="84" t="s">
        <v>407</v>
      </c>
      <c r="J438" s="84" t="s">
        <v>426</v>
      </c>
      <c r="K438" s="84" t="s">
        <v>402</v>
      </c>
      <c r="L438" s="84" t="s">
        <v>509</v>
      </c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>
        <v>35</v>
      </c>
    </row>
    <row r="439" spans="1:25">
      <c r="A439" s="5" t="s">
        <v>134</v>
      </c>
      <c r="B439" s="5">
        <v>2018</v>
      </c>
      <c r="C439" s="6">
        <v>43435</v>
      </c>
      <c r="D439" s="5" t="s">
        <v>72</v>
      </c>
      <c r="E439" s="84" t="s">
        <v>313</v>
      </c>
      <c r="F439" s="84" t="s">
        <v>239</v>
      </c>
      <c r="G439" s="84"/>
      <c r="H439" s="46">
        <v>19</v>
      </c>
      <c r="I439" s="84" t="s">
        <v>433</v>
      </c>
      <c r="J439" s="84" t="s">
        <v>420</v>
      </c>
      <c r="K439" s="84" t="s">
        <v>410</v>
      </c>
      <c r="L439" s="84" t="s">
        <v>510</v>
      </c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>
        <v>18</v>
      </c>
    </row>
    <row r="440" spans="1:25">
      <c r="A440" s="5" t="s">
        <v>134</v>
      </c>
      <c r="B440" s="5">
        <v>2018</v>
      </c>
      <c r="C440" s="6">
        <v>43435</v>
      </c>
      <c r="D440" s="5" t="s">
        <v>72</v>
      </c>
      <c r="E440" s="84" t="s">
        <v>337</v>
      </c>
      <c r="F440" s="84" t="s">
        <v>49</v>
      </c>
      <c r="G440" s="84"/>
      <c r="H440" s="46">
        <v>20</v>
      </c>
      <c r="I440" s="84" t="s">
        <v>412</v>
      </c>
      <c r="J440" s="84" t="s">
        <v>412</v>
      </c>
      <c r="K440" s="84" t="s">
        <v>423</v>
      </c>
      <c r="L440" s="84" t="s">
        <v>511</v>
      </c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>
        <v>13</v>
      </c>
    </row>
    <row r="441" spans="1:25">
      <c r="A441" s="5" t="s">
        <v>134</v>
      </c>
      <c r="B441" s="5">
        <v>2018</v>
      </c>
      <c r="C441" s="6">
        <v>43435</v>
      </c>
      <c r="D441" s="5" t="s">
        <v>72</v>
      </c>
      <c r="E441" s="84" t="s">
        <v>331</v>
      </c>
      <c r="F441" s="84" t="s">
        <v>40</v>
      </c>
      <c r="G441" s="84"/>
      <c r="H441" s="46">
        <v>21</v>
      </c>
      <c r="I441" s="84" t="s">
        <v>418</v>
      </c>
      <c r="J441" s="84" t="s">
        <v>431</v>
      </c>
      <c r="K441" s="84" t="s">
        <v>420</v>
      </c>
      <c r="L441" s="84" t="s">
        <v>495</v>
      </c>
      <c r="M441" s="84">
        <v>2</v>
      </c>
      <c r="N441" s="84"/>
      <c r="O441" s="84"/>
      <c r="P441" s="84"/>
      <c r="Q441" s="84"/>
      <c r="R441" s="84"/>
      <c r="S441" s="84"/>
      <c r="T441" s="84"/>
      <c r="U441" s="84"/>
      <c r="V441" s="84"/>
      <c r="W441" s="84">
        <v>13</v>
      </c>
    </row>
    <row r="442" spans="1:25">
      <c r="A442" s="5" t="s">
        <v>134</v>
      </c>
      <c r="B442" s="5">
        <v>2018</v>
      </c>
      <c r="C442" s="6">
        <v>43435</v>
      </c>
      <c r="D442" s="5" t="s">
        <v>72</v>
      </c>
      <c r="E442" s="84" t="s">
        <v>358</v>
      </c>
      <c r="F442" s="84" t="s">
        <v>31</v>
      </c>
      <c r="G442" s="84"/>
      <c r="H442" s="46">
        <v>22</v>
      </c>
      <c r="I442" s="84" t="s">
        <v>420</v>
      </c>
      <c r="J442" s="84" t="s">
        <v>433</v>
      </c>
      <c r="K442" s="84" t="s">
        <v>433</v>
      </c>
      <c r="L442" s="84" t="s">
        <v>512</v>
      </c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>
        <v>10</v>
      </c>
    </row>
    <row r="443" spans="1:25">
      <c r="A443" s="5" t="s">
        <v>134</v>
      </c>
      <c r="B443" s="5">
        <v>2018</v>
      </c>
      <c r="C443" s="6">
        <v>43435</v>
      </c>
      <c r="D443" s="5" t="s">
        <v>72</v>
      </c>
      <c r="E443" s="84" t="s">
        <v>351</v>
      </c>
      <c r="F443" s="84" t="s">
        <v>65</v>
      </c>
      <c r="G443" s="84"/>
      <c r="H443" s="46">
        <v>23</v>
      </c>
      <c r="I443" s="84" t="s">
        <v>429</v>
      </c>
      <c r="J443" s="84" t="s">
        <v>423</v>
      </c>
      <c r="K443" s="84" t="s">
        <v>429</v>
      </c>
      <c r="L443" s="84" t="s">
        <v>496</v>
      </c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>
        <v>3</v>
      </c>
    </row>
    <row r="444" spans="1:25">
      <c r="A444" s="44" t="s">
        <v>134</v>
      </c>
      <c r="B444" s="44">
        <v>2018</v>
      </c>
      <c r="C444" s="54">
        <v>43435</v>
      </c>
      <c r="D444" s="44" t="s">
        <v>72</v>
      </c>
      <c r="E444" s="84" t="s">
        <v>361</v>
      </c>
      <c r="F444" s="84" t="s">
        <v>15</v>
      </c>
      <c r="G444" s="84"/>
      <c r="H444" s="46">
        <v>24</v>
      </c>
      <c r="I444" s="84" t="s">
        <v>423</v>
      </c>
      <c r="J444" s="84" t="s">
        <v>429</v>
      </c>
      <c r="K444" s="84" t="s">
        <v>426</v>
      </c>
      <c r="L444" s="84" t="s">
        <v>460</v>
      </c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>
        <v>3</v>
      </c>
    </row>
    <row r="445" spans="1:2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319</v>
      </c>
      <c r="F445" s="1" t="s">
        <v>25</v>
      </c>
      <c r="G445" s="1"/>
      <c r="H445" s="1">
        <v>1</v>
      </c>
      <c r="I445" s="1" t="s">
        <v>396</v>
      </c>
      <c r="J445" s="1" t="s">
        <v>396</v>
      </c>
      <c r="K445" s="1" t="s">
        <v>394</v>
      </c>
      <c r="L445" s="1" t="s">
        <v>6085</v>
      </c>
      <c r="M445" s="1"/>
      <c r="N445" s="1">
        <v>3</v>
      </c>
      <c r="O445" s="1">
        <v>3</v>
      </c>
      <c r="P445" s="1">
        <v>5</v>
      </c>
      <c r="Q445" s="1">
        <v>5</v>
      </c>
      <c r="R445" s="1"/>
      <c r="S445" s="1">
        <v>5</v>
      </c>
      <c r="T445" s="1"/>
      <c r="U445" s="1"/>
      <c r="V445" s="1"/>
      <c r="W445" s="1">
        <v>133</v>
      </c>
      <c r="X445" s="45">
        <v>1.0430555555555556</v>
      </c>
      <c r="Y445">
        <v>47.917000000000002</v>
      </c>
    </row>
    <row r="446" spans="1:25">
      <c r="A446" s="1" t="s">
        <v>94</v>
      </c>
      <c r="B446" s="1">
        <v>2018</v>
      </c>
      <c r="C446" s="2">
        <v>43401</v>
      </c>
      <c r="D446" s="1" t="s">
        <v>72</v>
      </c>
      <c r="E446" s="1" t="s">
        <v>6083</v>
      </c>
      <c r="F446" s="1" t="s">
        <v>44</v>
      </c>
      <c r="G446" s="1"/>
      <c r="H446" s="1">
        <v>2</v>
      </c>
      <c r="I446" s="1" t="s">
        <v>392</v>
      </c>
      <c r="J446" s="1" t="s">
        <v>392</v>
      </c>
      <c r="K446" s="1" t="s">
        <v>392</v>
      </c>
      <c r="L446" s="1" t="s">
        <v>461</v>
      </c>
      <c r="M446" s="1"/>
      <c r="N446" s="1">
        <v>1</v>
      </c>
      <c r="O446" s="1"/>
      <c r="P446" s="1"/>
      <c r="Q446" s="1"/>
      <c r="R446" s="1"/>
      <c r="S446" s="1"/>
      <c r="T446" s="1"/>
      <c r="U446" s="1"/>
      <c r="V446" s="1"/>
      <c r="W446" s="1">
        <v>115</v>
      </c>
    </row>
    <row r="447" spans="1:2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219</v>
      </c>
      <c r="F447" s="1" t="s">
        <v>67</v>
      </c>
      <c r="G447" s="1"/>
      <c r="H447" s="1">
        <v>3</v>
      </c>
      <c r="I447" s="1" t="s">
        <v>394</v>
      </c>
      <c r="J447" s="1" t="s">
        <v>395</v>
      </c>
      <c r="K447" s="1" t="s">
        <v>396</v>
      </c>
      <c r="L447" s="1" t="s">
        <v>499</v>
      </c>
      <c r="M447" s="1">
        <v>5</v>
      </c>
      <c r="N447" s="1"/>
      <c r="O447" s="1">
        <v>2</v>
      </c>
      <c r="P447" s="1"/>
      <c r="Q447" s="1"/>
      <c r="R447" s="1">
        <v>2</v>
      </c>
      <c r="S447" s="1"/>
      <c r="T447" s="1"/>
      <c r="U447" s="1"/>
      <c r="V447" s="1"/>
      <c r="W447" s="1">
        <v>113</v>
      </c>
    </row>
    <row r="448" spans="1:25">
      <c r="A448" s="1" t="s">
        <v>94</v>
      </c>
      <c r="B448" s="1">
        <v>2018</v>
      </c>
      <c r="C448" s="2">
        <v>43401</v>
      </c>
      <c r="D448" s="1" t="s">
        <v>72</v>
      </c>
      <c r="E448" s="1" t="s">
        <v>244</v>
      </c>
      <c r="F448" s="1" t="s">
        <v>245</v>
      </c>
      <c r="G448" s="1"/>
      <c r="H448" s="1">
        <v>4</v>
      </c>
      <c r="I448" s="1" t="s">
        <v>404</v>
      </c>
      <c r="J448" s="1" t="s">
        <v>390</v>
      </c>
      <c r="K448" s="1" t="s">
        <v>395</v>
      </c>
      <c r="L448" s="1" t="s">
        <v>6086</v>
      </c>
      <c r="M448" s="1"/>
      <c r="N448" s="1"/>
      <c r="O448" s="1"/>
      <c r="P448" s="1"/>
      <c r="Q448" s="1"/>
      <c r="R448" s="1">
        <v>5</v>
      </c>
      <c r="S448" s="1">
        <v>1</v>
      </c>
      <c r="T448" s="1"/>
      <c r="U448" s="1">
        <v>20</v>
      </c>
      <c r="V448" s="1"/>
      <c r="W448" s="1">
        <v>112</v>
      </c>
    </row>
    <row r="449" spans="1:23">
      <c r="A449" s="1" t="s">
        <v>94</v>
      </c>
      <c r="B449" s="1">
        <v>2018</v>
      </c>
      <c r="C449" s="2">
        <v>43401</v>
      </c>
      <c r="D449" s="1" t="s">
        <v>72</v>
      </c>
      <c r="E449" s="1" t="s">
        <v>343</v>
      </c>
      <c r="F449" s="1" t="s">
        <v>17</v>
      </c>
      <c r="G449" s="1"/>
      <c r="H449" s="1">
        <v>5</v>
      </c>
      <c r="I449" s="1" t="s">
        <v>405</v>
      </c>
      <c r="J449" s="1" t="s">
        <v>408</v>
      </c>
      <c r="K449" s="1" t="s">
        <v>404</v>
      </c>
      <c r="L449" s="1" t="s">
        <v>443</v>
      </c>
      <c r="M449" s="1">
        <v>2</v>
      </c>
      <c r="N449" s="1">
        <v>2</v>
      </c>
      <c r="O449" s="1"/>
      <c r="P449" s="1">
        <v>1</v>
      </c>
      <c r="Q449" s="1"/>
      <c r="R449" s="1">
        <v>3</v>
      </c>
      <c r="S449" s="1"/>
      <c r="T449" s="1"/>
      <c r="U449" s="1"/>
      <c r="V449" s="1"/>
      <c r="W449" s="1">
        <v>90</v>
      </c>
    </row>
    <row r="450" spans="1:23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233</v>
      </c>
      <c r="F450" s="1" t="s">
        <v>53</v>
      </c>
      <c r="G450" s="1"/>
      <c r="H450" s="1">
        <v>6</v>
      </c>
      <c r="I450" s="1" t="s">
        <v>391</v>
      </c>
      <c r="J450" s="1" t="s">
        <v>401</v>
      </c>
      <c r="K450" s="1" t="s">
        <v>405</v>
      </c>
      <c r="L450" s="1" t="s">
        <v>6087</v>
      </c>
      <c r="M450" s="1">
        <v>1</v>
      </c>
      <c r="N450" s="1"/>
      <c r="O450" s="1"/>
      <c r="P450" s="1"/>
      <c r="Q450" s="1"/>
      <c r="R450" s="1"/>
      <c r="S450" s="1"/>
      <c r="T450" s="1"/>
      <c r="U450" s="1"/>
      <c r="V450" s="1"/>
      <c r="W450" s="1">
        <v>85</v>
      </c>
    </row>
    <row r="451" spans="1:23">
      <c r="A451" s="1" t="s">
        <v>94</v>
      </c>
      <c r="B451" s="1">
        <v>2018</v>
      </c>
      <c r="C451" s="2">
        <v>43401</v>
      </c>
      <c r="D451" s="1" t="s">
        <v>72</v>
      </c>
      <c r="E451" s="1" t="s">
        <v>226</v>
      </c>
      <c r="F451" s="1" t="s">
        <v>40</v>
      </c>
      <c r="G451" s="1"/>
      <c r="H451" s="1">
        <v>7</v>
      </c>
      <c r="I451" s="1" t="s">
        <v>390</v>
      </c>
      <c r="J451" s="1" t="s">
        <v>391</v>
      </c>
      <c r="K451" s="1" t="s">
        <v>414</v>
      </c>
      <c r="L451" s="1" t="s">
        <v>444</v>
      </c>
      <c r="M451" s="1"/>
      <c r="N451" s="1"/>
      <c r="O451" s="1"/>
      <c r="P451" s="1"/>
      <c r="Q451" s="1"/>
      <c r="R451" s="1"/>
      <c r="S451" s="1">
        <v>2</v>
      </c>
      <c r="T451" s="1"/>
      <c r="U451" s="1"/>
      <c r="V451" s="1"/>
      <c r="W451" s="1">
        <v>76</v>
      </c>
    </row>
    <row r="452" spans="1:23">
      <c r="A452" s="1" t="s">
        <v>94</v>
      </c>
      <c r="B452" s="1">
        <v>2018</v>
      </c>
      <c r="C452" s="2">
        <v>43401</v>
      </c>
      <c r="D452" s="1" t="s">
        <v>72</v>
      </c>
      <c r="E452" s="1" t="s">
        <v>238</v>
      </c>
      <c r="F452" s="1" t="s">
        <v>239</v>
      </c>
      <c r="G452" s="1"/>
      <c r="H452" s="1">
        <v>8</v>
      </c>
      <c r="I452" s="1" t="s">
        <v>401</v>
      </c>
      <c r="J452" s="1" t="s">
        <v>398</v>
      </c>
      <c r="K452" s="1" t="s">
        <v>390</v>
      </c>
      <c r="L452" s="1" t="s">
        <v>486</v>
      </c>
      <c r="M452" s="1"/>
      <c r="N452" s="1"/>
      <c r="O452" s="1"/>
      <c r="P452" s="1"/>
      <c r="Q452" s="1">
        <v>3</v>
      </c>
      <c r="R452" s="1"/>
      <c r="S452" s="1"/>
      <c r="T452" s="1"/>
      <c r="U452" s="1"/>
      <c r="V452" s="1"/>
      <c r="W452" s="1">
        <v>75</v>
      </c>
    </row>
    <row r="453" spans="1:23">
      <c r="A453" s="1" t="s">
        <v>94</v>
      </c>
      <c r="B453" s="1">
        <v>2018</v>
      </c>
      <c r="C453" s="2">
        <v>43401</v>
      </c>
      <c r="D453" s="1" t="s">
        <v>72</v>
      </c>
      <c r="E453" s="1" t="s">
        <v>333</v>
      </c>
      <c r="F453" s="1" t="s">
        <v>29</v>
      </c>
      <c r="G453" s="1"/>
      <c r="H453" s="1">
        <v>9</v>
      </c>
      <c r="I453" s="1" t="s">
        <v>420</v>
      </c>
      <c r="J453" s="1" t="s">
        <v>405</v>
      </c>
      <c r="K453" s="1" t="s">
        <v>391</v>
      </c>
      <c r="L453" s="1" t="s">
        <v>6088</v>
      </c>
      <c r="M453" s="1"/>
      <c r="N453" s="1"/>
      <c r="O453" s="1">
        <v>5</v>
      </c>
      <c r="P453" s="1"/>
      <c r="Q453" s="1"/>
      <c r="R453" s="1"/>
      <c r="S453" s="1"/>
      <c r="T453" s="1"/>
      <c r="U453" s="1"/>
      <c r="V453" s="1"/>
      <c r="W453" s="1">
        <v>69</v>
      </c>
    </row>
    <row r="454" spans="1:23">
      <c r="A454" s="1" t="s">
        <v>94</v>
      </c>
      <c r="B454" s="1">
        <v>2018</v>
      </c>
      <c r="C454" s="2">
        <v>43401</v>
      </c>
      <c r="D454" s="1" t="s">
        <v>72</v>
      </c>
      <c r="E454" s="1" t="s">
        <v>310</v>
      </c>
      <c r="F454" s="1" t="s">
        <v>56</v>
      </c>
      <c r="G454" s="1"/>
      <c r="H454" s="1">
        <v>10</v>
      </c>
      <c r="I454" s="1" t="s">
        <v>398</v>
      </c>
      <c r="J454" s="1" t="s">
        <v>394</v>
      </c>
      <c r="K454" s="1" t="s">
        <v>429</v>
      </c>
      <c r="L454" s="1" t="s">
        <v>6089</v>
      </c>
      <c r="M454" s="1"/>
      <c r="N454" s="1"/>
      <c r="O454" s="1"/>
      <c r="P454" s="1">
        <v>3</v>
      </c>
      <c r="Q454" s="1"/>
      <c r="R454" s="1"/>
      <c r="S454" s="1">
        <v>3</v>
      </c>
      <c r="T454" s="1"/>
      <c r="U454" s="1"/>
      <c r="V454" s="1"/>
      <c r="W454" s="1">
        <v>63</v>
      </c>
    </row>
    <row r="455" spans="1:23">
      <c r="A455" s="1" t="s">
        <v>94</v>
      </c>
      <c r="B455" s="1">
        <v>2018</v>
      </c>
      <c r="C455" s="2">
        <v>43401</v>
      </c>
      <c r="D455" s="1" t="s">
        <v>72</v>
      </c>
      <c r="E455" s="1" t="s">
        <v>317</v>
      </c>
      <c r="F455" s="1" t="s">
        <v>27</v>
      </c>
      <c r="G455" s="1"/>
      <c r="H455" s="1">
        <v>11</v>
      </c>
      <c r="I455" s="1" t="s">
        <v>408</v>
      </c>
      <c r="J455" s="1" t="s">
        <v>404</v>
      </c>
      <c r="K455" s="1" t="s">
        <v>433</v>
      </c>
      <c r="L455" s="1" t="s">
        <v>489</v>
      </c>
      <c r="M455" s="1"/>
      <c r="N455" s="1">
        <v>5</v>
      </c>
      <c r="O455" s="1"/>
      <c r="P455" s="1"/>
      <c r="Q455" s="1"/>
      <c r="R455" s="1"/>
      <c r="S455" s="1"/>
      <c r="T455" s="1"/>
      <c r="U455" s="1"/>
      <c r="V455" s="1"/>
      <c r="W455" s="1">
        <v>59</v>
      </c>
    </row>
    <row r="456" spans="1:23">
      <c r="A456" s="1" t="s">
        <v>94</v>
      </c>
      <c r="B456" s="1">
        <v>2018</v>
      </c>
      <c r="C456" s="2">
        <v>43401</v>
      </c>
      <c r="D456" s="1" t="s">
        <v>72</v>
      </c>
      <c r="E456" s="1" t="s">
        <v>283</v>
      </c>
      <c r="F456" s="1" t="s">
        <v>123</v>
      </c>
      <c r="G456" s="1"/>
      <c r="H456" s="1">
        <v>12</v>
      </c>
      <c r="I456" s="1" t="s">
        <v>395</v>
      </c>
      <c r="J456" s="1" t="s">
        <v>418</v>
      </c>
      <c r="K456" s="1" t="s">
        <v>401</v>
      </c>
      <c r="L456" s="1" t="s">
        <v>6067</v>
      </c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>
        <v>58</v>
      </c>
    </row>
    <row r="457" spans="1:23">
      <c r="A457" s="1" t="s">
        <v>94</v>
      </c>
      <c r="B457" s="1">
        <v>2018</v>
      </c>
      <c r="C457" s="2">
        <v>43401</v>
      </c>
      <c r="D457" s="1" t="s">
        <v>72</v>
      </c>
      <c r="E457" s="1" t="s">
        <v>345</v>
      </c>
      <c r="F457" s="1" t="s">
        <v>121</v>
      </c>
      <c r="G457" s="1"/>
      <c r="H457" s="1">
        <v>13</v>
      </c>
      <c r="I457" s="1" t="s">
        <v>414</v>
      </c>
      <c r="J457" s="1" t="s">
        <v>407</v>
      </c>
      <c r="K457" s="1" t="s">
        <v>408</v>
      </c>
      <c r="L457" s="1" t="s">
        <v>488</v>
      </c>
      <c r="M457" s="1"/>
      <c r="N457" s="1"/>
      <c r="O457" s="1"/>
      <c r="P457" s="1"/>
      <c r="Q457" s="1">
        <v>2</v>
      </c>
      <c r="R457" s="1"/>
      <c r="S457" s="1"/>
      <c r="T457" s="1"/>
      <c r="U457" s="1"/>
      <c r="V457" s="1"/>
      <c r="W457" s="1">
        <v>58</v>
      </c>
    </row>
    <row r="458" spans="1:23">
      <c r="A458" s="1" t="s">
        <v>94</v>
      </c>
      <c r="B458" s="1">
        <v>2018</v>
      </c>
      <c r="C458" s="2">
        <v>43401</v>
      </c>
      <c r="D458" s="1" t="s">
        <v>72</v>
      </c>
      <c r="E458" s="1" t="s">
        <v>4618</v>
      </c>
      <c r="F458" s="1" t="s">
        <v>175</v>
      </c>
      <c r="G458" s="1"/>
      <c r="H458" s="1">
        <v>14</v>
      </c>
      <c r="I458" s="1" t="s">
        <v>402</v>
      </c>
      <c r="J458" s="1" t="s">
        <v>410</v>
      </c>
      <c r="K458" s="1" t="s">
        <v>398</v>
      </c>
      <c r="L458" s="1" t="s">
        <v>6090</v>
      </c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>
        <v>42</v>
      </c>
    </row>
    <row r="459" spans="1:23">
      <c r="A459" s="1" t="s">
        <v>94</v>
      </c>
      <c r="B459" s="1">
        <v>2018</v>
      </c>
      <c r="C459" s="2">
        <v>43401</v>
      </c>
      <c r="D459" s="1" t="s">
        <v>72</v>
      </c>
      <c r="E459" s="1" t="s">
        <v>642</v>
      </c>
      <c r="F459" s="1" t="s">
        <v>15</v>
      </c>
      <c r="G459" s="1"/>
      <c r="H459" s="1">
        <v>15</v>
      </c>
      <c r="I459" s="1" t="s">
        <v>407</v>
      </c>
      <c r="J459" s="1" t="s">
        <v>431</v>
      </c>
      <c r="K459" s="1" t="s">
        <v>417</v>
      </c>
      <c r="L459" s="1" t="s">
        <v>472</v>
      </c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>
        <v>39</v>
      </c>
    </row>
    <row r="460" spans="1:23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"/>
      <c r="H460" s="1">
        <v>16</v>
      </c>
      <c r="I460" s="1" t="s">
        <v>417</v>
      </c>
      <c r="J460" s="1" t="s">
        <v>423</v>
      </c>
      <c r="K460" s="1" t="s">
        <v>410</v>
      </c>
      <c r="L460" s="1" t="s">
        <v>6091</v>
      </c>
      <c r="M460" s="1"/>
      <c r="N460" s="1"/>
      <c r="O460" s="1"/>
      <c r="P460" s="1">
        <v>2</v>
      </c>
      <c r="Q460" s="1"/>
      <c r="R460" s="1">
        <v>1</v>
      </c>
      <c r="S460" s="1"/>
      <c r="T460" s="1">
        <v>2</v>
      </c>
      <c r="U460" s="1"/>
      <c r="V460" s="1"/>
      <c r="W460" s="1">
        <v>36</v>
      </c>
    </row>
    <row r="461" spans="1:23">
      <c r="A461" s="1" t="s">
        <v>94</v>
      </c>
      <c r="B461" s="1">
        <v>2018</v>
      </c>
      <c r="C461" s="2">
        <v>43401</v>
      </c>
      <c r="D461" s="1" t="s">
        <v>72</v>
      </c>
      <c r="E461" s="1" t="s">
        <v>290</v>
      </c>
      <c r="F461" s="1" t="s">
        <v>237</v>
      </c>
      <c r="G461" s="1"/>
      <c r="H461" s="1">
        <v>17</v>
      </c>
      <c r="I461" s="1" t="s">
        <v>410</v>
      </c>
      <c r="J461" s="1" t="s">
        <v>420</v>
      </c>
      <c r="K461" s="1" t="s">
        <v>407</v>
      </c>
      <c r="L461" s="1" t="s">
        <v>6092</v>
      </c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>
        <v>34</v>
      </c>
    </row>
    <row r="462" spans="1:23">
      <c r="A462" s="1" t="s">
        <v>94</v>
      </c>
      <c r="B462" s="1">
        <v>2018</v>
      </c>
      <c r="C462" s="2">
        <v>43401</v>
      </c>
      <c r="D462" s="1" t="s">
        <v>72</v>
      </c>
      <c r="E462" s="1" t="s">
        <v>322</v>
      </c>
      <c r="F462" s="1" t="s">
        <v>61</v>
      </c>
      <c r="G462" s="1"/>
      <c r="H462" s="1">
        <v>18</v>
      </c>
      <c r="I462" s="1" t="s">
        <v>412</v>
      </c>
      <c r="J462" s="1" t="s">
        <v>402</v>
      </c>
      <c r="K462" s="1" t="s">
        <v>402</v>
      </c>
      <c r="L462" s="1" t="s">
        <v>6093</v>
      </c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>
        <v>34</v>
      </c>
    </row>
    <row r="463" spans="1:23">
      <c r="A463" s="1" t="s">
        <v>94</v>
      </c>
      <c r="B463" s="1">
        <v>2018</v>
      </c>
      <c r="C463" s="2">
        <v>43401</v>
      </c>
      <c r="D463" s="1" t="s">
        <v>72</v>
      </c>
      <c r="E463" s="1" t="s">
        <v>359</v>
      </c>
      <c r="F463" s="1" t="s">
        <v>65</v>
      </c>
      <c r="G463" s="1"/>
      <c r="H463" s="1">
        <v>19</v>
      </c>
      <c r="I463" s="1" t="s">
        <v>429</v>
      </c>
      <c r="J463" s="1" t="s">
        <v>417</v>
      </c>
      <c r="K463" s="1" t="s">
        <v>426</v>
      </c>
      <c r="L463" s="1" t="s">
        <v>6094</v>
      </c>
      <c r="M463" s="1"/>
      <c r="N463" s="1"/>
      <c r="O463" s="1"/>
      <c r="P463" s="1"/>
      <c r="Q463" s="1"/>
      <c r="R463" s="1"/>
      <c r="S463" s="1"/>
      <c r="T463" s="1">
        <v>6</v>
      </c>
      <c r="U463" s="1"/>
      <c r="V463" s="1"/>
      <c r="W463" s="1">
        <v>26</v>
      </c>
    </row>
    <row r="464" spans="1:23">
      <c r="A464" s="1" t="s">
        <v>94</v>
      </c>
      <c r="B464" s="1">
        <v>2018</v>
      </c>
      <c r="C464" s="2">
        <v>43401</v>
      </c>
      <c r="D464" s="1" t="s">
        <v>72</v>
      </c>
      <c r="E464" s="1" t="s">
        <v>349</v>
      </c>
      <c r="F464" s="1" t="s">
        <v>350</v>
      </c>
      <c r="G464" s="1"/>
      <c r="H464" s="1">
        <v>20</v>
      </c>
      <c r="I464" s="1" t="s">
        <v>426</v>
      </c>
      <c r="J464" s="1" t="s">
        <v>414</v>
      </c>
      <c r="K464" s="1" t="s">
        <v>423</v>
      </c>
      <c r="L464" s="1" t="s">
        <v>6095</v>
      </c>
      <c r="M464" s="1"/>
      <c r="N464" s="1"/>
      <c r="O464" s="1"/>
      <c r="P464" s="1"/>
      <c r="Q464" s="1"/>
      <c r="R464" s="1"/>
      <c r="S464" s="1"/>
      <c r="T464" s="1">
        <v>10</v>
      </c>
      <c r="U464" s="1"/>
      <c r="V464" s="1"/>
      <c r="W464" s="1">
        <v>22</v>
      </c>
    </row>
    <row r="465" spans="1:23">
      <c r="A465" s="1" t="s">
        <v>94</v>
      </c>
      <c r="B465" s="1">
        <v>2018</v>
      </c>
      <c r="C465" s="2">
        <v>43401</v>
      </c>
      <c r="D465" s="1" t="s">
        <v>72</v>
      </c>
      <c r="E465" s="1" t="s">
        <v>1311</v>
      </c>
      <c r="F465" s="1" t="s">
        <v>47</v>
      </c>
      <c r="G465" s="1"/>
      <c r="H465" s="1">
        <v>21</v>
      </c>
      <c r="I465" s="1" t="s">
        <v>418</v>
      </c>
      <c r="J465" s="1" t="s">
        <v>433</v>
      </c>
      <c r="K465" s="1" t="s">
        <v>431</v>
      </c>
      <c r="L465" s="1" t="s">
        <v>6096</v>
      </c>
      <c r="M465" s="1">
        <v>3</v>
      </c>
      <c r="N465" s="1"/>
      <c r="O465" s="1"/>
      <c r="P465" s="1"/>
      <c r="Q465" s="1"/>
      <c r="R465" s="1"/>
      <c r="S465" s="1"/>
      <c r="T465" s="1">
        <v>4</v>
      </c>
      <c r="U465" s="1"/>
      <c r="V465" s="1"/>
      <c r="W465" s="1">
        <v>20</v>
      </c>
    </row>
    <row r="466" spans="1:23">
      <c r="A466" s="1" t="s">
        <v>94</v>
      </c>
      <c r="B466" s="1">
        <v>2018</v>
      </c>
      <c r="C466" s="2">
        <v>43401</v>
      </c>
      <c r="D466" s="1" t="s">
        <v>72</v>
      </c>
      <c r="E466" s="1" t="s">
        <v>309</v>
      </c>
      <c r="F466" s="1" t="s">
        <v>38</v>
      </c>
      <c r="G466" s="1"/>
      <c r="H466" s="1">
        <v>22</v>
      </c>
      <c r="I466" s="1" t="s">
        <v>433</v>
      </c>
      <c r="J466" s="1" t="s">
        <v>412</v>
      </c>
      <c r="K466" s="1" t="s">
        <v>418</v>
      </c>
      <c r="L466" s="1" t="s">
        <v>478</v>
      </c>
      <c r="M466" s="1"/>
      <c r="N466" s="1"/>
      <c r="O466" s="1">
        <v>1</v>
      </c>
      <c r="P466" s="1"/>
      <c r="Q466" s="1"/>
      <c r="R466" s="1"/>
      <c r="S466" s="1"/>
      <c r="T466" s="1"/>
      <c r="U466" s="1"/>
      <c r="V466" s="1"/>
      <c r="W466" s="1">
        <v>19</v>
      </c>
    </row>
    <row r="467" spans="1:23">
      <c r="A467" s="1" t="s">
        <v>94</v>
      </c>
      <c r="B467" s="1">
        <v>2018</v>
      </c>
      <c r="C467" s="2">
        <v>43401</v>
      </c>
      <c r="D467" s="1" t="s">
        <v>72</v>
      </c>
      <c r="E467" s="1" t="s">
        <v>229</v>
      </c>
      <c r="F467" s="1" t="s">
        <v>230</v>
      </c>
      <c r="G467" s="1"/>
      <c r="H467" s="1">
        <v>23</v>
      </c>
      <c r="I467" s="1" t="s">
        <v>431</v>
      </c>
      <c r="J467" s="1" t="s">
        <v>429</v>
      </c>
      <c r="K467" s="1" t="s">
        <v>412</v>
      </c>
      <c r="L467" s="1" t="s">
        <v>459</v>
      </c>
      <c r="M467" s="1"/>
      <c r="N467" s="1"/>
      <c r="O467" s="1"/>
      <c r="P467" s="1"/>
      <c r="Q467" s="1">
        <v>1</v>
      </c>
      <c r="R467" s="1"/>
      <c r="S467" s="1"/>
      <c r="T467" s="1"/>
      <c r="U467" s="1"/>
      <c r="V467" s="1"/>
      <c r="W467" s="1">
        <v>9</v>
      </c>
    </row>
    <row r="468" spans="1:23">
      <c r="A468" s="1" t="s">
        <v>94</v>
      </c>
      <c r="B468" s="1">
        <v>2018</v>
      </c>
      <c r="C468" s="2">
        <v>43401</v>
      </c>
      <c r="D468" s="1" t="s">
        <v>72</v>
      </c>
      <c r="E468" s="1" t="s">
        <v>337</v>
      </c>
      <c r="F468" s="1" t="s">
        <v>49</v>
      </c>
      <c r="G468" s="1"/>
      <c r="H468" s="1">
        <v>24</v>
      </c>
      <c r="I468" s="1" t="s">
        <v>423</v>
      </c>
      <c r="J468" s="1" t="s">
        <v>426</v>
      </c>
      <c r="K468" s="1" t="s">
        <v>420</v>
      </c>
      <c r="L468" s="1" t="s">
        <v>6097</v>
      </c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>
        <v>4</v>
      </c>
    </row>
  </sheetData>
  <autoFilter ref="A1:Y444" xr:uid="{D4D99032-85EA-467B-B6C3-EA42F6A14D08}">
    <sortState xmlns:xlrd2="http://schemas.microsoft.com/office/spreadsheetml/2017/richdata2" ref="A2:Y444">
      <sortCondition descending="1" ref="B1:B444"/>
    </sortState>
  </autoFilter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413" priority="82" operator="between">
      <formula>1</formula>
      <formula>1</formula>
    </cfRule>
    <cfRule type="cellIs" dxfId="412" priority="83" operator="between">
      <formula>2</formula>
      <formula>2</formula>
    </cfRule>
    <cfRule type="cellIs" dxfId="411" priority="84" operator="between">
      <formula>3</formula>
      <formula>3</formula>
    </cfRule>
    <cfRule type="cellIs" dxfId="410" priority="85" operator="between">
      <formula>5</formula>
      <formula>5</formula>
    </cfRule>
  </conditionalFormatting>
  <conditionalFormatting sqref="T2:T2000">
    <cfRule type="cellIs" dxfId="409" priority="69" operator="between">
      <formula>10</formula>
      <formula>10</formula>
    </cfRule>
    <cfRule type="cellIs" dxfId="408" priority="70" operator="between">
      <formula>6</formula>
      <formula>6</formula>
    </cfRule>
    <cfRule type="cellIs" dxfId="407" priority="71" operator="between">
      <formula>2</formula>
      <formula>2</formula>
    </cfRule>
    <cfRule type="cellIs" dxfId="406" priority="72" operator="between">
      <formula>4</formula>
      <formula>4</formula>
    </cfRule>
  </conditionalFormatting>
  <conditionalFormatting sqref="D89:D112">
    <cfRule type="expression" dxfId="405" priority="55">
      <formula>$E89="F"</formula>
    </cfRule>
    <cfRule type="expression" dxfId="404" priority="56">
      <formula>$E89="SF"</formula>
    </cfRule>
    <cfRule type="expression" dxfId="403" priority="57">
      <formula>$E89="QF"</formula>
    </cfRule>
    <cfRule type="expression" dxfId="402" priority="58">
      <formula>$E89="R16"</formula>
    </cfRule>
    <cfRule type="expression" dxfId="401" priority="59">
      <formula>$E89="R8"</formula>
    </cfRule>
  </conditionalFormatting>
  <conditionalFormatting sqref="C145:C168">
    <cfRule type="expression" dxfId="400" priority="53">
      <formula>$E145="F"</formula>
    </cfRule>
    <cfRule type="expression" dxfId="399" priority="54">
      <formula>$E145="Q"</formula>
    </cfRule>
  </conditionalFormatting>
  <conditionalFormatting sqref="A145:B168">
    <cfRule type="expression" dxfId="398" priority="50">
      <formula>$E145="Q"</formula>
    </cfRule>
    <cfRule type="expression" dxfId="397" priority="51">
      <formula>$E145="G"</formula>
    </cfRule>
    <cfRule type="expression" dxfId="396" priority="52">
      <formula>$E145="B"</formula>
    </cfRule>
  </conditionalFormatting>
  <conditionalFormatting sqref="D145:D168">
    <cfRule type="expression" dxfId="395" priority="47">
      <formula>$E145="Q"</formula>
    </cfRule>
    <cfRule type="expression" dxfId="394" priority="48">
      <formula>$E145="G"</formula>
    </cfRule>
    <cfRule type="expression" dxfId="393" priority="49">
      <formula>$E145="B"</formula>
    </cfRule>
  </conditionalFormatting>
  <conditionalFormatting sqref="A169:B190 D169:D190">
    <cfRule type="expression" dxfId="392" priority="45">
      <formula>#REF!="F"</formula>
    </cfRule>
    <cfRule type="expression" dxfId="391" priority="46">
      <formula>#REF!="Q"</formula>
    </cfRule>
  </conditionalFormatting>
  <conditionalFormatting sqref="A191:B211 D191:D211">
    <cfRule type="expression" dxfId="390" priority="43">
      <formula>#REF!="F"</formula>
    </cfRule>
    <cfRule type="expression" dxfId="389" priority="44">
      <formula>#REF!="Q"</formula>
    </cfRule>
  </conditionalFormatting>
  <conditionalFormatting sqref="A212:B232 D212:D232">
    <cfRule type="expression" dxfId="388" priority="41">
      <formula>#REF!="F"</formula>
    </cfRule>
    <cfRule type="expression" dxfId="387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86" priority="39">
      <formula>#REF!="F"</formula>
    </cfRule>
    <cfRule type="expression" dxfId="385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84" priority="37">
      <formula>#REF!="F"</formula>
    </cfRule>
    <cfRule type="expression" dxfId="383" priority="38">
      <formula>#REF!="Q"</formula>
    </cfRule>
  </conditionalFormatting>
  <conditionalFormatting sqref="A256:B278 D256:D278">
    <cfRule type="expression" dxfId="382" priority="35">
      <formula>#REF!="F"</formula>
    </cfRule>
    <cfRule type="expression" dxfId="381" priority="36">
      <formula>#REF!="Q"</formula>
    </cfRule>
  </conditionalFormatting>
  <conditionalFormatting sqref="A279:B302 D279:D302">
    <cfRule type="expression" dxfId="380" priority="33">
      <formula>#REF!="F"</formula>
    </cfRule>
    <cfRule type="expression" dxfId="379" priority="34">
      <formula>#REF!="Q"</formula>
    </cfRule>
  </conditionalFormatting>
  <conditionalFormatting sqref="A303:B326 D303:D326">
    <cfRule type="expression" dxfId="378" priority="31">
      <formula>#REF!="F"</formula>
    </cfRule>
    <cfRule type="expression" dxfId="377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76" priority="29">
      <formula>#REF!="F"</formula>
    </cfRule>
    <cfRule type="expression" dxfId="375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374" priority="27">
      <formula>#REF!="F"</formula>
    </cfRule>
    <cfRule type="expression" dxfId="373" priority="28">
      <formula>#REF!="Q"</formula>
    </cfRule>
  </conditionalFormatting>
  <conditionalFormatting sqref="D351:D372">
    <cfRule type="expression" dxfId="372" priority="25">
      <formula>#REF!="F"</formula>
    </cfRule>
    <cfRule type="expression" dxfId="371" priority="26">
      <formula>#REF!="Q"</formula>
    </cfRule>
  </conditionalFormatting>
  <conditionalFormatting sqref="A351:B351 A353:B353 A355:B355 A357:B357 A359:B359 A361:B361 A363:B363 A365:B365 A367:B367 A369:B369 A371:B371">
    <cfRule type="expression" dxfId="370" priority="23">
      <formula>#REF!="F"</formula>
    </cfRule>
    <cfRule type="expression" dxfId="369" priority="24">
      <formula>#REF!="Q"</formula>
    </cfRule>
  </conditionalFormatting>
  <conditionalFormatting sqref="A352:B352 A354:B354 A356:B356 A358:B358 A360:B360 A362:B362 A364:B364 A366:B366 A368:B368 A370:B370 A372:B372">
    <cfRule type="expression" dxfId="368" priority="21">
      <formula>#REF!="F"</formula>
    </cfRule>
    <cfRule type="expression" dxfId="367" priority="22">
      <formula>#REF!="Q"</formula>
    </cfRule>
  </conditionalFormatting>
  <conditionalFormatting sqref="D373:D396">
    <cfRule type="expression" dxfId="366" priority="19">
      <formula>#REF!="F"</formula>
    </cfRule>
    <cfRule type="expression" dxfId="365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364" priority="17">
      <formula>#REF!="F"</formula>
    </cfRule>
    <cfRule type="expression" dxfId="363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362" priority="15">
      <formula>#REF!="F"</formula>
    </cfRule>
    <cfRule type="expression" dxfId="361" priority="16">
      <formula>#REF!="Q"</formula>
    </cfRule>
  </conditionalFormatting>
  <conditionalFormatting sqref="D397:D420">
    <cfRule type="expression" dxfId="360" priority="13">
      <formula>#REF!="F"</formula>
    </cfRule>
    <cfRule type="expression" dxfId="359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358" priority="11">
      <formula>#REF!="F"</formula>
    </cfRule>
    <cfRule type="expression" dxfId="357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356" priority="9">
      <formula>#REF!="F"</formula>
    </cfRule>
    <cfRule type="expression" dxfId="355" priority="10">
      <formula>#REF!="Q"</formula>
    </cfRule>
  </conditionalFormatting>
  <conditionalFormatting sqref="U421:U444">
    <cfRule type="cellIs" dxfId="354" priority="5" operator="between">
      <formula>10</formula>
      <formula>10</formula>
    </cfRule>
    <cfRule type="cellIs" dxfId="353" priority="6" operator="between">
      <formula>6</formula>
      <formula>6</formula>
    </cfRule>
    <cfRule type="cellIs" dxfId="352" priority="7" operator="between">
      <formula>2</formula>
      <formula>2</formula>
    </cfRule>
    <cfRule type="cellIs" dxfId="351" priority="8" operator="between">
      <formula>4</formula>
      <formula>4</formula>
    </cfRule>
  </conditionalFormatting>
  <conditionalFormatting sqref="U445:U468">
    <cfRule type="cellIs" dxfId="350" priority="1" operator="between">
      <formula>10</formula>
      <formula>10</formula>
    </cfRule>
    <cfRule type="cellIs" dxfId="349" priority="2" operator="between">
      <formula>6</formula>
      <formula>6</formula>
    </cfRule>
    <cfRule type="cellIs" dxfId="348" priority="3" operator="between">
      <formula>2</formula>
      <formula>2</formula>
    </cfRule>
    <cfRule type="cellIs" dxfId="347" priority="4" operator="between">
      <formula>4</formula>
      <formula>4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BF404-4F11-4EAC-B719-1BBFC55DFA44}">
  <dimension ref="A1"/>
  <sheetViews>
    <sheetView workbookViewId="0">
      <selection activeCell="P31" sqref="P31"/>
    </sheetView>
  </sheetViews>
  <sheetFormatPr defaultRowHeight="14.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5F50-B17D-4162-A8C1-C1F40BC8024C}">
  <dimension ref="A1:AY141"/>
  <sheetViews>
    <sheetView topLeftCell="E5" zoomScale="55" zoomScaleNormal="55" workbookViewId="0">
      <selection activeCell="AI42" sqref="AI42"/>
    </sheetView>
  </sheetViews>
  <sheetFormatPr defaultRowHeight="14.5"/>
  <cols>
    <col min="1" max="1" width="9.54296875" bestFit="1" customWidth="1"/>
    <col min="2" max="2" width="14.54296875" bestFit="1" customWidth="1"/>
    <col min="3" max="3" width="9.08984375" bestFit="1" customWidth="1"/>
    <col min="4" max="4" width="13.453125" bestFit="1" customWidth="1"/>
    <col min="5" max="5" width="6.81640625" bestFit="1" customWidth="1"/>
    <col min="6" max="6" width="7.453125" bestFit="1" customWidth="1"/>
    <col min="7" max="7" width="6.81640625" bestFit="1" customWidth="1"/>
    <col min="8" max="8" width="9.36328125" bestFit="1" customWidth="1"/>
    <col min="9" max="9" width="6.81640625" bestFit="1" customWidth="1"/>
    <col min="10" max="10" width="11.6328125" bestFit="1" customWidth="1"/>
    <col min="11" max="12" width="6.81640625" bestFit="1" customWidth="1"/>
    <col min="13" max="13" width="8.1796875" bestFit="1" customWidth="1"/>
    <col min="14" max="14" width="6.81640625" bestFit="1" customWidth="1"/>
    <col min="15" max="15" width="9.6328125" bestFit="1" customWidth="1"/>
    <col min="16" max="16" width="6.81640625" bestFit="1" customWidth="1"/>
    <col min="17" max="17" width="12.453125" bestFit="1" customWidth="1"/>
    <col min="18" max="18" width="6.81640625" bestFit="1" customWidth="1"/>
    <col min="19" max="19" width="14" bestFit="1" customWidth="1"/>
    <col min="20" max="20" width="12.81640625" bestFit="1" customWidth="1"/>
    <col min="21" max="22" width="6.81640625" bestFit="1" customWidth="1"/>
    <col min="23" max="23" width="12.26953125" bestFit="1" customWidth="1"/>
    <col min="24" max="24" width="6.81640625" bestFit="1" customWidth="1"/>
    <col min="25" max="25" width="7.453125" bestFit="1" customWidth="1"/>
    <col min="26" max="27" width="6.81640625" bestFit="1" customWidth="1"/>
    <col min="28" max="28" width="5.81640625" bestFit="1" customWidth="1"/>
    <col min="29" max="29" width="11.6328125" bestFit="1" customWidth="1"/>
    <col min="30" max="30" width="6.81640625" bestFit="1" customWidth="1"/>
    <col min="31" max="31" width="9.36328125" bestFit="1" customWidth="1"/>
    <col min="32" max="32" width="6.81640625" bestFit="1" customWidth="1"/>
    <col min="33" max="33" width="13.90625" bestFit="1" customWidth="1"/>
    <col min="34" max="36" width="6.81640625" bestFit="1" customWidth="1"/>
    <col min="37" max="37" width="9.6328125" bestFit="1" customWidth="1"/>
    <col min="38" max="38" width="6.81640625" bestFit="1" customWidth="1"/>
    <col min="39" max="39" width="8.1796875" bestFit="1" customWidth="1"/>
    <col min="40" max="42" width="6.81640625" bestFit="1" customWidth="1"/>
    <col min="43" max="43" width="28" bestFit="1" customWidth="1"/>
    <col min="44" max="44" width="23.08984375" bestFit="1" customWidth="1"/>
    <col min="45" max="45" width="22.453125" bestFit="1" customWidth="1"/>
    <col min="46" max="46" width="16.81640625" bestFit="1" customWidth="1"/>
    <col min="47" max="47" width="13.54296875" bestFit="1" customWidth="1"/>
    <col min="48" max="48" width="10.90625" bestFit="1" customWidth="1"/>
    <col min="49" max="49" width="17.7265625" bestFit="1" customWidth="1"/>
    <col min="50" max="50" width="11.6328125" bestFit="1" customWidth="1"/>
    <col min="51" max="52" width="21.1796875" bestFit="1" customWidth="1"/>
    <col min="53" max="53" width="18.26953125" bestFit="1" customWidth="1"/>
    <col min="54" max="54" width="11.90625" bestFit="1" customWidth="1"/>
    <col min="55" max="55" width="14.81640625" bestFit="1" customWidth="1"/>
    <col min="56" max="56" width="24.08984375" bestFit="1" customWidth="1"/>
    <col min="57" max="57" width="14.90625" bestFit="1" customWidth="1"/>
    <col min="58" max="58" width="16.54296875" bestFit="1" customWidth="1"/>
    <col min="59" max="59" width="8.453125" bestFit="1" customWidth="1"/>
    <col min="60" max="60" width="10.453125" bestFit="1" customWidth="1"/>
    <col min="61" max="61" width="11" bestFit="1" customWidth="1"/>
    <col min="62" max="62" width="10.54296875" bestFit="1" customWidth="1"/>
    <col min="63" max="63" width="14.1796875" bestFit="1" customWidth="1"/>
    <col min="64" max="64" width="13.08984375" bestFit="1" customWidth="1"/>
    <col min="65" max="65" width="14.90625" bestFit="1" customWidth="1"/>
    <col min="66" max="66" width="18.453125" bestFit="1" customWidth="1"/>
    <col min="67" max="67" width="14" bestFit="1" customWidth="1"/>
    <col min="68" max="68" width="17.26953125" bestFit="1" customWidth="1"/>
    <col min="69" max="69" width="13.1796875" bestFit="1" customWidth="1"/>
    <col min="70" max="70" width="14.90625" bestFit="1" customWidth="1"/>
    <col min="71" max="71" width="25.6328125" bestFit="1" customWidth="1"/>
    <col min="72" max="72" width="11.453125" bestFit="1" customWidth="1"/>
    <col min="73" max="73" width="12.08984375" bestFit="1" customWidth="1"/>
    <col min="74" max="74" width="18.7265625" bestFit="1" customWidth="1"/>
    <col min="75" max="75" width="12.1796875" bestFit="1" customWidth="1"/>
    <col min="76" max="76" width="10.54296875" bestFit="1" customWidth="1"/>
    <col min="77" max="77" width="24.26953125" bestFit="1" customWidth="1"/>
    <col min="78" max="78" width="23.26953125" bestFit="1" customWidth="1"/>
    <col min="79" max="79" width="29.08984375" bestFit="1" customWidth="1"/>
    <col min="80" max="80" width="21" bestFit="1" customWidth="1"/>
    <col min="81" max="81" width="19.1796875" bestFit="1" customWidth="1"/>
    <col min="82" max="82" width="16.08984375" bestFit="1" customWidth="1"/>
    <col min="83" max="83" width="24.36328125" bestFit="1" customWidth="1"/>
    <col min="84" max="84" width="21" bestFit="1" customWidth="1"/>
    <col min="85" max="85" width="12.54296875" bestFit="1" customWidth="1"/>
    <col min="86" max="86" width="16.36328125" bestFit="1" customWidth="1"/>
    <col min="87" max="87" width="9.90625" bestFit="1" customWidth="1"/>
    <col min="88" max="88" width="14.90625" bestFit="1" customWidth="1"/>
    <col min="89" max="89" width="11.90625" bestFit="1" customWidth="1"/>
    <col min="90" max="90" width="12.6328125" bestFit="1" customWidth="1"/>
    <col min="91" max="91" width="16.6328125" bestFit="1" customWidth="1"/>
    <col min="92" max="92" width="15.81640625" bestFit="1" customWidth="1"/>
    <col min="93" max="93" width="15.54296875" bestFit="1" customWidth="1"/>
    <col min="94" max="94" width="13.453125" bestFit="1" customWidth="1"/>
    <col min="95" max="95" width="16.7265625" bestFit="1" customWidth="1"/>
    <col min="96" max="96" width="14.81640625" bestFit="1" customWidth="1"/>
    <col min="97" max="97" width="18.54296875" bestFit="1" customWidth="1"/>
    <col min="98" max="98" width="18.90625" bestFit="1" customWidth="1"/>
    <col min="99" max="99" width="20.54296875" bestFit="1" customWidth="1"/>
    <col min="100" max="100" width="11.54296875" bestFit="1" customWidth="1"/>
    <col min="101" max="101" width="18.453125" bestFit="1" customWidth="1"/>
    <col min="102" max="102" width="24.54296875" bestFit="1" customWidth="1"/>
    <col min="103" max="103" width="18.08984375" bestFit="1" customWidth="1"/>
    <col min="104" max="104" width="11" bestFit="1" customWidth="1"/>
    <col min="105" max="105" width="13" bestFit="1" customWidth="1"/>
    <col min="106" max="106" width="19.1796875" bestFit="1" customWidth="1"/>
    <col min="107" max="107" width="13.453125" bestFit="1" customWidth="1"/>
    <col min="108" max="108" width="11" bestFit="1" customWidth="1"/>
    <col min="109" max="109" width="12.1796875" bestFit="1" customWidth="1"/>
    <col min="110" max="120" width="7.36328125" bestFit="1" customWidth="1"/>
    <col min="121" max="121" width="6.26953125" bestFit="1" customWidth="1"/>
    <col min="122" max="123" width="7.36328125" bestFit="1" customWidth="1"/>
    <col min="124" max="124" width="6.26953125" bestFit="1" customWidth="1"/>
    <col min="125" max="126" width="7.36328125" bestFit="1" customWidth="1"/>
    <col min="127" max="127" width="6.26953125" bestFit="1" customWidth="1"/>
    <col min="128" max="131" width="7.36328125" bestFit="1" customWidth="1"/>
    <col min="132" max="132" width="6.26953125" bestFit="1" customWidth="1"/>
    <col min="133" max="134" width="7.36328125" bestFit="1" customWidth="1"/>
    <col min="135" max="135" width="6.26953125" bestFit="1" customWidth="1"/>
    <col min="136" max="148" width="7.36328125" bestFit="1" customWidth="1"/>
    <col min="149" max="149" width="5.1796875" bestFit="1" customWidth="1"/>
    <col min="150" max="150" width="7.36328125" bestFit="1" customWidth="1"/>
    <col min="151" max="151" width="6.26953125" bestFit="1" customWidth="1"/>
    <col min="152" max="156" width="7.36328125" bestFit="1" customWidth="1"/>
    <col min="157" max="157" width="6.26953125" bestFit="1" customWidth="1"/>
    <col min="158" max="164" width="7.36328125" bestFit="1" customWidth="1"/>
    <col min="165" max="165" width="5.1796875" bestFit="1" customWidth="1"/>
    <col min="166" max="168" width="7.36328125" bestFit="1" customWidth="1"/>
    <col min="169" max="169" width="6.26953125" bestFit="1" customWidth="1"/>
    <col min="170" max="182" width="7.36328125" bestFit="1" customWidth="1"/>
    <col min="183" max="183" width="6.26953125" bestFit="1" customWidth="1"/>
    <col min="184" max="189" width="7.36328125" bestFit="1" customWidth="1"/>
    <col min="190" max="190" width="6.26953125" bestFit="1" customWidth="1"/>
    <col min="191" max="191" width="7.36328125" bestFit="1" customWidth="1"/>
    <col min="192" max="192" width="6.26953125" bestFit="1" customWidth="1"/>
    <col min="193" max="200" width="7.36328125" bestFit="1" customWidth="1"/>
    <col min="201" max="201" width="6.26953125" bestFit="1" customWidth="1"/>
    <col min="202" max="221" width="7.36328125" bestFit="1" customWidth="1"/>
    <col min="222" max="222" width="6.26953125" bestFit="1" customWidth="1"/>
    <col min="223" max="264" width="7.36328125" bestFit="1" customWidth="1"/>
    <col min="265" max="265" width="6.26953125" bestFit="1" customWidth="1"/>
    <col min="266" max="275" width="7.36328125" bestFit="1" customWidth="1"/>
    <col min="276" max="276" width="6.26953125" bestFit="1" customWidth="1"/>
    <col min="277" max="284" width="7.36328125" bestFit="1" customWidth="1"/>
    <col min="285" max="285" width="6.26953125" bestFit="1" customWidth="1"/>
    <col min="286" max="324" width="7.36328125" bestFit="1" customWidth="1"/>
    <col min="325" max="325" width="6.26953125" bestFit="1" customWidth="1"/>
    <col min="326" max="327" width="7.36328125" bestFit="1" customWidth="1"/>
    <col min="328" max="328" width="6.26953125" bestFit="1" customWidth="1"/>
    <col min="329" max="332" width="7.36328125" bestFit="1" customWidth="1"/>
    <col min="333" max="333" width="6.26953125" bestFit="1" customWidth="1"/>
    <col min="334" max="348" width="7.36328125" bestFit="1" customWidth="1"/>
    <col min="349" max="349" width="6.26953125" bestFit="1" customWidth="1"/>
    <col min="350" max="355" width="7.36328125" bestFit="1" customWidth="1"/>
    <col min="356" max="356" width="6.26953125" bestFit="1" customWidth="1"/>
    <col min="357" max="357" width="7.36328125" bestFit="1" customWidth="1"/>
    <col min="358" max="358" width="6.26953125" bestFit="1" customWidth="1"/>
    <col min="359" max="364" width="7.36328125" bestFit="1" customWidth="1"/>
    <col min="365" max="365" width="6.26953125" bestFit="1" customWidth="1"/>
    <col min="366" max="366" width="7.36328125" bestFit="1" customWidth="1"/>
    <col min="367" max="367" width="6.26953125" bestFit="1" customWidth="1"/>
    <col min="368" max="375" width="7.36328125" bestFit="1" customWidth="1"/>
    <col min="376" max="376" width="6.26953125" bestFit="1" customWidth="1"/>
    <col min="377" max="381" width="7.36328125" bestFit="1" customWidth="1"/>
    <col min="382" max="382" width="6.26953125" bestFit="1" customWidth="1"/>
    <col min="383" max="392" width="7.36328125" bestFit="1" customWidth="1"/>
    <col min="393" max="394" width="6.26953125" bestFit="1" customWidth="1"/>
    <col min="395" max="397" width="7.36328125" bestFit="1" customWidth="1"/>
    <col min="398" max="398" width="6.26953125" bestFit="1" customWidth="1"/>
    <col min="399" max="432" width="7.36328125" bestFit="1" customWidth="1"/>
    <col min="433" max="433" width="6.26953125" bestFit="1" customWidth="1"/>
    <col min="434" max="440" width="7.36328125" bestFit="1" customWidth="1"/>
    <col min="441" max="441" width="6.26953125" bestFit="1" customWidth="1"/>
    <col min="442" max="456" width="7.36328125" bestFit="1" customWidth="1"/>
    <col min="457" max="457" width="6.26953125" bestFit="1" customWidth="1"/>
    <col min="458" max="459" width="7.36328125" bestFit="1" customWidth="1"/>
    <col min="460" max="461" width="6.26953125" bestFit="1" customWidth="1"/>
    <col min="462" max="467" width="7.36328125" bestFit="1" customWidth="1"/>
    <col min="468" max="468" width="6.26953125" bestFit="1" customWidth="1"/>
    <col min="469" max="508" width="7.36328125" bestFit="1" customWidth="1"/>
    <col min="509" max="509" width="6.26953125" bestFit="1" customWidth="1"/>
    <col min="510" max="521" width="7.36328125" bestFit="1" customWidth="1"/>
    <col min="522" max="522" width="6.26953125" bestFit="1" customWidth="1"/>
    <col min="523" max="540" width="7.36328125" bestFit="1" customWidth="1"/>
    <col min="541" max="541" width="6.26953125" bestFit="1" customWidth="1"/>
    <col min="542" max="542" width="7.36328125" bestFit="1" customWidth="1"/>
    <col min="543" max="543" width="6.26953125" bestFit="1" customWidth="1"/>
    <col min="544" max="544" width="7.36328125" bestFit="1" customWidth="1"/>
    <col min="545" max="545" width="6.26953125" bestFit="1" customWidth="1"/>
    <col min="546" max="546" width="7.36328125" bestFit="1" customWidth="1"/>
    <col min="547" max="547" width="6.26953125" bestFit="1" customWidth="1"/>
    <col min="548" max="554" width="7.36328125" bestFit="1" customWidth="1"/>
    <col min="555" max="555" width="6.26953125" bestFit="1" customWidth="1"/>
    <col min="556" max="574" width="7.36328125" bestFit="1" customWidth="1"/>
    <col min="575" max="575" width="6.26953125" bestFit="1" customWidth="1"/>
    <col min="576" max="577" width="7.36328125" bestFit="1" customWidth="1"/>
    <col min="578" max="578" width="6.26953125" bestFit="1" customWidth="1"/>
    <col min="579" max="579" width="7.36328125" bestFit="1" customWidth="1"/>
    <col min="580" max="580" width="6.26953125" bestFit="1" customWidth="1"/>
    <col min="581" max="581" width="7.36328125" bestFit="1" customWidth="1"/>
    <col min="582" max="582" width="6.26953125" bestFit="1" customWidth="1"/>
    <col min="583" max="590" width="7.36328125" bestFit="1" customWidth="1"/>
    <col min="591" max="591" width="6.26953125" bestFit="1" customWidth="1"/>
    <col min="592" max="593" width="7.36328125" bestFit="1" customWidth="1"/>
    <col min="594" max="594" width="6.26953125" bestFit="1" customWidth="1"/>
    <col min="595" max="597" width="7.36328125" bestFit="1" customWidth="1"/>
    <col min="598" max="598" width="6.26953125" bestFit="1" customWidth="1"/>
    <col min="599" max="607" width="7.36328125" bestFit="1" customWidth="1"/>
    <col min="608" max="608" width="6.26953125" bestFit="1" customWidth="1"/>
    <col min="609" max="620" width="7.36328125" bestFit="1" customWidth="1"/>
    <col min="621" max="621" width="6.26953125" bestFit="1" customWidth="1"/>
    <col min="622" max="644" width="7.36328125" bestFit="1" customWidth="1"/>
    <col min="645" max="645" width="6.26953125" bestFit="1" customWidth="1"/>
    <col min="646" max="656" width="7.36328125" bestFit="1" customWidth="1"/>
    <col min="657" max="658" width="6.26953125" bestFit="1" customWidth="1"/>
    <col min="659" max="665" width="7.36328125" bestFit="1" customWidth="1"/>
    <col min="666" max="666" width="6.26953125" bestFit="1" customWidth="1"/>
    <col min="667" max="669" width="7.36328125" bestFit="1" customWidth="1"/>
    <col min="670" max="670" width="6.26953125" bestFit="1" customWidth="1"/>
    <col min="671" max="691" width="7.36328125" bestFit="1" customWidth="1"/>
    <col min="692" max="692" width="6.26953125" bestFit="1" customWidth="1"/>
    <col min="693" max="695" width="7.36328125" bestFit="1" customWidth="1"/>
    <col min="696" max="696" width="6.26953125" bestFit="1" customWidth="1"/>
    <col min="697" max="704" width="7.36328125" bestFit="1" customWidth="1"/>
    <col min="705" max="705" width="6.26953125" bestFit="1" customWidth="1"/>
    <col min="706" max="707" width="7.36328125" bestFit="1" customWidth="1"/>
    <col min="708" max="708" width="6.26953125" bestFit="1" customWidth="1"/>
    <col min="709" max="734" width="7.36328125" bestFit="1" customWidth="1"/>
    <col min="735" max="735" width="6.26953125" bestFit="1" customWidth="1"/>
    <col min="736" max="743" width="7.36328125" bestFit="1" customWidth="1"/>
    <col min="744" max="744" width="6.26953125" bestFit="1" customWidth="1"/>
    <col min="745" max="757" width="7.36328125" bestFit="1" customWidth="1"/>
    <col min="758" max="758" width="6.26953125" bestFit="1" customWidth="1"/>
    <col min="759" max="768" width="7.36328125" bestFit="1" customWidth="1"/>
    <col min="769" max="769" width="6.26953125" bestFit="1" customWidth="1"/>
    <col min="770" max="780" width="7.36328125" bestFit="1" customWidth="1"/>
    <col min="781" max="781" width="6.26953125" bestFit="1" customWidth="1"/>
    <col min="782" max="790" width="7.36328125" bestFit="1" customWidth="1"/>
    <col min="791" max="791" width="6.26953125" bestFit="1" customWidth="1"/>
    <col min="792" max="793" width="7.36328125" bestFit="1" customWidth="1"/>
    <col min="794" max="794" width="6.26953125" bestFit="1" customWidth="1"/>
    <col min="795" max="802" width="7.36328125" bestFit="1" customWidth="1"/>
    <col min="803" max="804" width="6.26953125" bestFit="1" customWidth="1"/>
    <col min="805" max="808" width="7.36328125" bestFit="1" customWidth="1"/>
    <col min="809" max="810" width="6.26953125" bestFit="1" customWidth="1"/>
    <col min="811" max="817" width="7.36328125" bestFit="1" customWidth="1"/>
    <col min="818" max="818" width="6.26953125" bestFit="1" customWidth="1"/>
    <col min="819" max="821" width="7.36328125" bestFit="1" customWidth="1"/>
    <col min="822" max="822" width="6.26953125" bestFit="1" customWidth="1"/>
    <col min="823" max="826" width="7.36328125" bestFit="1" customWidth="1"/>
    <col min="827" max="827" width="6.26953125" bestFit="1" customWidth="1"/>
    <col min="828" max="847" width="7.36328125" bestFit="1" customWidth="1"/>
    <col min="848" max="848" width="6.26953125" bestFit="1" customWidth="1"/>
    <col min="849" max="850" width="7.36328125" bestFit="1" customWidth="1"/>
    <col min="851" max="851" width="6.26953125" bestFit="1" customWidth="1"/>
    <col min="852" max="889" width="7.36328125" bestFit="1" customWidth="1"/>
    <col min="890" max="890" width="6.26953125" bestFit="1" customWidth="1"/>
    <col min="891" max="894" width="7.36328125" bestFit="1" customWidth="1"/>
    <col min="895" max="895" width="6.26953125" bestFit="1" customWidth="1"/>
    <col min="896" max="896" width="7.36328125" bestFit="1" customWidth="1"/>
    <col min="897" max="897" width="6.26953125" bestFit="1" customWidth="1"/>
    <col min="898" max="906" width="7.36328125" bestFit="1" customWidth="1"/>
    <col min="907" max="907" width="6.26953125" bestFit="1" customWidth="1"/>
    <col min="908" max="912" width="7.36328125" bestFit="1" customWidth="1"/>
    <col min="913" max="913" width="6.26953125" bestFit="1" customWidth="1"/>
    <col min="914" max="914" width="7.36328125" bestFit="1" customWidth="1"/>
    <col min="915" max="916" width="6.26953125" bestFit="1" customWidth="1"/>
    <col min="917" max="926" width="7.36328125" bestFit="1" customWidth="1"/>
    <col min="927" max="927" width="6.26953125" bestFit="1" customWidth="1"/>
    <col min="928" max="935" width="7.36328125" bestFit="1" customWidth="1"/>
    <col min="936" max="936" width="6.26953125" bestFit="1" customWidth="1"/>
    <col min="937" max="952" width="7.36328125" bestFit="1" customWidth="1"/>
    <col min="953" max="953" width="6.26953125" bestFit="1" customWidth="1"/>
    <col min="954" max="969" width="7.36328125" bestFit="1" customWidth="1"/>
    <col min="970" max="970" width="6.26953125" bestFit="1" customWidth="1"/>
    <col min="971" max="974" width="7.36328125" bestFit="1" customWidth="1"/>
    <col min="975" max="975" width="6.26953125" bestFit="1" customWidth="1"/>
    <col min="976" max="981" width="7.36328125" bestFit="1" customWidth="1"/>
    <col min="982" max="982" width="6.26953125" bestFit="1" customWidth="1"/>
    <col min="983" max="985" width="7.36328125" bestFit="1" customWidth="1"/>
    <col min="986" max="987" width="6.26953125" bestFit="1" customWidth="1"/>
    <col min="988" max="990" width="7.36328125" bestFit="1" customWidth="1"/>
    <col min="991" max="991" width="6.26953125" bestFit="1" customWidth="1"/>
    <col min="992" max="1000" width="7.36328125" bestFit="1" customWidth="1"/>
    <col min="1001" max="1001" width="6.26953125" bestFit="1" customWidth="1"/>
    <col min="1002" max="1005" width="7.36328125" bestFit="1" customWidth="1"/>
    <col min="1006" max="1006" width="6.26953125" bestFit="1" customWidth="1"/>
    <col min="1007" max="1017" width="7.36328125" bestFit="1" customWidth="1"/>
    <col min="1018" max="1018" width="10.81640625" bestFit="1" customWidth="1"/>
  </cols>
  <sheetData>
    <row r="1" spans="1:5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</row>
    <row r="2" spans="1:51" ht="46">
      <c r="A2" s="19"/>
      <c r="B2" s="148" t="s">
        <v>6127</v>
      </c>
      <c r="C2" s="148"/>
      <c r="D2" s="148"/>
      <c r="E2" s="19"/>
      <c r="F2" s="19"/>
      <c r="G2" s="19"/>
      <c r="H2" s="19"/>
      <c r="I2" s="19"/>
      <c r="J2" s="19"/>
      <c r="K2" s="19"/>
      <c r="L2" s="19"/>
      <c r="M2" s="19"/>
      <c r="N2" s="148"/>
      <c r="O2" s="148"/>
      <c r="P2" s="148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</row>
    <row r="3" spans="1:51" ht="23.5">
      <c r="A3" s="19"/>
      <c r="C3" s="147" t="s">
        <v>6121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</row>
    <row r="4" spans="1:5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</row>
    <row r="5" spans="1:5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</row>
    <row r="6" spans="1:51">
      <c r="A6" s="84" t="s">
        <v>4</v>
      </c>
      <c r="B6" s="84" t="s">
        <v>52</v>
      </c>
      <c r="C6" t="s">
        <v>6128</v>
      </c>
      <c r="D6" s="19" t="s">
        <v>6129</v>
      </c>
      <c r="E6" s="19"/>
      <c r="F6" s="19"/>
      <c r="G6" s="19"/>
      <c r="H6" s="19"/>
      <c r="I6" s="19"/>
      <c r="J6" s="19"/>
      <c r="K6" s="19"/>
      <c r="L6" s="19"/>
      <c r="M6" s="19"/>
      <c r="S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</row>
    <row r="7" spans="1:51">
      <c r="A7" s="84" t="s">
        <v>3</v>
      </c>
      <c r="B7" s="84" t="s">
        <v>6112</v>
      </c>
      <c r="C7" t="s">
        <v>6128</v>
      </c>
      <c r="D7" s="19" t="s">
        <v>6130</v>
      </c>
      <c r="E7" s="19"/>
      <c r="F7" s="19"/>
      <c r="G7" s="19"/>
      <c r="H7" s="19"/>
      <c r="I7" s="19"/>
      <c r="J7" s="19"/>
      <c r="K7" s="19"/>
      <c r="L7" s="19"/>
      <c r="M7" s="19"/>
      <c r="S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</row>
    <row r="8" spans="1:51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S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</row>
    <row r="9" spans="1:51">
      <c r="A9" s="84" t="s">
        <v>6121</v>
      </c>
      <c r="B9" s="84" t="s">
        <v>6121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</row>
    <row r="10" spans="1:51">
      <c r="A10" s="84"/>
      <c r="B10" s="84">
        <v>2018</v>
      </c>
      <c r="C10" s="84"/>
      <c r="D10" s="84">
        <v>2019</v>
      </c>
      <c r="E10" s="84"/>
      <c r="F10" s="84">
        <v>2020</v>
      </c>
      <c r="G10" s="84"/>
      <c r="H10" s="84">
        <v>2021</v>
      </c>
      <c r="I10" s="84"/>
      <c r="J10" s="84"/>
      <c r="K10" s="84"/>
      <c r="L10" s="84">
        <v>2022</v>
      </c>
      <c r="M10" s="84"/>
      <c r="N10" s="84"/>
      <c r="O10" s="84"/>
      <c r="P10" s="84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51">
      <c r="A11" s="84"/>
      <c r="B11" s="84" t="s">
        <v>134</v>
      </c>
      <c r="C11" s="84"/>
      <c r="D11" s="84" t="s">
        <v>176</v>
      </c>
      <c r="E11" s="84"/>
      <c r="F11" s="84" t="s">
        <v>134</v>
      </c>
      <c r="G11" s="84"/>
      <c r="H11" s="84" t="s">
        <v>110</v>
      </c>
      <c r="I11" s="84"/>
      <c r="J11" s="84" t="s">
        <v>130</v>
      </c>
      <c r="K11" s="84"/>
      <c r="L11" s="84" t="s">
        <v>12</v>
      </c>
      <c r="M11" s="84" t="s">
        <v>94</v>
      </c>
      <c r="N11" s="84"/>
      <c r="O11" s="84" t="s">
        <v>103</v>
      </c>
      <c r="P11" s="84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</row>
    <row r="12" spans="1:51">
      <c r="A12" s="84" t="s">
        <v>6118</v>
      </c>
      <c r="B12" s="84" t="s">
        <v>209</v>
      </c>
      <c r="C12" s="84" t="s">
        <v>518</v>
      </c>
      <c r="D12" s="84" t="s">
        <v>209</v>
      </c>
      <c r="E12" s="84" t="s">
        <v>518</v>
      </c>
      <c r="F12" s="84" t="s">
        <v>209</v>
      </c>
      <c r="G12" s="84" t="s">
        <v>518</v>
      </c>
      <c r="H12" s="84" t="s">
        <v>209</v>
      </c>
      <c r="I12" s="84" t="s">
        <v>518</v>
      </c>
      <c r="J12" s="84" t="s">
        <v>209</v>
      </c>
      <c r="K12" s="84" t="s">
        <v>518</v>
      </c>
      <c r="L12" s="84" t="s">
        <v>518</v>
      </c>
      <c r="M12" s="84" t="s">
        <v>209</v>
      </c>
      <c r="N12" s="84" t="s">
        <v>518</v>
      </c>
      <c r="O12" s="84" t="s">
        <v>209</v>
      </c>
      <c r="P12" s="84" t="s">
        <v>518</v>
      </c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</row>
    <row r="13" spans="1:51">
      <c r="A13" s="146" t="s">
        <v>514</v>
      </c>
      <c r="B13" s="146">
        <v>11.958</v>
      </c>
      <c r="C13" s="146">
        <v>12.079000000000001</v>
      </c>
      <c r="D13" s="146">
        <v>11.829000000000001</v>
      </c>
      <c r="E13" s="146">
        <v>11.792</v>
      </c>
      <c r="F13" s="146">
        <v>11.395</v>
      </c>
      <c r="G13" s="146">
        <v>11.598000000000001</v>
      </c>
      <c r="H13" s="146">
        <v>11.635999999999999</v>
      </c>
      <c r="I13" s="146">
        <v>11.682</v>
      </c>
      <c r="J13" s="146">
        <v>11.708</v>
      </c>
      <c r="K13" s="146">
        <v>11.872999999999999</v>
      </c>
      <c r="L13" s="146">
        <v>12.457000000000001</v>
      </c>
      <c r="M13" s="146">
        <v>11.896000000000001</v>
      </c>
      <c r="N13" s="146">
        <v>11.875999999999999</v>
      </c>
      <c r="O13" s="146">
        <v>11.94</v>
      </c>
      <c r="P13" s="146">
        <v>12.031000000000001</v>
      </c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</row>
    <row r="14" spans="1:51">
      <c r="A14" s="146" t="s">
        <v>515</v>
      </c>
      <c r="B14" s="146">
        <v>7.5359999999999996</v>
      </c>
      <c r="C14" s="146">
        <v>7.5509999999999984</v>
      </c>
      <c r="D14" s="146">
        <v>7.5139999999999993</v>
      </c>
      <c r="E14" s="146">
        <v>7.4870000000000001</v>
      </c>
      <c r="F14" s="146">
        <v>7.3109999999999999</v>
      </c>
      <c r="G14" s="146">
        <v>7.3289999999999988</v>
      </c>
      <c r="H14" s="146">
        <v>7.3160000000000025</v>
      </c>
      <c r="I14" s="146">
        <v>7.3510000000000009</v>
      </c>
      <c r="J14" s="146">
        <v>7.4880000000000013</v>
      </c>
      <c r="K14" s="146">
        <v>7.4860000000000024</v>
      </c>
      <c r="L14" s="146">
        <v>7.291999999999998</v>
      </c>
      <c r="M14" s="146">
        <v>7.3729999999999976</v>
      </c>
      <c r="N14" s="146">
        <v>7.3940000000000001</v>
      </c>
      <c r="O14" s="146">
        <v>7.3710000000000004</v>
      </c>
      <c r="P14" s="146">
        <v>7.35</v>
      </c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</row>
    <row r="15" spans="1:51">
      <c r="A15" s="146" t="s">
        <v>516</v>
      </c>
      <c r="B15" s="146">
        <v>7.3189999999999991</v>
      </c>
      <c r="C15" s="146">
        <v>7.3260000000000005</v>
      </c>
      <c r="D15" s="146">
        <v>7.3060000000000009</v>
      </c>
      <c r="E15" s="146">
        <v>7.3039999999999985</v>
      </c>
      <c r="F15" s="146">
        <v>7.1219999999999999</v>
      </c>
      <c r="G15" s="146">
        <v>7.1410000000000018</v>
      </c>
      <c r="H15" s="146">
        <v>7.1069999999999993</v>
      </c>
      <c r="I15" s="146">
        <v>7.0969999999999978</v>
      </c>
      <c r="J15" s="146">
        <v>7.3059999999999974</v>
      </c>
      <c r="K15" s="146">
        <v>7.2679999999999971</v>
      </c>
      <c r="L15" s="146">
        <v>7.1180000000000021</v>
      </c>
      <c r="M15" s="146">
        <v>7.1140000000000008</v>
      </c>
      <c r="N15" s="146">
        <v>7.2100000000000009</v>
      </c>
      <c r="O15" s="146">
        <v>7.1700000000000017</v>
      </c>
      <c r="P15" s="146">
        <v>7.1009999999999991</v>
      </c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</row>
    <row r="16" spans="1:51">
      <c r="A16" s="146" t="s">
        <v>517</v>
      </c>
      <c r="B16" s="146">
        <v>7.5770000000000017</v>
      </c>
      <c r="C16" s="146">
        <v>7.477999999999998</v>
      </c>
      <c r="D16" s="146">
        <v>7.597999999999999</v>
      </c>
      <c r="E16" s="146">
        <v>7.544000000000004</v>
      </c>
      <c r="F16" s="146">
        <v>7.343</v>
      </c>
      <c r="G16" s="146">
        <v>7.3419999999999952</v>
      </c>
      <c r="H16" s="146">
        <v>7.2409999999999961</v>
      </c>
      <c r="I16" s="146">
        <v>7.2440000000000033</v>
      </c>
      <c r="J16" s="146">
        <v>7.52</v>
      </c>
      <c r="K16" s="146">
        <v>7.4670000000000023</v>
      </c>
      <c r="L16" s="146">
        <v>7.4340000000000011</v>
      </c>
      <c r="M16" s="146">
        <v>7.3050000000000033</v>
      </c>
      <c r="N16" s="146">
        <v>7.4009999999999998</v>
      </c>
      <c r="O16" s="146">
        <v>7.3699999999999974</v>
      </c>
      <c r="P16" s="146">
        <v>7.2920000000000016</v>
      </c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</row>
    <row r="17" spans="1:51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</row>
    <row r="18" spans="1:51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</row>
    <row r="19" spans="1:51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</row>
    <row r="20" spans="1:5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</row>
    <row r="21" spans="1:51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T21" s="134" t="s">
        <v>1</v>
      </c>
      <c r="U21" s="135">
        <v>2022</v>
      </c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</row>
    <row r="22" spans="1:51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T22" s="134" t="s">
        <v>0</v>
      </c>
      <c r="U22" t="s">
        <v>71</v>
      </c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</row>
    <row r="23" spans="1:51" ht="36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T23" s="134" t="s">
        <v>3</v>
      </c>
      <c r="U23" t="s">
        <v>72</v>
      </c>
      <c r="V23" s="19"/>
      <c r="W23" s="152" t="s">
        <v>6134</v>
      </c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</row>
    <row r="24" spans="1:51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T24" s="134" t="s">
        <v>513</v>
      </c>
      <c r="U24" t="s">
        <v>209</v>
      </c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</row>
    <row r="25" spans="1:51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Q25" s="19"/>
      <c r="R25" s="19"/>
      <c r="S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</row>
    <row r="26" spans="1:51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Q26" s="19"/>
      <c r="R26" s="19"/>
      <c r="S26" s="19"/>
      <c r="U26" s="134" t="s">
        <v>6117</v>
      </c>
    </row>
    <row r="27" spans="1:51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Q27" s="19"/>
      <c r="R27" s="19"/>
      <c r="S27" s="19"/>
      <c r="T27" s="134" t="s">
        <v>6131</v>
      </c>
      <c r="U27" t="s">
        <v>20</v>
      </c>
      <c r="V27" t="s">
        <v>76</v>
      </c>
      <c r="W27" t="s">
        <v>32</v>
      </c>
      <c r="X27" t="s">
        <v>141</v>
      </c>
      <c r="Y27" t="s">
        <v>523</v>
      </c>
      <c r="Z27" t="s">
        <v>18</v>
      </c>
      <c r="AA27" t="s">
        <v>37</v>
      </c>
      <c r="AB27" t="s">
        <v>524</v>
      </c>
    </row>
    <row r="28" spans="1:51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Q28" s="19"/>
      <c r="R28" s="19"/>
      <c r="S28" s="19"/>
      <c r="T28" s="135" t="s">
        <v>6122</v>
      </c>
      <c r="U28" s="135">
        <v>11.750999999999999</v>
      </c>
      <c r="V28" s="135">
        <v>11.585000000000001</v>
      </c>
      <c r="W28" s="135">
        <v>11.984999999999999</v>
      </c>
      <c r="X28" s="135">
        <v>11.981999999999999</v>
      </c>
      <c r="Y28" s="135">
        <v>12.332000000000001</v>
      </c>
      <c r="Z28" s="135">
        <v>12.066000000000001</v>
      </c>
      <c r="AA28" s="135">
        <v>12.037000000000001</v>
      </c>
      <c r="AB28" s="135">
        <v>12.06</v>
      </c>
    </row>
    <row r="29" spans="1:51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Q29" s="19"/>
      <c r="R29" s="19"/>
      <c r="S29" s="19"/>
      <c r="T29" s="135" t="s">
        <v>6123</v>
      </c>
      <c r="U29" s="135">
        <v>18.98</v>
      </c>
      <c r="V29" s="135">
        <v>18.818000000000001</v>
      </c>
      <c r="W29" s="135">
        <v>19.420000000000002</v>
      </c>
      <c r="X29" s="135">
        <v>19.541</v>
      </c>
      <c r="Y29" s="135">
        <v>19.742000000000001</v>
      </c>
      <c r="Z29" s="135">
        <v>19.489999999999998</v>
      </c>
      <c r="AA29" s="135">
        <v>19.465</v>
      </c>
      <c r="AB29" s="135">
        <v>19.463999999999999</v>
      </c>
    </row>
    <row r="30" spans="1:51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Q30" s="19"/>
      <c r="R30" s="19"/>
      <c r="S30" s="19"/>
      <c r="T30" s="135" t="s">
        <v>6124</v>
      </c>
      <c r="U30" s="135">
        <v>25.85</v>
      </c>
      <c r="V30" s="135">
        <v>25.702000000000002</v>
      </c>
      <c r="W30" s="135">
        <v>26.622</v>
      </c>
      <c r="X30" s="135">
        <v>26.876000000000001</v>
      </c>
      <c r="Y30" s="135">
        <v>26.843</v>
      </c>
      <c r="Z30" s="135">
        <v>26.524999999999999</v>
      </c>
      <c r="AA30" s="135">
        <v>26.454999999999998</v>
      </c>
      <c r="AB30" s="135">
        <v>26.626999999999999</v>
      </c>
    </row>
    <row r="31" spans="1:51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Q31" s="19"/>
      <c r="R31" s="19"/>
      <c r="S31" s="19"/>
      <c r="T31" s="135" t="s">
        <v>6125</v>
      </c>
      <c r="U31" s="135">
        <v>32.951999999999998</v>
      </c>
      <c r="V31" s="135">
        <v>32.957000000000001</v>
      </c>
      <c r="W31" s="135">
        <v>34.018000000000001</v>
      </c>
      <c r="X31" s="135">
        <v>34.49</v>
      </c>
      <c r="Y31" s="135">
        <v>34.101999999999997</v>
      </c>
      <c r="Z31" s="135">
        <v>33.710999999999999</v>
      </c>
      <c r="AA31" s="135">
        <v>33.539000000000001</v>
      </c>
      <c r="AB31" s="135">
        <v>34.073999999999998</v>
      </c>
    </row>
    <row r="32" spans="1:51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Q32" s="19"/>
      <c r="R32" s="19"/>
      <c r="S32" s="19"/>
      <c r="AQ32" s="19"/>
      <c r="AR32" s="19"/>
      <c r="AS32" s="19"/>
      <c r="AT32" s="19"/>
      <c r="AU32" s="19"/>
      <c r="AV32" s="19"/>
      <c r="AW32" s="19"/>
      <c r="AX32" s="19"/>
      <c r="AY32" s="19"/>
    </row>
    <row r="33" spans="1:51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Q33" s="19"/>
      <c r="R33" s="19"/>
      <c r="S33" s="19"/>
      <c r="AQ33" s="19"/>
      <c r="AR33" s="19"/>
      <c r="AS33" s="19"/>
      <c r="AT33" s="19"/>
      <c r="AU33" s="19"/>
      <c r="AV33" s="19"/>
      <c r="AW33" s="19"/>
      <c r="AX33" s="19"/>
      <c r="AY33" s="19"/>
    </row>
    <row r="34" spans="1:51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Q34" s="19"/>
      <c r="R34" s="19"/>
      <c r="S34" s="19"/>
      <c r="AQ34" s="19"/>
      <c r="AR34" s="19"/>
      <c r="AS34" s="19"/>
      <c r="AT34" s="19"/>
      <c r="AU34" s="19"/>
      <c r="AV34" s="19"/>
      <c r="AW34" s="19"/>
      <c r="AX34" s="19"/>
      <c r="AY34" s="19"/>
    </row>
    <row r="35" spans="1:51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Q35" s="19"/>
      <c r="R35" s="19"/>
      <c r="S35" s="19"/>
      <c r="AQ35" s="19"/>
      <c r="AR35" s="19"/>
      <c r="AS35" s="19"/>
      <c r="AT35" s="19"/>
      <c r="AU35" s="19"/>
      <c r="AV35" s="19"/>
      <c r="AW35" s="19"/>
      <c r="AX35" s="19"/>
      <c r="AY35" s="19"/>
    </row>
    <row r="36" spans="1:51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Q36" s="19"/>
      <c r="R36" s="19"/>
      <c r="S36" s="19"/>
      <c r="AQ36" s="19"/>
      <c r="AR36" s="19"/>
      <c r="AS36" s="19"/>
      <c r="AT36" s="19"/>
      <c r="AU36" s="19"/>
      <c r="AV36" s="19"/>
      <c r="AW36" s="19"/>
      <c r="AX36" s="19"/>
      <c r="AY36" s="19"/>
    </row>
    <row r="37" spans="1:51">
      <c r="B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Q37" s="19"/>
      <c r="R37" s="19"/>
      <c r="S37" s="19"/>
      <c r="AQ37" s="19"/>
      <c r="AR37" s="19"/>
      <c r="AS37" s="19"/>
      <c r="AT37" s="19"/>
      <c r="AU37" s="19"/>
      <c r="AV37" s="19"/>
      <c r="AW37" s="19"/>
      <c r="AX37" s="19"/>
      <c r="AY37" s="19"/>
    </row>
    <row r="38" spans="1:51" ht="23.5">
      <c r="A38" s="150" t="s">
        <v>6126</v>
      </c>
      <c r="B38" s="84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Q38" s="19"/>
      <c r="R38" s="19"/>
      <c r="S38" s="19"/>
      <c r="AQ38" s="19"/>
      <c r="AR38" s="19"/>
      <c r="AS38" s="19"/>
      <c r="AT38" s="19"/>
      <c r="AU38" s="19"/>
      <c r="AV38" s="19"/>
      <c r="AW38" s="19"/>
      <c r="AX38" s="19"/>
      <c r="AY38" s="19"/>
    </row>
    <row r="39" spans="1:51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Q39" s="19"/>
      <c r="R39" s="19"/>
      <c r="S39" s="19"/>
      <c r="AQ39" s="19"/>
      <c r="AR39" s="19"/>
      <c r="AS39" s="19"/>
      <c r="AT39" s="19"/>
      <c r="AU39" s="19"/>
      <c r="AV39" s="19"/>
      <c r="AW39" s="19"/>
      <c r="AX39" s="19"/>
      <c r="AY39" s="19"/>
    </row>
    <row r="40" spans="1:51">
      <c r="A40" s="84" t="s">
        <v>4</v>
      </c>
      <c r="B40" s="84" t="s">
        <v>52</v>
      </c>
      <c r="C40" t="s">
        <v>6128</v>
      </c>
      <c r="D40" s="19" t="s">
        <v>6129</v>
      </c>
      <c r="E40" s="19"/>
      <c r="F40" s="19"/>
      <c r="G40" s="19"/>
      <c r="H40" s="19"/>
      <c r="I40" s="19"/>
      <c r="J40" s="19"/>
      <c r="K40" s="19"/>
      <c r="L40" s="19"/>
      <c r="M40" s="19"/>
      <c r="Q40" s="19"/>
      <c r="R40" s="19"/>
      <c r="S40" s="19"/>
      <c r="AQ40" s="19"/>
      <c r="AR40" s="19"/>
      <c r="AS40" s="19"/>
      <c r="AT40" s="19"/>
      <c r="AU40" s="19"/>
      <c r="AV40" s="19"/>
      <c r="AW40" s="19"/>
      <c r="AX40" s="19"/>
      <c r="AY40" s="19"/>
    </row>
    <row r="41" spans="1:51">
      <c r="A41" s="84" t="s">
        <v>3</v>
      </c>
      <c r="B41" s="84" t="s">
        <v>6112</v>
      </c>
      <c r="C41" t="s">
        <v>6128</v>
      </c>
      <c r="D41" s="19" t="s">
        <v>6130</v>
      </c>
      <c r="E41" s="19"/>
      <c r="F41" s="19"/>
      <c r="G41" s="19"/>
      <c r="H41" s="19"/>
      <c r="I41" s="19"/>
      <c r="J41" s="19"/>
      <c r="K41" s="19"/>
      <c r="L41" s="19"/>
      <c r="M41" s="19"/>
      <c r="Q41" s="19"/>
      <c r="R41" s="19"/>
      <c r="S41" s="19"/>
      <c r="AQ41" s="19"/>
      <c r="AR41" s="19"/>
      <c r="AS41" s="19"/>
      <c r="AT41" s="19"/>
      <c r="AU41" s="19"/>
      <c r="AV41" s="19"/>
      <c r="AW41" s="19"/>
      <c r="AX41" s="19"/>
      <c r="AY41" s="19"/>
    </row>
    <row r="42" spans="1:51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Q42" s="19"/>
      <c r="R42" s="19"/>
      <c r="S42" s="19"/>
      <c r="AQ42" s="19"/>
      <c r="AR42" s="19"/>
      <c r="AS42" s="19"/>
      <c r="AT42" s="19"/>
      <c r="AU42" s="19"/>
      <c r="AV42" s="19"/>
      <c r="AW42" s="19"/>
      <c r="AX42" s="19"/>
      <c r="AY42" s="19"/>
    </row>
    <row r="43" spans="1:51">
      <c r="A43" s="84" t="s">
        <v>6126</v>
      </c>
      <c r="B43" s="84" t="s">
        <v>6121</v>
      </c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19"/>
      <c r="R43" s="19"/>
      <c r="S43" s="19"/>
      <c r="AQ43" s="19"/>
      <c r="AR43" s="19"/>
      <c r="AS43" s="19"/>
      <c r="AT43" s="19"/>
      <c r="AU43" s="19"/>
      <c r="AV43" s="19"/>
      <c r="AW43" s="19"/>
      <c r="AX43" s="19"/>
      <c r="AY43" s="19"/>
    </row>
    <row r="44" spans="1:51">
      <c r="A44" s="84"/>
      <c r="B44" s="84" t="s">
        <v>110</v>
      </c>
      <c r="C44" s="84"/>
      <c r="D44" s="84" t="s">
        <v>176</v>
      </c>
      <c r="E44" s="84"/>
      <c r="F44" s="84" t="s">
        <v>12</v>
      </c>
      <c r="G44" s="84" t="s">
        <v>94</v>
      </c>
      <c r="H44" s="84"/>
      <c r="I44" s="84" t="s">
        <v>130</v>
      </c>
      <c r="J44" s="84"/>
      <c r="K44" s="84" t="s">
        <v>103</v>
      </c>
      <c r="L44" s="84"/>
      <c r="M44" s="84" t="s">
        <v>134</v>
      </c>
      <c r="N44" s="84"/>
      <c r="O44" s="84"/>
      <c r="P44" s="84"/>
      <c r="Q44" s="19"/>
      <c r="R44" s="19"/>
      <c r="S44" s="19"/>
      <c r="AQ44" s="19"/>
      <c r="AR44" s="19"/>
      <c r="AS44" s="19"/>
      <c r="AT44" s="19"/>
      <c r="AU44" s="19"/>
      <c r="AV44" s="19"/>
      <c r="AW44" s="19"/>
      <c r="AX44" s="19"/>
      <c r="AY44" s="19"/>
    </row>
    <row r="45" spans="1:51">
      <c r="A45" s="84"/>
      <c r="B45" s="84">
        <v>2021</v>
      </c>
      <c r="C45" s="84"/>
      <c r="D45" s="84">
        <v>2019</v>
      </c>
      <c r="E45" s="84"/>
      <c r="F45" s="84">
        <v>2022</v>
      </c>
      <c r="G45" s="84">
        <v>2022</v>
      </c>
      <c r="H45" s="84"/>
      <c r="I45" s="84">
        <v>2021</v>
      </c>
      <c r="J45" s="84"/>
      <c r="K45" s="84">
        <v>2022</v>
      </c>
      <c r="L45" s="84"/>
      <c r="M45" s="84">
        <v>2018</v>
      </c>
      <c r="N45" s="84"/>
      <c r="O45" s="84">
        <v>2020</v>
      </c>
      <c r="P45" s="84"/>
      <c r="Q45" s="19"/>
      <c r="R45" s="19"/>
      <c r="S45" s="19"/>
      <c r="AQ45" s="19"/>
      <c r="AR45" s="19"/>
      <c r="AS45" s="19"/>
      <c r="AT45" s="19"/>
      <c r="AU45" s="19"/>
      <c r="AV45" s="19"/>
      <c r="AW45" s="19"/>
      <c r="AX45" s="19"/>
      <c r="AY45" s="19"/>
    </row>
    <row r="46" spans="1:51">
      <c r="A46" s="84" t="s">
        <v>6118</v>
      </c>
      <c r="B46" s="84" t="s">
        <v>209</v>
      </c>
      <c r="C46" s="84" t="s">
        <v>518</v>
      </c>
      <c r="D46" s="84" t="s">
        <v>209</v>
      </c>
      <c r="E46" s="84" t="s">
        <v>518</v>
      </c>
      <c r="F46" s="84" t="s">
        <v>518</v>
      </c>
      <c r="G46" s="84" t="s">
        <v>209</v>
      </c>
      <c r="H46" s="84" t="s">
        <v>518</v>
      </c>
      <c r="I46" s="84" t="s">
        <v>209</v>
      </c>
      <c r="J46" s="84" t="s">
        <v>518</v>
      </c>
      <c r="K46" s="84" t="s">
        <v>209</v>
      </c>
      <c r="L46" s="84" t="s">
        <v>518</v>
      </c>
      <c r="M46" s="84" t="s">
        <v>209</v>
      </c>
      <c r="N46" s="84" t="s">
        <v>518</v>
      </c>
      <c r="O46" s="84" t="s">
        <v>209</v>
      </c>
      <c r="P46" s="84" t="s">
        <v>518</v>
      </c>
      <c r="Q46" s="19"/>
      <c r="R46" s="19"/>
      <c r="S46" s="19"/>
      <c r="AQ46" s="19"/>
      <c r="AR46" s="19"/>
      <c r="AS46" s="19"/>
      <c r="AT46" s="19"/>
      <c r="AU46" s="19"/>
      <c r="AV46" s="19"/>
      <c r="AW46" s="19"/>
      <c r="AX46" s="19"/>
      <c r="AY46" s="19"/>
    </row>
    <row r="47" spans="1:51">
      <c r="A47" s="146" t="s">
        <v>514</v>
      </c>
      <c r="B47" s="146">
        <v>11.635999999999999</v>
      </c>
      <c r="C47" s="146">
        <v>11.682</v>
      </c>
      <c r="D47" s="146">
        <v>11.829000000000001</v>
      </c>
      <c r="E47" s="146">
        <v>11.792</v>
      </c>
      <c r="F47" s="146">
        <v>12.457000000000001</v>
      </c>
      <c r="G47" s="146">
        <v>11.896000000000001</v>
      </c>
      <c r="H47" s="146">
        <v>11.875999999999999</v>
      </c>
      <c r="I47" s="146">
        <v>11.708</v>
      </c>
      <c r="J47" s="146">
        <v>11.872999999999999</v>
      </c>
      <c r="K47" s="146">
        <v>11.94</v>
      </c>
      <c r="L47" s="146">
        <v>12.031000000000001</v>
      </c>
      <c r="M47" s="146">
        <v>11.958</v>
      </c>
      <c r="N47" s="146">
        <v>12.079000000000001</v>
      </c>
      <c r="O47" s="146">
        <v>11.395</v>
      </c>
      <c r="P47" s="146">
        <v>11.598000000000001</v>
      </c>
      <c r="Q47" s="19"/>
      <c r="R47" s="19"/>
      <c r="S47" s="19"/>
      <c r="AQ47" s="19"/>
      <c r="AR47" s="19"/>
      <c r="AS47" s="19"/>
      <c r="AT47" s="19"/>
      <c r="AU47" s="19"/>
      <c r="AV47" s="19"/>
      <c r="AW47" s="19"/>
      <c r="AX47" s="19"/>
      <c r="AY47" s="19"/>
    </row>
    <row r="48" spans="1:51">
      <c r="A48" s="146" t="s">
        <v>515</v>
      </c>
      <c r="B48" s="146">
        <v>18.952000000000002</v>
      </c>
      <c r="C48" s="146">
        <v>19.033000000000001</v>
      </c>
      <c r="D48" s="146">
        <v>19.343</v>
      </c>
      <c r="E48" s="146">
        <v>19.279</v>
      </c>
      <c r="F48" s="146">
        <v>19.748999999999999</v>
      </c>
      <c r="G48" s="146">
        <v>19.268999999999998</v>
      </c>
      <c r="H48" s="146">
        <v>19.27</v>
      </c>
      <c r="I48" s="146">
        <v>19.196000000000002</v>
      </c>
      <c r="J48" s="146">
        <v>19.359000000000002</v>
      </c>
      <c r="K48" s="146">
        <v>19.311</v>
      </c>
      <c r="L48" s="146">
        <v>19.381</v>
      </c>
      <c r="M48" s="146">
        <v>19.494</v>
      </c>
      <c r="N48" s="146">
        <v>19.63</v>
      </c>
      <c r="O48" s="146">
        <v>18.706</v>
      </c>
      <c r="P48" s="146">
        <v>18.927</v>
      </c>
      <c r="Q48" s="19"/>
      <c r="R48" s="19"/>
      <c r="S48" s="19"/>
      <c r="AQ48" s="19"/>
      <c r="AR48" s="19"/>
      <c r="AS48" s="19"/>
      <c r="AT48" s="19"/>
      <c r="AU48" s="19"/>
      <c r="AV48" s="19"/>
      <c r="AW48" s="19"/>
      <c r="AX48" s="19"/>
      <c r="AY48" s="19"/>
    </row>
    <row r="49" spans="1:51">
      <c r="A49" s="146" t="s">
        <v>516</v>
      </c>
      <c r="B49" s="146">
        <v>26.059000000000001</v>
      </c>
      <c r="C49" s="146">
        <v>26.13</v>
      </c>
      <c r="D49" s="146">
        <v>26.649000000000001</v>
      </c>
      <c r="E49" s="146">
        <v>26.582999999999998</v>
      </c>
      <c r="F49" s="146">
        <v>26.867000000000001</v>
      </c>
      <c r="G49" s="146">
        <v>26.382999999999999</v>
      </c>
      <c r="H49" s="146">
        <v>26.48</v>
      </c>
      <c r="I49" s="146">
        <v>26.501999999999999</v>
      </c>
      <c r="J49" s="146">
        <v>26.626999999999999</v>
      </c>
      <c r="K49" s="146">
        <v>26.481000000000002</v>
      </c>
      <c r="L49" s="146">
        <v>26.481999999999999</v>
      </c>
      <c r="M49" s="146">
        <v>26.812999999999999</v>
      </c>
      <c r="N49" s="146">
        <v>26.956</v>
      </c>
      <c r="O49" s="146">
        <v>25.827999999999999</v>
      </c>
      <c r="P49" s="146">
        <v>26.068000000000001</v>
      </c>
      <c r="Q49" s="19"/>
      <c r="R49" s="19"/>
      <c r="S49" s="19"/>
      <c r="AQ49" s="19"/>
      <c r="AR49" s="19"/>
      <c r="AS49" s="19"/>
      <c r="AT49" s="19"/>
      <c r="AU49" s="19"/>
      <c r="AV49" s="19"/>
      <c r="AW49" s="19"/>
      <c r="AX49" s="19"/>
      <c r="AY49" s="19"/>
    </row>
    <row r="50" spans="1:51">
      <c r="A50" s="146" t="s">
        <v>517</v>
      </c>
      <c r="B50" s="146">
        <v>33.299999999999997</v>
      </c>
      <c r="C50" s="146">
        <v>33.374000000000002</v>
      </c>
      <c r="D50" s="146">
        <v>34.247</v>
      </c>
      <c r="E50" s="146">
        <v>34.127000000000002</v>
      </c>
      <c r="F50" s="146">
        <v>34.301000000000002</v>
      </c>
      <c r="G50" s="146">
        <v>33.688000000000002</v>
      </c>
      <c r="H50" s="146">
        <v>33.881</v>
      </c>
      <c r="I50" s="146">
        <v>34.021999999999998</v>
      </c>
      <c r="J50" s="146">
        <v>34.094000000000001</v>
      </c>
      <c r="K50" s="146">
        <v>33.850999999999999</v>
      </c>
      <c r="L50" s="146">
        <v>33.774000000000001</v>
      </c>
      <c r="M50" s="146">
        <v>34.39</v>
      </c>
      <c r="N50" s="146">
        <v>34.433999999999997</v>
      </c>
      <c r="O50" s="146">
        <v>33.170999999999999</v>
      </c>
      <c r="P50" s="146">
        <v>33.409999999999997</v>
      </c>
      <c r="Q50" s="19"/>
      <c r="R50" s="19"/>
      <c r="S50" s="19"/>
      <c r="AQ50" s="19"/>
      <c r="AR50" s="19"/>
      <c r="AS50" s="19"/>
      <c r="AT50" s="19"/>
      <c r="AU50" s="19"/>
      <c r="AV50" s="19"/>
      <c r="AW50" s="19"/>
      <c r="AX50" s="19"/>
      <c r="AY50" s="19"/>
    </row>
    <row r="51" spans="1:51">
      <c r="G51" s="19"/>
      <c r="H51" s="19"/>
      <c r="I51" s="19"/>
      <c r="J51" s="19"/>
      <c r="K51" s="19"/>
      <c r="L51" s="19"/>
      <c r="M51" s="19"/>
      <c r="Q51" s="19"/>
      <c r="R51" s="19"/>
      <c r="S51" s="19"/>
      <c r="AQ51" s="19"/>
      <c r="AR51" s="19"/>
      <c r="AS51" s="19"/>
      <c r="AT51" s="19"/>
      <c r="AU51" s="19"/>
      <c r="AV51" s="19"/>
      <c r="AW51" s="19"/>
      <c r="AX51" s="19"/>
      <c r="AY51" s="19"/>
    </row>
    <row r="52" spans="1:51">
      <c r="G52" s="19"/>
      <c r="H52" s="19"/>
      <c r="I52" s="19"/>
      <c r="J52" s="19"/>
      <c r="K52" s="19"/>
      <c r="L52" s="19"/>
      <c r="M52" s="19"/>
      <c r="Q52" s="19"/>
      <c r="R52" s="19"/>
      <c r="S52" s="19"/>
      <c r="AQ52" s="19"/>
      <c r="AR52" s="19"/>
      <c r="AS52" s="19"/>
      <c r="AT52" s="19"/>
      <c r="AU52" s="19"/>
      <c r="AV52" s="19"/>
      <c r="AW52" s="19"/>
      <c r="AX52" s="19"/>
      <c r="AY52" s="19"/>
    </row>
    <row r="53" spans="1:51">
      <c r="G53" s="19"/>
      <c r="H53" s="19"/>
      <c r="I53" s="19"/>
      <c r="J53" s="19"/>
      <c r="K53" s="19"/>
      <c r="L53" s="19"/>
      <c r="M53" s="19"/>
      <c r="Q53" s="19"/>
      <c r="R53" s="19"/>
      <c r="S53" s="19"/>
      <c r="AQ53" s="19"/>
      <c r="AR53" s="19"/>
      <c r="AS53" s="19"/>
      <c r="AT53" s="19"/>
      <c r="AU53" s="19"/>
      <c r="AV53" s="19"/>
      <c r="AW53" s="19"/>
      <c r="AX53" s="19"/>
      <c r="AY53" s="19"/>
    </row>
    <row r="54" spans="1:51">
      <c r="G54" s="19"/>
      <c r="H54" s="19"/>
      <c r="I54" s="19"/>
      <c r="J54" s="19"/>
      <c r="K54" s="19"/>
      <c r="L54" s="19"/>
      <c r="M54" s="19"/>
      <c r="Q54" s="19"/>
      <c r="R54" s="19"/>
      <c r="S54" s="19"/>
      <c r="AQ54" s="19"/>
      <c r="AR54" s="19"/>
      <c r="AS54" s="19"/>
      <c r="AT54" s="19"/>
      <c r="AU54" s="19"/>
      <c r="AV54" s="19"/>
      <c r="AW54" s="19"/>
      <c r="AX54" s="19"/>
      <c r="AY54" s="19"/>
    </row>
    <row r="55" spans="1:51">
      <c r="G55" s="19"/>
      <c r="H55" s="19"/>
      <c r="I55" s="19"/>
      <c r="J55" s="19"/>
      <c r="K55" s="19"/>
      <c r="L55" s="19"/>
      <c r="M55" s="19"/>
      <c r="Q55" s="19"/>
      <c r="R55" s="19"/>
      <c r="S55" s="19"/>
      <c r="AQ55" s="19"/>
      <c r="AR55" s="19"/>
      <c r="AS55" s="19"/>
      <c r="AT55" s="19"/>
      <c r="AU55" s="19"/>
      <c r="AV55" s="19"/>
      <c r="AW55" s="19"/>
      <c r="AX55" s="19"/>
      <c r="AY55" s="19"/>
    </row>
    <row r="56" spans="1:51">
      <c r="G56" s="19"/>
      <c r="H56" s="19"/>
      <c r="I56" s="19"/>
      <c r="J56" s="19"/>
      <c r="K56" s="19"/>
      <c r="L56" s="19"/>
      <c r="M56" s="19"/>
      <c r="Q56" s="19"/>
      <c r="R56" s="19"/>
      <c r="S56" s="19"/>
      <c r="AQ56" s="19"/>
      <c r="AR56" s="19"/>
      <c r="AS56" s="19"/>
      <c r="AT56" s="19"/>
      <c r="AU56" s="19"/>
      <c r="AV56" s="19"/>
      <c r="AW56" s="19"/>
      <c r="AX56" s="19"/>
      <c r="AY56" s="19"/>
    </row>
    <row r="57" spans="1:51"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AQ57" s="19"/>
      <c r="AR57" s="19"/>
      <c r="AS57" s="19"/>
      <c r="AT57" s="19"/>
      <c r="AU57" s="19"/>
      <c r="AV57" s="19"/>
      <c r="AW57" s="19"/>
      <c r="AX57" s="19"/>
      <c r="AY57" s="19"/>
    </row>
    <row r="58" spans="1:51"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AQ58" s="19"/>
      <c r="AR58" s="19"/>
      <c r="AS58" s="19"/>
      <c r="AT58" s="19"/>
      <c r="AU58" s="19"/>
      <c r="AV58" s="19"/>
      <c r="AW58" s="19"/>
      <c r="AX58" s="19"/>
      <c r="AY58" s="19"/>
    </row>
    <row r="69" spans="1:29">
      <c r="V69" s="19"/>
      <c r="W69" s="19"/>
      <c r="X69" s="19"/>
      <c r="Y69" s="19"/>
      <c r="Z69" s="19"/>
      <c r="AA69" s="19"/>
      <c r="AB69" s="19"/>
    </row>
    <row r="70" spans="1:29">
      <c r="V70" s="19"/>
      <c r="W70" s="19"/>
      <c r="X70" s="19"/>
      <c r="Y70" s="19"/>
      <c r="Z70" s="19"/>
      <c r="AA70" s="19"/>
      <c r="AB70" s="19"/>
    </row>
    <row r="71" spans="1:29" ht="36">
      <c r="V71" s="19"/>
      <c r="X71" s="19"/>
      <c r="Y71" s="19"/>
      <c r="Z71" s="19"/>
      <c r="AA71" s="19"/>
      <c r="AB71" s="19"/>
      <c r="AC71" s="152" t="s">
        <v>6136</v>
      </c>
    </row>
    <row r="72" spans="1:29">
      <c r="T72" s="134" t="s">
        <v>7</v>
      </c>
      <c r="U72" s="135">
        <v>3</v>
      </c>
      <c r="V72" t="s">
        <v>6138</v>
      </c>
      <c r="W72" t="s">
        <v>6137</v>
      </c>
    </row>
    <row r="74" spans="1:29">
      <c r="T74" s="134" t="s">
        <v>6111</v>
      </c>
      <c r="U74" t="s">
        <v>6125</v>
      </c>
    </row>
    <row r="75" spans="1:29">
      <c r="T75" s="135">
        <v>2019</v>
      </c>
      <c r="U75" s="135"/>
    </row>
    <row r="76" spans="1:29">
      <c r="T76" s="136" t="s">
        <v>176</v>
      </c>
      <c r="U76" s="135"/>
    </row>
    <row r="77" spans="1:29">
      <c r="T77" s="137" t="s">
        <v>13</v>
      </c>
      <c r="U77" s="135"/>
    </row>
    <row r="78" spans="1:29">
      <c r="T78" s="139" t="s">
        <v>209</v>
      </c>
      <c r="U78" s="135">
        <v>33.418999999999997</v>
      </c>
    </row>
    <row r="79" spans="1:29">
      <c r="T79" s="139" t="s">
        <v>518</v>
      </c>
      <c r="U79" s="135">
        <v>33.597999999999999</v>
      </c>
    </row>
    <row r="80" spans="1:29" ht="23.5">
      <c r="A80" s="150" t="s">
        <v>6132</v>
      </c>
      <c r="B80" s="84"/>
      <c r="C80" s="84"/>
      <c r="T80" s="135">
        <v>2020</v>
      </c>
      <c r="U80" s="135"/>
    </row>
    <row r="81" spans="1:21">
      <c r="T81" s="136" t="s">
        <v>134</v>
      </c>
      <c r="U81" s="135"/>
    </row>
    <row r="82" spans="1:21">
      <c r="A82" s="84" t="s">
        <v>4</v>
      </c>
      <c r="B82" s="84" t="s">
        <v>52</v>
      </c>
      <c r="C82" t="s">
        <v>6128</v>
      </c>
      <c r="D82" s="19" t="s">
        <v>6129</v>
      </c>
      <c r="E82" s="19"/>
      <c r="T82" s="137" t="s">
        <v>13</v>
      </c>
      <c r="U82" s="135"/>
    </row>
    <row r="83" spans="1:21">
      <c r="A83" s="84" t="s">
        <v>3</v>
      </c>
      <c r="B83" s="84" t="s">
        <v>6112</v>
      </c>
      <c r="C83" t="s">
        <v>6128</v>
      </c>
      <c r="D83" s="19" t="s">
        <v>6130</v>
      </c>
      <c r="E83" s="19"/>
      <c r="T83" s="139" t="s">
        <v>209</v>
      </c>
      <c r="U83" s="135">
        <v>33.170999999999999</v>
      </c>
    </row>
    <row r="84" spans="1:21">
      <c r="A84" s="19"/>
      <c r="B84" s="19"/>
      <c r="C84" s="19"/>
      <c r="D84" s="19"/>
      <c r="E84" s="19"/>
      <c r="T84" s="139" t="s">
        <v>518</v>
      </c>
      <c r="U84" s="135">
        <v>33.298999999999999</v>
      </c>
    </row>
    <row r="85" spans="1:21">
      <c r="A85" s="84" t="s">
        <v>218</v>
      </c>
      <c r="B85" s="84" t="s">
        <v>218</v>
      </c>
      <c r="C85" s="84"/>
      <c r="T85" s="135">
        <v>2021</v>
      </c>
      <c r="U85" s="135"/>
    </row>
    <row r="86" spans="1:21">
      <c r="A86" s="84" t="s">
        <v>6118</v>
      </c>
      <c r="B86" s="84" t="s">
        <v>514</v>
      </c>
      <c r="C86" s="84" t="s">
        <v>517</v>
      </c>
      <c r="T86" s="136" t="s">
        <v>110</v>
      </c>
      <c r="U86" s="135"/>
    </row>
    <row r="87" spans="1:21">
      <c r="A87" s="149">
        <v>21.728767123287671</v>
      </c>
      <c r="B87" s="146">
        <v>11.958</v>
      </c>
      <c r="C87" s="146">
        <v>34.39</v>
      </c>
      <c r="T87" s="137" t="s">
        <v>13</v>
      </c>
      <c r="U87" s="135"/>
    </row>
    <row r="88" spans="1:21">
      <c r="A88" s="149">
        <v>21.975342465753425</v>
      </c>
      <c r="B88" s="146">
        <v>11.792</v>
      </c>
      <c r="C88" s="146">
        <v>34.127000000000002</v>
      </c>
      <c r="T88" s="139" t="s">
        <v>209</v>
      </c>
      <c r="U88" s="135">
        <v>33.164000000000001</v>
      </c>
    </row>
    <row r="89" spans="1:21">
      <c r="A89" s="149">
        <v>22.972602739726028</v>
      </c>
      <c r="B89" s="146">
        <v>11.395</v>
      </c>
      <c r="C89" s="146">
        <v>33.170999999999999</v>
      </c>
      <c r="T89" s="139" t="s">
        <v>518</v>
      </c>
      <c r="U89" s="135">
        <v>33.369</v>
      </c>
    </row>
    <row r="90" spans="1:21">
      <c r="A90" s="149">
        <v>24.18082191780822</v>
      </c>
      <c r="B90" s="146">
        <v>11.708</v>
      </c>
      <c r="C90" s="146">
        <v>34.021999999999998</v>
      </c>
      <c r="T90" s="135">
        <v>2022</v>
      </c>
      <c r="U90" s="135"/>
    </row>
    <row r="91" spans="1:21">
      <c r="A91" s="149">
        <v>24.621917808219177</v>
      </c>
      <c r="B91" s="146">
        <v>11.635999999999999</v>
      </c>
      <c r="C91" s="146">
        <v>33.299999999999997</v>
      </c>
      <c r="T91" s="136" t="s">
        <v>12</v>
      </c>
      <c r="U91" s="135"/>
    </row>
    <row r="92" spans="1:21">
      <c r="A92" s="149">
        <v>25.12054794520548</v>
      </c>
      <c r="B92" s="146">
        <v>11.94</v>
      </c>
      <c r="C92" s="146">
        <v>33.774000000000001</v>
      </c>
      <c r="T92" s="137" t="s">
        <v>13</v>
      </c>
      <c r="U92" s="135"/>
    </row>
    <row r="93" spans="1:21">
      <c r="A93" s="149">
        <v>25.17808219178082</v>
      </c>
      <c r="B93" s="146">
        <v>11.875999999999999</v>
      </c>
      <c r="C93" s="146">
        <v>33.688000000000002</v>
      </c>
      <c r="T93" s="139" t="s">
        <v>209</v>
      </c>
      <c r="U93" s="135">
        <v>33.213999999999999</v>
      </c>
    </row>
    <row r="94" spans="1:21">
      <c r="A94" s="149">
        <v>25.6</v>
      </c>
      <c r="B94" s="146">
        <v>12.457000000000001</v>
      </c>
      <c r="C94" s="146">
        <v>34.301000000000002</v>
      </c>
      <c r="T94" s="139" t="s">
        <v>518</v>
      </c>
      <c r="U94" s="135">
        <v>33.177999999999997</v>
      </c>
    </row>
    <row r="109" spans="1:13" ht="31">
      <c r="A109" s="5" t="s">
        <v>4</v>
      </c>
      <c r="B109" s="5" t="s">
        <v>52</v>
      </c>
      <c r="C109" t="s">
        <v>6128</v>
      </c>
      <c r="D109" s="19" t="s">
        <v>6129</v>
      </c>
      <c r="E109" s="19"/>
      <c r="F109" s="153" t="s">
        <v>6135</v>
      </c>
      <c r="G109" s="19"/>
      <c r="H109" s="19"/>
      <c r="I109" s="19"/>
      <c r="J109" s="19"/>
      <c r="K109" s="19"/>
      <c r="L109" s="19"/>
      <c r="M109" s="19"/>
    </row>
    <row r="110" spans="1:13">
      <c r="A110" s="5" t="s">
        <v>3</v>
      </c>
      <c r="B110" s="5" t="s">
        <v>6112</v>
      </c>
      <c r="C110" t="s">
        <v>6128</v>
      </c>
      <c r="D110" s="19" t="s">
        <v>6130</v>
      </c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>
      <c r="A112" s="5" t="s">
        <v>6133</v>
      </c>
      <c r="B112" s="5" t="s">
        <v>6121</v>
      </c>
    </row>
    <row r="113" spans="1:2">
      <c r="A113" s="5" t="s">
        <v>6118</v>
      </c>
      <c r="B113" s="5" t="s">
        <v>517</v>
      </c>
    </row>
    <row r="114" spans="1:2">
      <c r="A114" s="68">
        <v>2018</v>
      </c>
      <c r="B114" s="68"/>
    </row>
    <row r="115" spans="1:2">
      <c r="A115" s="151" t="s">
        <v>134</v>
      </c>
      <c r="B115" s="68"/>
    </row>
    <row r="116" spans="1:2">
      <c r="A116" s="154" t="s">
        <v>209</v>
      </c>
      <c r="B116" s="68">
        <v>8</v>
      </c>
    </row>
    <row r="117" spans="1:2">
      <c r="A117" s="154" t="s">
        <v>518</v>
      </c>
      <c r="B117" s="68">
        <v>8</v>
      </c>
    </row>
    <row r="118" spans="1:2">
      <c r="A118" s="68">
        <v>2019</v>
      </c>
      <c r="B118" s="68"/>
    </row>
    <row r="119" spans="1:2">
      <c r="A119" s="151" t="s">
        <v>176</v>
      </c>
      <c r="B119" s="68"/>
    </row>
    <row r="120" spans="1:2">
      <c r="A120" s="154" t="s">
        <v>209</v>
      </c>
      <c r="B120" s="68">
        <v>8</v>
      </c>
    </row>
    <row r="121" spans="1:2">
      <c r="A121" s="154" t="s">
        <v>518</v>
      </c>
      <c r="B121" s="68">
        <v>8</v>
      </c>
    </row>
    <row r="122" spans="1:2">
      <c r="A122" s="68">
        <v>2020</v>
      </c>
      <c r="B122" s="68"/>
    </row>
    <row r="123" spans="1:2">
      <c r="A123" s="151" t="s">
        <v>134</v>
      </c>
      <c r="B123" s="68"/>
    </row>
    <row r="124" spans="1:2">
      <c r="A124" s="154" t="s">
        <v>209</v>
      </c>
      <c r="B124" s="68">
        <v>3</v>
      </c>
    </row>
    <row r="125" spans="1:2">
      <c r="A125" s="154" t="s">
        <v>518</v>
      </c>
      <c r="B125" s="68">
        <v>4</v>
      </c>
    </row>
    <row r="126" spans="1:2">
      <c r="A126" s="68">
        <v>2021</v>
      </c>
      <c r="B126" s="68"/>
    </row>
    <row r="127" spans="1:2">
      <c r="A127" s="151" t="s">
        <v>110</v>
      </c>
      <c r="B127" s="68"/>
    </row>
    <row r="128" spans="1:2">
      <c r="A128" s="154" t="s">
        <v>209</v>
      </c>
      <c r="B128" s="68">
        <v>5</v>
      </c>
    </row>
    <row r="129" spans="1:2">
      <c r="A129" s="154" t="s">
        <v>518</v>
      </c>
      <c r="B129" s="68">
        <v>4</v>
      </c>
    </row>
    <row r="130" spans="1:2">
      <c r="A130" s="151" t="s">
        <v>130</v>
      </c>
      <c r="B130" s="68"/>
    </row>
    <row r="131" spans="1:2">
      <c r="A131" s="154" t="s">
        <v>209</v>
      </c>
      <c r="B131" s="68">
        <v>1</v>
      </c>
    </row>
    <row r="132" spans="1:2">
      <c r="A132" s="154" t="s">
        <v>518</v>
      </c>
      <c r="B132" s="68">
        <v>1</v>
      </c>
    </row>
    <row r="133" spans="1:2">
      <c r="A133" s="68">
        <v>2022</v>
      </c>
      <c r="B133" s="68"/>
    </row>
    <row r="134" spans="1:2">
      <c r="A134" s="151" t="s">
        <v>12</v>
      </c>
      <c r="B134" s="68"/>
    </row>
    <row r="135" spans="1:2">
      <c r="A135" s="154" t="s">
        <v>518</v>
      </c>
      <c r="B135" s="68">
        <v>17</v>
      </c>
    </row>
    <row r="136" spans="1:2">
      <c r="A136" s="151" t="s">
        <v>94</v>
      </c>
      <c r="B136" s="68"/>
    </row>
    <row r="137" spans="1:2">
      <c r="A137" s="154" t="s">
        <v>209</v>
      </c>
      <c r="B137" s="68">
        <v>3</v>
      </c>
    </row>
    <row r="138" spans="1:2">
      <c r="A138" s="154" t="s">
        <v>518</v>
      </c>
      <c r="B138" s="68">
        <v>5</v>
      </c>
    </row>
    <row r="139" spans="1:2">
      <c r="A139" s="151" t="s">
        <v>103</v>
      </c>
      <c r="B139" s="68"/>
    </row>
    <row r="140" spans="1:2">
      <c r="A140" s="154" t="s">
        <v>209</v>
      </c>
      <c r="B140" s="68">
        <v>2</v>
      </c>
    </row>
    <row r="141" spans="1:2">
      <c r="A141" s="154" t="s">
        <v>518</v>
      </c>
      <c r="B141" s="68">
        <v>3</v>
      </c>
    </row>
  </sheetData>
  <pageMargins left="0.7" right="0.7" top="0.75" bottom="0.75" header="0.3" footer="0.3"/>
  <pageSetup paperSize="9" orientation="portrait" r:id="rId7"/>
  <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8C0A0-A023-4789-B9E0-8F776BEFA349}">
  <dimension ref="A1:L1077"/>
  <sheetViews>
    <sheetView topLeftCell="A48" zoomScale="85" zoomScaleNormal="85" workbookViewId="0">
      <selection activeCell="G67" sqref="G67"/>
    </sheetView>
  </sheetViews>
  <sheetFormatPr defaultRowHeight="14.5"/>
  <cols>
    <col min="1" max="1" width="11.81640625" bestFit="1" customWidth="1"/>
    <col min="2" max="2" width="6.81640625" bestFit="1" customWidth="1"/>
    <col min="3" max="3" width="14.54296875" bestFit="1" customWidth="1"/>
    <col min="4" max="4" width="7.81640625" bestFit="1" customWidth="1"/>
    <col min="5" max="5" width="7.6328125" bestFit="1" customWidth="1"/>
    <col min="6" max="6" width="28.90625" bestFit="1" customWidth="1"/>
    <col min="7" max="7" width="9.81640625" bestFit="1" customWidth="1"/>
    <col min="8" max="8" width="11.81640625" bestFit="1" customWidth="1"/>
    <col min="9" max="9" width="7.26953125" bestFit="1" customWidth="1"/>
    <col min="10" max="10" width="9.26953125" bestFit="1" customWidth="1"/>
    <col min="11" max="11" width="14" bestFit="1" customWidth="1"/>
    <col min="12" max="12" width="6.81640625" bestFit="1" customWidth="1"/>
  </cols>
  <sheetData>
    <row r="1" spans="1:12">
      <c r="A1" s="145" t="s">
        <v>0</v>
      </c>
      <c r="B1" s="145" t="s">
        <v>1</v>
      </c>
      <c r="C1" s="145" t="s">
        <v>2</v>
      </c>
      <c r="D1" s="145" t="s">
        <v>3</v>
      </c>
      <c r="E1" s="145" t="s">
        <v>513</v>
      </c>
      <c r="F1" s="145" t="s">
        <v>4</v>
      </c>
      <c r="G1" s="145" t="s">
        <v>5</v>
      </c>
      <c r="H1" s="145" t="s">
        <v>6</v>
      </c>
      <c r="I1" s="145" t="s">
        <v>7</v>
      </c>
      <c r="J1" s="145" t="s">
        <v>6118</v>
      </c>
      <c r="K1" s="145" t="s">
        <v>6119</v>
      </c>
      <c r="L1" s="145" t="s">
        <v>6120</v>
      </c>
    </row>
    <row r="2" spans="1:12">
      <c r="A2" s="140" t="s">
        <v>12</v>
      </c>
      <c r="B2" s="140">
        <v>2022</v>
      </c>
      <c r="C2" s="141">
        <v>44849</v>
      </c>
      <c r="D2" s="140" t="s">
        <v>13</v>
      </c>
      <c r="E2" s="140" t="s">
        <v>518</v>
      </c>
      <c r="F2" s="140" t="s">
        <v>23</v>
      </c>
      <c r="G2" s="140" t="s">
        <v>15</v>
      </c>
      <c r="H2" s="140">
        <v>25.093150684931508</v>
      </c>
      <c r="I2" s="140">
        <v>1</v>
      </c>
      <c r="J2" s="140" t="s">
        <v>514</v>
      </c>
      <c r="K2" s="140">
        <v>11.855</v>
      </c>
      <c r="L2" s="140">
        <f>K2</f>
        <v>11.855</v>
      </c>
    </row>
    <row r="3" spans="1:12">
      <c r="A3" s="142" t="s">
        <v>12</v>
      </c>
      <c r="B3" s="142">
        <v>2022</v>
      </c>
      <c r="C3" s="143">
        <v>44849</v>
      </c>
      <c r="D3" s="142" t="s">
        <v>13</v>
      </c>
      <c r="E3" s="142" t="s">
        <v>518</v>
      </c>
      <c r="F3" s="142" t="s">
        <v>23</v>
      </c>
      <c r="G3" s="142" t="s">
        <v>15</v>
      </c>
      <c r="H3" s="142">
        <v>25.093150684931508</v>
      </c>
      <c r="I3" s="142">
        <v>1</v>
      </c>
      <c r="J3" s="142" t="s">
        <v>515</v>
      </c>
      <c r="K3" s="142">
        <v>19.196999999999999</v>
      </c>
      <c r="L3" s="142">
        <f>K3-K2</f>
        <v>7.3419999999999987</v>
      </c>
    </row>
    <row r="4" spans="1:12">
      <c r="A4" s="140" t="s">
        <v>12</v>
      </c>
      <c r="B4" s="140">
        <v>2022</v>
      </c>
      <c r="C4" s="141">
        <v>44849</v>
      </c>
      <c r="D4" s="140" t="s">
        <v>13</v>
      </c>
      <c r="E4" s="140" t="s">
        <v>518</v>
      </c>
      <c r="F4" s="140" t="s">
        <v>23</v>
      </c>
      <c r="G4" s="140" t="s">
        <v>15</v>
      </c>
      <c r="H4" s="140">
        <v>25.093150684931508</v>
      </c>
      <c r="I4" s="140">
        <v>1</v>
      </c>
      <c r="J4" s="140" t="s">
        <v>516</v>
      </c>
      <c r="K4" s="140">
        <v>26.074000000000002</v>
      </c>
      <c r="L4" s="142">
        <f t="shared" ref="L4:L5" si="0">K4-K3</f>
        <v>6.8770000000000024</v>
      </c>
    </row>
    <row r="5" spans="1:12">
      <c r="A5" s="142" t="s">
        <v>12</v>
      </c>
      <c r="B5" s="142">
        <v>2022</v>
      </c>
      <c r="C5" s="143">
        <v>44849</v>
      </c>
      <c r="D5" s="142" t="s">
        <v>13</v>
      </c>
      <c r="E5" s="142" t="s">
        <v>518</v>
      </c>
      <c r="F5" s="142" t="s">
        <v>23</v>
      </c>
      <c r="G5" s="142" t="s">
        <v>15</v>
      </c>
      <c r="H5" s="142">
        <v>25.093150684931508</v>
      </c>
      <c r="I5" s="142">
        <v>1</v>
      </c>
      <c r="J5" s="142" t="s">
        <v>517</v>
      </c>
      <c r="K5" s="142">
        <v>32.968000000000004</v>
      </c>
      <c r="L5" s="142">
        <f t="shared" si="0"/>
        <v>6.8940000000000019</v>
      </c>
    </row>
    <row r="6" spans="1:12">
      <c r="A6" s="140" t="s">
        <v>12</v>
      </c>
      <c r="B6" s="140">
        <v>2022</v>
      </c>
      <c r="C6" s="141">
        <v>44849</v>
      </c>
      <c r="D6" s="140" t="s">
        <v>13</v>
      </c>
      <c r="E6" s="140" t="s">
        <v>518</v>
      </c>
      <c r="F6" s="140" t="s">
        <v>32</v>
      </c>
      <c r="G6" s="140" t="s">
        <v>17</v>
      </c>
      <c r="H6" s="140">
        <v>25.093150684931508</v>
      </c>
      <c r="I6" s="140">
        <v>2</v>
      </c>
      <c r="J6" s="140" t="s">
        <v>514</v>
      </c>
      <c r="K6" s="140">
        <v>11.913</v>
      </c>
      <c r="L6" s="140">
        <f t="shared" ref="L6" si="1">K6</f>
        <v>11.913</v>
      </c>
    </row>
    <row r="7" spans="1:12">
      <c r="A7" s="142" t="s">
        <v>12</v>
      </c>
      <c r="B7" s="142">
        <v>2022</v>
      </c>
      <c r="C7" s="143">
        <v>44849</v>
      </c>
      <c r="D7" s="142" t="s">
        <v>13</v>
      </c>
      <c r="E7" s="142" t="s">
        <v>518</v>
      </c>
      <c r="F7" s="142" t="s">
        <v>32</v>
      </c>
      <c r="G7" s="142" t="s">
        <v>17</v>
      </c>
      <c r="H7" s="142">
        <v>25.093150684931508</v>
      </c>
      <c r="I7" s="142">
        <v>2</v>
      </c>
      <c r="J7" s="142" t="s">
        <v>515</v>
      </c>
      <c r="K7" s="142">
        <v>19.172000000000001</v>
      </c>
      <c r="L7" s="142">
        <f t="shared" ref="L7:L69" si="2">K7-K6</f>
        <v>7.2590000000000003</v>
      </c>
    </row>
    <row r="8" spans="1:12">
      <c r="A8" s="140" t="s">
        <v>12</v>
      </c>
      <c r="B8" s="140">
        <v>2022</v>
      </c>
      <c r="C8" s="141">
        <v>44849</v>
      </c>
      <c r="D8" s="140" t="s">
        <v>13</v>
      </c>
      <c r="E8" s="140" t="s">
        <v>518</v>
      </c>
      <c r="F8" s="140" t="s">
        <v>32</v>
      </c>
      <c r="G8" s="140" t="s">
        <v>17</v>
      </c>
      <c r="H8" s="140">
        <v>25.093150684931508</v>
      </c>
      <c r="I8" s="140">
        <v>2</v>
      </c>
      <c r="J8" s="140" t="s">
        <v>516</v>
      </c>
      <c r="K8" s="140">
        <v>26.097000000000001</v>
      </c>
      <c r="L8" s="142">
        <f t="shared" si="2"/>
        <v>6.9250000000000007</v>
      </c>
    </row>
    <row r="9" spans="1:12">
      <c r="A9" s="142" t="s">
        <v>12</v>
      </c>
      <c r="B9" s="142">
        <v>2022</v>
      </c>
      <c r="C9" s="143">
        <v>44849</v>
      </c>
      <c r="D9" s="142" t="s">
        <v>13</v>
      </c>
      <c r="E9" s="142" t="s">
        <v>518</v>
      </c>
      <c r="F9" s="142" t="s">
        <v>32</v>
      </c>
      <c r="G9" s="142" t="s">
        <v>17</v>
      </c>
      <c r="H9" s="142">
        <v>25.093150684931508</v>
      </c>
      <c r="I9" s="142">
        <v>2</v>
      </c>
      <c r="J9" s="142" t="s">
        <v>517</v>
      </c>
      <c r="K9" s="142">
        <v>33.158999999999999</v>
      </c>
      <c r="L9" s="142">
        <f t="shared" si="2"/>
        <v>7.0619999999999976</v>
      </c>
    </row>
    <row r="10" spans="1:12">
      <c r="A10" s="140" t="s">
        <v>12</v>
      </c>
      <c r="B10" s="140">
        <v>2022</v>
      </c>
      <c r="C10" s="141">
        <v>44849</v>
      </c>
      <c r="D10" s="140" t="s">
        <v>13</v>
      </c>
      <c r="E10" s="140" t="s">
        <v>518</v>
      </c>
      <c r="F10" s="140" t="s">
        <v>35</v>
      </c>
      <c r="G10" s="140" t="s">
        <v>36</v>
      </c>
      <c r="H10" s="140">
        <v>122.87397260273973</v>
      </c>
      <c r="I10" s="140">
        <v>3</v>
      </c>
      <c r="J10" s="140" t="s">
        <v>514</v>
      </c>
      <c r="K10" s="140">
        <v>11.632</v>
      </c>
      <c r="L10" s="140">
        <f t="shared" ref="L10" si="3">K10</f>
        <v>11.632</v>
      </c>
    </row>
    <row r="11" spans="1:12">
      <c r="A11" s="142" t="s">
        <v>12</v>
      </c>
      <c r="B11" s="142">
        <v>2022</v>
      </c>
      <c r="C11" s="143">
        <v>44849</v>
      </c>
      <c r="D11" s="142" t="s">
        <v>13</v>
      </c>
      <c r="E11" s="142" t="s">
        <v>518</v>
      </c>
      <c r="F11" s="142" t="s">
        <v>35</v>
      </c>
      <c r="G11" s="142" t="s">
        <v>36</v>
      </c>
      <c r="H11" s="142">
        <v>122.87397260273973</v>
      </c>
      <c r="I11" s="142">
        <v>3</v>
      </c>
      <c r="J11" s="142" t="s">
        <v>515</v>
      </c>
      <c r="K11" s="142">
        <v>18.954999999999998</v>
      </c>
      <c r="L11" s="142">
        <f t="shared" ref="L11" si="4">K11-K10</f>
        <v>7.3229999999999986</v>
      </c>
    </row>
    <row r="12" spans="1:12">
      <c r="A12" s="140" t="s">
        <v>12</v>
      </c>
      <c r="B12" s="140">
        <v>2022</v>
      </c>
      <c r="C12" s="141">
        <v>44849</v>
      </c>
      <c r="D12" s="140" t="s">
        <v>13</v>
      </c>
      <c r="E12" s="140" t="s">
        <v>518</v>
      </c>
      <c r="F12" s="140" t="s">
        <v>35</v>
      </c>
      <c r="G12" s="140" t="s">
        <v>36</v>
      </c>
      <c r="H12" s="140">
        <v>122.87397260273973</v>
      </c>
      <c r="I12" s="140">
        <v>3</v>
      </c>
      <c r="J12" s="140" t="s">
        <v>516</v>
      </c>
      <c r="K12" s="140">
        <v>26.026</v>
      </c>
      <c r="L12" s="142">
        <f t="shared" si="2"/>
        <v>7.0710000000000015</v>
      </c>
    </row>
    <row r="13" spans="1:12">
      <c r="A13" s="142" t="s">
        <v>12</v>
      </c>
      <c r="B13" s="142">
        <v>2022</v>
      </c>
      <c r="C13" s="143">
        <v>44849</v>
      </c>
      <c r="D13" s="142" t="s">
        <v>13</v>
      </c>
      <c r="E13" s="142" t="s">
        <v>518</v>
      </c>
      <c r="F13" s="142" t="s">
        <v>35</v>
      </c>
      <c r="G13" s="142" t="s">
        <v>36</v>
      </c>
      <c r="H13" s="142">
        <v>122.87397260273973</v>
      </c>
      <c r="I13" s="142">
        <v>3</v>
      </c>
      <c r="J13" s="142" t="s">
        <v>517</v>
      </c>
      <c r="K13" s="142">
        <v>33.177999999999997</v>
      </c>
      <c r="L13" s="142">
        <f t="shared" si="2"/>
        <v>7.1519999999999975</v>
      </c>
    </row>
    <row r="14" spans="1:12">
      <c r="A14" s="140" t="s">
        <v>12</v>
      </c>
      <c r="B14" s="140">
        <v>2022</v>
      </c>
      <c r="C14" s="141">
        <v>44849</v>
      </c>
      <c r="D14" s="140" t="s">
        <v>13</v>
      </c>
      <c r="E14" s="140" t="s">
        <v>518</v>
      </c>
      <c r="F14" s="140" t="s">
        <v>18</v>
      </c>
      <c r="G14" s="140" t="s">
        <v>19</v>
      </c>
      <c r="H14" s="140">
        <v>24.397260273972602</v>
      </c>
      <c r="I14" s="140">
        <v>4</v>
      </c>
      <c r="J14" s="140" t="s">
        <v>514</v>
      </c>
      <c r="K14" s="140">
        <v>11.951000000000001</v>
      </c>
      <c r="L14" s="140">
        <f t="shared" ref="L14" si="5">K14</f>
        <v>11.951000000000001</v>
      </c>
    </row>
    <row r="15" spans="1:12">
      <c r="A15" s="142" t="s">
        <v>12</v>
      </c>
      <c r="B15" s="142">
        <v>2022</v>
      </c>
      <c r="C15" s="143">
        <v>44849</v>
      </c>
      <c r="D15" s="142" t="s">
        <v>13</v>
      </c>
      <c r="E15" s="142" t="s">
        <v>518</v>
      </c>
      <c r="F15" s="142" t="s">
        <v>18</v>
      </c>
      <c r="G15" s="142" t="s">
        <v>19</v>
      </c>
      <c r="H15" s="142">
        <v>24.397260273972602</v>
      </c>
      <c r="I15" s="142">
        <v>4</v>
      </c>
      <c r="J15" s="142" t="s">
        <v>515</v>
      </c>
      <c r="K15" s="142">
        <v>19.23</v>
      </c>
      <c r="L15" s="142">
        <f t="shared" ref="L15" si="6">K15-K14</f>
        <v>7.2789999999999999</v>
      </c>
    </row>
    <row r="16" spans="1:12">
      <c r="A16" s="140" t="s">
        <v>12</v>
      </c>
      <c r="B16" s="140">
        <v>2022</v>
      </c>
      <c r="C16" s="141">
        <v>44849</v>
      </c>
      <c r="D16" s="140" t="s">
        <v>13</v>
      </c>
      <c r="E16" s="140" t="s">
        <v>518</v>
      </c>
      <c r="F16" s="140" t="s">
        <v>18</v>
      </c>
      <c r="G16" s="140" t="s">
        <v>19</v>
      </c>
      <c r="H16" s="140">
        <v>24.397260273972602</v>
      </c>
      <c r="I16" s="140">
        <v>4</v>
      </c>
      <c r="J16" s="140" t="s">
        <v>516</v>
      </c>
      <c r="K16" s="140">
        <v>26.155000000000001</v>
      </c>
      <c r="L16" s="142">
        <f t="shared" si="2"/>
        <v>6.9250000000000007</v>
      </c>
    </row>
    <row r="17" spans="1:12">
      <c r="A17" s="142" t="s">
        <v>12</v>
      </c>
      <c r="B17" s="142">
        <v>2022</v>
      </c>
      <c r="C17" s="143">
        <v>44849</v>
      </c>
      <c r="D17" s="142" t="s">
        <v>13</v>
      </c>
      <c r="E17" s="142" t="s">
        <v>518</v>
      </c>
      <c r="F17" s="142" t="s">
        <v>18</v>
      </c>
      <c r="G17" s="142" t="s">
        <v>19</v>
      </c>
      <c r="H17" s="142">
        <v>24.397260273972602</v>
      </c>
      <c r="I17" s="142">
        <v>4</v>
      </c>
      <c r="J17" s="142" t="s">
        <v>517</v>
      </c>
      <c r="K17" s="142">
        <v>33.183</v>
      </c>
      <c r="L17" s="142">
        <f t="shared" si="2"/>
        <v>7.0279999999999987</v>
      </c>
    </row>
    <row r="18" spans="1:12">
      <c r="A18" s="140" t="s">
        <v>12</v>
      </c>
      <c r="B18" s="140">
        <v>2022</v>
      </c>
      <c r="C18" s="141">
        <v>44849</v>
      </c>
      <c r="D18" s="140" t="s">
        <v>13</v>
      </c>
      <c r="E18" s="140" t="s">
        <v>518</v>
      </c>
      <c r="F18" s="140" t="s">
        <v>20</v>
      </c>
      <c r="G18" s="140" t="s">
        <v>21</v>
      </c>
      <c r="H18" s="140">
        <v>27.194520547945206</v>
      </c>
      <c r="I18" s="140">
        <v>5</v>
      </c>
      <c r="J18" s="140" t="s">
        <v>514</v>
      </c>
      <c r="K18" s="140">
        <v>11.82</v>
      </c>
      <c r="L18" s="140">
        <f t="shared" ref="L18" si="7">K18</f>
        <v>11.82</v>
      </c>
    </row>
    <row r="19" spans="1:12">
      <c r="A19" s="142" t="s">
        <v>12</v>
      </c>
      <c r="B19" s="142">
        <v>2022</v>
      </c>
      <c r="C19" s="143">
        <v>44849</v>
      </c>
      <c r="D19" s="142" t="s">
        <v>13</v>
      </c>
      <c r="E19" s="142" t="s">
        <v>518</v>
      </c>
      <c r="F19" s="142" t="s">
        <v>20</v>
      </c>
      <c r="G19" s="142" t="s">
        <v>21</v>
      </c>
      <c r="H19" s="142">
        <v>27.194520547945206</v>
      </c>
      <c r="I19" s="142">
        <v>5</v>
      </c>
      <c r="J19" s="142" t="s">
        <v>515</v>
      </c>
      <c r="K19" s="142">
        <v>19.059000000000001</v>
      </c>
      <c r="L19" s="142">
        <f t="shared" ref="L19" si="8">K19-K18</f>
        <v>7.2390000000000008</v>
      </c>
    </row>
    <row r="20" spans="1:12">
      <c r="A20" s="140" t="s">
        <v>12</v>
      </c>
      <c r="B20" s="140">
        <v>2022</v>
      </c>
      <c r="C20" s="141">
        <v>44849</v>
      </c>
      <c r="D20" s="140" t="s">
        <v>13</v>
      </c>
      <c r="E20" s="140" t="s">
        <v>518</v>
      </c>
      <c r="F20" s="140" t="s">
        <v>20</v>
      </c>
      <c r="G20" s="140" t="s">
        <v>21</v>
      </c>
      <c r="H20" s="140">
        <v>27.194520547945206</v>
      </c>
      <c r="I20" s="140">
        <v>5</v>
      </c>
      <c r="J20" s="140" t="s">
        <v>516</v>
      </c>
      <c r="K20" s="140">
        <v>26.048999999999999</v>
      </c>
      <c r="L20" s="142">
        <f t="shared" si="2"/>
        <v>6.9899999999999984</v>
      </c>
    </row>
    <row r="21" spans="1:12">
      <c r="A21" s="142" t="s">
        <v>12</v>
      </c>
      <c r="B21" s="142">
        <v>2022</v>
      </c>
      <c r="C21" s="143">
        <v>44849</v>
      </c>
      <c r="D21" s="142" t="s">
        <v>13</v>
      </c>
      <c r="E21" s="142" t="s">
        <v>518</v>
      </c>
      <c r="F21" s="142" t="s">
        <v>20</v>
      </c>
      <c r="G21" s="142" t="s">
        <v>21</v>
      </c>
      <c r="H21" s="142">
        <v>27.194520547945206</v>
      </c>
      <c r="I21" s="142">
        <v>5</v>
      </c>
      <c r="J21" s="142" t="s">
        <v>517</v>
      </c>
      <c r="K21" s="142">
        <v>33.234999999999999</v>
      </c>
      <c r="L21" s="142">
        <f t="shared" si="2"/>
        <v>7.1859999999999999</v>
      </c>
    </row>
    <row r="22" spans="1:12">
      <c r="A22" s="140" t="s">
        <v>12</v>
      </c>
      <c r="B22" s="140">
        <v>2022</v>
      </c>
      <c r="C22" s="141">
        <v>44849</v>
      </c>
      <c r="D22" s="140" t="s">
        <v>13</v>
      </c>
      <c r="E22" s="140" t="s">
        <v>518</v>
      </c>
      <c r="F22" s="140" t="s">
        <v>33</v>
      </c>
      <c r="G22" s="140" t="s">
        <v>27</v>
      </c>
      <c r="H22" s="140">
        <v>28.904109589041095</v>
      </c>
      <c r="I22" s="140">
        <v>6</v>
      </c>
      <c r="J22" s="140" t="s">
        <v>514</v>
      </c>
      <c r="K22" s="140">
        <v>11.933</v>
      </c>
      <c r="L22" s="140">
        <f t="shared" ref="L22" si="9">K22</f>
        <v>11.933</v>
      </c>
    </row>
    <row r="23" spans="1:12">
      <c r="A23" s="142" t="s">
        <v>12</v>
      </c>
      <c r="B23" s="142">
        <v>2022</v>
      </c>
      <c r="C23" s="143">
        <v>44849</v>
      </c>
      <c r="D23" s="142" t="s">
        <v>13</v>
      </c>
      <c r="E23" s="142" t="s">
        <v>518</v>
      </c>
      <c r="F23" s="142" t="s">
        <v>33</v>
      </c>
      <c r="G23" s="142" t="s">
        <v>27</v>
      </c>
      <c r="H23" s="142">
        <v>28.904109589041095</v>
      </c>
      <c r="I23" s="142">
        <v>6</v>
      </c>
      <c r="J23" s="142" t="s">
        <v>515</v>
      </c>
      <c r="K23" s="142">
        <v>19.148</v>
      </c>
      <c r="L23" s="142">
        <f t="shared" ref="L23" si="10">K23-K22</f>
        <v>7.2149999999999999</v>
      </c>
    </row>
    <row r="24" spans="1:12">
      <c r="A24" s="140" t="s">
        <v>12</v>
      </c>
      <c r="B24" s="140">
        <v>2022</v>
      </c>
      <c r="C24" s="141">
        <v>44849</v>
      </c>
      <c r="D24" s="140" t="s">
        <v>13</v>
      </c>
      <c r="E24" s="140" t="s">
        <v>518</v>
      </c>
      <c r="F24" s="140" t="s">
        <v>33</v>
      </c>
      <c r="G24" s="140" t="s">
        <v>27</v>
      </c>
      <c r="H24" s="140">
        <v>28.904109589041095</v>
      </c>
      <c r="I24" s="140">
        <v>6</v>
      </c>
      <c r="J24" s="140" t="s">
        <v>516</v>
      </c>
      <c r="K24" s="140">
        <v>26.113</v>
      </c>
      <c r="L24" s="142">
        <f t="shared" si="2"/>
        <v>6.9649999999999999</v>
      </c>
    </row>
    <row r="25" spans="1:12">
      <c r="A25" s="142" t="s">
        <v>12</v>
      </c>
      <c r="B25" s="142">
        <v>2022</v>
      </c>
      <c r="C25" s="143">
        <v>44849</v>
      </c>
      <c r="D25" s="142" t="s">
        <v>13</v>
      </c>
      <c r="E25" s="142" t="s">
        <v>518</v>
      </c>
      <c r="F25" s="142" t="s">
        <v>33</v>
      </c>
      <c r="G25" s="142" t="s">
        <v>27</v>
      </c>
      <c r="H25" s="142">
        <v>28.904109589041095</v>
      </c>
      <c r="I25" s="142">
        <v>6</v>
      </c>
      <c r="J25" s="142" t="s">
        <v>517</v>
      </c>
      <c r="K25" s="142">
        <v>33.268000000000001</v>
      </c>
      <c r="L25" s="142">
        <f t="shared" si="2"/>
        <v>7.1550000000000011</v>
      </c>
    </row>
    <row r="26" spans="1:12">
      <c r="A26" s="140" t="s">
        <v>12</v>
      </c>
      <c r="B26" s="140">
        <v>2022</v>
      </c>
      <c r="C26" s="141">
        <v>44849</v>
      </c>
      <c r="D26" s="140" t="s">
        <v>13</v>
      </c>
      <c r="E26" s="140" t="s">
        <v>518</v>
      </c>
      <c r="F26" s="140" t="s">
        <v>76</v>
      </c>
      <c r="G26" s="140" t="s">
        <v>38</v>
      </c>
      <c r="H26" s="140">
        <v>122.87397260273973</v>
      </c>
      <c r="I26" s="140">
        <v>7</v>
      </c>
      <c r="J26" s="140" t="s">
        <v>514</v>
      </c>
      <c r="K26" s="140">
        <v>11.606999999999999</v>
      </c>
      <c r="L26" s="140">
        <f t="shared" ref="L26" si="11">K26</f>
        <v>11.606999999999999</v>
      </c>
    </row>
    <row r="27" spans="1:12">
      <c r="A27" s="142" t="s">
        <v>12</v>
      </c>
      <c r="B27" s="142">
        <v>2022</v>
      </c>
      <c r="C27" s="143">
        <v>44849</v>
      </c>
      <c r="D27" s="142" t="s">
        <v>13</v>
      </c>
      <c r="E27" s="142" t="s">
        <v>518</v>
      </c>
      <c r="F27" s="142" t="s">
        <v>76</v>
      </c>
      <c r="G27" s="142" t="s">
        <v>38</v>
      </c>
      <c r="H27" s="142">
        <v>122.87397260273973</v>
      </c>
      <c r="I27" s="142">
        <v>7</v>
      </c>
      <c r="J27" s="142" t="s">
        <v>515</v>
      </c>
      <c r="K27" s="142">
        <v>18.858000000000001</v>
      </c>
      <c r="L27" s="142">
        <f t="shared" ref="L27" si="12">K27-K26</f>
        <v>7.2510000000000012</v>
      </c>
    </row>
    <row r="28" spans="1:12">
      <c r="A28" s="140" t="s">
        <v>12</v>
      </c>
      <c r="B28" s="140">
        <v>2022</v>
      </c>
      <c r="C28" s="141">
        <v>44849</v>
      </c>
      <c r="D28" s="140" t="s">
        <v>13</v>
      </c>
      <c r="E28" s="140" t="s">
        <v>518</v>
      </c>
      <c r="F28" s="140" t="s">
        <v>76</v>
      </c>
      <c r="G28" s="140" t="s">
        <v>38</v>
      </c>
      <c r="H28" s="140">
        <v>122.87397260273973</v>
      </c>
      <c r="I28" s="140">
        <v>7</v>
      </c>
      <c r="J28" s="140" t="s">
        <v>516</v>
      </c>
      <c r="K28" s="140">
        <v>25.905000000000001</v>
      </c>
      <c r="L28" s="142">
        <f t="shared" si="2"/>
        <v>7.0470000000000006</v>
      </c>
    </row>
    <row r="29" spans="1:12">
      <c r="A29" s="142" t="s">
        <v>12</v>
      </c>
      <c r="B29" s="142">
        <v>2022</v>
      </c>
      <c r="C29" s="143">
        <v>44849</v>
      </c>
      <c r="D29" s="142" t="s">
        <v>13</v>
      </c>
      <c r="E29" s="142" t="s">
        <v>518</v>
      </c>
      <c r="F29" s="142" t="s">
        <v>76</v>
      </c>
      <c r="G29" s="142" t="s">
        <v>38</v>
      </c>
      <c r="H29" s="142">
        <v>122.87397260273973</v>
      </c>
      <c r="I29" s="142">
        <v>7</v>
      </c>
      <c r="J29" s="142" t="s">
        <v>517</v>
      </c>
      <c r="K29" s="142">
        <v>33.295000000000002</v>
      </c>
      <c r="L29" s="142">
        <f t="shared" si="2"/>
        <v>7.3900000000000006</v>
      </c>
    </row>
    <row r="30" spans="1:12">
      <c r="A30" s="140" t="s">
        <v>12</v>
      </c>
      <c r="B30" s="140">
        <v>2022</v>
      </c>
      <c r="C30" s="141">
        <v>44849</v>
      </c>
      <c r="D30" s="140" t="s">
        <v>13</v>
      </c>
      <c r="E30" s="140" t="s">
        <v>518</v>
      </c>
      <c r="F30" s="140" t="s">
        <v>519</v>
      </c>
      <c r="G30" s="140" t="s">
        <v>19</v>
      </c>
      <c r="H30" s="140">
        <v>26.517808219178082</v>
      </c>
      <c r="I30" s="140">
        <v>8</v>
      </c>
      <c r="J30" s="140" t="s">
        <v>514</v>
      </c>
      <c r="K30" s="140">
        <v>11.587</v>
      </c>
      <c r="L30" s="140">
        <f t="shared" ref="L30" si="13">K30</f>
        <v>11.587</v>
      </c>
    </row>
    <row r="31" spans="1:12">
      <c r="A31" s="142" t="s">
        <v>12</v>
      </c>
      <c r="B31" s="142">
        <v>2022</v>
      </c>
      <c r="C31" s="143">
        <v>44849</v>
      </c>
      <c r="D31" s="142" t="s">
        <v>13</v>
      </c>
      <c r="E31" s="142" t="s">
        <v>518</v>
      </c>
      <c r="F31" s="142" t="s">
        <v>519</v>
      </c>
      <c r="G31" s="142" t="s">
        <v>19</v>
      </c>
      <c r="H31" s="142">
        <v>26.517808219178082</v>
      </c>
      <c r="I31" s="142">
        <v>8</v>
      </c>
      <c r="J31" s="142" t="s">
        <v>515</v>
      </c>
      <c r="K31" s="142">
        <v>18.893999999999998</v>
      </c>
      <c r="L31" s="142">
        <f t="shared" ref="L31" si="14">K31-K30</f>
        <v>7.3069999999999986</v>
      </c>
    </row>
    <row r="32" spans="1:12">
      <c r="A32" s="140" t="s">
        <v>12</v>
      </c>
      <c r="B32" s="140">
        <v>2022</v>
      </c>
      <c r="C32" s="141">
        <v>44849</v>
      </c>
      <c r="D32" s="140" t="s">
        <v>13</v>
      </c>
      <c r="E32" s="140" t="s">
        <v>518</v>
      </c>
      <c r="F32" s="140" t="s">
        <v>519</v>
      </c>
      <c r="G32" s="140" t="s">
        <v>19</v>
      </c>
      <c r="H32" s="140">
        <v>26.517808219178082</v>
      </c>
      <c r="I32" s="140">
        <v>8</v>
      </c>
      <c r="J32" s="140" t="s">
        <v>516</v>
      </c>
      <c r="K32" s="140">
        <v>26.013000000000002</v>
      </c>
      <c r="L32" s="142">
        <f t="shared" si="2"/>
        <v>7.1190000000000033</v>
      </c>
    </row>
    <row r="33" spans="1:12">
      <c r="A33" s="142" t="s">
        <v>12</v>
      </c>
      <c r="B33" s="142">
        <v>2022</v>
      </c>
      <c r="C33" s="143">
        <v>44849</v>
      </c>
      <c r="D33" s="142" t="s">
        <v>13</v>
      </c>
      <c r="E33" s="142" t="s">
        <v>518</v>
      </c>
      <c r="F33" s="142" t="s">
        <v>519</v>
      </c>
      <c r="G33" s="142" t="s">
        <v>19</v>
      </c>
      <c r="H33" s="142">
        <v>26.517808219178082</v>
      </c>
      <c r="I33" s="142">
        <v>8</v>
      </c>
      <c r="J33" s="142" t="s">
        <v>517</v>
      </c>
      <c r="K33" s="142">
        <v>33.313000000000002</v>
      </c>
      <c r="L33" s="142">
        <f t="shared" si="2"/>
        <v>7.3000000000000007</v>
      </c>
    </row>
    <row r="34" spans="1:12">
      <c r="A34" s="140" t="s">
        <v>12</v>
      </c>
      <c r="B34" s="140">
        <v>2022</v>
      </c>
      <c r="C34" s="141">
        <v>44849</v>
      </c>
      <c r="D34" s="140" t="s">
        <v>13</v>
      </c>
      <c r="E34" s="140" t="s">
        <v>518</v>
      </c>
      <c r="F34" s="140" t="s">
        <v>14</v>
      </c>
      <c r="G34" s="140" t="s">
        <v>15</v>
      </c>
      <c r="H34" s="140">
        <v>122.87397260273973</v>
      </c>
      <c r="I34" s="140">
        <v>9</v>
      </c>
      <c r="J34" s="140" t="s">
        <v>514</v>
      </c>
      <c r="K34" s="140">
        <v>12.048</v>
      </c>
      <c r="L34" s="140">
        <f t="shared" ref="L34" si="15">K34</f>
        <v>12.048</v>
      </c>
    </row>
    <row r="35" spans="1:12">
      <c r="A35" s="142" t="s">
        <v>12</v>
      </c>
      <c r="B35" s="142">
        <v>2022</v>
      </c>
      <c r="C35" s="143">
        <v>44849</v>
      </c>
      <c r="D35" s="142" t="s">
        <v>13</v>
      </c>
      <c r="E35" s="142" t="s">
        <v>518</v>
      </c>
      <c r="F35" s="142" t="s">
        <v>14</v>
      </c>
      <c r="G35" s="142" t="s">
        <v>15</v>
      </c>
      <c r="H35" s="142">
        <v>122.87397260273973</v>
      </c>
      <c r="I35" s="142">
        <v>9</v>
      </c>
      <c r="J35" s="142" t="s">
        <v>515</v>
      </c>
      <c r="K35" s="142">
        <v>19.334</v>
      </c>
      <c r="L35" s="142">
        <f t="shared" ref="L35" si="16">K35-K34</f>
        <v>7.2859999999999996</v>
      </c>
    </row>
    <row r="36" spans="1:12">
      <c r="A36" s="140" t="s">
        <v>12</v>
      </c>
      <c r="B36" s="140">
        <v>2022</v>
      </c>
      <c r="C36" s="141">
        <v>44849</v>
      </c>
      <c r="D36" s="140" t="s">
        <v>13</v>
      </c>
      <c r="E36" s="140" t="s">
        <v>518</v>
      </c>
      <c r="F36" s="140" t="s">
        <v>14</v>
      </c>
      <c r="G36" s="140" t="s">
        <v>15</v>
      </c>
      <c r="H36" s="140">
        <v>122.87397260273973</v>
      </c>
      <c r="I36" s="140">
        <v>9</v>
      </c>
      <c r="J36" s="140" t="s">
        <v>516</v>
      </c>
      <c r="K36" s="140">
        <v>26.291</v>
      </c>
      <c r="L36" s="142">
        <f t="shared" si="2"/>
        <v>6.9570000000000007</v>
      </c>
    </row>
    <row r="37" spans="1:12">
      <c r="A37" s="142" t="s">
        <v>12</v>
      </c>
      <c r="B37" s="142">
        <v>2022</v>
      </c>
      <c r="C37" s="143">
        <v>44849</v>
      </c>
      <c r="D37" s="142" t="s">
        <v>13</v>
      </c>
      <c r="E37" s="142" t="s">
        <v>518</v>
      </c>
      <c r="F37" s="142" t="s">
        <v>14</v>
      </c>
      <c r="G37" s="142" t="s">
        <v>15</v>
      </c>
      <c r="H37" s="142">
        <v>122.87397260273973</v>
      </c>
      <c r="I37" s="142">
        <v>9</v>
      </c>
      <c r="J37" s="142" t="s">
        <v>517</v>
      </c>
      <c r="K37" s="142">
        <v>33.32</v>
      </c>
      <c r="L37" s="142">
        <f t="shared" si="2"/>
        <v>7.0289999999999999</v>
      </c>
    </row>
    <row r="38" spans="1:12">
      <c r="A38" s="140" t="s">
        <v>12</v>
      </c>
      <c r="B38" s="140">
        <v>2022</v>
      </c>
      <c r="C38" s="141">
        <v>44849</v>
      </c>
      <c r="D38" s="140" t="s">
        <v>13</v>
      </c>
      <c r="E38" s="140" t="s">
        <v>518</v>
      </c>
      <c r="F38" s="140" t="s">
        <v>22</v>
      </c>
      <c r="G38" s="140" t="s">
        <v>15</v>
      </c>
      <c r="H38" s="140">
        <v>122.87397260273973</v>
      </c>
      <c r="I38" s="140">
        <v>10</v>
      </c>
      <c r="J38" s="140" t="s">
        <v>514</v>
      </c>
      <c r="K38" s="140">
        <v>12.07</v>
      </c>
      <c r="L38" s="140">
        <f t="shared" ref="L38" si="17">K38</f>
        <v>12.07</v>
      </c>
    </row>
    <row r="39" spans="1:12">
      <c r="A39" s="142" t="s">
        <v>12</v>
      </c>
      <c r="B39" s="142">
        <v>2022</v>
      </c>
      <c r="C39" s="143">
        <v>44849</v>
      </c>
      <c r="D39" s="142" t="s">
        <v>13</v>
      </c>
      <c r="E39" s="142" t="s">
        <v>518</v>
      </c>
      <c r="F39" s="142" t="s">
        <v>22</v>
      </c>
      <c r="G39" s="142" t="s">
        <v>15</v>
      </c>
      <c r="H39" s="142">
        <v>122.87397260273973</v>
      </c>
      <c r="I39" s="142">
        <v>10</v>
      </c>
      <c r="J39" s="142" t="s">
        <v>515</v>
      </c>
      <c r="K39" s="142">
        <v>19.408000000000001</v>
      </c>
      <c r="L39" s="142">
        <f t="shared" ref="L39" si="18">K39-K38</f>
        <v>7.338000000000001</v>
      </c>
    </row>
    <row r="40" spans="1:12">
      <c r="A40" s="140" t="s">
        <v>12</v>
      </c>
      <c r="B40" s="140">
        <v>2022</v>
      </c>
      <c r="C40" s="141">
        <v>44849</v>
      </c>
      <c r="D40" s="140" t="s">
        <v>13</v>
      </c>
      <c r="E40" s="140" t="s">
        <v>518</v>
      </c>
      <c r="F40" s="140" t="s">
        <v>22</v>
      </c>
      <c r="G40" s="140" t="s">
        <v>15</v>
      </c>
      <c r="H40" s="140">
        <v>122.87397260273973</v>
      </c>
      <c r="I40" s="140">
        <v>10</v>
      </c>
      <c r="J40" s="140" t="s">
        <v>516</v>
      </c>
      <c r="K40" s="140">
        <v>26.350999999999999</v>
      </c>
      <c r="L40" s="142">
        <f t="shared" si="2"/>
        <v>6.9429999999999978</v>
      </c>
    </row>
    <row r="41" spans="1:12">
      <c r="A41" s="142" t="s">
        <v>12</v>
      </c>
      <c r="B41" s="142">
        <v>2022</v>
      </c>
      <c r="C41" s="143">
        <v>44849</v>
      </c>
      <c r="D41" s="142" t="s">
        <v>13</v>
      </c>
      <c r="E41" s="142" t="s">
        <v>518</v>
      </c>
      <c r="F41" s="142" t="s">
        <v>22</v>
      </c>
      <c r="G41" s="142" t="s">
        <v>15</v>
      </c>
      <c r="H41" s="142">
        <v>122.87397260273973</v>
      </c>
      <c r="I41" s="142">
        <v>10</v>
      </c>
      <c r="J41" s="142" t="s">
        <v>517</v>
      </c>
      <c r="K41" s="142">
        <v>33.378</v>
      </c>
      <c r="L41" s="142">
        <f t="shared" si="2"/>
        <v>7.027000000000001</v>
      </c>
    </row>
    <row r="42" spans="1:12">
      <c r="A42" s="140" t="s">
        <v>12</v>
      </c>
      <c r="B42" s="140">
        <v>2022</v>
      </c>
      <c r="C42" s="141">
        <v>44849</v>
      </c>
      <c r="D42" s="140" t="s">
        <v>13</v>
      </c>
      <c r="E42" s="140" t="s">
        <v>518</v>
      </c>
      <c r="F42" s="140" t="s">
        <v>520</v>
      </c>
      <c r="G42" s="140" t="s">
        <v>25</v>
      </c>
      <c r="H42" s="140">
        <v>400</v>
      </c>
      <c r="I42" s="140">
        <v>11</v>
      </c>
      <c r="J42" s="140" t="s">
        <v>514</v>
      </c>
      <c r="K42" s="140">
        <v>12.031000000000001</v>
      </c>
      <c r="L42" s="140">
        <f t="shared" ref="L42" si="19">K42</f>
        <v>12.031000000000001</v>
      </c>
    </row>
    <row r="43" spans="1:12">
      <c r="A43" s="142" t="s">
        <v>12</v>
      </c>
      <c r="B43" s="142">
        <v>2022</v>
      </c>
      <c r="C43" s="143">
        <v>44849</v>
      </c>
      <c r="D43" s="142" t="s">
        <v>13</v>
      </c>
      <c r="E43" s="142" t="s">
        <v>518</v>
      </c>
      <c r="F43" s="142" t="s">
        <v>520</v>
      </c>
      <c r="G43" s="142" t="s">
        <v>25</v>
      </c>
      <c r="H43" s="142">
        <v>400</v>
      </c>
      <c r="I43" s="142">
        <v>11</v>
      </c>
      <c r="J43" s="142" t="s">
        <v>515</v>
      </c>
      <c r="K43" s="142">
        <v>19.344999999999999</v>
      </c>
      <c r="L43" s="142">
        <f t="shared" ref="L43" si="20">K43-K42</f>
        <v>7.3139999999999983</v>
      </c>
    </row>
    <row r="44" spans="1:12">
      <c r="A44" s="140" t="s">
        <v>12</v>
      </c>
      <c r="B44" s="140">
        <v>2022</v>
      </c>
      <c r="C44" s="141">
        <v>44849</v>
      </c>
      <c r="D44" s="140" t="s">
        <v>13</v>
      </c>
      <c r="E44" s="140" t="s">
        <v>518</v>
      </c>
      <c r="F44" s="140" t="s">
        <v>520</v>
      </c>
      <c r="G44" s="140" t="s">
        <v>25</v>
      </c>
      <c r="H44" s="140">
        <v>400</v>
      </c>
      <c r="I44" s="140">
        <v>11</v>
      </c>
      <c r="J44" s="140" t="s">
        <v>516</v>
      </c>
      <c r="K44" s="140">
        <v>26.404</v>
      </c>
      <c r="L44" s="142">
        <f t="shared" si="2"/>
        <v>7.0590000000000011</v>
      </c>
    </row>
    <row r="45" spans="1:12">
      <c r="A45" s="142" t="s">
        <v>12</v>
      </c>
      <c r="B45" s="142">
        <v>2022</v>
      </c>
      <c r="C45" s="143">
        <v>44849</v>
      </c>
      <c r="D45" s="142" t="s">
        <v>13</v>
      </c>
      <c r="E45" s="142" t="s">
        <v>518</v>
      </c>
      <c r="F45" s="142" t="s">
        <v>520</v>
      </c>
      <c r="G45" s="142" t="s">
        <v>25</v>
      </c>
      <c r="H45" s="142">
        <v>400</v>
      </c>
      <c r="I45" s="142">
        <v>11</v>
      </c>
      <c r="J45" s="142" t="s">
        <v>517</v>
      </c>
      <c r="K45" s="142">
        <v>33.658999999999999</v>
      </c>
      <c r="L45" s="142">
        <f t="shared" si="2"/>
        <v>7.254999999999999</v>
      </c>
    </row>
    <row r="46" spans="1:12">
      <c r="A46" s="140" t="s">
        <v>12</v>
      </c>
      <c r="B46" s="140">
        <v>2022</v>
      </c>
      <c r="C46" s="141">
        <v>44849</v>
      </c>
      <c r="D46" s="140" t="s">
        <v>13</v>
      </c>
      <c r="E46" s="140" t="s">
        <v>518</v>
      </c>
      <c r="F46" s="140" t="s">
        <v>102</v>
      </c>
      <c r="G46" s="140" t="s">
        <v>25</v>
      </c>
      <c r="H46" s="140">
        <v>400</v>
      </c>
      <c r="I46" s="140">
        <v>12</v>
      </c>
      <c r="J46" s="140" t="s">
        <v>514</v>
      </c>
      <c r="K46" s="140">
        <v>11.922000000000001</v>
      </c>
      <c r="L46" s="140">
        <f t="shared" ref="L46" si="21">K46</f>
        <v>11.922000000000001</v>
      </c>
    </row>
    <row r="47" spans="1:12">
      <c r="A47" s="142" t="s">
        <v>12</v>
      </c>
      <c r="B47" s="142">
        <v>2022</v>
      </c>
      <c r="C47" s="143">
        <v>44849</v>
      </c>
      <c r="D47" s="142" t="s">
        <v>13</v>
      </c>
      <c r="E47" s="142" t="s">
        <v>518</v>
      </c>
      <c r="F47" s="142" t="s">
        <v>102</v>
      </c>
      <c r="G47" s="142" t="s">
        <v>25</v>
      </c>
      <c r="H47" s="142">
        <v>400</v>
      </c>
      <c r="I47" s="142">
        <v>12</v>
      </c>
      <c r="J47" s="142" t="s">
        <v>515</v>
      </c>
      <c r="K47" s="142">
        <v>19.280999999999999</v>
      </c>
      <c r="L47" s="142">
        <f t="shared" ref="L47" si="22">K47-K46</f>
        <v>7.3589999999999982</v>
      </c>
    </row>
    <row r="48" spans="1:12">
      <c r="A48" s="140" t="s">
        <v>12</v>
      </c>
      <c r="B48" s="140">
        <v>2022</v>
      </c>
      <c r="C48" s="141">
        <v>44849</v>
      </c>
      <c r="D48" s="140" t="s">
        <v>13</v>
      </c>
      <c r="E48" s="140" t="s">
        <v>518</v>
      </c>
      <c r="F48" s="140" t="s">
        <v>102</v>
      </c>
      <c r="G48" s="140" t="s">
        <v>25</v>
      </c>
      <c r="H48" s="140">
        <v>400</v>
      </c>
      <c r="I48" s="140">
        <v>12</v>
      </c>
      <c r="J48" s="140" t="s">
        <v>516</v>
      </c>
      <c r="K48" s="140">
        <v>26.495000000000001</v>
      </c>
      <c r="L48" s="142">
        <f t="shared" si="2"/>
        <v>7.2140000000000022</v>
      </c>
    </row>
    <row r="49" spans="1:12">
      <c r="A49" s="142" t="s">
        <v>12</v>
      </c>
      <c r="B49" s="142">
        <v>2022</v>
      </c>
      <c r="C49" s="143">
        <v>44849</v>
      </c>
      <c r="D49" s="142" t="s">
        <v>13</v>
      </c>
      <c r="E49" s="142" t="s">
        <v>518</v>
      </c>
      <c r="F49" s="142" t="s">
        <v>102</v>
      </c>
      <c r="G49" s="142" t="s">
        <v>25</v>
      </c>
      <c r="H49" s="142">
        <v>400</v>
      </c>
      <c r="I49" s="142">
        <v>12</v>
      </c>
      <c r="J49" s="142" t="s">
        <v>517</v>
      </c>
      <c r="K49" s="142">
        <v>33.914999999999999</v>
      </c>
      <c r="L49" s="142">
        <f t="shared" si="2"/>
        <v>7.4199999999999982</v>
      </c>
    </row>
    <row r="50" spans="1:12">
      <c r="A50" s="140" t="s">
        <v>12</v>
      </c>
      <c r="B50" s="140">
        <v>2022</v>
      </c>
      <c r="C50" s="141">
        <v>44849</v>
      </c>
      <c r="D50" s="140" t="s">
        <v>13</v>
      </c>
      <c r="E50" s="140" t="s">
        <v>518</v>
      </c>
      <c r="F50" s="140" t="s">
        <v>100</v>
      </c>
      <c r="G50" s="140" t="s">
        <v>47</v>
      </c>
      <c r="H50" s="140">
        <v>400</v>
      </c>
      <c r="I50" s="140">
        <v>13</v>
      </c>
      <c r="J50" s="140" t="s">
        <v>514</v>
      </c>
      <c r="K50" s="140">
        <v>11.772</v>
      </c>
      <c r="L50" s="140">
        <f t="shared" ref="L50" si="23">K50</f>
        <v>11.772</v>
      </c>
    </row>
    <row r="51" spans="1:12">
      <c r="A51" s="142" t="s">
        <v>12</v>
      </c>
      <c r="B51" s="142">
        <v>2022</v>
      </c>
      <c r="C51" s="143">
        <v>44849</v>
      </c>
      <c r="D51" s="142" t="s">
        <v>13</v>
      </c>
      <c r="E51" s="142" t="s">
        <v>518</v>
      </c>
      <c r="F51" s="142" t="s">
        <v>100</v>
      </c>
      <c r="G51" s="142" t="s">
        <v>47</v>
      </c>
      <c r="H51" s="142">
        <v>400</v>
      </c>
      <c r="I51" s="142">
        <v>13</v>
      </c>
      <c r="J51" s="142" t="s">
        <v>515</v>
      </c>
      <c r="K51" s="142">
        <v>19.172999999999998</v>
      </c>
      <c r="L51" s="142">
        <f t="shared" ref="L51" si="24">K51-K50</f>
        <v>7.400999999999998</v>
      </c>
    </row>
    <row r="52" spans="1:12">
      <c r="A52" s="140" t="s">
        <v>12</v>
      </c>
      <c r="B52" s="140">
        <v>2022</v>
      </c>
      <c r="C52" s="141">
        <v>44849</v>
      </c>
      <c r="D52" s="140" t="s">
        <v>13</v>
      </c>
      <c r="E52" s="140" t="s">
        <v>518</v>
      </c>
      <c r="F52" s="140" t="s">
        <v>100</v>
      </c>
      <c r="G52" s="140" t="s">
        <v>47</v>
      </c>
      <c r="H52" s="140">
        <v>400</v>
      </c>
      <c r="I52" s="140">
        <v>13</v>
      </c>
      <c r="J52" s="140" t="s">
        <v>516</v>
      </c>
      <c r="K52" s="140">
        <v>26.446000000000002</v>
      </c>
      <c r="L52" s="142">
        <f t="shared" si="2"/>
        <v>7.2730000000000032</v>
      </c>
    </row>
    <row r="53" spans="1:12">
      <c r="A53" s="142" t="s">
        <v>12</v>
      </c>
      <c r="B53" s="142">
        <v>2022</v>
      </c>
      <c r="C53" s="143">
        <v>44849</v>
      </c>
      <c r="D53" s="142" t="s">
        <v>13</v>
      </c>
      <c r="E53" s="142" t="s">
        <v>518</v>
      </c>
      <c r="F53" s="142" t="s">
        <v>100</v>
      </c>
      <c r="G53" s="142" t="s">
        <v>47</v>
      </c>
      <c r="H53" s="142">
        <v>400</v>
      </c>
      <c r="I53" s="142">
        <v>13</v>
      </c>
      <c r="J53" s="142" t="s">
        <v>517</v>
      </c>
      <c r="K53" s="142">
        <v>33.954999999999998</v>
      </c>
      <c r="L53" s="142">
        <f t="shared" si="2"/>
        <v>7.5089999999999968</v>
      </c>
    </row>
    <row r="54" spans="1:12">
      <c r="A54" s="140" t="s">
        <v>12</v>
      </c>
      <c r="B54" s="140">
        <v>2022</v>
      </c>
      <c r="C54" s="141">
        <v>44849</v>
      </c>
      <c r="D54" s="140" t="s">
        <v>13</v>
      </c>
      <c r="E54" s="140" t="s">
        <v>518</v>
      </c>
      <c r="F54" s="140" t="s">
        <v>101</v>
      </c>
      <c r="G54" s="140" t="s">
        <v>47</v>
      </c>
      <c r="H54" s="140">
        <v>400</v>
      </c>
      <c r="I54" s="140">
        <v>14</v>
      </c>
      <c r="J54" s="140" t="s">
        <v>514</v>
      </c>
      <c r="K54" s="140">
        <v>11.975</v>
      </c>
      <c r="L54" s="140">
        <f t="shared" ref="L54" si="25">K54</f>
        <v>11.975</v>
      </c>
    </row>
    <row r="55" spans="1:12">
      <c r="A55" s="142" t="s">
        <v>12</v>
      </c>
      <c r="B55" s="142">
        <v>2022</v>
      </c>
      <c r="C55" s="143">
        <v>44849</v>
      </c>
      <c r="D55" s="142" t="s">
        <v>13</v>
      </c>
      <c r="E55" s="142" t="s">
        <v>518</v>
      </c>
      <c r="F55" s="142" t="s">
        <v>101</v>
      </c>
      <c r="G55" s="142" t="s">
        <v>47</v>
      </c>
      <c r="H55" s="142">
        <v>400</v>
      </c>
      <c r="I55" s="142">
        <v>14</v>
      </c>
      <c r="J55" s="142" t="s">
        <v>515</v>
      </c>
      <c r="K55" s="142">
        <v>19.456</v>
      </c>
      <c r="L55" s="142">
        <f t="shared" ref="L55" si="26">K55-K54</f>
        <v>7.4809999999999999</v>
      </c>
    </row>
    <row r="56" spans="1:12">
      <c r="A56" s="140" t="s">
        <v>12</v>
      </c>
      <c r="B56" s="140">
        <v>2022</v>
      </c>
      <c r="C56" s="141">
        <v>44849</v>
      </c>
      <c r="D56" s="140" t="s">
        <v>13</v>
      </c>
      <c r="E56" s="140" t="s">
        <v>518</v>
      </c>
      <c r="F56" s="140" t="s">
        <v>101</v>
      </c>
      <c r="G56" s="140" t="s">
        <v>47</v>
      </c>
      <c r="H56" s="140">
        <v>400</v>
      </c>
      <c r="I56" s="140">
        <v>14</v>
      </c>
      <c r="J56" s="140" t="s">
        <v>516</v>
      </c>
      <c r="K56" s="140">
        <v>26.620999999999999</v>
      </c>
      <c r="L56" s="142">
        <f t="shared" si="2"/>
        <v>7.1649999999999991</v>
      </c>
    </row>
    <row r="57" spans="1:12">
      <c r="A57" s="142" t="s">
        <v>12</v>
      </c>
      <c r="B57" s="142">
        <v>2022</v>
      </c>
      <c r="C57" s="143">
        <v>44849</v>
      </c>
      <c r="D57" s="142" t="s">
        <v>13</v>
      </c>
      <c r="E57" s="142" t="s">
        <v>518</v>
      </c>
      <c r="F57" s="142" t="s">
        <v>101</v>
      </c>
      <c r="G57" s="142" t="s">
        <v>47</v>
      </c>
      <c r="H57" s="142">
        <v>400</v>
      </c>
      <c r="I57" s="142">
        <v>14</v>
      </c>
      <c r="J57" s="142" t="s">
        <v>517</v>
      </c>
      <c r="K57" s="142">
        <v>33.957000000000001</v>
      </c>
      <c r="L57" s="142">
        <f t="shared" si="2"/>
        <v>7.3360000000000021</v>
      </c>
    </row>
    <row r="58" spans="1:12">
      <c r="A58" s="140" t="s">
        <v>12</v>
      </c>
      <c r="B58" s="140">
        <v>2022</v>
      </c>
      <c r="C58" s="141">
        <v>44849</v>
      </c>
      <c r="D58" s="140" t="s">
        <v>13</v>
      </c>
      <c r="E58" s="140" t="s">
        <v>518</v>
      </c>
      <c r="F58" s="140" t="s">
        <v>521</v>
      </c>
      <c r="G58" s="140" t="s">
        <v>15</v>
      </c>
      <c r="H58" s="140">
        <v>400</v>
      </c>
      <c r="I58" s="140">
        <v>15</v>
      </c>
      <c r="J58" s="140" t="s">
        <v>514</v>
      </c>
      <c r="K58" s="140">
        <v>12.3</v>
      </c>
      <c r="L58" s="140">
        <f t="shared" ref="L58" si="27">K58</f>
        <v>12.3</v>
      </c>
    </row>
    <row r="59" spans="1:12">
      <c r="A59" s="142" t="s">
        <v>12</v>
      </c>
      <c r="B59" s="142">
        <v>2022</v>
      </c>
      <c r="C59" s="143">
        <v>44849</v>
      </c>
      <c r="D59" s="142" t="s">
        <v>13</v>
      </c>
      <c r="E59" s="142" t="s">
        <v>518</v>
      </c>
      <c r="F59" s="142" t="s">
        <v>521</v>
      </c>
      <c r="G59" s="142" t="s">
        <v>15</v>
      </c>
      <c r="H59" s="142">
        <v>400</v>
      </c>
      <c r="I59" s="142">
        <v>15</v>
      </c>
      <c r="J59" s="142" t="s">
        <v>515</v>
      </c>
      <c r="K59" s="142">
        <v>19.704000000000001</v>
      </c>
      <c r="L59" s="142">
        <f t="shared" ref="L59" si="28">K59-K58</f>
        <v>7.4039999999999999</v>
      </c>
    </row>
    <row r="60" spans="1:12">
      <c r="A60" s="140" t="s">
        <v>12</v>
      </c>
      <c r="B60" s="140">
        <v>2022</v>
      </c>
      <c r="C60" s="141">
        <v>44849</v>
      </c>
      <c r="D60" s="140" t="s">
        <v>13</v>
      </c>
      <c r="E60" s="140" t="s">
        <v>518</v>
      </c>
      <c r="F60" s="140" t="s">
        <v>521</v>
      </c>
      <c r="G60" s="140" t="s">
        <v>15</v>
      </c>
      <c r="H60" s="140">
        <v>400</v>
      </c>
      <c r="I60" s="140">
        <v>15</v>
      </c>
      <c r="J60" s="140" t="s">
        <v>516</v>
      </c>
      <c r="K60" s="140">
        <v>26.797000000000001</v>
      </c>
      <c r="L60" s="142">
        <f t="shared" si="2"/>
        <v>7.093</v>
      </c>
    </row>
    <row r="61" spans="1:12">
      <c r="A61" s="142" t="s">
        <v>12</v>
      </c>
      <c r="B61" s="142">
        <v>2022</v>
      </c>
      <c r="C61" s="143">
        <v>44849</v>
      </c>
      <c r="D61" s="142" t="s">
        <v>13</v>
      </c>
      <c r="E61" s="142" t="s">
        <v>518</v>
      </c>
      <c r="F61" s="142" t="s">
        <v>521</v>
      </c>
      <c r="G61" s="142" t="s">
        <v>15</v>
      </c>
      <c r="H61" s="142">
        <v>400</v>
      </c>
      <c r="I61" s="142">
        <v>15</v>
      </c>
      <c r="J61" s="142" t="s">
        <v>517</v>
      </c>
      <c r="K61" s="142">
        <v>34.015000000000001</v>
      </c>
      <c r="L61" s="142">
        <f t="shared" si="2"/>
        <v>7.218</v>
      </c>
    </row>
    <row r="62" spans="1:12">
      <c r="A62" s="140" t="s">
        <v>12</v>
      </c>
      <c r="B62" s="140">
        <v>2022</v>
      </c>
      <c r="C62" s="141">
        <v>44849</v>
      </c>
      <c r="D62" s="140" t="s">
        <v>13</v>
      </c>
      <c r="E62" s="140" t="s">
        <v>518</v>
      </c>
      <c r="F62" s="140" t="s">
        <v>81</v>
      </c>
      <c r="G62" s="140" t="s">
        <v>17</v>
      </c>
      <c r="H62" s="140">
        <v>400</v>
      </c>
      <c r="I62" s="140">
        <v>16</v>
      </c>
      <c r="J62" s="140" t="s">
        <v>514</v>
      </c>
      <c r="K62" s="140">
        <v>12.189</v>
      </c>
      <c r="L62" s="140">
        <f t="shared" ref="L62" si="29">K62</f>
        <v>12.189</v>
      </c>
    </row>
    <row r="63" spans="1:12">
      <c r="A63" s="142" t="s">
        <v>12</v>
      </c>
      <c r="B63" s="142">
        <v>2022</v>
      </c>
      <c r="C63" s="143">
        <v>44849</v>
      </c>
      <c r="D63" s="142" t="s">
        <v>13</v>
      </c>
      <c r="E63" s="142" t="s">
        <v>518</v>
      </c>
      <c r="F63" s="142" t="s">
        <v>81</v>
      </c>
      <c r="G63" s="142" t="s">
        <v>17</v>
      </c>
      <c r="H63" s="142">
        <v>400</v>
      </c>
      <c r="I63" s="142">
        <v>16</v>
      </c>
      <c r="J63" s="142" t="s">
        <v>515</v>
      </c>
      <c r="K63" s="142">
        <v>19.666</v>
      </c>
      <c r="L63" s="142">
        <f t="shared" ref="L63" si="30">K63-K62</f>
        <v>7.4770000000000003</v>
      </c>
    </row>
    <row r="64" spans="1:12">
      <c r="A64" s="140" t="s">
        <v>12</v>
      </c>
      <c r="B64" s="140">
        <v>2022</v>
      </c>
      <c r="C64" s="141">
        <v>44849</v>
      </c>
      <c r="D64" s="140" t="s">
        <v>13</v>
      </c>
      <c r="E64" s="140" t="s">
        <v>518</v>
      </c>
      <c r="F64" s="140" t="s">
        <v>81</v>
      </c>
      <c r="G64" s="140" t="s">
        <v>17</v>
      </c>
      <c r="H64" s="140">
        <v>400</v>
      </c>
      <c r="I64" s="140">
        <v>16</v>
      </c>
      <c r="J64" s="140" t="s">
        <v>516</v>
      </c>
      <c r="K64" s="140">
        <v>26.827000000000002</v>
      </c>
      <c r="L64" s="142">
        <f t="shared" si="2"/>
        <v>7.1610000000000014</v>
      </c>
    </row>
    <row r="65" spans="1:12">
      <c r="A65" s="142" t="s">
        <v>12</v>
      </c>
      <c r="B65" s="142">
        <v>2022</v>
      </c>
      <c r="C65" s="143">
        <v>44849</v>
      </c>
      <c r="D65" s="142" t="s">
        <v>13</v>
      </c>
      <c r="E65" s="142" t="s">
        <v>518</v>
      </c>
      <c r="F65" s="142" t="s">
        <v>81</v>
      </c>
      <c r="G65" s="142" t="s">
        <v>17</v>
      </c>
      <c r="H65" s="142">
        <v>400</v>
      </c>
      <c r="I65" s="142">
        <v>16</v>
      </c>
      <c r="J65" s="142" t="s">
        <v>517</v>
      </c>
      <c r="K65" s="142">
        <v>34.088999999999999</v>
      </c>
      <c r="L65" s="142">
        <f t="shared" si="2"/>
        <v>7.2619999999999969</v>
      </c>
    </row>
    <row r="66" spans="1:12">
      <c r="A66" s="140" t="s">
        <v>12</v>
      </c>
      <c r="B66" s="140">
        <v>2022</v>
      </c>
      <c r="C66" s="141">
        <v>44849</v>
      </c>
      <c r="D66" s="140" t="s">
        <v>13</v>
      </c>
      <c r="E66" s="140" t="s">
        <v>518</v>
      </c>
      <c r="F66" s="140" t="s">
        <v>52</v>
      </c>
      <c r="G66" s="140" t="s">
        <v>53</v>
      </c>
      <c r="H66" s="140">
        <v>25.6</v>
      </c>
      <c r="I66" s="140">
        <v>17</v>
      </c>
      <c r="J66" s="140" t="s">
        <v>514</v>
      </c>
      <c r="K66" s="140">
        <v>12.457000000000001</v>
      </c>
      <c r="L66" s="140">
        <f t="shared" ref="L66" si="31">K66</f>
        <v>12.457000000000001</v>
      </c>
    </row>
    <row r="67" spans="1:12">
      <c r="A67" s="142" t="s">
        <v>12</v>
      </c>
      <c r="B67" s="142">
        <v>2022</v>
      </c>
      <c r="C67" s="143">
        <v>44849</v>
      </c>
      <c r="D67" s="142" t="s">
        <v>13</v>
      </c>
      <c r="E67" s="142" t="s">
        <v>518</v>
      </c>
      <c r="F67" s="142" t="s">
        <v>52</v>
      </c>
      <c r="G67" s="142" t="s">
        <v>53</v>
      </c>
      <c r="H67" s="142">
        <v>25.6</v>
      </c>
      <c r="I67" s="142">
        <v>17</v>
      </c>
      <c r="J67" s="142" t="s">
        <v>515</v>
      </c>
      <c r="K67" s="142">
        <v>19.748999999999999</v>
      </c>
      <c r="L67" s="142">
        <f t="shared" ref="L67" si="32">K67-K66</f>
        <v>7.291999999999998</v>
      </c>
    </row>
    <row r="68" spans="1:12">
      <c r="A68" s="140" t="s">
        <v>12</v>
      </c>
      <c r="B68" s="140">
        <v>2022</v>
      </c>
      <c r="C68" s="141">
        <v>44849</v>
      </c>
      <c r="D68" s="140" t="s">
        <v>13</v>
      </c>
      <c r="E68" s="140" t="s">
        <v>518</v>
      </c>
      <c r="F68" s="140" t="s">
        <v>52</v>
      </c>
      <c r="G68" s="140" t="s">
        <v>53</v>
      </c>
      <c r="H68" s="140">
        <v>25.6</v>
      </c>
      <c r="I68" s="140">
        <v>17</v>
      </c>
      <c r="J68" s="140" t="s">
        <v>516</v>
      </c>
      <c r="K68" s="140">
        <v>26.867000000000001</v>
      </c>
      <c r="L68" s="142">
        <f t="shared" si="2"/>
        <v>7.1180000000000021</v>
      </c>
    </row>
    <row r="69" spans="1:12">
      <c r="A69" s="142" t="s">
        <v>12</v>
      </c>
      <c r="B69" s="142">
        <v>2022</v>
      </c>
      <c r="C69" s="143">
        <v>44849</v>
      </c>
      <c r="D69" s="142" t="s">
        <v>13</v>
      </c>
      <c r="E69" s="142" t="s">
        <v>518</v>
      </c>
      <c r="F69" s="142" t="s">
        <v>52</v>
      </c>
      <c r="G69" s="142" t="s">
        <v>53</v>
      </c>
      <c r="H69" s="142">
        <v>25.6</v>
      </c>
      <c r="I69" s="142">
        <v>17</v>
      </c>
      <c r="J69" s="142" t="s">
        <v>517</v>
      </c>
      <c r="K69" s="142">
        <v>34.301000000000002</v>
      </c>
      <c r="L69" s="142">
        <f t="shared" si="2"/>
        <v>7.4340000000000011</v>
      </c>
    </row>
    <row r="70" spans="1:12">
      <c r="A70" s="140" t="s">
        <v>12</v>
      </c>
      <c r="B70" s="140">
        <v>2022</v>
      </c>
      <c r="C70" s="141">
        <v>44849</v>
      </c>
      <c r="D70" s="140" t="s">
        <v>13</v>
      </c>
      <c r="E70" s="140" t="s">
        <v>518</v>
      </c>
      <c r="F70" s="140" t="s">
        <v>48</v>
      </c>
      <c r="G70" s="140" t="s">
        <v>49</v>
      </c>
      <c r="H70" s="140">
        <v>400</v>
      </c>
      <c r="I70" s="140">
        <v>18</v>
      </c>
      <c r="J70" s="140" t="s">
        <v>514</v>
      </c>
      <c r="K70" s="140">
        <v>12.042</v>
      </c>
      <c r="L70" s="140">
        <f t="shared" ref="L70" si="33">K70</f>
        <v>12.042</v>
      </c>
    </row>
    <row r="71" spans="1:12">
      <c r="A71" s="142" t="s">
        <v>12</v>
      </c>
      <c r="B71" s="142">
        <v>2022</v>
      </c>
      <c r="C71" s="143">
        <v>44849</v>
      </c>
      <c r="D71" s="142" t="s">
        <v>13</v>
      </c>
      <c r="E71" s="142" t="s">
        <v>518</v>
      </c>
      <c r="F71" s="142" t="s">
        <v>48</v>
      </c>
      <c r="G71" s="142" t="s">
        <v>49</v>
      </c>
      <c r="H71" s="142">
        <v>400</v>
      </c>
      <c r="I71" s="142">
        <v>18</v>
      </c>
      <c r="J71" s="142" t="s">
        <v>515</v>
      </c>
      <c r="K71" s="142">
        <v>19.565000000000001</v>
      </c>
      <c r="L71" s="142">
        <f t="shared" ref="L71:L133" si="34">K71-K70</f>
        <v>7.5230000000000015</v>
      </c>
    </row>
    <row r="72" spans="1:12">
      <c r="A72" s="140" t="s">
        <v>12</v>
      </c>
      <c r="B72" s="140">
        <v>2022</v>
      </c>
      <c r="C72" s="141">
        <v>44849</v>
      </c>
      <c r="D72" s="140" t="s">
        <v>13</v>
      </c>
      <c r="E72" s="140" t="s">
        <v>518</v>
      </c>
      <c r="F72" s="140" t="s">
        <v>48</v>
      </c>
      <c r="G72" s="140" t="s">
        <v>49</v>
      </c>
      <c r="H72" s="140">
        <v>400</v>
      </c>
      <c r="I72" s="140">
        <v>18</v>
      </c>
      <c r="J72" s="140" t="s">
        <v>516</v>
      </c>
      <c r="K72" s="140">
        <v>26.872</v>
      </c>
      <c r="L72" s="142">
        <f t="shared" si="34"/>
        <v>7.3069999999999986</v>
      </c>
    </row>
    <row r="73" spans="1:12">
      <c r="A73" s="142" t="s">
        <v>12</v>
      </c>
      <c r="B73" s="142">
        <v>2022</v>
      </c>
      <c r="C73" s="143">
        <v>44849</v>
      </c>
      <c r="D73" s="142" t="s">
        <v>13</v>
      </c>
      <c r="E73" s="142" t="s">
        <v>518</v>
      </c>
      <c r="F73" s="142" t="s">
        <v>48</v>
      </c>
      <c r="G73" s="142" t="s">
        <v>49</v>
      </c>
      <c r="H73" s="142">
        <v>400</v>
      </c>
      <c r="I73" s="142">
        <v>18</v>
      </c>
      <c r="J73" s="142" t="s">
        <v>517</v>
      </c>
      <c r="K73" s="142">
        <v>34.381999999999998</v>
      </c>
      <c r="L73" s="142">
        <f t="shared" si="34"/>
        <v>7.509999999999998</v>
      </c>
    </row>
    <row r="74" spans="1:12">
      <c r="A74" s="140" t="s">
        <v>12</v>
      </c>
      <c r="B74" s="140">
        <v>2022</v>
      </c>
      <c r="C74" s="141">
        <v>44849</v>
      </c>
      <c r="D74" s="140" t="s">
        <v>13</v>
      </c>
      <c r="E74" s="140" t="s">
        <v>518</v>
      </c>
      <c r="F74" s="140" t="s">
        <v>41</v>
      </c>
      <c r="G74" s="140" t="s">
        <v>27</v>
      </c>
      <c r="H74" s="140">
        <v>27</v>
      </c>
      <c r="I74" s="140">
        <v>19</v>
      </c>
      <c r="J74" s="140" t="s">
        <v>514</v>
      </c>
      <c r="K74" s="140">
        <v>12.145</v>
      </c>
      <c r="L74" s="140">
        <f t="shared" ref="L74" si="35">K74</f>
        <v>12.145</v>
      </c>
    </row>
    <row r="75" spans="1:12">
      <c r="A75" s="142" t="s">
        <v>12</v>
      </c>
      <c r="B75" s="142">
        <v>2022</v>
      </c>
      <c r="C75" s="143">
        <v>44849</v>
      </c>
      <c r="D75" s="142" t="s">
        <v>13</v>
      </c>
      <c r="E75" s="142" t="s">
        <v>518</v>
      </c>
      <c r="F75" s="142" t="s">
        <v>41</v>
      </c>
      <c r="G75" s="142" t="s">
        <v>27</v>
      </c>
      <c r="H75" s="142">
        <v>27</v>
      </c>
      <c r="I75" s="142">
        <v>19</v>
      </c>
      <c r="J75" s="142" t="s">
        <v>515</v>
      </c>
      <c r="K75" s="142">
        <v>19.654</v>
      </c>
      <c r="L75" s="142">
        <f t="shared" ref="L75" si="36">K75-K74</f>
        <v>7.5090000000000003</v>
      </c>
    </row>
    <row r="76" spans="1:12">
      <c r="A76" s="140" t="s">
        <v>12</v>
      </c>
      <c r="B76" s="140">
        <v>2022</v>
      </c>
      <c r="C76" s="141">
        <v>44849</v>
      </c>
      <c r="D76" s="140" t="s">
        <v>13</v>
      </c>
      <c r="E76" s="140" t="s">
        <v>518</v>
      </c>
      <c r="F76" s="140" t="s">
        <v>41</v>
      </c>
      <c r="G76" s="140" t="s">
        <v>27</v>
      </c>
      <c r="H76" s="140">
        <v>27</v>
      </c>
      <c r="I76" s="140">
        <v>19</v>
      </c>
      <c r="J76" s="140" t="s">
        <v>516</v>
      </c>
      <c r="K76" s="140">
        <v>26.960999999999999</v>
      </c>
      <c r="L76" s="142">
        <f t="shared" si="34"/>
        <v>7.3069999999999986</v>
      </c>
    </row>
    <row r="77" spans="1:12">
      <c r="A77" s="142" t="s">
        <v>12</v>
      </c>
      <c r="B77" s="142">
        <v>2022</v>
      </c>
      <c r="C77" s="143">
        <v>44849</v>
      </c>
      <c r="D77" s="142" t="s">
        <v>13</v>
      </c>
      <c r="E77" s="142" t="s">
        <v>518</v>
      </c>
      <c r="F77" s="142" t="s">
        <v>41</v>
      </c>
      <c r="G77" s="142" t="s">
        <v>27</v>
      </c>
      <c r="H77" s="142">
        <v>27</v>
      </c>
      <c r="I77" s="142">
        <v>19</v>
      </c>
      <c r="J77" s="142" t="s">
        <v>517</v>
      </c>
      <c r="K77" s="142">
        <v>34.499000000000002</v>
      </c>
      <c r="L77" s="142">
        <f t="shared" si="34"/>
        <v>7.5380000000000038</v>
      </c>
    </row>
    <row r="78" spans="1:12">
      <c r="A78" s="140" t="s">
        <v>12</v>
      </c>
      <c r="B78" s="140">
        <v>2022</v>
      </c>
      <c r="C78" s="141">
        <v>44849</v>
      </c>
      <c r="D78" s="140" t="s">
        <v>13</v>
      </c>
      <c r="E78" s="140" t="s">
        <v>518</v>
      </c>
      <c r="F78" s="140" t="s">
        <v>60</v>
      </c>
      <c r="G78" s="140" t="s">
        <v>61</v>
      </c>
      <c r="H78" s="140">
        <v>34.249315068493154</v>
      </c>
      <c r="I78" s="140">
        <v>20</v>
      </c>
      <c r="J78" s="140" t="s">
        <v>514</v>
      </c>
      <c r="K78" s="140">
        <v>12.221</v>
      </c>
      <c r="L78" s="140">
        <f t="shared" ref="L78" si="37">K78</f>
        <v>12.221</v>
      </c>
    </row>
    <row r="79" spans="1:12">
      <c r="A79" s="142" t="s">
        <v>12</v>
      </c>
      <c r="B79" s="142">
        <v>2022</v>
      </c>
      <c r="C79" s="143">
        <v>44849</v>
      </c>
      <c r="D79" s="142" t="s">
        <v>13</v>
      </c>
      <c r="E79" s="142" t="s">
        <v>518</v>
      </c>
      <c r="F79" s="142" t="s">
        <v>60</v>
      </c>
      <c r="G79" s="142" t="s">
        <v>61</v>
      </c>
      <c r="H79" s="142">
        <v>34.249315068493154</v>
      </c>
      <c r="I79" s="142">
        <v>20</v>
      </c>
      <c r="J79" s="142" t="s">
        <v>515</v>
      </c>
      <c r="K79" s="142">
        <v>19.722999999999999</v>
      </c>
      <c r="L79" s="142">
        <f t="shared" ref="L79" si="38">K79-K78</f>
        <v>7.5019999999999989</v>
      </c>
    </row>
    <row r="80" spans="1:12">
      <c r="A80" s="140" t="s">
        <v>12</v>
      </c>
      <c r="B80" s="140">
        <v>2022</v>
      </c>
      <c r="C80" s="141">
        <v>44849</v>
      </c>
      <c r="D80" s="140" t="s">
        <v>13</v>
      </c>
      <c r="E80" s="140" t="s">
        <v>518</v>
      </c>
      <c r="F80" s="140" t="s">
        <v>60</v>
      </c>
      <c r="G80" s="140" t="s">
        <v>61</v>
      </c>
      <c r="H80" s="140">
        <v>34.249315068493154</v>
      </c>
      <c r="I80" s="140">
        <v>20</v>
      </c>
      <c r="J80" s="140" t="s">
        <v>516</v>
      </c>
      <c r="K80" s="140">
        <v>27.04</v>
      </c>
      <c r="L80" s="142">
        <f t="shared" si="34"/>
        <v>7.3170000000000002</v>
      </c>
    </row>
    <row r="81" spans="1:12">
      <c r="A81" s="142" t="s">
        <v>12</v>
      </c>
      <c r="B81" s="142">
        <v>2022</v>
      </c>
      <c r="C81" s="143">
        <v>44849</v>
      </c>
      <c r="D81" s="142" t="s">
        <v>13</v>
      </c>
      <c r="E81" s="142" t="s">
        <v>518</v>
      </c>
      <c r="F81" s="142" t="s">
        <v>60</v>
      </c>
      <c r="G81" s="142" t="s">
        <v>61</v>
      </c>
      <c r="H81" s="142">
        <v>34.249315068493154</v>
      </c>
      <c r="I81" s="142">
        <v>20</v>
      </c>
      <c r="J81" s="142" t="s">
        <v>517</v>
      </c>
      <c r="K81" s="142">
        <v>34.554000000000002</v>
      </c>
      <c r="L81" s="142">
        <f t="shared" si="34"/>
        <v>7.5140000000000029</v>
      </c>
    </row>
    <row r="82" spans="1:12">
      <c r="A82" s="140" t="s">
        <v>12</v>
      </c>
      <c r="B82" s="140">
        <v>2022</v>
      </c>
      <c r="C82" s="141">
        <v>44849</v>
      </c>
      <c r="D82" s="140" t="s">
        <v>13</v>
      </c>
      <c r="E82" s="140" t="s">
        <v>518</v>
      </c>
      <c r="F82" s="140" t="s">
        <v>55</v>
      </c>
      <c r="G82" s="140" t="s">
        <v>56</v>
      </c>
      <c r="H82" s="140">
        <v>400</v>
      </c>
      <c r="I82" s="140">
        <v>21</v>
      </c>
      <c r="J82" s="140" t="s">
        <v>514</v>
      </c>
      <c r="K82" s="140">
        <v>12.753</v>
      </c>
      <c r="L82" s="140">
        <f t="shared" ref="L82" si="39">K82</f>
        <v>12.753</v>
      </c>
    </row>
    <row r="83" spans="1:12">
      <c r="A83" s="142" t="s">
        <v>12</v>
      </c>
      <c r="B83" s="142">
        <v>2022</v>
      </c>
      <c r="C83" s="143">
        <v>44849</v>
      </c>
      <c r="D83" s="142" t="s">
        <v>13</v>
      </c>
      <c r="E83" s="142" t="s">
        <v>518</v>
      </c>
      <c r="F83" s="142" t="s">
        <v>55</v>
      </c>
      <c r="G83" s="142" t="s">
        <v>56</v>
      </c>
      <c r="H83" s="142">
        <v>400</v>
      </c>
      <c r="I83" s="142">
        <v>21</v>
      </c>
      <c r="J83" s="142" t="s">
        <v>515</v>
      </c>
      <c r="K83" s="142">
        <v>20.192</v>
      </c>
      <c r="L83" s="142">
        <f t="shared" ref="L83" si="40">K83-K82</f>
        <v>7.4390000000000001</v>
      </c>
    </row>
    <row r="84" spans="1:12">
      <c r="A84" s="140" t="s">
        <v>12</v>
      </c>
      <c r="B84" s="140">
        <v>2022</v>
      </c>
      <c r="C84" s="141">
        <v>44849</v>
      </c>
      <c r="D84" s="140" t="s">
        <v>13</v>
      </c>
      <c r="E84" s="140" t="s">
        <v>518</v>
      </c>
      <c r="F84" s="140" t="s">
        <v>55</v>
      </c>
      <c r="G84" s="140" t="s">
        <v>56</v>
      </c>
      <c r="H84" s="140">
        <v>400</v>
      </c>
      <c r="I84" s="140">
        <v>21</v>
      </c>
      <c r="J84" s="140" t="s">
        <v>516</v>
      </c>
      <c r="K84" s="140">
        <v>27.335000000000001</v>
      </c>
      <c r="L84" s="142">
        <f t="shared" si="34"/>
        <v>7.1430000000000007</v>
      </c>
    </row>
    <row r="85" spans="1:12">
      <c r="A85" s="142" t="s">
        <v>12</v>
      </c>
      <c r="B85" s="142">
        <v>2022</v>
      </c>
      <c r="C85" s="143">
        <v>44849</v>
      </c>
      <c r="D85" s="142" t="s">
        <v>13</v>
      </c>
      <c r="E85" s="142" t="s">
        <v>518</v>
      </c>
      <c r="F85" s="142" t="s">
        <v>55</v>
      </c>
      <c r="G85" s="142" t="s">
        <v>56</v>
      </c>
      <c r="H85" s="142">
        <v>400</v>
      </c>
      <c r="I85" s="142">
        <v>21</v>
      </c>
      <c r="J85" s="142" t="s">
        <v>517</v>
      </c>
      <c r="K85" s="142">
        <v>34.765000000000001</v>
      </c>
      <c r="L85" s="142">
        <f t="shared" si="34"/>
        <v>7.43</v>
      </c>
    </row>
    <row r="86" spans="1:12">
      <c r="A86" s="140" t="s">
        <v>12</v>
      </c>
      <c r="B86" s="140">
        <v>2022</v>
      </c>
      <c r="C86" s="141">
        <v>44849</v>
      </c>
      <c r="D86" s="140" t="s">
        <v>13</v>
      </c>
      <c r="E86" s="140" t="s">
        <v>518</v>
      </c>
      <c r="F86" s="140" t="s">
        <v>58</v>
      </c>
      <c r="G86" s="140" t="s">
        <v>59</v>
      </c>
      <c r="H86" s="140">
        <v>24.75068493150685</v>
      </c>
      <c r="I86" s="140">
        <v>22</v>
      </c>
      <c r="J86" s="140" t="s">
        <v>514</v>
      </c>
      <c r="K86" s="140">
        <v>12.801</v>
      </c>
      <c r="L86" s="140">
        <f t="shared" ref="L86" si="41">K86</f>
        <v>12.801</v>
      </c>
    </row>
    <row r="87" spans="1:12">
      <c r="A87" s="142" t="s">
        <v>12</v>
      </c>
      <c r="B87" s="142">
        <v>2022</v>
      </c>
      <c r="C87" s="143">
        <v>44849</v>
      </c>
      <c r="D87" s="142" t="s">
        <v>13</v>
      </c>
      <c r="E87" s="142" t="s">
        <v>518</v>
      </c>
      <c r="F87" s="142" t="s">
        <v>58</v>
      </c>
      <c r="G87" s="142" t="s">
        <v>59</v>
      </c>
      <c r="H87" s="142">
        <v>24.75068493150685</v>
      </c>
      <c r="I87" s="142">
        <v>22</v>
      </c>
      <c r="J87" s="142" t="s">
        <v>515</v>
      </c>
      <c r="K87" s="142">
        <v>20.402000000000001</v>
      </c>
      <c r="L87" s="142">
        <f t="shared" ref="L87" si="42">K87-K86</f>
        <v>7.6010000000000009</v>
      </c>
    </row>
    <row r="88" spans="1:12">
      <c r="A88" s="140" t="s">
        <v>12</v>
      </c>
      <c r="B88" s="140">
        <v>2022</v>
      </c>
      <c r="C88" s="141">
        <v>44849</v>
      </c>
      <c r="D88" s="140" t="s">
        <v>13</v>
      </c>
      <c r="E88" s="140" t="s">
        <v>518</v>
      </c>
      <c r="F88" s="140" t="s">
        <v>58</v>
      </c>
      <c r="G88" s="140" t="s">
        <v>59</v>
      </c>
      <c r="H88" s="140">
        <v>24.75068493150685</v>
      </c>
      <c r="I88" s="140">
        <v>22</v>
      </c>
      <c r="J88" s="140" t="s">
        <v>516</v>
      </c>
      <c r="K88" s="140">
        <v>27.771999999999998</v>
      </c>
      <c r="L88" s="142">
        <f t="shared" si="34"/>
        <v>7.3699999999999974</v>
      </c>
    </row>
    <row r="89" spans="1:12">
      <c r="A89" s="142" t="s">
        <v>12</v>
      </c>
      <c r="B89" s="142">
        <v>2022</v>
      </c>
      <c r="C89" s="143">
        <v>44849</v>
      </c>
      <c r="D89" s="142" t="s">
        <v>13</v>
      </c>
      <c r="E89" s="142" t="s">
        <v>518</v>
      </c>
      <c r="F89" s="142" t="s">
        <v>58</v>
      </c>
      <c r="G89" s="142" t="s">
        <v>59</v>
      </c>
      <c r="H89" s="142">
        <v>24.75068493150685</v>
      </c>
      <c r="I89" s="142">
        <v>22</v>
      </c>
      <c r="J89" s="142" t="s">
        <v>517</v>
      </c>
      <c r="K89" s="142">
        <v>35.348999999999997</v>
      </c>
      <c r="L89" s="142">
        <f t="shared" si="34"/>
        <v>7.5769999999999982</v>
      </c>
    </row>
    <row r="90" spans="1:12">
      <c r="A90" s="140" t="s">
        <v>12</v>
      </c>
      <c r="B90" s="140">
        <v>2022</v>
      </c>
      <c r="C90" s="141">
        <v>44849</v>
      </c>
      <c r="D90" s="140" t="s">
        <v>13</v>
      </c>
      <c r="E90" s="140" t="s">
        <v>518</v>
      </c>
      <c r="F90" s="140" t="s">
        <v>109</v>
      </c>
      <c r="G90" s="140" t="s">
        <v>59</v>
      </c>
      <c r="H90" s="140">
        <v>400</v>
      </c>
      <c r="I90" s="140">
        <v>23</v>
      </c>
      <c r="J90" s="140" t="s">
        <v>514</v>
      </c>
      <c r="K90" s="140">
        <v>12.913</v>
      </c>
      <c r="L90" s="140">
        <f t="shared" ref="L90" si="43">K90</f>
        <v>12.913</v>
      </c>
    </row>
    <row r="91" spans="1:12">
      <c r="A91" s="142" t="s">
        <v>12</v>
      </c>
      <c r="B91" s="142">
        <v>2022</v>
      </c>
      <c r="C91" s="143">
        <v>44849</v>
      </c>
      <c r="D91" s="142" t="s">
        <v>13</v>
      </c>
      <c r="E91" s="142" t="s">
        <v>518</v>
      </c>
      <c r="F91" s="142" t="s">
        <v>109</v>
      </c>
      <c r="G91" s="142" t="s">
        <v>59</v>
      </c>
      <c r="H91" s="142">
        <v>400</v>
      </c>
      <c r="I91" s="142">
        <v>23</v>
      </c>
      <c r="J91" s="142" t="s">
        <v>515</v>
      </c>
      <c r="K91" s="142">
        <v>20.54</v>
      </c>
      <c r="L91" s="142">
        <f t="shared" ref="L91" si="44">K91-K90</f>
        <v>7.6269999999999989</v>
      </c>
    </row>
    <row r="92" spans="1:12">
      <c r="A92" s="140" t="s">
        <v>12</v>
      </c>
      <c r="B92" s="140">
        <v>2022</v>
      </c>
      <c r="C92" s="141">
        <v>44849</v>
      </c>
      <c r="D92" s="140" t="s">
        <v>13</v>
      </c>
      <c r="E92" s="140" t="s">
        <v>518</v>
      </c>
      <c r="F92" s="140" t="s">
        <v>109</v>
      </c>
      <c r="G92" s="140" t="s">
        <v>59</v>
      </c>
      <c r="H92" s="140">
        <v>400</v>
      </c>
      <c r="I92" s="140">
        <v>23</v>
      </c>
      <c r="J92" s="140" t="s">
        <v>516</v>
      </c>
      <c r="K92" s="140">
        <v>27.882999999999999</v>
      </c>
      <c r="L92" s="142">
        <f t="shared" si="34"/>
        <v>7.343</v>
      </c>
    </row>
    <row r="93" spans="1:12">
      <c r="A93" s="142" t="s">
        <v>12</v>
      </c>
      <c r="B93" s="142">
        <v>2022</v>
      </c>
      <c r="C93" s="143">
        <v>44849</v>
      </c>
      <c r="D93" s="142" t="s">
        <v>13</v>
      </c>
      <c r="E93" s="142" t="s">
        <v>518</v>
      </c>
      <c r="F93" s="142" t="s">
        <v>109</v>
      </c>
      <c r="G93" s="142" t="s">
        <v>59</v>
      </c>
      <c r="H93" s="142">
        <v>400</v>
      </c>
      <c r="I93" s="142">
        <v>23</v>
      </c>
      <c r="J93" s="142" t="s">
        <v>517</v>
      </c>
      <c r="K93" s="142">
        <v>35.512999999999998</v>
      </c>
      <c r="L93" s="142">
        <f t="shared" si="34"/>
        <v>7.629999999999999</v>
      </c>
    </row>
    <row r="94" spans="1:12">
      <c r="A94" s="140" t="s">
        <v>12</v>
      </c>
      <c r="B94" s="140">
        <v>2022</v>
      </c>
      <c r="C94" s="141">
        <v>44849</v>
      </c>
      <c r="D94" s="140" t="s">
        <v>13</v>
      </c>
      <c r="E94" s="140" t="s">
        <v>518</v>
      </c>
      <c r="F94" s="140" t="s">
        <v>522</v>
      </c>
      <c r="G94" s="140" t="s">
        <v>59</v>
      </c>
      <c r="H94" s="140">
        <v>400</v>
      </c>
      <c r="I94" s="140">
        <v>24</v>
      </c>
      <c r="J94" s="140" t="s">
        <v>514</v>
      </c>
      <c r="K94" s="140">
        <v>13.451000000000001</v>
      </c>
      <c r="L94" s="140">
        <f t="shared" ref="L94" si="45">K94</f>
        <v>13.451000000000001</v>
      </c>
    </row>
    <row r="95" spans="1:12">
      <c r="A95" s="142" t="s">
        <v>12</v>
      </c>
      <c r="B95" s="142">
        <v>2022</v>
      </c>
      <c r="C95" s="143">
        <v>44849</v>
      </c>
      <c r="D95" s="142" t="s">
        <v>13</v>
      </c>
      <c r="E95" s="142" t="s">
        <v>518</v>
      </c>
      <c r="F95" s="142" t="s">
        <v>522</v>
      </c>
      <c r="G95" s="142" t="s">
        <v>59</v>
      </c>
      <c r="H95" s="142">
        <v>400</v>
      </c>
      <c r="I95" s="142">
        <v>24</v>
      </c>
      <c r="J95" s="142" t="s">
        <v>515</v>
      </c>
      <c r="K95" s="142">
        <v>21.375</v>
      </c>
      <c r="L95" s="142">
        <f t="shared" ref="L95" si="46">K95-K94</f>
        <v>7.9239999999999995</v>
      </c>
    </row>
    <row r="96" spans="1:12">
      <c r="A96" s="140" t="s">
        <v>12</v>
      </c>
      <c r="B96" s="140">
        <v>2022</v>
      </c>
      <c r="C96" s="141">
        <v>44849</v>
      </c>
      <c r="D96" s="140" t="s">
        <v>13</v>
      </c>
      <c r="E96" s="140" t="s">
        <v>518</v>
      </c>
      <c r="F96" s="140" t="s">
        <v>522</v>
      </c>
      <c r="G96" s="140" t="s">
        <v>59</v>
      </c>
      <c r="H96" s="140">
        <v>400</v>
      </c>
      <c r="I96" s="140">
        <v>24</v>
      </c>
      <c r="J96" s="140" t="s">
        <v>516</v>
      </c>
      <c r="K96" s="140">
        <v>29.027999999999999</v>
      </c>
      <c r="L96" s="142">
        <f t="shared" si="34"/>
        <v>7.6529999999999987</v>
      </c>
    </row>
    <row r="97" spans="1:12">
      <c r="A97" s="142" t="s">
        <v>12</v>
      </c>
      <c r="B97" s="142">
        <v>2022</v>
      </c>
      <c r="C97" s="143">
        <v>44849</v>
      </c>
      <c r="D97" s="142" t="s">
        <v>13</v>
      </c>
      <c r="E97" s="142" t="s">
        <v>518</v>
      </c>
      <c r="F97" s="142" t="s">
        <v>522</v>
      </c>
      <c r="G97" s="142" t="s">
        <v>59</v>
      </c>
      <c r="H97" s="142">
        <v>400</v>
      </c>
      <c r="I97" s="142">
        <v>24</v>
      </c>
      <c r="J97" s="142" t="s">
        <v>517</v>
      </c>
      <c r="K97" s="142">
        <v>36.936</v>
      </c>
      <c r="L97" s="142">
        <f t="shared" si="34"/>
        <v>7.9080000000000013</v>
      </c>
    </row>
    <row r="98" spans="1:12">
      <c r="A98" s="140" t="s">
        <v>12</v>
      </c>
      <c r="B98" s="140">
        <v>2022</v>
      </c>
      <c r="C98" s="141">
        <v>44849</v>
      </c>
      <c r="D98" s="140" t="s">
        <v>13</v>
      </c>
      <c r="E98" s="140" t="s">
        <v>518</v>
      </c>
      <c r="F98" s="140" t="s">
        <v>69</v>
      </c>
      <c r="G98" s="140" t="s">
        <v>70</v>
      </c>
      <c r="H98" s="140">
        <v>400</v>
      </c>
      <c r="I98" s="140">
        <v>25</v>
      </c>
      <c r="J98" s="140" t="s">
        <v>514</v>
      </c>
      <c r="K98" s="140">
        <v>15.103999999999999</v>
      </c>
      <c r="L98" s="140">
        <f t="shared" ref="L98" si="47">K98</f>
        <v>15.103999999999999</v>
      </c>
    </row>
    <row r="99" spans="1:12">
      <c r="A99" s="142" t="s">
        <v>12</v>
      </c>
      <c r="B99" s="142">
        <v>2022</v>
      </c>
      <c r="C99" s="143">
        <v>44849</v>
      </c>
      <c r="D99" s="142" t="s">
        <v>13</v>
      </c>
      <c r="E99" s="142" t="s">
        <v>518</v>
      </c>
      <c r="F99" s="142" t="s">
        <v>69</v>
      </c>
      <c r="G99" s="142" t="s">
        <v>70</v>
      </c>
      <c r="H99" s="142">
        <v>400</v>
      </c>
      <c r="I99" s="142">
        <v>25</v>
      </c>
      <c r="J99" s="142" t="s">
        <v>515</v>
      </c>
      <c r="K99" s="142">
        <v>23.622</v>
      </c>
      <c r="L99" s="142">
        <f t="shared" ref="L99" si="48">K99-K98</f>
        <v>8.5180000000000007</v>
      </c>
    </row>
    <row r="100" spans="1:12">
      <c r="A100" s="140" t="s">
        <v>12</v>
      </c>
      <c r="B100" s="140">
        <v>2022</v>
      </c>
      <c r="C100" s="141">
        <v>44849</v>
      </c>
      <c r="D100" s="140" t="s">
        <v>13</v>
      </c>
      <c r="E100" s="140" t="s">
        <v>518</v>
      </c>
      <c r="F100" s="140" t="s">
        <v>69</v>
      </c>
      <c r="G100" s="140" t="s">
        <v>70</v>
      </c>
      <c r="H100" s="140">
        <v>400</v>
      </c>
      <c r="I100" s="140">
        <v>25</v>
      </c>
      <c r="J100" s="140" t="s">
        <v>516</v>
      </c>
      <c r="K100" s="140">
        <v>31.85</v>
      </c>
      <c r="L100" s="142">
        <f t="shared" si="34"/>
        <v>8.2280000000000015</v>
      </c>
    </row>
    <row r="101" spans="1:12">
      <c r="A101" s="142" t="s">
        <v>12</v>
      </c>
      <c r="B101" s="142">
        <v>2022</v>
      </c>
      <c r="C101" s="143">
        <v>44849</v>
      </c>
      <c r="D101" s="142" t="s">
        <v>13</v>
      </c>
      <c r="E101" s="142" t="s">
        <v>518</v>
      </c>
      <c r="F101" s="142" t="s">
        <v>69</v>
      </c>
      <c r="G101" s="142" t="s">
        <v>70</v>
      </c>
      <c r="H101" s="142">
        <v>400</v>
      </c>
      <c r="I101" s="142">
        <v>25</v>
      </c>
      <c r="J101" s="142" t="s">
        <v>517</v>
      </c>
      <c r="K101" s="142">
        <v>40.219000000000001</v>
      </c>
      <c r="L101" s="142">
        <f t="shared" si="34"/>
        <v>8.3689999999999998</v>
      </c>
    </row>
    <row r="102" spans="1:12">
      <c r="A102" s="140" t="s">
        <v>12</v>
      </c>
      <c r="B102" s="140">
        <v>2022</v>
      </c>
      <c r="C102" s="141">
        <v>44849</v>
      </c>
      <c r="D102" s="140" t="s">
        <v>13</v>
      </c>
      <c r="E102" s="140" t="s">
        <v>209</v>
      </c>
      <c r="F102" s="140" t="s">
        <v>32</v>
      </c>
      <c r="G102" s="140" t="s">
        <v>17</v>
      </c>
      <c r="H102" s="140">
        <v>400</v>
      </c>
      <c r="I102" s="140">
        <v>1</v>
      </c>
      <c r="J102" s="140" t="s">
        <v>514</v>
      </c>
      <c r="K102" s="140">
        <v>11.717000000000001</v>
      </c>
      <c r="L102" s="140">
        <f t="shared" ref="L102" si="49">K102</f>
        <v>11.717000000000001</v>
      </c>
    </row>
    <row r="103" spans="1:12">
      <c r="A103" s="142" t="s">
        <v>12</v>
      </c>
      <c r="B103" s="142">
        <v>2022</v>
      </c>
      <c r="C103" s="143">
        <v>44849</v>
      </c>
      <c r="D103" s="142" t="s">
        <v>13</v>
      </c>
      <c r="E103" s="142" t="s">
        <v>209</v>
      </c>
      <c r="F103" s="142" t="s">
        <v>32</v>
      </c>
      <c r="G103" s="142" t="s">
        <v>17</v>
      </c>
      <c r="H103" s="142">
        <v>400</v>
      </c>
      <c r="I103" s="142">
        <v>1</v>
      </c>
      <c r="J103" s="142" t="s">
        <v>515</v>
      </c>
      <c r="K103" s="142">
        <v>18.939</v>
      </c>
      <c r="L103" s="142">
        <f t="shared" ref="L103" si="50">K103-K102</f>
        <v>7.2219999999999995</v>
      </c>
    </row>
    <row r="104" spans="1:12">
      <c r="A104" s="140" t="s">
        <v>12</v>
      </c>
      <c r="B104" s="140">
        <v>2022</v>
      </c>
      <c r="C104" s="141">
        <v>44849</v>
      </c>
      <c r="D104" s="140" t="s">
        <v>13</v>
      </c>
      <c r="E104" s="140" t="s">
        <v>209</v>
      </c>
      <c r="F104" s="140" t="s">
        <v>32</v>
      </c>
      <c r="G104" s="140" t="s">
        <v>17</v>
      </c>
      <c r="H104" s="140">
        <v>400</v>
      </c>
      <c r="I104" s="140">
        <v>1</v>
      </c>
      <c r="J104" s="140" t="s">
        <v>516</v>
      </c>
      <c r="K104" s="140">
        <v>25.811</v>
      </c>
      <c r="L104" s="142">
        <f t="shared" si="34"/>
        <v>6.8719999999999999</v>
      </c>
    </row>
    <row r="105" spans="1:12">
      <c r="A105" s="142" t="s">
        <v>12</v>
      </c>
      <c r="B105" s="142">
        <v>2022</v>
      </c>
      <c r="C105" s="143">
        <v>44849</v>
      </c>
      <c r="D105" s="142" t="s">
        <v>13</v>
      </c>
      <c r="E105" s="142" t="s">
        <v>209</v>
      </c>
      <c r="F105" s="142" t="s">
        <v>32</v>
      </c>
      <c r="G105" s="142" t="s">
        <v>17</v>
      </c>
      <c r="H105" s="142">
        <v>400</v>
      </c>
      <c r="I105" s="142">
        <v>1</v>
      </c>
      <c r="J105" s="142" t="s">
        <v>517</v>
      </c>
      <c r="K105" s="142">
        <v>32.835000000000001</v>
      </c>
      <c r="L105" s="142">
        <f t="shared" si="34"/>
        <v>7.0240000000000009</v>
      </c>
    </row>
    <row r="106" spans="1:12">
      <c r="A106" s="140" t="s">
        <v>12</v>
      </c>
      <c r="B106" s="140">
        <v>2022</v>
      </c>
      <c r="C106" s="141">
        <v>44849</v>
      </c>
      <c r="D106" s="140" t="s">
        <v>13</v>
      </c>
      <c r="E106" s="140" t="s">
        <v>209</v>
      </c>
      <c r="F106" s="140" t="s">
        <v>23</v>
      </c>
      <c r="G106" s="140" t="s">
        <v>15</v>
      </c>
      <c r="H106" s="140">
        <v>25.093150684931508</v>
      </c>
      <c r="I106" s="140">
        <v>2</v>
      </c>
      <c r="J106" s="140" t="s">
        <v>514</v>
      </c>
      <c r="K106" s="140">
        <v>11.936</v>
      </c>
      <c r="L106" s="140">
        <f t="shared" ref="L106" si="51">K106</f>
        <v>11.936</v>
      </c>
    </row>
    <row r="107" spans="1:12">
      <c r="A107" s="142" t="s">
        <v>12</v>
      </c>
      <c r="B107" s="142">
        <v>2022</v>
      </c>
      <c r="C107" s="143">
        <v>44849</v>
      </c>
      <c r="D107" s="142" t="s">
        <v>13</v>
      </c>
      <c r="E107" s="142" t="s">
        <v>209</v>
      </c>
      <c r="F107" s="142" t="s">
        <v>23</v>
      </c>
      <c r="G107" s="142" t="s">
        <v>15</v>
      </c>
      <c r="H107" s="142">
        <v>25.093150684931508</v>
      </c>
      <c r="I107" s="142">
        <v>2</v>
      </c>
      <c r="J107" s="142" t="s">
        <v>515</v>
      </c>
      <c r="K107" s="142">
        <v>19.300999999999998</v>
      </c>
      <c r="L107" s="142">
        <f t="shared" ref="L107" si="52">K107-K106</f>
        <v>7.3649999999999984</v>
      </c>
    </row>
    <row r="108" spans="1:12">
      <c r="A108" s="140" t="s">
        <v>12</v>
      </c>
      <c r="B108" s="140">
        <v>2022</v>
      </c>
      <c r="C108" s="141">
        <v>44849</v>
      </c>
      <c r="D108" s="140" t="s">
        <v>13</v>
      </c>
      <c r="E108" s="140" t="s">
        <v>209</v>
      </c>
      <c r="F108" s="140" t="s">
        <v>23</v>
      </c>
      <c r="G108" s="140" t="s">
        <v>15</v>
      </c>
      <c r="H108" s="140">
        <v>25.093150684931508</v>
      </c>
      <c r="I108" s="140">
        <v>2</v>
      </c>
      <c r="J108" s="140" t="s">
        <v>516</v>
      </c>
      <c r="K108" s="140">
        <v>26.17</v>
      </c>
      <c r="L108" s="142">
        <f t="shared" si="34"/>
        <v>6.8690000000000033</v>
      </c>
    </row>
    <row r="109" spans="1:12">
      <c r="A109" s="142" t="s">
        <v>12</v>
      </c>
      <c r="B109" s="142">
        <v>2022</v>
      </c>
      <c r="C109" s="143">
        <v>44849</v>
      </c>
      <c r="D109" s="142" t="s">
        <v>13</v>
      </c>
      <c r="E109" s="142" t="s">
        <v>209</v>
      </c>
      <c r="F109" s="142" t="s">
        <v>23</v>
      </c>
      <c r="G109" s="142" t="s">
        <v>15</v>
      </c>
      <c r="H109" s="142">
        <v>25.093150684931508</v>
      </c>
      <c r="I109" s="142">
        <v>2</v>
      </c>
      <c r="J109" s="142" t="s">
        <v>517</v>
      </c>
      <c r="K109" s="142">
        <v>33.051000000000002</v>
      </c>
      <c r="L109" s="142">
        <f t="shared" si="34"/>
        <v>6.8810000000000002</v>
      </c>
    </row>
    <row r="110" spans="1:12">
      <c r="A110" s="140" t="s">
        <v>12</v>
      </c>
      <c r="B110" s="140">
        <v>2022</v>
      </c>
      <c r="C110" s="141">
        <v>44849</v>
      </c>
      <c r="D110" s="140" t="s">
        <v>13</v>
      </c>
      <c r="E110" s="140" t="s">
        <v>209</v>
      </c>
      <c r="F110" s="140" t="s">
        <v>76</v>
      </c>
      <c r="G110" s="140" t="s">
        <v>38</v>
      </c>
      <c r="H110" s="140">
        <v>122.87397260273973</v>
      </c>
      <c r="I110" s="140">
        <v>3</v>
      </c>
      <c r="J110" s="140" t="s">
        <v>514</v>
      </c>
      <c r="K110" s="140">
        <v>11.62</v>
      </c>
      <c r="L110" s="140">
        <f t="shared" ref="L110" si="53">K110</f>
        <v>11.62</v>
      </c>
    </row>
    <row r="111" spans="1:12">
      <c r="A111" s="142" t="s">
        <v>12</v>
      </c>
      <c r="B111" s="142">
        <v>2022</v>
      </c>
      <c r="C111" s="143">
        <v>44849</v>
      </c>
      <c r="D111" s="142" t="s">
        <v>13</v>
      </c>
      <c r="E111" s="142" t="s">
        <v>209</v>
      </c>
      <c r="F111" s="142" t="s">
        <v>76</v>
      </c>
      <c r="G111" s="142" t="s">
        <v>38</v>
      </c>
      <c r="H111" s="142">
        <v>122.87397260273973</v>
      </c>
      <c r="I111" s="142">
        <v>3</v>
      </c>
      <c r="J111" s="142" t="s">
        <v>515</v>
      </c>
      <c r="K111" s="142">
        <v>18.888999999999999</v>
      </c>
      <c r="L111" s="142">
        <f t="shared" ref="L111" si="54">K111-K110</f>
        <v>7.2690000000000001</v>
      </c>
    </row>
    <row r="112" spans="1:12">
      <c r="A112" s="140" t="s">
        <v>12</v>
      </c>
      <c r="B112" s="140">
        <v>2022</v>
      </c>
      <c r="C112" s="141">
        <v>44849</v>
      </c>
      <c r="D112" s="140" t="s">
        <v>13</v>
      </c>
      <c r="E112" s="140" t="s">
        <v>209</v>
      </c>
      <c r="F112" s="140" t="s">
        <v>76</v>
      </c>
      <c r="G112" s="140" t="s">
        <v>38</v>
      </c>
      <c r="H112" s="140">
        <v>122.87397260273973</v>
      </c>
      <c r="I112" s="140">
        <v>3</v>
      </c>
      <c r="J112" s="140" t="s">
        <v>516</v>
      </c>
      <c r="K112" s="140">
        <v>25.867000000000001</v>
      </c>
      <c r="L112" s="142">
        <f t="shared" si="34"/>
        <v>6.9780000000000015</v>
      </c>
    </row>
    <row r="113" spans="1:12">
      <c r="A113" s="142" t="s">
        <v>12</v>
      </c>
      <c r="B113" s="142">
        <v>2022</v>
      </c>
      <c r="C113" s="143">
        <v>44849</v>
      </c>
      <c r="D113" s="142" t="s">
        <v>13</v>
      </c>
      <c r="E113" s="142" t="s">
        <v>209</v>
      </c>
      <c r="F113" s="142" t="s">
        <v>76</v>
      </c>
      <c r="G113" s="142" t="s">
        <v>38</v>
      </c>
      <c r="H113" s="142">
        <v>122.87397260273973</v>
      </c>
      <c r="I113" s="142">
        <v>3</v>
      </c>
      <c r="J113" s="142" t="s">
        <v>517</v>
      </c>
      <c r="K113" s="142">
        <v>33.213999999999999</v>
      </c>
      <c r="L113" s="142">
        <f t="shared" si="34"/>
        <v>7.3469999999999978</v>
      </c>
    </row>
    <row r="114" spans="1:12">
      <c r="A114" s="140" t="s">
        <v>12</v>
      </c>
      <c r="B114" s="140">
        <v>2022</v>
      </c>
      <c r="C114" s="141">
        <v>44849</v>
      </c>
      <c r="D114" s="140" t="s">
        <v>13</v>
      </c>
      <c r="E114" s="140" t="s">
        <v>209</v>
      </c>
      <c r="F114" s="140" t="s">
        <v>18</v>
      </c>
      <c r="G114" s="140" t="s">
        <v>19</v>
      </c>
      <c r="H114" s="140">
        <v>24.397260273972602</v>
      </c>
      <c r="I114" s="140">
        <v>4</v>
      </c>
      <c r="J114" s="140" t="s">
        <v>514</v>
      </c>
      <c r="K114" s="140">
        <v>11.944000000000001</v>
      </c>
      <c r="L114" s="140">
        <f t="shared" ref="L114" si="55">K114</f>
        <v>11.944000000000001</v>
      </c>
    </row>
    <row r="115" spans="1:12">
      <c r="A115" s="142" t="s">
        <v>12</v>
      </c>
      <c r="B115" s="142">
        <v>2022</v>
      </c>
      <c r="C115" s="143">
        <v>44849</v>
      </c>
      <c r="D115" s="142" t="s">
        <v>13</v>
      </c>
      <c r="E115" s="142" t="s">
        <v>209</v>
      </c>
      <c r="F115" s="142" t="s">
        <v>18</v>
      </c>
      <c r="G115" s="142" t="s">
        <v>19</v>
      </c>
      <c r="H115" s="142">
        <v>24.397260273972602</v>
      </c>
      <c r="I115" s="142">
        <v>4</v>
      </c>
      <c r="J115" s="142" t="s">
        <v>515</v>
      </c>
      <c r="K115" s="142">
        <v>19.263999999999999</v>
      </c>
      <c r="L115" s="142">
        <f t="shared" ref="L115" si="56">K115-K114</f>
        <v>7.3199999999999985</v>
      </c>
    </row>
    <row r="116" spans="1:12">
      <c r="A116" s="140" t="s">
        <v>12</v>
      </c>
      <c r="B116" s="140">
        <v>2022</v>
      </c>
      <c r="C116" s="141">
        <v>44849</v>
      </c>
      <c r="D116" s="140" t="s">
        <v>13</v>
      </c>
      <c r="E116" s="140" t="s">
        <v>209</v>
      </c>
      <c r="F116" s="140" t="s">
        <v>18</v>
      </c>
      <c r="G116" s="140" t="s">
        <v>19</v>
      </c>
      <c r="H116" s="140">
        <v>24.397260273972602</v>
      </c>
      <c r="I116" s="140">
        <v>4</v>
      </c>
      <c r="J116" s="140" t="s">
        <v>516</v>
      </c>
      <c r="K116" s="140">
        <v>26.195</v>
      </c>
      <c r="L116" s="142">
        <f t="shared" si="34"/>
        <v>6.9310000000000009</v>
      </c>
    </row>
    <row r="117" spans="1:12">
      <c r="A117" s="142" t="s">
        <v>12</v>
      </c>
      <c r="B117" s="142">
        <v>2022</v>
      </c>
      <c r="C117" s="143">
        <v>44849</v>
      </c>
      <c r="D117" s="142" t="s">
        <v>13</v>
      </c>
      <c r="E117" s="142" t="s">
        <v>209</v>
      </c>
      <c r="F117" s="142" t="s">
        <v>18</v>
      </c>
      <c r="G117" s="142" t="s">
        <v>19</v>
      </c>
      <c r="H117" s="142">
        <v>24.397260273972602</v>
      </c>
      <c r="I117" s="142">
        <v>4</v>
      </c>
      <c r="J117" s="142" t="s">
        <v>517</v>
      </c>
      <c r="K117" s="142">
        <v>33.243000000000002</v>
      </c>
      <c r="L117" s="142">
        <f t="shared" si="34"/>
        <v>7.0480000000000018</v>
      </c>
    </row>
    <row r="118" spans="1:12">
      <c r="A118" s="140" t="s">
        <v>12</v>
      </c>
      <c r="B118" s="140">
        <v>2022</v>
      </c>
      <c r="C118" s="141">
        <v>44849</v>
      </c>
      <c r="D118" s="140" t="s">
        <v>13</v>
      </c>
      <c r="E118" s="140" t="s">
        <v>209</v>
      </c>
      <c r="F118" s="140" t="s">
        <v>35</v>
      </c>
      <c r="G118" s="140" t="s">
        <v>36</v>
      </c>
      <c r="H118" s="140">
        <v>122.87397260273973</v>
      </c>
      <c r="I118" s="140">
        <v>5</v>
      </c>
      <c r="J118" s="140" t="s">
        <v>514</v>
      </c>
      <c r="K118" s="140">
        <v>11.473000000000001</v>
      </c>
      <c r="L118" s="140">
        <f t="shared" ref="L118" si="57">K118</f>
        <v>11.473000000000001</v>
      </c>
    </row>
    <row r="119" spans="1:12">
      <c r="A119" s="142" t="s">
        <v>12</v>
      </c>
      <c r="B119" s="142">
        <v>2022</v>
      </c>
      <c r="C119" s="143">
        <v>44849</v>
      </c>
      <c r="D119" s="142" t="s">
        <v>13</v>
      </c>
      <c r="E119" s="142" t="s">
        <v>209</v>
      </c>
      <c r="F119" s="142" t="s">
        <v>35</v>
      </c>
      <c r="G119" s="142" t="s">
        <v>36</v>
      </c>
      <c r="H119" s="142">
        <v>122.87397260273973</v>
      </c>
      <c r="I119" s="142">
        <v>5</v>
      </c>
      <c r="J119" s="142" t="s">
        <v>515</v>
      </c>
      <c r="K119" s="142">
        <v>18.850999999999999</v>
      </c>
      <c r="L119" s="142">
        <f t="shared" ref="L119" si="58">K119-K118</f>
        <v>7.3779999999999983</v>
      </c>
    </row>
    <row r="120" spans="1:12">
      <c r="A120" s="140" t="s">
        <v>12</v>
      </c>
      <c r="B120" s="140">
        <v>2022</v>
      </c>
      <c r="C120" s="141">
        <v>44849</v>
      </c>
      <c r="D120" s="140" t="s">
        <v>13</v>
      </c>
      <c r="E120" s="140" t="s">
        <v>209</v>
      </c>
      <c r="F120" s="140" t="s">
        <v>35</v>
      </c>
      <c r="G120" s="140" t="s">
        <v>36</v>
      </c>
      <c r="H120" s="140">
        <v>122.87397260273973</v>
      </c>
      <c r="I120" s="140">
        <v>5</v>
      </c>
      <c r="J120" s="140" t="s">
        <v>516</v>
      </c>
      <c r="K120" s="140">
        <v>25.974</v>
      </c>
      <c r="L120" s="142">
        <f t="shared" si="34"/>
        <v>7.1230000000000011</v>
      </c>
    </row>
    <row r="121" spans="1:12">
      <c r="A121" s="142" t="s">
        <v>12</v>
      </c>
      <c r="B121" s="142">
        <v>2022</v>
      </c>
      <c r="C121" s="143">
        <v>44849</v>
      </c>
      <c r="D121" s="142" t="s">
        <v>13</v>
      </c>
      <c r="E121" s="142" t="s">
        <v>209</v>
      </c>
      <c r="F121" s="142" t="s">
        <v>35</v>
      </c>
      <c r="G121" s="142" t="s">
        <v>36</v>
      </c>
      <c r="H121" s="142">
        <v>122.87397260273973</v>
      </c>
      <c r="I121" s="142">
        <v>5</v>
      </c>
      <c r="J121" s="142" t="s">
        <v>517</v>
      </c>
      <c r="K121" s="142">
        <v>33.295000000000002</v>
      </c>
      <c r="L121" s="142">
        <f t="shared" si="34"/>
        <v>7.3210000000000015</v>
      </c>
    </row>
    <row r="122" spans="1:12">
      <c r="A122" s="140" t="s">
        <v>12</v>
      </c>
      <c r="B122" s="140">
        <v>2022</v>
      </c>
      <c r="C122" s="141">
        <v>44849</v>
      </c>
      <c r="D122" s="140" t="s">
        <v>13</v>
      </c>
      <c r="E122" s="140" t="s">
        <v>209</v>
      </c>
      <c r="F122" s="140" t="s">
        <v>20</v>
      </c>
      <c r="G122" s="140" t="s">
        <v>21</v>
      </c>
      <c r="H122" s="140">
        <v>27.194520547945206</v>
      </c>
      <c r="I122" s="140">
        <v>6</v>
      </c>
      <c r="J122" s="140" t="s">
        <v>514</v>
      </c>
      <c r="K122" s="140">
        <v>11.957000000000001</v>
      </c>
      <c r="L122" s="140">
        <f t="shared" ref="L122" si="59">K122</f>
        <v>11.957000000000001</v>
      </c>
    </row>
    <row r="123" spans="1:12">
      <c r="A123" s="142" t="s">
        <v>12</v>
      </c>
      <c r="B123" s="142">
        <v>2022</v>
      </c>
      <c r="C123" s="143">
        <v>44849</v>
      </c>
      <c r="D123" s="142" t="s">
        <v>13</v>
      </c>
      <c r="E123" s="142" t="s">
        <v>209</v>
      </c>
      <c r="F123" s="142" t="s">
        <v>20</v>
      </c>
      <c r="G123" s="142" t="s">
        <v>21</v>
      </c>
      <c r="H123" s="142">
        <v>27.194520547945206</v>
      </c>
      <c r="I123" s="142">
        <v>6</v>
      </c>
      <c r="J123" s="142" t="s">
        <v>515</v>
      </c>
      <c r="K123" s="142">
        <v>19.183</v>
      </c>
      <c r="L123" s="142">
        <f t="shared" ref="L123" si="60">K123-K122</f>
        <v>7.2259999999999991</v>
      </c>
    </row>
    <row r="124" spans="1:12">
      <c r="A124" s="140" t="s">
        <v>12</v>
      </c>
      <c r="B124" s="140">
        <v>2022</v>
      </c>
      <c r="C124" s="141">
        <v>44849</v>
      </c>
      <c r="D124" s="140" t="s">
        <v>13</v>
      </c>
      <c r="E124" s="140" t="s">
        <v>209</v>
      </c>
      <c r="F124" s="140" t="s">
        <v>20</v>
      </c>
      <c r="G124" s="140" t="s">
        <v>21</v>
      </c>
      <c r="H124" s="140">
        <v>27.194520547945206</v>
      </c>
      <c r="I124" s="140">
        <v>6</v>
      </c>
      <c r="J124" s="140" t="s">
        <v>516</v>
      </c>
      <c r="K124" s="140">
        <v>26.161000000000001</v>
      </c>
      <c r="L124" s="142">
        <f t="shared" si="34"/>
        <v>6.9780000000000015</v>
      </c>
    </row>
    <row r="125" spans="1:12">
      <c r="A125" s="142" t="s">
        <v>12</v>
      </c>
      <c r="B125" s="142">
        <v>2022</v>
      </c>
      <c r="C125" s="143">
        <v>44849</v>
      </c>
      <c r="D125" s="142" t="s">
        <v>13</v>
      </c>
      <c r="E125" s="142" t="s">
        <v>209</v>
      </c>
      <c r="F125" s="142" t="s">
        <v>20</v>
      </c>
      <c r="G125" s="142" t="s">
        <v>21</v>
      </c>
      <c r="H125" s="142">
        <v>27.194520547945206</v>
      </c>
      <c r="I125" s="142">
        <v>6</v>
      </c>
      <c r="J125" s="142" t="s">
        <v>517</v>
      </c>
      <c r="K125" s="142">
        <v>33.347000000000001</v>
      </c>
      <c r="L125" s="142">
        <f t="shared" si="34"/>
        <v>7.1859999999999999</v>
      </c>
    </row>
    <row r="126" spans="1:12">
      <c r="A126" s="140" t="s">
        <v>12</v>
      </c>
      <c r="B126" s="140">
        <v>2022</v>
      </c>
      <c r="C126" s="141">
        <v>44849</v>
      </c>
      <c r="D126" s="140" t="s">
        <v>13</v>
      </c>
      <c r="E126" s="140" t="s">
        <v>209</v>
      </c>
      <c r="F126" s="140" t="s">
        <v>33</v>
      </c>
      <c r="G126" s="140" t="s">
        <v>27</v>
      </c>
      <c r="H126" s="140">
        <v>28.904109589041095</v>
      </c>
      <c r="I126" s="140">
        <v>7</v>
      </c>
      <c r="J126" s="140" t="s">
        <v>514</v>
      </c>
      <c r="K126" s="140">
        <v>11.897</v>
      </c>
      <c r="L126" s="140">
        <f t="shared" ref="L126" si="61">K126</f>
        <v>11.897</v>
      </c>
    </row>
    <row r="127" spans="1:12">
      <c r="A127" s="142" t="s">
        <v>12</v>
      </c>
      <c r="B127" s="142">
        <v>2022</v>
      </c>
      <c r="C127" s="143">
        <v>44849</v>
      </c>
      <c r="D127" s="142" t="s">
        <v>13</v>
      </c>
      <c r="E127" s="142" t="s">
        <v>209</v>
      </c>
      <c r="F127" s="142" t="s">
        <v>33</v>
      </c>
      <c r="G127" s="142" t="s">
        <v>27</v>
      </c>
      <c r="H127" s="142">
        <v>28.904109589041095</v>
      </c>
      <c r="I127" s="142">
        <v>7</v>
      </c>
      <c r="J127" s="142" t="s">
        <v>515</v>
      </c>
      <c r="K127" s="142">
        <v>19.178999999999998</v>
      </c>
      <c r="L127" s="142">
        <f t="shared" ref="L127" si="62">K127-K126</f>
        <v>7.2819999999999983</v>
      </c>
    </row>
    <row r="128" spans="1:12">
      <c r="A128" s="140" t="s">
        <v>12</v>
      </c>
      <c r="B128" s="140">
        <v>2022</v>
      </c>
      <c r="C128" s="141">
        <v>44849</v>
      </c>
      <c r="D128" s="140" t="s">
        <v>13</v>
      </c>
      <c r="E128" s="140" t="s">
        <v>209</v>
      </c>
      <c r="F128" s="140" t="s">
        <v>33</v>
      </c>
      <c r="G128" s="140" t="s">
        <v>27</v>
      </c>
      <c r="H128" s="140">
        <v>28.904109589041095</v>
      </c>
      <c r="I128" s="140">
        <v>7</v>
      </c>
      <c r="J128" s="140" t="s">
        <v>516</v>
      </c>
      <c r="K128" s="140">
        <v>26.177</v>
      </c>
      <c r="L128" s="142">
        <f t="shared" si="34"/>
        <v>6.9980000000000011</v>
      </c>
    </row>
    <row r="129" spans="1:12">
      <c r="A129" s="142" t="s">
        <v>12</v>
      </c>
      <c r="B129" s="142">
        <v>2022</v>
      </c>
      <c r="C129" s="143">
        <v>44849</v>
      </c>
      <c r="D129" s="142" t="s">
        <v>13</v>
      </c>
      <c r="E129" s="142" t="s">
        <v>209</v>
      </c>
      <c r="F129" s="142" t="s">
        <v>33</v>
      </c>
      <c r="G129" s="142" t="s">
        <v>27</v>
      </c>
      <c r="H129" s="142">
        <v>28.904109589041095</v>
      </c>
      <c r="I129" s="142">
        <v>7</v>
      </c>
      <c r="J129" s="142" t="s">
        <v>517</v>
      </c>
      <c r="K129" s="142">
        <v>33.359000000000002</v>
      </c>
      <c r="L129" s="142">
        <f t="shared" si="34"/>
        <v>7.1820000000000022</v>
      </c>
    </row>
    <row r="130" spans="1:12">
      <c r="A130" s="140" t="s">
        <v>12</v>
      </c>
      <c r="B130" s="140">
        <v>2022</v>
      </c>
      <c r="C130" s="141">
        <v>44849</v>
      </c>
      <c r="D130" s="140" t="s">
        <v>13</v>
      </c>
      <c r="E130" s="140" t="s">
        <v>209</v>
      </c>
      <c r="F130" s="140" t="s">
        <v>519</v>
      </c>
      <c r="G130" s="140" t="s">
        <v>19</v>
      </c>
      <c r="H130" s="140">
        <v>26.517808219178082</v>
      </c>
      <c r="I130" s="140">
        <v>8</v>
      </c>
      <c r="J130" s="140" t="s">
        <v>514</v>
      </c>
      <c r="K130" s="140">
        <v>11.747</v>
      </c>
      <c r="L130" s="140">
        <f t="shared" ref="L130" si="63">K130</f>
        <v>11.747</v>
      </c>
    </row>
    <row r="131" spans="1:12">
      <c r="A131" s="142" t="s">
        <v>12</v>
      </c>
      <c r="B131" s="142">
        <v>2022</v>
      </c>
      <c r="C131" s="143">
        <v>44849</v>
      </c>
      <c r="D131" s="142" t="s">
        <v>13</v>
      </c>
      <c r="E131" s="142" t="s">
        <v>209</v>
      </c>
      <c r="F131" s="142" t="s">
        <v>519</v>
      </c>
      <c r="G131" s="142" t="s">
        <v>19</v>
      </c>
      <c r="H131" s="142">
        <v>26.517808219178082</v>
      </c>
      <c r="I131" s="142">
        <v>8</v>
      </c>
      <c r="J131" s="142" t="s">
        <v>515</v>
      </c>
      <c r="K131" s="142">
        <v>19.135000000000002</v>
      </c>
      <c r="L131" s="142">
        <f t="shared" ref="L131" si="64">K131-K130</f>
        <v>7.3880000000000017</v>
      </c>
    </row>
    <row r="132" spans="1:12">
      <c r="A132" s="140" t="s">
        <v>12</v>
      </c>
      <c r="B132" s="140">
        <v>2022</v>
      </c>
      <c r="C132" s="141">
        <v>44849</v>
      </c>
      <c r="D132" s="140" t="s">
        <v>13</v>
      </c>
      <c r="E132" s="140" t="s">
        <v>209</v>
      </c>
      <c r="F132" s="140" t="s">
        <v>519</v>
      </c>
      <c r="G132" s="140" t="s">
        <v>19</v>
      </c>
      <c r="H132" s="140">
        <v>26.517808219178082</v>
      </c>
      <c r="I132" s="140">
        <v>8</v>
      </c>
      <c r="J132" s="140" t="s">
        <v>516</v>
      </c>
      <c r="K132" s="140">
        <v>26.312999999999999</v>
      </c>
      <c r="L132" s="142">
        <f t="shared" si="34"/>
        <v>7.1779999999999973</v>
      </c>
    </row>
    <row r="133" spans="1:12">
      <c r="A133" s="142" t="s">
        <v>12</v>
      </c>
      <c r="B133" s="142">
        <v>2022</v>
      </c>
      <c r="C133" s="143">
        <v>44849</v>
      </c>
      <c r="D133" s="142" t="s">
        <v>13</v>
      </c>
      <c r="E133" s="142" t="s">
        <v>209</v>
      </c>
      <c r="F133" s="142" t="s">
        <v>519</v>
      </c>
      <c r="G133" s="142" t="s">
        <v>19</v>
      </c>
      <c r="H133" s="142">
        <v>26.517808219178082</v>
      </c>
      <c r="I133" s="142">
        <v>8</v>
      </c>
      <c r="J133" s="142" t="s">
        <v>517</v>
      </c>
      <c r="K133" s="142">
        <v>33.703000000000003</v>
      </c>
      <c r="L133" s="142">
        <f t="shared" si="34"/>
        <v>7.3900000000000041</v>
      </c>
    </row>
    <row r="134" spans="1:12">
      <c r="A134" s="140" t="s">
        <v>71</v>
      </c>
      <c r="B134" s="140">
        <v>2022</v>
      </c>
      <c r="C134" s="141">
        <v>44751</v>
      </c>
      <c r="D134" s="140" t="s">
        <v>72</v>
      </c>
      <c r="E134" s="140" t="s">
        <v>518</v>
      </c>
      <c r="F134" s="140" t="s">
        <v>20</v>
      </c>
      <c r="G134" s="140" t="s">
        <v>21</v>
      </c>
      <c r="H134" s="140">
        <v>26.926027397260274</v>
      </c>
      <c r="I134" s="140">
        <v>1</v>
      </c>
      <c r="J134" s="140" t="s">
        <v>514</v>
      </c>
      <c r="K134" s="140">
        <v>11.881</v>
      </c>
      <c r="L134" s="140">
        <f t="shared" ref="L134" si="65">K134</f>
        <v>11.881</v>
      </c>
    </row>
    <row r="135" spans="1:12">
      <c r="A135" s="142" t="s">
        <v>71</v>
      </c>
      <c r="B135" s="142">
        <v>2022</v>
      </c>
      <c r="C135" s="143">
        <v>44751</v>
      </c>
      <c r="D135" s="142" t="s">
        <v>72</v>
      </c>
      <c r="E135" s="142" t="s">
        <v>518</v>
      </c>
      <c r="F135" s="142" t="s">
        <v>20</v>
      </c>
      <c r="G135" s="142" t="s">
        <v>21</v>
      </c>
      <c r="H135" s="142">
        <v>26.926027397260274</v>
      </c>
      <c r="I135" s="142">
        <v>1</v>
      </c>
      <c r="J135" s="142" t="s">
        <v>515</v>
      </c>
      <c r="K135" s="142">
        <v>19.100000000000001</v>
      </c>
      <c r="L135" s="142">
        <f t="shared" ref="L135:L197" si="66">K135-K134</f>
        <v>7.2190000000000012</v>
      </c>
    </row>
    <row r="136" spans="1:12">
      <c r="A136" s="140" t="s">
        <v>71</v>
      </c>
      <c r="B136" s="140">
        <v>2022</v>
      </c>
      <c r="C136" s="141">
        <v>44751</v>
      </c>
      <c r="D136" s="140" t="s">
        <v>72</v>
      </c>
      <c r="E136" s="140" t="s">
        <v>518</v>
      </c>
      <c r="F136" s="140" t="s">
        <v>20</v>
      </c>
      <c r="G136" s="140" t="s">
        <v>21</v>
      </c>
      <c r="H136" s="140">
        <v>26.926027397260274</v>
      </c>
      <c r="I136" s="140">
        <v>1</v>
      </c>
      <c r="J136" s="140" t="s">
        <v>516</v>
      </c>
      <c r="K136" s="140">
        <v>26.055</v>
      </c>
      <c r="L136" s="142">
        <f t="shared" si="66"/>
        <v>6.9549999999999983</v>
      </c>
    </row>
    <row r="137" spans="1:12">
      <c r="A137" s="142" t="s">
        <v>71</v>
      </c>
      <c r="B137" s="142">
        <v>2022</v>
      </c>
      <c r="C137" s="143">
        <v>44751</v>
      </c>
      <c r="D137" s="142" t="s">
        <v>72</v>
      </c>
      <c r="E137" s="142" t="s">
        <v>518</v>
      </c>
      <c r="F137" s="142" t="s">
        <v>20</v>
      </c>
      <c r="G137" s="142" t="s">
        <v>21</v>
      </c>
      <c r="H137" s="142">
        <v>26.926027397260274</v>
      </c>
      <c r="I137" s="142">
        <v>1</v>
      </c>
      <c r="J137" s="142" t="s">
        <v>517</v>
      </c>
      <c r="K137" s="142">
        <v>33.170999999999999</v>
      </c>
      <c r="L137" s="142">
        <f t="shared" si="66"/>
        <v>7.1159999999999997</v>
      </c>
    </row>
    <row r="138" spans="1:12">
      <c r="A138" s="140" t="s">
        <v>71</v>
      </c>
      <c r="B138" s="140">
        <v>2022</v>
      </c>
      <c r="C138" s="141">
        <v>44751</v>
      </c>
      <c r="D138" s="140" t="s">
        <v>72</v>
      </c>
      <c r="E138" s="140" t="s">
        <v>518</v>
      </c>
      <c r="F138" s="140" t="s">
        <v>76</v>
      </c>
      <c r="G138" s="140" t="s">
        <v>77</v>
      </c>
      <c r="H138" s="140">
        <v>122.60547945205479</v>
      </c>
      <c r="I138" s="140">
        <v>2</v>
      </c>
      <c r="J138" s="140" t="s">
        <v>514</v>
      </c>
      <c r="K138" s="140">
        <v>11.911</v>
      </c>
      <c r="L138" s="140">
        <f t="shared" ref="L138" si="67">K138</f>
        <v>11.911</v>
      </c>
    </row>
    <row r="139" spans="1:12">
      <c r="A139" s="142" t="s">
        <v>71</v>
      </c>
      <c r="B139" s="142">
        <v>2022</v>
      </c>
      <c r="C139" s="143">
        <v>44751</v>
      </c>
      <c r="D139" s="142" t="s">
        <v>72</v>
      </c>
      <c r="E139" s="142" t="s">
        <v>518</v>
      </c>
      <c r="F139" s="142" t="s">
        <v>76</v>
      </c>
      <c r="G139" s="142" t="s">
        <v>77</v>
      </c>
      <c r="H139" s="142">
        <v>122.60547945205479</v>
      </c>
      <c r="I139" s="142">
        <v>2</v>
      </c>
      <c r="J139" s="142" t="s">
        <v>515</v>
      </c>
      <c r="K139" s="142">
        <v>19.222000000000001</v>
      </c>
      <c r="L139" s="142">
        <f t="shared" ref="L139" si="68">K139-K138</f>
        <v>7.3110000000000017</v>
      </c>
    </row>
    <row r="140" spans="1:12">
      <c r="A140" s="140" t="s">
        <v>71</v>
      </c>
      <c r="B140" s="140">
        <v>2022</v>
      </c>
      <c r="C140" s="141">
        <v>44751</v>
      </c>
      <c r="D140" s="140" t="s">
        <v>72</v>
      </c>
      <c r="E140" s="140" t="s">
        <v>518</v>
      </c>
      <c r="F140" s="140" t="s">
        <v>76</v>
      </c>
      <c r="G140" s="140" t="s">
        <v>77</v>
      </c>
      <c r="H140" s="140">
        <v>122.60547945205479</v>
      </c>
      <c r="I140" s="140">
        <v>2</v>
      </c>
      <c r="J140" s="140" t="s">
        <v>516</v>
      </c>
      <c r="K140" s="140">
        <v>26.170999999999999</v>
      </c>
      <c r="L140" s="142">
        <f t="shared" si="66"/>
        <v>6.9489999999999981</v>
      </c>
    </row>
    <row r="141" spans="1:12">
      <c r="A141" s="142" t="s">
        <v>71</v>
      </c>
      <c r="B141" s="142">
        <v>2022</v>
      </c>
      <c r="C141" s="143">
        <v>44751</v>
      </c>
      <c r="D141" s="142" t="s">
        <v>72</v>
      </c>
      <c r="E141" s="142" t="s">
        <v>518</v>
      </c>
      <c r="F141" s="142" t="s">
        <v>76</v>
      </c>
      <c r="G141" s="142" t="s">
        <v>77</v>
      </c>
      <c r="H141" s="142">
        <v>122.60547945205479</v>
      </c>
      <c r="I141" s="142">
        <v>2</v>
      </c>
      <c r="J141" s="142" t="s">
        <v>517</v>
      </c>
      <c r="K141" s="142">
        <v>33.281999999999996</v>
      </c>
      <c r="L141" s="142">
        <f t="shared" si="66"/>
        <v>7.1109999999999971</v>
      </c>
    </row>
    <row r="142" spans="1:12">
      <c r="A142" s="140" t="s">
        <v>71</v>
      </c>
      <c r="B142" s="140">
        <v>2022</v>
      </c>
      <c r="C142" s="141">
        <v>44751</v>
      </c>
      <c r="D142" s="140" t="s">
        <v>72</v>
      </c>
      <c r="E142" s="140" t="s">
        <v>518</v>
      </c>
      <c r="F142" s="140" t="s">
        <v>18</v>
      </c>
      <c r="G142" s="140" t="s">
        <v>19</v>
      </c>
      <c r="H142" s="140">
        <v>24.12876712328767</v>
      </c>
      <c r="I142" s="140">
        <v>3</v>
      </c>
      <c r="J142" s="140" t="s">
        <v>514</v>
      </c>
      <c r="K142" s="140">
        <v>12.23</v>
      </c>
      <c r="L142" s="140">
        <f t="shared" ref="L142" si="69">K142</f>
        <v>12.23</v>
      </c>
    </row>
    <row r="143" spans="1:12">
      <c r="A143" s="142" t="s">
        <v>71</v>
      </c>
      <c r="B143" s="142">
        <v>2022</v>
      </c>
      <c r="C143" s="143">
        <v>44751</v>
      </c>
      <c r="D143" s="142" t="s">
        <v>72</v>
      </c>
      <c r="E143" s="142" t="s">
        <v>518</v>
      </c>
      <c r="F143" s="142" t="s">
        <v>18</v>
      </c>
      <c r="G143" s="142" t="s">
        <v>19</v>
      </c>
      <c r="H143" s="142">
        <v>24.12876712328767</v>
      </c>
      <c r="I143" s="142">
        <v>3</v>
      </c>
      <c r="J143" s="142" t="s">
        <v>515</v>
      </c>
      <c r="K143" s="142">
        <v>19.61</v>
      </c>
      <c r="L143" s="142">
        <f t="shared" ref="L143" si="70">K143-K142</f>
        <v>7.379999999999999</v>
      </c>
    </row>
    <row r="144" spans="1:12">
      <c r="A144" s="140" t="s">
        <v>71</v>
      </c>
      <c r="B144" s="140">
        <v>2022</v>
      </c>
      <c r="C144" s="141">
        <v>44751</v>
      </c>
      <c r="D144" s="140" t="s">
        <v>72</v>
      </c>
      <c r="E144" s="140" t="s">
        <v>518</v>
      </c>
      <c r="F144" s="140" t="s">
        <v>18</v>
      </c>
      <c r="G144" s="140" t="s">
        <v>19</v>
      </c>
      <c r="H144" s="140">
        <v>24.12876712328767</v>
      </c>
      <c r="I144" s="140">
        <v>3</v>
      </c>
      <c r="J144" s="140" t="s">
        <v>516</v>
      </c>
      <c r="K144" s="140">
        <v>26.696000000000002</v>
      </c>
      <c r="L144" s="142">
        <f t="shared" si="66"/>
        <v>7.0860000000000021</v>
      </c>
    </row>
    <row r="145" spans="1:12">
      <c r="A145" s="142" t="s">
        <v>71</v>
      </c>
      <c r="B145" s="142">
        <v>2022</v>
      </c>
      <c r="C145" s="143">
        <v>44751</v>
      </c>
      <c r="D145" s="142" t="s">
        <v>72</v>
      </c>
      <c r="E145" s="142" t="s">
        <v>518</v>
      </c>
      <c r="F145" s="142" t="s">
        <v>18</v>
      </c>
      <c r="G145" s="142" t="s">
        <v>19</v>
      </c>
      <c r="H145" s="142">
        <v>24.12876712328767</v>
      </c>
      <c r="I145" s="142">
        <v>3</v>
      </c>
      <c r="J145" s="142" t="s">
        <v>517</v>
      </c>
      <c r="K145" s="142">
        <v>33.843000000000004</v>
      </c>
      <c r="L145" s="142">
        <f t="shared" si="66"/>
        <v>7.147000000000002</v>
      </c>
    </row>
    <row r="146" spans="1:12">
      <c r="A146" s="140" t="s">
        <v>71</v>
      </c>
      <c r="B146" s="140">
        <v>2022</v>
      </c>
      <c r="C146" s="141">
        <v>44751</v>
      </c>
      <c r="D146" s="140" t="s">
        <v>72</v>
      </c>
      <c r="E146" s="140" t="s">
        <v>518</v>
      </c>
      <c r="F146" s="140" t="s">
        <v>32</v>
      </c>
      <c r="G146" s="140" t="s">
        <v>79</v>
      </c>
      <c r="H146" s="140">
        <v>400</v>
      </c>
      <c r="I146" s="140">
        <v>4</v>
      </c>
      <c r="J146" s="140" t="s">
        <v>514</v>
      </c>
      <c r="K146" s="140">
        <v>12.045</v>
      </c>
      <c r="L146" s="140">
        <f t="shared" ref="L146" si="71">K146</f>
        <v>12.045</v>
      </c>
    </row>
    <row r="147" spans="1:12">
      <c r="A147" s="142" t="s">
        <v>71</v>
      </c>
      <c r="B147" s="142">
        <v>2022</v>
      </c>
      <c r="C147" s="143">
        <v>44751</v>
      </c>
      <c r="D147" s="142" t="s">
        <v>72</v>
      </c>
      <c r="E147" s="142" t="s">
        <v>518</v>
      </c>
      <c r="F147" s="142" t="s">
        <v>32</v>
      </c>
      <c r="G147" s="142" t="s">
        <v>79</v>
      </c>
      <c r="H147" s="142">
        <v>400</v>
      </c>
      <c r="I147" s="142">
        <v>4</v>
      </c>
      <c r="J147" s="142" t="s">
        <v>515</v>
      </c>
      <c r="K147" s="142">
        <v>19.463999999999999</v>
      </c>
      <c r="L147" s="142">
        <f t="shared" ref="L147" si="72">K147-K146</f>
        <v>7.4189999999999987</v>
      </c>
    </row>
    <row r="148" spans="1:12">
      <c r="A148" s="140" t="s">
        <v>71</v>
      </c>
      <c r="B148" s="140">
        <v>2022</v>
      </c>
      <c r="C148" s="141">
        <v>44751</v>
      </c>
      <c r="D148" s="140" t="s">
        <v>72</v>
      </c>
      <c r="E148" s="140" t="s">
        <v>518</v>
      </c>
      <c r="F148" s="140" t="s">
        <v>32</v>
      </c>
      <c r="G148" s="140" t="s">
        <v>79</v>
      </c>
      <c r="H148" s="140">
        <v>400</v>
      </c>
      <c r="I148" s="140">
        <v>4</v>
      </c>
      <c r="J148" s="140" t="s">
        <v>516</v>
      </c>
      <c r="K148" s="140">
        <v>26.582000000000001</v>
      </c>
      <c r="L148" s="142">
        <f t="shared" si="66"/>
        <v>7.1180000000000021</v>
      </c>
    </row>
    <row r="149" spans="1:12">
      <c r="A149" s="142" t="s">
        <v>71</v>
      </c>
      <c r="B149" s="142">
        <v>2022</v>
      </c>
      <c r="C149" s="143">
        <v>44751</v>
      </c>
      <c r="D149" s="142" t="s">
        <v>72</v>
      </c>
      <c r="E149" s="142" t="s">
        <v>518</v>
      </c>
      <c r="F149" s="142" t="s">
        <v>32</v>
      </c>
      <c r="G149" s="142" t="s">
        <v>79</v>
      </c>
      <c r="H149" s="142">
        <v>400</v>
      </c>
      <c r="I149" s="142">
        <v>4</v>
      </c>
      <c r="J149" s="142" t="s">
        <v>517</v>
      </c>
      <c r="K149" s="142">
        <v>33.918999999999997</v>
      </c>
      <c r="L149" s="142">
        <f t="shared" si="66"/>
        <v>7.3369999999999962</v>
      </c>
    </row>
    <row r="150" spans="1:12">
      <c r="A150" s="140" t="s">
        <v>71</v>
      </c>
      <c r="B150" s="140">
        <v>2022</v>
      </c>
      <c r="C150" s="141">
        <v>44751</v>
      </c>
      <c r="D150" s="140" t="s">
        <v>72</v>
      </c>
      <c r="E150" s="140" t="s">
        <v>518</v>
      </c>
      <c r="F150" s="140" t="s">
        <v>523</v>
      </c>
      <c r="G150" s="140" t="s">
        <v>19</v>
      </c>
      <c r="H150" s="140">
        <v>22.843835616438355</v>
      </c>
      <c r="I150" s="140">
        <v>5</v>
      </c>
      <c r="J150" s="140" t="s">
        <v>514</v>
      </c>
      <c r="K150" s="140">
        <v>12.271000000000001</v>
      </c>
      <c r="L150" s="140">
        <f t="shared" ref="L150" si="73">K150</f>
        <v>12.271000000000001</v>
      </c>
    </row>
    <row r="151" spans="1:12">
      <c r="A151" s="142" t="s">
        <v>71</v>
      </c>
      <c r="B151" s="142">
        <v>2022</v>
      </c>
      <c r="C151" s="143">
        <v>44751</v>
      </c>
      <c r="D151" s="142" t="s">
        <v>72</v>
      </c>
      <c r="E151" s="142" t="s">
        <v>518</v>
      </c>
      <c r="F151" s="142" t="s">
        <v>523</v>
      </c>
      <c r="G151" s="142" t="s">
        <v>19</v>
      </c>
      <c r="H151" s="142">
        <v>22.843835616438355</v>
      </c>
      <c r="I151" s="142">
        <v>5</v>
      </c>
      <c r="J151" s="142" t="s">
        <v>515</v>
      </c>
      <c r="K151" s="142">
        <v>19.651</v>
      </c>
      <c r="L151" s="142">
        <f t="shared" ref="L151" si="74">K151-K150</f>
        <v>7.379999999999999</v>
      </c>
    </row>
    <row r="152" spans="1:12">
      <c r="A152" s="140" t="s">
        <v>71</v>
      </c>
      <c r="B152" s="140">
        <v>2022</v>
      </c>
      <c r="C152" s="141">
        <v>44751</v>
      </c>
      <c r="D152" s="140" t="s">
        <v>72</v>
      </c>
      <c r="E152" s="140" t="s">
        <v>518</v>
      </c>
      <c r="F152" s="140" t="s">
        <v>523</v>
      </c>
      <c r="G152" s="140" t="s">
        <v>19</v>
      </c>
      <c r="H152" s="140">
        <v>22.843835616438355</v>
      </c>
      <c r="I152" s="140">
        <v>5</v>
      </c>
      <c r="J152" s="140" t="s">
        <v>516</v>
      </c>
      <c r="K152" s="140">
        <v>26.725999999999999</v>
      </c>
      <c r="L152" s="142">
        <f t="shared" si="66"/>
        <v>7.0749999999999993</v>
      </c>
    </row>
    <row r="153" spans="1:12">
      <c r="A153" s="142" t="s">
        <v>71</v>
      </c>
      <c r="B153" s="142">
        <v>2022</v>
      </c>
      <c r="C153" s="143">
        <v>44751</v>
      </c>
      <c r="D153" s="142" t="s">
        <v>72</v>
      </c>
      <c r="E153" s="142" t="s">
        <v>518</v>
      </c>
      <c r="F153" s="142" t="s">
        <v>523</v>
      </c>
      <c r="G153" s="142" t="s">
        <v>19</v>
      </c>
      <c r="H153" s="142">
        <v>22.843835616438355</v>
      </c>
      <c r="I153" s="142">
        <v>5</v>
      </c>
      <c r="J153" s="142" t="s">
        <v>517</v>
      </c>
      <c r="K153" s="142">
        <v>33.939</v>
      </c>
      <c r="L153" s="142">
        <f t="shared" si="66"/>
        <v>7.213000000000001</v>
      </c>
    </row>
    <row r="154" spans="1:12">
      <c r="A154" s="140" t="s">
        <v>71</v>
      </c>
      <c r="B154" s="140">
        <v>2022</v>
      </c>
      <c r="C154" s="141">
        <v>44751</v>
      </c>
      <c r="D154" s="140" t="s">
        <v>72</v>
      </c>
      <c r="E154" s="140" t="s">
        <v>518</v>
      </c>
      <c r="F154" s="140" t="s">
        <v>524</v>
      </c>
      <c r="G154" s="140" t="s">
        <v>38</v>
      </c>
      <c r="H154" s="140">
        <v>25.035616438356165</v>
      </c>
      <c r="I154" s="140">
        <v>6</v>
      </c>
      <c r="J154" s="140" t="s">
        <v>514</v>
      </c>
      <c r="K154" s="140">
        <v>12.07</v>
      </c>
      <c r="L154" s="140">
        <f t="shared" ref="L154" si="75">K154</f>
        <v>12.07</v>
      </c>
    </row>
    <row r="155" spans="1:12">
      <c r="A155" s="142" t="s">
        <v>71</v>
      </c>
      <c r="B155" s="142">
        <v>2022</v>
      </c>
      <c r="C155" s="143">
        <v>44751</v>
      </c>
      <c r="D155" s="142" t="s">
        <v>72</v>
      </c>
      <c r="E155" s="142" t="s">
        <v>518</v>
      </c>
      <c r="F155" s="142" t="s">
        <v>524</v>
      </c>
      <c r="G155" s="142" t="s">
        <v>38</v>
      </c>
      <c r="H155" s="142">
        <v>25.035616438356165</v>
      </c>
      <c r="I155" s="142">
        <v>6</v>
      </c>
      <c r="J155" s="142" t="s">
        <v>515</v>
      </c>
      <c r="K155" s="142">
        <v>19.434999999999999</v>
      </c>
      <c r="L155" s="142">
        <f t="shared" ref="L155" si="76">K155-K154</f>
        <v>7.3649999999999984</v>
      </c>
    </row>
    <row r="156" spans="1:12">
      <c r="A156" s="140" t="s">
        <v>71</v>
      </c>
      <c r="B156" s="140">
        <v>2022</v>
      </c>
      <c r="C156" s="141">
        <v>44751</v>
      </c>
      <c r="D156" s="140" t="s">
        <v>72</v>
      </c>
      <c r="E156" s="140" t="s">
        <v>518</v>
      </c>
      <c r="F156" s="140" t="s">
        <v>524</v>
      </c>
      <c r="G156" s="140" t="s">
        <v>38</v>
      </c>
      <c r="H156" s="140">
        <v>25.035616438356165</v>
      </c>
      <c r="I156" s="140">
        <v>6</v>
      </c>
      <c r="J156" s="140" t="s">
        <v>516</v>
      </c>
      <c r="K156" s="140">
        <v>26.562000000000001</v>
      </c>
      <c r="L156" s="142">
        <f t="shared" si="66"/>
        <v>7.1270000000000024</v>
      </c>
    </row>
    <row r="157" spans="1:12">
      <c r="A157" s="142" t="s">
        <v>71</v>
      </c>
      <c r="B157" s="142">
        <v>2022</v>
      </c>
      <c r="C157" s="143">
        <v>44751</v>
      </c>
      <c r="D157" s="142" t="s">
        <v>72</v>
      </c>
      <c r="E157" s="142" t="s">
        <v>518</v>
      </c>
      <c r="F157" s="142" t="s">
        <v>524</v>
      </c>
      <c r="G157" s="142" t="s">
        <v>38</v>
      </c>
      <c r="H157" s="142">
        <v>25.035616438356165</v>
      </c>
      <c r="I157" s="142">
        <v>6</v>
      </c>
      <c r="J157" s="142" t="s">
        <v>517</v>
      </c>
      <c r="K157" s="142">
        <v>33.973999999999997</v>
      </c>
      <c r="L157" s="142">
        <f t="shared" si="66"/>
        <v>7.4119999999999955</v>
      </c>
    </row>
    <row r="158" spans="1:12">
      <c r="A158" s="140" t="s">
        <v>71</v>
      </c>
      <c r="B158" s="140">
        <v>2022</v>
      </c>
      <c r="C158" s="141">
        <v>44751</v>
      </c>
      <c r="D158" s="140" t="s">
        <v>72</v>
      </c>
      <c r="E158" s="140" t="s">
        <v>518</v>
      </c>
      <c r="F158" s="140" t="s">
        <v>37</v>
      </c>
      <c r="G158" s="140" t="s">
        <v>38</v>
      </c>
      <c r="H158" s="140">
        <v>400</v>
      </c>
      <c r="I158" s="140">
        <v>7</v>
      </c>
      <c r="J158" s="140" t="s">
        <v>514</v>
      </c>
      <c r="K158" s="140">
        <v>12.269</v>
      </c>
      <c r="L158" s="140">
        <f t="shared" ref="L158" si="77">K158</f>
        <v>12.269</v>
      </c>
    </row>
    <row r="159" spans="1:12">
      <c r="A159" s="142" t="s">
        <v>71</v>
      </c>
      <c r="B159" s="142">
        <v>2022</v>
      </c>
      <c r="C159" s="143">
        <v>44751</v>
      </c>
      <c r="D159" s="142" t="s">
        <v>72</v>
      </c>
      <c r="E159" s="142" t="s">
        <v>518</v>
      </c>
      <c r="F159" s="142" t="s">
        <v>37</v>
      </c>
      <c r="G159" s="142" t="s">
        <v>38</v>
      </c>
      <c r="H159" s="142">
        <v>400</v>
      </c>
      <c r="I159" s="142">
        <v>7</v>
      </c>
      <c r="J159" s="142" t="s">
        <v>515</v>
      </c>
      <c r="K159" s="142">
        <v>19.780999999999999</v>
      </c>
      <c r="L159" s="142">
        <f t="shared" ref="L159" si="78">K159-K158</f>
        <v>7.5119999999999987</v>
      </c>
    </row>
    <row r="160" spans="1:12">
      <c r="A160" s="140" t="s">
        <v>71</v>
      </c>
      <c r="B160" s="140">
        <v>2022</v>
      </c>
      <c r="C160" s="141">
        <v>44751</v>
      </c>
      <c r="D160" s="140" t="s">
        <v>72</v>
      </c>
      <c r="E160" s="140" t="s">
        <v>518</v>
      </c>
      <c r="F160" s="140" t="s">
        <v>37</v>
      </c>
      <c r="G160" s="140" t="s">
        <v>38</v>
      </c>
      <c r="H160" s="140">
        <v>400</v>
      </c>
      <c r="I160" s="140">
        <v>7</v>
      </c>
      <c r="J160" s="140" t="s">
        <v>516</v>
      </c>
      <c r="K160" s="140">
        <v>26.888999999999999</v>
      </c>
      <c r="L160" s="142">
        <f t="shared" si="66"/>
        <v>7.1080000000000005</v>
      </c>
    </row>
    <row r="161" spans="1:12">
      <c r="A161" s="142" t="s">
        <v>71</v>
      </c>
      <c r="B161" s="142">
        <v>2022</v>
      </c>
      <c r="C161" s="143">
        <v>44751</v>
      </c>
      <c r="D161" s="142" t="s">
        <v>72</v>
      </c>
      <c r="E161" s="142" t="s">
        <v>518</v>
      </c>
      <c r="F161" s="142" t="s">
        <v>37</v>
      </c>
      <c r="G161" s="142" t="s">
        <v>38</v>
      </c>
      <c r="H161" s="142">
        <v>400</v>
      </c>
      <c r="I161" s="142">
        <v>7</v>
      </c>
      <c r="J161" s="142" t="s">
        <v>517</v>
      </c>
      <c r="K161" s="142">
        <v>34.110999999999997</v>
      </c>
      <c r="L161" s="142">
        <f t="shared" si="66"/>
        <v>7.2219999999999978</v>
      </c>
    </row>
    <row r="162" spans="1:12">
      <c r="A162" s="140" t="s">
        <v>71</v>
      </c>
      <c r="B162" s="140">
        <v>2022</v>
      </c>
      <c r="C162" s="141">
        <v>44751</v>
      </c>
      <c r="D162" s="140" t="s">
        <v>72</v>
      </c>
      <c r="E162" s="140" t="s">
        <v>518</v>
      </c>
      <c r="F162" s="140" t="s">
        <v>141</v>
      </c>
      <c r="G162" s="140" t="s">
        <v>44</v>
      </c>
      <c r="H162" s="140">
        <v>32.0027397260274</v>
      </c>
      <c r="I162" s="140">
        <v>8</v>
      </c>
      <c r="J162" s="140" t="s">
        <v>514</v>
      </c>
      <c r="K162" s="140">
        <v>12.071</v>
      </c>
      <c r="L162" s="140">
        <f t="shared" ref="L162" si="79">K162</f>
        <v>12.071</v>
      </c>
    </row>
    <row r="163" spans="1:12">
      <c r="A163" s="142" t="s">
        <v>71</v>
      </c>
      <c r="B163" s="142">
        <v>2022</v>
      </c>
      <c r="C163" s="143">
        <v>44751</v>
      </c>
      <c r="D163" s="142" t="s">
        <v>72</v>
      </c>
      <c r="E163" s="142" t="s">
        <v>518</v>
      </c>
      <c r="F163" s="142" t="s">
        <v>141</v>
      </c>
      <c r="G163" s="142" t="s">
        <v>44</v>
      </c>
      <c r="H163" s="142">
        <v>32.0027397260274</v>
      </c>
      <c r="I163" s="142">
        <v>8</v>
      </c>
      <c r="J163" s="142" t="s">
        <v>515</v>
      </c>
      <c r="K163" s="142">
        <v>19.541</v>
      </c>
      <c r="L163" s="142">
        <f t="shared" ref="L163" si="80">K163-K162</f>
        <v>7.4700000000000006</v>
      </c>
    </row>
    <row r="164" spans="1:12">
      <c r="A164" s="140" t="s">
        <v>71</v>
      </c>
      <c r="B164" s="140">
        <v>2022</v>
      </c>
      <c r="C164" s="141">
        <v>44751</v>
      </c>
      <c r="D164" s="140" t="s">
        <v>72</v>
      </c>
      <c r="E164" s="140" t="s">
        <v>518</v>
      </c>
      <c r="F164" s="140" t="s">
        <v>141</v>
      </c>
      <c r="G164" s="140" t="s">
        <v>44</v>
      </c>
      <c r="H164" s="140">
        <v>32.0027397260274</v>
      </c>
      <c r="I164" s="140">
        <v>8</v>
      </c>
      <c r="J164" s="140" t="s">
        <v>516</v>
      </c>
      <c r="K164" s="140">
        <v>26.867000000000001</v>
      </c>
      <c r="L164" s="142">
        <f t="shared" si="66"/>
        <v>7.3260000000000005</v>
      </c>
    </row>
    <row r="165" spans="1:12">
      <c r="A165" s="142" t="s">
        <v>71</v>
      </c>
      <c r="B165" s="142">
        <v>2022</v>
      </c>
      <c r="C165" s="143">
        <v>44751</v>
      </c>
      <c r="D165" s="142" t="s">
        <v>72</v>
      </c>
      <c r="E165" s="142" t="s">
        <v>518</v>
      </c>
      <c r="F165" s="142" t="s">
        <v>141</v>
      </c>
      <c r="G165" s="142" t="s">
        <v>44</v>
      </c>
      <c r="H165" s="142">
        <v>32.0027397260274</v>
      </c>
      <c r="I165" s="142">
        <v>8</v>
      </c>
      <c r="J165" s="142" t="s">
        <v>517</v>
      </c>
      <c r="K165" s="142">
        <v>34.392000000000003</v>
      </c>
      <c r="L165" s="142">
        <f t="shared" si="66"/>
        <v>7.5250000000000021</v>
      </c>
    </row>
    <row r="166" spans="1:12">
      <c r="A166" s="140" t="s">
        <v>71</v>
      </c>
      <c r="B166" s="140">
        <v>2022</v>
      </c>
      <c r="C166" s="141">
        <v>44751</v>
      </c>
      <c r="D166" s="140" t="s">
        <v>72</v>
      </c>
      <c r="E166" s="140" t="s">
        <v>518</v>
      </c>
      <c r="F166" s="140" t="s">
        <v>119</v>
      </c>
      <c r="G166" s="140" t="s">
        <v>21</v>
      </c>
      <c r="H166" s="140">
        <v>26.139726027397259</v>
      </c>
      <c r="I166" s="140">
        <v>9</v>
      </c>
      <c r="J166" s="140" t="s">
        <v>514</v>
      </c>
      <c r="K166" s="140">
        <v>12.214</v>
      </c>
      <c r="L166" s="140">
        <f t="shared" ref="L166" si="81">K166</f>
        <v>12.214</v>
      </c>
    </row>
    <row r="167" spans="1:12">
      <c r="A167" s="142" t="s">
        <v>71</v>
      </c>
      <c r="B167" s="142">
        <v>2022</v>
      </c>
      <c r="C167" s="143">
        <v>44751</v>
      </c>
      <c r="D167" s="142" t="s">
        <v>72</v>
      </c>
      <c r="E167" s="142" t="s">
        <v>518</v>
      </c>
      <c r="F167" s="142" t="s">
        <v>119</v>
      </c>
      <c r="G167" s="142" t="s">
        <v>21</v>
      </c>
      <c r="H167" s="142">
        <v>26.139726027397259</v>
      </c>
      <c r="I167" s="142">
        <v>9</v>
      </c>
      <c r="J167" s="142" t="s">
        <v>515</v>
      </c>
      <c r="K167" s="142">
        <v>19.696999999999999</v>
      </c>
      <c r="L167" s="142">
        <f t="shared" ref="L167" si="82">K167-K166</f>
        <v>7.4829999999999988</v>
      </c>
    </row>
    <row r="168" spans="1:12">
      <c r="A168" s="140" t="s">
        <v>71</v>
      </c>
      <c r="B168" s="140">
        <v>2022</v>
      </c>
      <c r="C168" s="141">
        <v>44751</v>
      </c>
      <c r="D168" s="140" t="s">
        <v>72</v>
      </c>
      <c r="E168" s="140" t="s">
        <v>518</v>
      </c>
      <c r="F168" s="140" t="s">
        <v>119</v>
      </c>
      <c r="G168" s="140" t="s">
        <v>21</v>
      </c>
      <c r="H168" s="140">
        <v>26.139726027397259</v>
      </c>
      <c r="I168" s="140">
        <v>9</v>
      </c>
      <c r="J168" s="140" t="s">
        <v>516</v>
      </c>
      <c r="K168" s="140">
        <v>27.015999999999998</v>
      </c>
      <c r="L168" s="142">
        <f t="shared" si="66"/>
        <v>7.3189999999999991</v>
      </c>
    </row>
    <row r="169" spans="1:12">
      <c r="A169" s="142" t="s">
        <v>71</v>
      </c>
      <c r="B169" s="142">
        <v>2022</v>
      </c>
      <c r="C169" s="143">
        <v>44751</v>
      </c>
      <c r="D169" s="142" t="s">
        <v>72</v>
      </c>
      <c r="E169" s="142" t="s">
        <v>518</v>
      </c>
      <c r="F169" s="142" t="s">
        <v>119</v>
      </c>
      <c r="G169" s="142" t="s">
        <v>21</v>
      </c>
      <c r="H169" s="142">
        <v>26.139726027397259</v>
      </c>
      <c r="I169" s="142">
        <v>9</v>
      </c>
      <c r="J169" s="142" t="s">
        <v>517</v>
      </c>
      <c r="K169" s="142">
        <v>34.447000000000003</v>
      </c>
      <c r="L169" s="142">
        <f t="shared" si="66"/>
        <v>7.4310000000000045</v>
      </c>
    </row>
    <row r="170" spans="1:12">
      <c r="A170" s="140" t="s">
        <v>71</v>
      </c>
      <c r="B170" s="140">
        <v>2022</v>
      </c>
      <c r="C170" s="141">
        <v>44751</v>
      </c>
      <c r="D170" s="140" t="s">
        <v>72</v>
      </c>
      <c r="E170" s="140" t="s">
        <v>518</v>
      </c>
      <c r="F170" s="140" t="s">
        <v>55</v>
      </c>
      <c r="G170" s="140" t="s">
        <v>56</v>
      </c>
      <c r="H170" s="140">
        <v>400</v>
      </c>
      <c r="I170" s="140">
        <v>10</v>
      </c>
      <c r="J170" s="140" t="s">
        <v>514</v>
      </c>
      <c r="K170" s="140">
        <v>12.675000000000001</v>
      </c>
      <c r="L170" s="140">
        <f t="shared" ref="L170" si="83">K170</f>
        <v>12.675000000000001</v>
      </c>
    </row>
    <row r="171" spans="1:12">
      <c r="A171" s="142" t="s">
        <v>71</v>
      </c>
      <c r="B171" s="142">
        <v>2022</v>
      </c>
      <c r="C171" s="143">
        <v>44751</v>
      </c>
      <c r="D171" s="142" t="s">
        <v>72</v>
      </c>
      <c r="E171" s="142" t="s">
        <v>518</v>
      </c>
      <c r="F171" s="142" t="s">
        <v>55</v>
      </c>
      <c r="G171" s="142" t="s">
        <v>56</v>
      </c>
      <c r="H171" s="142">
        <v>400</v>
      </c>
      <c r="I171" s="142">
        <v>10</v>
      </c>
      <c r="J171" s="142" t="s">
        <v>515</v>
      </c>
      <c r="K171" s="142">
        <v>20.085000000000001</v>
      </c>
      <c r="L171" s="142">
        <f t="shared" ref="L171" si="84">K171-K170</f>
        <v>7.41</v>
      </c>
    </row>
    <row r="172" spans="1:12">
      <c r="A172" s="140" t="s">
        <v>71</v>
      </c>
      <c r="B172" s="140">
        <v>2022</v>
      </c>
      <c r="C172" s="141">
        <v>44751</v>
      </c>
      <c r="D172" s="140" t="s">
        <v>72</v>
      </c>
      <c r="E172" s="140" t="s">
        <v>518</v>
      </c>
      <c r="F172" s="140" t="s">
        <v>55</v>
      </c>
      <c r="G172" s="140" t="s">
        <v>56</v>
      </c>
      <c r="H172" s="140">
        <v>400</v>
      </c>
      <c r="I172" s="140">
        <v>10</v>
      </c>
      <c r="J172" s="140" t="s">
        <v>516</v>
      </c>
      <c r="K172" s="140">
        <v>27.132999999999999</v>
      </c>
      <c r="L172" s="142">
        <f t="shared" si="66"/>
        <v>7.0479999999999983</v>
      </c>
    </row>
    <row r="173" spans="1:12">
      <c r="A173" s="142" t="s">
        <v>71</v>
      </c>
      <c r="B173" s="142">
        <v>2022</v>
      </c>
      <c r="C173" s="143">
        <v>44751</v>
      </c>
      <c r="D173" s="142" t="s">
        <v>72</v>
      </c>
      <c r="E173" s="142" t="s">
        <v>518</v>
      </c>
      <c r="F173" s="142" t="s">
        <v>55</v>
      </c>
      <c r="G173" s="142" t="s">
        <v>56</v>
      </c>
      <c r="H173" s="142">
        <v>400</v>
      </c>
      <c r="I173" s="142">
        <v>10</v>
      </c>
      <c r="J173" s="142" t="s">
        <v>517</v>
      </c>
      <c r="K173" s="142">
        <v>34.468000000000004</v>
      </c>
      <c r="L173" s="142">
        <f t="shared" si="66"/>
        <v>7.3350000000000044</v>
      </c>
    </row>
    <row r="174" spans="1:12">
      <c r="A174" s="140" t="s">
        <v>71</v>
      </c>
      <c r="B174" s="140">
        <v>2022</v>
      </c>
      <c r="C174" s="141">
        <v>44751</v>
      </c>
      <c r="D174" s="140" t="s">
        <v>72</v>
      </c>
      <c r="E174" s="140" t="s">
        <v>518</v>
      </c>
      <c r="F174" s="140" t="s">
        <v>81</v>
      </c>
      <c r="G174" s="140" t="s">
        <v>17</v>
      </c>
      <c r="H174" s="140">
        <v>400</v>
      </c>
      <c r="I174" s="140">
        <v>11</v>
      </c>
      <c r="J174" s="140" t="s">
        <v>514</v>
      </c>
      <c r="K174" s="140">
        <v>12.484999999999999</v>
      </c>
      <c r="L174" s="140">
        <f t="shared" ref="L174" si="85">K174</f>
        <v>12.484999999999999</v>
      </c>
    </row>
    <row r="175" spans="1:12">
      <c r="A175" s="142" t="s">
        <v>71</v>
      </c>
      <c r="B175" s="142">
        <v>2022</v>
      </c>
      <c r="C175" s="143">
        <v>44751</v>
      </c>
      <c r="D175" s="142" t="s">
        <v>72</v>
      </c>
      <c r="E175" s="142" t="s">
        <v>518</v>
      </c>
      <c r="F175" s="142" t="s">
        <v>81</v>
      </c>
      <c r="G175" s="142" t="s">
        <v>17</v>
      </c>
      <c r="H175" s="142">
        <v>400</v>
      </c>
      <c r="I175" s="142">
        <v>11</v>
      </c>
      <c r="J175" s="142" t="s">
        <v>515</v>
      </c>
      <c r="K175" s="142">
        <v>20.087</v>
      </c>
      <c r="L175" s="142">
        <f t="shared" ref="L175" si="86">K175-K174</f>
        <v>7.6020000000000003</v>
      </c>
    </row>
    <row r="176" spans="1:12">
      <c r="A176" s="140" t="s">
        <v>71</v>
      </c>
      <c r="B176" s="140">
        <v>2022</v>
      </c>
      <c r="C176" s="141">
        <v>44751</v>
      </c>
      <c r="D176" s="140" t="s">
        <v>72</v>
      </c>
      <c r="E176" s="140" t="s">
        <v>518</v>
      </c>
      <c r="F176" s="140" t="s">
        <v>81</v>
      </c>
      <c r="G176" s="140" t="s">
        <v>17</v>
      </c>
      <c r="H176" s="140">
        <v>400</v>
      </c>
      <c r="I176" s="140">
        <v>11</v>
      </c>
      <c r="J176" s="140" t="s">
        <v>516</v>
      </c>
      <c r="K176" s="140">
        <v>27.327999999999999</v>
      </c>
      <c r="L176" s="142">
        <f t="shared" si="66"/>
        <v>7.2409999999999997</v>
      </c>
    </row>
    <row r="177" spans="1:12">
      <c r="A177" s="142" t="s">
        <v>71</v>
      </c>
      <c r="B177" s="142">
        <v>2022</v>
      </c>
      <c r="C177" s="143">
        <v>44751</v>
      </c>
      <c r="D177" s="142" t="s">
        <v>72</v>
      </c>
      <c r="E177" s="142" t="s">
        <v>518</v>
      </c>
      <c r="F177" s="142" t="s">
        <v>81</v>
      </c>
      <c r="G177" s="142" t="s">
        <v>17</v>
      </c>
      <c r="H177" s="142">
        <v>400</v>
      </c>
      <c r="I177" s="142">
        <v>11</v>
      </c>
      <c r="J177" s="142" t="s">
        <v>517</v>
      </c>
      <c r="K177" s="142">
        <v>34.648000000000003</v>
      </c>
      <c r="L177" s="142">
        <f t="shared" si="66"/>
        <v>7.3200000000000038</v>
      </c>
    </row>
    <row r="178" spans="1:12">
      <c r="A178" s="140" t="s">
        <v>71</v>
      </c>
      <c r="B178" s="140">
        <v>2022</v>
      </c>
      <c r="C178" s="141">
        <v>44751</v>
      </c>
      <c r="D178" s="140" t="s">
        <v>72</v>
      </c>
      <c r="E178" s="140" t="s">
        <v>518</v>
      </c>
      <c r="F178" s="140" t="s">
        <v>64</v>
      </c>
      <c r="G178" s="140" t="s">
        <v>65</v>
      </c>
      <c r="H178" s="140">
        <v>400</v>
      </c>
      <c r="I178" s="140">
        <v>12</v>
      </c>
      <c r="J178" s="140" t="s">
        <v>514</v>
      </c>
      <c r="K178" s="140">
        <v>12.169</v>
      </c>
      <c r="L178" s="140">
        <f t="shared" ref="L178" si="87">K178</f>
        <v>12.169</v>
      </c>
    </row>
    <row r="179" spans="1:12">
      <c r="A179" s="142" t="s">
        <v>71</v>
      </c>
      <c r="B179" s="142">
        <v>2022</v>
      </c>
      <c r="C179" s="143">
        <v>44751</v>
      </c>
      <c r="D179" s="142" t="s">
        <v>72</v>
      </c>
      <c r="E179" s="142" t="s">
        <v>518</v>
      </c>
      <c r="F179" s="142" t="s">
        <v>64</v>
      </c>
      <c r="G179" s="142" t="s">
        <v>65</v>
      </c>
      <c r="H179" s="142">
        <v>400</v>
      </c>
      <c r="I179" s="142">
        <v>12</v>
      </c>
      <c r="J179" s="142" t="s">
        <v>515</v>
      </c>
      <c r="K179" s="142">
        <v>19.826000000000001</v>
      </c>
      <c r="L179" s="142">
        <f t="shared" ref="L179" si="88">K179-K178</f>
        <v>7.657</v>
      </c>
    </row>
    <row r="180" spans="1:12">
      <c r="A180" s="140" t="s">
        <v>71</v>
      </c>
      <c r="B180" s="140">
        <v>2022</v>
      </c>
      <c r="C180" s="141">
        <v>44751</v>
      </c>
      <c r="D180" s="140" t="s">
        <v>72</v>
      </c>
      <c r="E180" s="140" t="s">
        <v>518</v>
      </c>
      <c r="F180" s="140" t="s">
        <v>64</v>
      </c>
      <c r="G180" s="140" t="s">
        <v>65</v>
      </c>
      <c r="H180" s="140">
        <v>400</v>
      </c>
      <c r="I180" s="140">
        <v>12</v>
      </c>
      <c r="J180" s="140" t="s">
        <v>516</v>
      </c>
      <c r="K180" s="140">
        <v>27.338999999999999</v>
      </c>
      <c r="L180" s="142">
        <f t="shared" si="66"/>
        <v>7.5129999999999981</v>
      </c>
    </row>
    <row r="181" spans="1:12">
      <c r="A181" s="142" t="s">
        <v>71</v>
      </c>
      <c r="B181" s="142">
        <v>2022</v>
      </c>
      <c r="C181" s="143">
        <v>44751</v>
      </c>
      <c r="D181" s="142" t="s">
        <v>72</v>
      </c>
      <c r="E181" s="142" t="s">
        <v>518</v>
      </c>
      <c r="F181" s="142" t="s">
        <v>64</v>
      </c>
      <c r="G181" s="142" t="s">
        <v>65</v>
      </c>
      <c r="H181" s="142">
        <v>400</v>
      </c>
      <c r="I181" s="142">
        <v>12</v>
      </c>
      <c r="J181" s="142" t="s">
        <v>517</v>
      </c>
      <c r="K181" s="142">
        <v>35.115000000000002</v>
      </c>
      <c r="L181" s="142">
        <f t="shared" si="66"/>
        <v>7.7760000000000034</v>
      </c>
    </row>
    <row r="182" spans="1:12">
      <c r="A182" s="140" t="s">
        <v>71</v>
      </c>
      <c r="B182" s="140">
        <v>2022</v>
      </c>
      <c r="C182" s="141">
        <v>44751</v>
      </c>
      <c r="D182" s="140" t="s">
        <v>72</v>
      </c>
      <c r="E182" s="140" t="s">
        <v>518</v>
      </c>
      <c r="F182" s="140" t="s">
        <v>93</v>
      </c>
      <c r="G182" s="140" t="s">
        <v>90</v>
      </c>
      <c r="H182" s="140">
        <v>400</v>
      </c>
      <c r="I182" s="140">
        <v>13</v>
      </c>
      <c r="J182" s="140" t="s">
        <v>514</v>
      </c>
      <c r="K182" s="140">
        <v>12.502000000000001</v>
      </c>
      <c r="L182" s="140">
        <f t="shared" ref="L182" si="89">K182</f>
        <v>12.502000000000001</v>
      </c>
    </row>
    <row r="183" spans="1:12">
      <c r="A183" s="142" t="s">
        <v>71</v>
      </c>
      <c r="B183" s="142">
        <v>2022</v>
      </c>
      <c r="C183" s="143">
        <v>44751</v>
      </c>
      <c r="D183" s="142" t="s">
        <v>72</v>
      </c>
      <c r="E183" s="142" t="s">
        <v>518</v>
      </c>
      <c r="F183" s="142" t="s">
        <v>93</v>
      </c>
      <c r="G183" s="142" t="s">
        <v>90</v>
      </c>
      <c r="H183" s="142">
        <v>400</v>
      </c>
      <c r="I183" s="142">
        <v>13</v>
      </c>
      <c r="J183" s="142" t="s">
        <v>515</v>
      </c>
      <c r="K183" s="142">
        <v>20.155000000000001</v>
      </c>
      <c r="L183" s="142">
        <f t="shared" ref="L183" si="90">K183-K182</f>
        <v>7.6530000000000005</v>
      </c>
    </row>
    <row r="184" spans="1:12">
      <c r="A184" s="140" t="s">
        <v>71</v>
      </c>
      <c r="B184" s="140">
        <v>2022</v>
      </c>
      <c r="C184" s="141">
        <v>44751</v>
      </c>
      <c r="D184" s="140" t="s">
        <v>72</v>
      </c>
      <c r="E184" s="140" t="s">
        <v>518</v>
      </c>
      <c r="F184" s="140" t="s">
        <v>93</v>
      </c>
      <c r="G184" s="140" t="s">
        <v>90</v>
      </c>
      <c r="H184" s="140">
        <v>400</v>
      </c>
      <c r="I184" s="140">
        <v>13</v>
      </c>
      <c r="J184" s="140" t="s">
        <v>516</v>
      </c>
      <c r="K184" s="140">
        <v>27.623999999999999</v>
      </c>
      <c r="L184" s="142">
        <f t="shared" si="66"/>
        <v>7.4689999999999976</v>
      </c>
    </row>
    <row r="185" spans="1:12">
      <c r="A185" s="142" t="s">
        <v>71</v>
      </c>
      <c r="B185" s="142">
        <v>2022</v>
      </c>
      <c r="C185" s="143">
        <v>44751</v>
      </c>
      <c r="D185" s="142" t="s">
        <v>72</v>
      </c>
      <c r="E185" s="142" t="s">
        <v>518</v>
      </c>
      <c r="F185" s="142" t="s">
        <v>93</v>
      </c>
      <c r="G185" s="142" t="s">
        <v>90</v>
      </c>
      <c r="H185" s="142">
        <v>400</v>
      </c>
      <c r="I185" s="142">
        <v>13</v>
      </c>
      <c r="J185" s="142" t="s">
        <v>517</v>
      </c>
      <c r="K185" s="142">
        <v>35.277000000000001</v>
      </c>
      <c r="L185" s="142">
        <f t="shared" si="66"/>
        <v>7.6530000000000022</v>
      </c>
    </row>
    <row r="186" spans="1:12">
      <c r="A186" s="140" t="s">
        <v>71</v>
      </c>
      <c r="B186" s="140">
        <v>2022</v>
      </c>
      <c r="C186" s="141">
        <v>44751</v>
      </c>
      <c r="D186" s="140" t="s">
        <v>72</v>
      </c>
      <c r="E186" s="140" t="s">
        <v>518</v>
      </c>
      <c r="F186" s="140" t="s">
        <v>60</v>
      </c>
      <c r="G186" s="140" t="s">
        <v>61</v>
      </c>
      <c r="H186" s="140">
        <v>33.980821917808221</v>
      </c>
      <c r="I186" s="140">
        <v>14</v>
      </c>
      <c r="J186" s="140" t="s">
        <v>514</v>
      </c>
      <c r="K186" s="140">
        <v>12.664</v>
      </c>
      <c r="L186" s="140">
        <f t="shared" ref="L186" si="91">K186</f>
        <v>12.664</v>
      </c>
    </row>
    <row r="187" spans="1:12">
      <c r="A187" s="142" t="s">
        <v>71</v>
      </c>
      <c r="B187" s="142">
        <v>2022</v>
      </c>
      <c r="C187" s="143">
        <v>44751</v>
      </c>
      <c r="D187" s="142" t="s">
        <v>72</v>
      </c>
      <c r="E187" s="142" t="s">
        <v>518</v>
      </c>
      <c r="F187" s="142" t="s">
        <v>60</v>
      </c>
      <c r="G187" s="142" t="s">
        <v>61</v>
      </c>
      <c r="H187" s="142">
        <v>33.980821917808221</v>
      </c>
      <c r="I187" s="142">
        <v>14</v>
      </c>
      <c r="J187" s="142" t="s">
        <v>515</v>
      </c>
      <c r="K187" s="142">
        <v>20.295000000000002</v>
      </c>
      <c r="L187" s="142">
        <f t="shared" ref="L187" si="92">K187-K186</f>
        <v>7.631000000000002</v>
      </c>
    </row>
    <row r="188" spans="1:12">
      <c r="A188" s="140" t="s">
        <v>71</v>
      </c>
      <c r="B188" s="140">
        <v>2022</v>
      </c>
      <c r="C188" s="141">
        <v>44751</v>
      </c>
      <c r="D188" s="140" t="s">
        <v>72</v>
      </c>
      <c r="E188" s="140" t="s">
        <v>518</v>
      </c>
      <c r="F188" s="140" t="s">
        <v>60</v>
      </c>
      <c r="G188" s="140" t="s">
        <v>61</v>
      </c>
      <c r="H188" s="140">
        <v>33.980821917808221</v>
      </c>
      <c r="I188" s="140">
        <v>14</v>
      </c>
      <c r="J188" s="140" t="s">
        <v>516</v>
      </c>
      <c r="K188" s="140">
        <v>27.741</v>
      </c>
      <c r="L188" s="142">
        <f t="shared" si="66"/>
        <v>7.445999999999998</v>
      </c>
    </row>
    <row r="189" spans="1:12">
      <c r="A189" s="142" t="s">
        <v>71</v>
      </c>
      <c r="B189" s="142">
        <v>2022</v>
      </c>
      <c r="C189" s="143">
        <v>44751</v>
      </c>
      <c r="D189" s="142" t="s">
        <v>72</v>
      </c>
      <c r="E189" s="142" t="s">
        <v>518</v>
      </c>
      <c r="F189" s="142" t="s">
        <v>60</v>
      </c>
      <c r="G189" s="142" t="s">
        <v>61</v>
      </c>
      <c r="H189" s="142">
        <v>33.980821917808221</v>
      </c>
      <c r="I189" s="142">
        <v>14</v>
      </c>
      <c r="J189" s="142" t="s">
        <v>517</v>
      </c>
      <c r="K189" s="142">
        <v>35.4</v>
      </c>
      <c r="L189" s="142">
        <f t="shared" si="66"/>
        <v>7.6589999999999989</v>
      </c>
    </row>
    <row r="190" spans="1:12">
      <c r="A190" s="140" t="s">
        <v>71</v>
      </c>
      <c r="B190" s="140">
        <v>2022</v>
      </c>
      <c r="C190" s="141">
        <v>44751</v>
      </c>
      <c r="D190" s="140" t="s">
        <v>72</v>
      </c>
      <c r="E190" s="140" t="s">
        <v>518</v>
      </c>
      <c r="F190" s="140" t="s">
        <v>89</v>
      </c>
      <c r="G190" s="140" t="s">
        <v>90</v>
      </c>
      <c r="H190" s="140">
        <v>400</v>
      </c>
      <c r="I190" s="140">
        <v>15</v>
      </c>
      <c r="J190" s="140" t="s">
        <v>514</v>
      </c>
      <c r="K190" s="140">
        <v>13.239000000000001</v>
      </c>
      <c r="L190" s="140">
        <f t="shared" ref="L190" si="93">K190</f>
        <v>13.239000000000001</v>
      </c>
    </row>
    <row r="191" spans="1:12">
      <c r="A191" s="142" t="s">
        <v>71</v>
      </c>
      <c r="B191" s="142">
        <v>2022</v>
      </c>
      <c r="C191" s="143">
        <v>44751</v>
      </c>
      <c r="D191" s="142" t="s">
        <v>72</v>
      </c>
      <c r="E191" s="142" t="s">
        <v>518</v>
      </c>
      <c r="F191" s="142" t="s">
        <v>89</v>
      </c>
      <c r="G191" s="142" t="s">
        <v>90</v>
      </c>
      <c r="H191" s="142">
        <v>400</v>
      </c>
      <c r="I191" s="142">
        <v>15</v>
      </c>
      <c r="J191" s="142" t="s">
        <v>515</v>
      </c>
      <c r="K191" s="142">
        <v>20.783000000000001</v>
      </c>
      <c r="L191" s="142">
        <f t="shared" ref="L191" si="94">K191-K190</f>
        <v>7.5440000000000005</v>
      </c>
    </row>
    <row r="192" spans="1:12">
      <c r="A192" s="140" t="s">
        <v>71</v>
      </c>
      <c r="B192" s="140">
        <v>2022</v>
      </c>
      <c r="C192" s="141">
        <v>44751</v>
      </c>
      <c r="D192" s="140" t="s">
        <v>72</v>
      </c>
      <c r="E192" s="140" t="s">
        <v>518</v>
      </c>
      <c r="F192" s="140" t="s">
        <v>89</v>
      </c>
      <c r="G192" s="140" t="s">
        <v>90</v>
      </c>
      <c r="H192" s="140">
        <v>400</v>
      </c>
      <c r="I192" s="140">
        <v>15</v>
      </c>
      <c r="J192" s="140" t="s">
        <v>516</v>
      </c>
      <c r="K192" s="140">
        <v>28.181999999999999</v>
      </c>
      <c r="L192" s="142">
        <f t="shared" si="66"/>
        <v>7.3989999999999974</v>
      </c>
    </row>
    <row r="193" spans="1:12">
      <c r="A193" s="142" t="s">
        <v>71</v>
      </c>
      <c r="B193" s="142">
        <v>2022</v>
      </c>
      <c r="C193" s="143">
        <v>44751</v>
      </c>
      <c r="D193" s="142" t="s">
        <v>72</v>
      </c>
      <c r="E193" s="142" t="s">
        <v>518</v>
      </c>
      <c r="F193" s="142" t="s">
        <v>89</v>
      </c>
      <c r="G193" s="142" t="s">
        <v>90</v>
      </c>
      <c r="H193" s="142">
        <v>400</v>
      </c>
      <c r="I193" s="142">
        <v>15</v>
      </c>
      <c r="J193" s="142" t="s">
        <v>517</v>
      </c>
      <c r="K193" s="142">
        <v>35.774000000000001</v>
      </c>
      <c r="L193" s="142">
        <f t="shared" si="66"/>
        <v>7.5920000000000023</v>
      </c>
    </row>
    <row r="194" spans="1:12">
      <c r="A194" s="140" t="s">
        <v>71</v>
      </c>
      <c r="B194" s="140">
        <v>2022</v>
      </c>
      <c r="C194" s="141">
        <v>44751</v>
      </c>
      <c r="D194" s="140" t="s">
        <v>72</v>
      </c>
      <c r="E194" s="140" t="s">
        <v>518</v>
      </c>
      <c r="F194" s="140" t="s">
        <v>525</v>
      </c>
      <c r="G194" s="140" t="s">
        <v>44</v>
      </c>
      <c r="H194" s="140">
        <v>400</v>
      </c>
      <c r="I194" s="140">
        <v>16</v>
      </c>
      <c r="J194" s="140" t="s">
        <v>514</v>
      </c>
      <c r="K194" s="140">
        <v>12.313000000000001</v>
      </c>
      <c r="L194" s="140">
        <f t="shared" ref="L194" si="95">K194</f>
        <v>12.313000000000001</v>
      </c>
    </row>
    <row r="195" spans="1:12">
      <c r="A195" s="142" t="s">
        <v>71</v>
      </c>
      <c r="B195" s="142">
        <v>2022</v>
      </c>
      <c r="C195" s="143">
        <v>44751</v>
      </c>
      <c r="D195" s="142" t="s">
        <v>72</v>
      </c>
      <c r="E195" s="142" t="s">
        <v>518</v>
      </c>
      <c r="F195" s="142" t="s">
        <v>525</v>
      </c>
      <c r="G195" s="142" t="s">
        <v>44</v>
      </c>
      <c r="H195" s="142">
        <v>400</v>
      </c>
      <c r="I195" s="142">
        <v>16</v>
      </c>
      <c r="J195" s="142" t="s">
        <v>515</v>
      </c>
      <c r="K195" s="142">
        <v>20.164000000000001</v>
      </c>
      <c r="L195" s="142">
        <f t="shared" ref="L195" si="96">K195-K194</f>
        <v>7.8510000000000009</v>
      </c>
    </row>
    <row r="196" spans="1:12">
      <c r="A196" s="140" t="s">
        <v>71</v>
      </c>
      <c r="B196" s="140">
        <v>2022</v>
      </c>
      <c r="C196" s="141">
        <v>44751</v>
      </c>
      <c r="D196" s="140" t="s">
        <v>72</v>
      </c>
      <c r="E196" s="140" t="s">
        <v>518</v>
      </c>
      <c r="F196" s="140" t="s">
        <v>525</v>
      </c>
      <c r="G196" s="140" t="s">
        <v>44</v>
      </c>
      <c r="H196" s="140">
        <v>400</v>
      </c>
      <c r="I196" s="140">
        <v>16</v>
      </c>
      <c r="J196" s="140" t="s">
        <v>516</v>
      </c>
      <c r="K196" s="140">
        <v>27.975000000000001</v>
      </c>
      <c r="L196" s="142">
        <f t="shared" si="66"/>
        <v>7.8109999999999999</v>
      </c>
    </row>
    <row r="197" spans="1:12">
      <c r="A197" s="142" t="s">
        <v>71</v>
      </c>
      <c r="B197" s="142">
        <v>2022</v>
      </c>
      <c r="C197" s="143">
        <v>44751</v>
      </c>
      <c r="D197" s="142" t="s">
        <v>72</v>
      </c>
      <c r="E197" s="142" t="s">
        <v>518</v>
      </c>
      <c r="F197" s="142" t="s">
        <v>525</v>
      </c>
      <c r="G197" s="142" t="s">
        <v>44</v>
      </c>
      <c r="H197" s="142">
        <v>400</v>
      </c>
      <c r="I197" s="142">
        <v>16</v>
      </c>
      <c r="J197" s="142" t="s">
        <v>517</v>
      </c>
      <c r="K197" s="142">
        <v>36.020000000000003</v>
      </c>
      <c r="L197" s="142">
        <f t="shared" si="66"/>
        <v>8.0450000000000017</v>
      </c>
    </row>
    <row r="198" spans="1:12">
      <c r="A198" s="140" t="s">
        <v>71</v>
      </c>
      <c r="B198" s="140">
        <v>2022</v>
      </c>
      <c r="C198" s="141">
        <v>44751</v>
      </c>
      <c r="D198" s="140" t="s">
        <v>72</v>
      </c>
      <c r="E198" s="140" t="s">
        <v>518</v>
      </c>
      <c r="F198" s="140" t="s">
        <v>87</v>
      </c>
      <c r="G198" s="140" t="s">
        <v>88</v>
      </c>
      <c r="H198" s="140">
        <v>400</v>
      </c>
      <c r="I198" s="140">
        <v>17</v>
      </c>
      <c r="J198" s="140" t="s">
        <v>514</v>
      </c>
      <c r="K198" s="140">
        <v>13.257999999999999</v>
      </c>
      <c r="L198" s="140">
        <f t="shared" ref="L198" si="97">K198</f>
        <v>13.257999999999999</v>
      </c>
    </row>
    <row r="199" spans="1:12">
      <c r="A199" s="142" t="s">
        <v>71</v>
      </c>
      <c r="B199" s="142">
        <v>2022</v>
      </c>
      <c r="C199" s="143">
        <v>44751</v>
      </c>
      <c r="D199" s="142" t="s">
        <v>72</v>
      </c>
      <c r="E199" s="142" t="s">
        <v>518</v>
      </c>
      <c r="F199" s="142" t="s">
        <v>87</v>
      </c>
      <c r="G199" s="142" t="s">
        <v>88</v>
      </c>
      <c r="H199" s="142">
        <v>400</v>
      </c>
      <c r="I199" s="142">
        <v>17</v>
      </c>
      <c r="J199" s="142" t="s">
        <v>515</v>
      </c>
      <c r="K199" s="142">
        <v>21.114000000000001</v>
      </c>
      <c r="L199" s="142">
        <f t="shared" ref="L199:L261" si="98">K199-K198</f>
        <v>7.8560000000000016</v>
      </c>
    </row>
    <row r="200" spans="1:12">
      <c r="A200" s="140" t="s">
        <v>71</v>
      </c>
      <c r="B200" s="140">
        <v>2022</v>
      </c>
      <c r="C200" s="141">
        <v>44751</v>
      </c>
      <c r="D200" s="140" t="s">
        <v>72</v>
      </c>
      <c r="E200" s="140" t="s">
        <v>518</v>
      </c>
      <c r="F200" s="140" t="s">
        <v>87</v>
      </c>
      <c r="G200" s="140" t="s">
        <v>88</v>
      </c>
      <c r="H200" s="140">
        <v>400</v>
      </c>
      <c r="I200" s="140">
        <v>17</v>
      </c>
      <c r="J200" s="140" t="s">
        <v>516</v>
      </c>
      <c r="K200" s="140">
        <v>28.776</v>
      </c>
      <c r="L200" s="142">
        <f t="shared" si="98"/>
        <v>7.661999999999999</v>
      </c>
    </row>
    <row r="201" spans="1:12">
      <c r="A201" s="142" t="s">
        <v>71</v>
      </c>
      <c r="B201" s="142">
        <v>2022</v>
      </c>
      <c r="C201" s="143">
        <v>44751</v>
      </c>
      <c r="D201" s="142" t="s">
        <v>72</v>
      </c>
      <c r="E201" s="142" t="s">
        <v>518</v>
      </c>
      <c r="F201" s="142" t="s">
        <v>87</v>
      </c>
      <c r="G201" s="142" t="s">
        <v>88</v>
      </c>
      <c r="H201" s="142">
        <v>400</v>
      </c>
      <c r="I201" s="142">
        <v>17</v>
      </c>
      <c r="J201" s="142" t="s">
        <v>517</v>
      </c>
      <c r="K201" s="142">
        <v>36.795999999999999</v>
      </c>
      <c r="L201" s="142">
        <f t="shared" si="98"/>
        <v>8.02</v>
      </c>
    </row>
    <row r="202" spans="1:12">
      <c r="A202" s="140" t="s">
        <v>71</v>
      </c>
      <c r="B202" s="140">
        <v>2022</v>
      </c>
      <c r="C202" s="141">
        <v>44751</v>
      </c>
      <c r="D202" s="140" t="s">
        <v>72</v>
      </c>
      <c r="E202" s="140" t="s">
        <v>518</v>
      </c>
      <c r="F202" s="140" t="s">
        <v>526</v>
      </c>
      <c r="G202" s="140" t="s">
        <v>65</v>
      </c>
      <c r="H202" s="140">
        <v>400</v>
      </c>
      <c r="I202" s="140">
        <v>18</v>
      </c>
      <c r="J202" s="140" t="s">
        <v>514</v>
      </c>
      <c r="K202" s="140">
        <v>13.401</v>
      </c>
      <c r="L202" s="140">
        <f t="shared" ref="L202" si="99">K202</f>
        <v>13.401</v>
      </c>
    </row>
    <row r="203" spans="1:12">
      <c r="A203" s="142" t="s">
        <v>71</v>
      </c>
      <c r="B203" s="142">
        <v>2022</v>
      </c>
      <c r="C203" s="143">
        <v>44751</v>
      </c>
      <c r="D203" s="142" t="s">
        <v>72</v>
      </c>
      <c r="E203" s="142" t="s">
        <v>518</v>
      </c>
      <c r="F203" s="142" t="s">
        <v>526</v>
      </c>
      <c r="G203" s="142" t="s">
        <v>65</v>
      </c>
      <c r="H203" s="142">
        <v>400</v>
      </c>
      <c r="I203" s="142">
        <v>18</v>
      </c>
      <c r="J203" s="142" t="s">
        <v>515</v>
      </c>
      <c r="K203" s="142">
        <v>21.488</v>
      </c>
      <c r="L203" s="142">
        <f t="shared" ref="L203" si="100">K203-K202</f>
        <v>8.0869999999999997</v>
      </c>
    </row>
    <row r="204" spans="1:12">
      <c r="A204" s="140" t="s">
        <v>71</v>
      </c>
      <c r="B204" s="140">
        <v>2022</v>
      </c>
      <c r="C204" s="141">
        <v>44751</v>
      </c>
      <c r="D204" s="140" t="s">
        <v>72</v>
      </c>
      <c r="E204" s="140" t="s">
        <v>518</v>
      </c>
      <c r="F204" s="140" t="s">
        <v>526</v>
      </c>
      <c r="G204" s="140" t="s">
        <v>65</v>
      </c>
      <c r="H204" s="140">
        <v>400</v>
      </c>
      <c r="I204" s="140">
        <v>18</v>
      </c>
      <c r="J204" s="140" t="s">
        <v>516</v>
      </c>
      <c r="K204" s="140">
        <v>29.282</v>
      </c>
      <c r="L204" s="142">
        <f t="shared" si="98"/>
        <v>7.7940000000000005</v>
      </c>
    </row>
    <row r="205" spans="1:12">
      <c r="A205" s="142" t="s">
        <v>71</v>
      </c>
      <c r="B205" s="142">
        <v>2022</v>
      </c>
      <c r="C205" s="143">
        <v>44751</v>
      </c>
      <c r="D205" s="142" t="s">
        <v>72</v>
      </c>
      <c r="E205" s="142" t="s">
        <v>518</v>
      </c>
      <c r="F205" s="142" t="s">
        <v>526</v>
      </c>
      <c r="G205" s="142" t="s">
        <v>65</v>
      </c>
      <c r="H205" s="142">
        <v>400</v>
      </c>
      <c r="I205" s="142">
        <v>18</v>
      </c>
      <c r="J205" s="142" t="s">
        <v>517</v>
      </c>
      <c r="K205" s="142">
        <v>37.344999999999999</v>
      </c>
      <c r="L205" s="142">
        <f t="shared" si="98"/>
        <v>8.0629999999999988</v>
      </c>
    </row>
    <row r="206" spans="1:12">
      <c r="A206" s="140" t="s">
        <v>71</v>
      </c>
      <c r="B206" s="140">
        <v>2022</v>
      </c>
      <c r="C206" s="141">
        <v>44751</v>
      </c>
      <c r="D206" s="140" t="s">
        <v>72</v>
      </c>
      <c r="E206" s="140" t="s">
        <v>518</v>
      </c>
      <c r="F206" s="140" t="s">
        <v>308</v>
      </c>
      <c r="G206" s="140" t="s">
        <v>53</v>
      </c>
      <c r="H206" s="140">
        <v>22.980821917808218</v>
      </c>
      <c r="I206" s="140">
        <v>19</v>
      </c>
      <c r="J206" s="140" t="s">
        <v>514</v>
      </c>
      <c r="K206" s="140">
        <v>13.813000000000001</v>
      </c>
      <c r="L206" s="140">
        <f t="shared" ref="L206" si="101">K206</f>
        <v>13.813000000000001</v>
      </c>
    </row>
    <row r="207" spans="1:12">
      <c r="A207" s="142" t="s">
        <v>71</v>
      </c>
      <c r="B207" s="142">
        <v>2022</v>
      </c>
      <c r="C207" s="143">
        <v>44751</v>
      </c>
      <c r="D207" s="142" t="s">
        <v>72</v>
      </c>
      <c r="E207" s="142" t="s">
        <v>518</v>
      </c>
      <c r="F207" s="142" t="s">
        <v>308</v>
      </c>
      <c r="G207" s="142" t="s">
        <v>53</v>
      </c>
      <c r="H207" s="142">
        <v>22.980821917808218</v>
      </c>
      <c r="I207" s="142">
        <v>19</v>
      </c>
      <c r="J207" s="142" t="s">
        <v>515</v>
      </c>
      <c r="K207" s="142">
        <v>21.963999999999999</v>
      </c>
      <c r="L207" s="142">
        <f t="shared" ref="L207" si="102">K207-K206</f>
        <v>8.150999999999998</v>
      </c>
    </row>
    <row r="208" spans="1:12">
      <c r="A208" s="140" t="s">
        <v>71</v>
      </c>
      <c r="B208" s="140">
        <v>2022</v>
      </c>
      <c r="C208" s="141">
        <v>44751</v>
      </c>
      <c r="D208" s="140" t="s">
        <v>72</v>
      </c>
      <c r="E208" s="140" t="s">
        <v>518</v>
      </c>
      <c r="F208" s="140" t="s">
        <v>308</v>
      </c>
      <c r="G208" s="140" t="s">
        <v>53</v>
      </c>
      <c r="H208" s="140">
        <v>22.980821917808218</v>
      </c>
      <c r="I208" s="140">
        <v>19</v>
      </c>
      <c r="J208" s="140" t="s">
        <v>516</v>
      </c>
      <c r="K208" s="140">
        <v>29.745000000000001</v>
      </c>
      <c r="L208" s="142">
        <f t="shared" si="98"/>
        <v>7.7810000000000024</v>
      </c>
    </row>
    <row r="209" spans="1:12">
      <c r="A209" s="142" t="s">
        <v>71</v>
      </c>
      <c r="B209" s="142">
        <v>2022</v>
      </c>
      <c r="C209" s="143">
        <v>44751</v>
      </c>
      <c r="D209" s="142" t="s">
        <v>72</v>
      </c>
      <c r="E209" s="142" t="s">
        <v>518</v>
      </c>
      <c r="F209" s="142" t="s">
        <v>308</v>
      </c>
      <c r="G209" s="142" t="s">
        <v>53</v>
      </c>
      <c r="H209" s="142">
        <v>22.980821917808218</v>
      </c>
      <c r="I209" s="142">
        <v>19</v>
      </c>
      <c r="J209" s="142" t="s">
        <v>517</v>
      </c>
      <c r="K209" s="142">
        <v>37.406999999999996</v>
      </c>
      <c r="L209" s="142">
        <f t="shared" si="98"/>
        <v>7.6619999999999955</v>
      </c>
    </row>
    <row r="210" spans="1:12">
      <c r="A210" s="140" t="s">
        <v>71</v>
      </c>
      <c r="B210" s="140">
        <v>2022</v>
      </c>
      <c r="C210" s="141">
        <v>44751</v>
      </c>
      <c r="D210" s="140" t="s">
        <v>72</v>
      </c>
      <c r="E210" s="140" t="s">
        <v>209</v>
      </c>
      <c r="F210" s="140" t="s">
        <v>20</v>
      </c>
      <c r="G210" s="140" t="s">
        <v>21</v>
      </c>
      <c r="H210" s="140">
        <v>26.926027397260274</v>
      </c>
      <c r="I210" s="140">
        <v>1</v>
      </c>
      <c r="J210" s="140" t="s">
        <v>514</v>
      </c>
      <c r="K210" s="140">
        <v>11.750999999999999</v>
      </c>
      <c r="L210" s="140">
        <f t="shared" ref="L210" si="103">K210</f>
        <v>11.750999999999999</v>
      </c>
    </row>
    <row r="211" spans="1:12">
      <c r="A211" s="142" t="s">
        <v>71</v>
      </c>
      <c r="B211" s="142">
        <v>2022</v>
      </c>
      <c r="C211" s="143">
        <v>44751</v>
      </c>
      <c r="D211" s="142" t="s">
        <v>72</v>
      </c>
      <c r="E211" s="142" t="s">
        <v>209</v>
      </c>
      <c r="F211" s="142" t="s">
        <v>20</v>
      </c>
      <c r="G211" s="142" t="s">
        <v>21</v>
      </c>
      <c r="H211" s="142">
        <v>26.926027397260274</v>
      </c>
      <c r="I211" s="142">
        <v>1</v>
      </c>
      <c r="J211" s="142" t="s">
        <v>515</v>
      </c>
      <c r="K211" s="142">
        <v>18.98</v>
      </c>
      <c r="L211" s="142">
        <f t="shared" ref="L211" si="104">K211-K210</f>
        <v>7.229000000000001</v>
      </c>
    </row>
    <row r="212" spans="1:12">
      <c r="A212" s="140" t="s">
        <v>71</v>
      </c>
      <c r="B212" s="140">
        <v>2022</v>
      </c>
      <c r="C212" s="141">
        <v>44751</v>
      </c>
      <c r="D212" s="140" t="s">
        <v>72</v>
      </c>
      <c r="E212" s="140" t="s">
        <v>209</v>
      </c>
      <c r="F212" s="140" t="s">
        <v>20</v>
      </c>
      <c r="G212" s="140" t="s">
        <v>21</v>
      </c>
      <c r="H212" s="140">
        <v>26.926027397260274</v>
      </c>
      <c r="I212" s="140">
        <v>1</v>
      </c>
      <c r="J212" s="140" t="s">
        <v>516</v>
      </c>
      <c r="K212" s="140">
        <v>25.85</v>
      </c>
      <c r="L212" s="142">
        <f t="shared" si="98"/>
        <v>6.870000000000001</v>
      </c>
    </row>
    <row r="213" spans="1:12">
      <c r="A213" s="142" t="s">
        <v>71</v>
      </c>
      <c r="B213" s="142">
        <v>2022</v>
      </c>
      <c r="C213" s="143">
        <v>44751</v>
      </c>
      <c r="D213" s="142" t="s">
        <v>72</v>
      </c>
      <c r="E213" s="142" t="s">
        <v>209</v>
      </c>
      <c r="F213" s="142" t="s">
        <v>20</v>
      </c>
      <c r="G213" s="142" t="s">
        <v>21</v>
      </c>
      <c r="H213" s="142">
        <v>26.926027397260274</v>
      </c>
      <c r="I213" s="142">
        <v>1</v>
      </c>
      <c r="J213" s="142" t="s">
        <v>517</v>
      </c>
      <c r="K213" s="142">
        <v>32.951999999999998</v>
      </c>
      <c r="L213" s="142">
        <f t="shared" si="98"/>
        <v>7.1019999999999968</v>
      </c>
    </row>
    <row r="214" spans="1:12">
      <c r="A214" s="140" t="s">
        <v>71</v>
      </c>
      <c r="B214" s="140">
        <v>2022</v>
      </c>
      <c r="C214" s="141">
        <v>44751</v>
      </c>
      <c r="D214" s="140" t="s">
        <v>72</v>
      </c>
      <c r="E214" s="140" t="s">
        <v>209</v>
      </c>
      <c r="F214" s="140" t="s">
        <v>76</v>
      </c>
      <c r="G214" s="140" t="s">
        <v>77</v>
      </c>
      <c r="H214" s="140">
        <v>122.60547945205479</v>
      </c>
      <c r="I214" s="140">
        <v>2</v>
      </c>
      <c r="J214" s="140" t="s">
        <v>514</v>
      </c>
      <c r="K214" s="140">
        <v>11.585000000000001</v>
      </c>
      <c r="L214" s="140">
        <f t="shared" ref="L214" si="105">K214</f>
        <v>11.585000000000001</v>
      </c>
    </row>
    <row r="215" spans="1:12">
      <c r="A215" s="142" t="s">
        <v>71</v>
      </c>
      <c r="B215" s="142">
        <v>2022</v>
      </c>
      <c r="C215" s="143">
        <v>44751</v>
      </c>
      <c r="D215" s="142" t="s">
        <v>72</v>
      </c>
      <c r="E215" s="142" t="s">
        <v>209</v>
      </c>
      <c r="F215" s="142" t="s">
        <v>76</v>
      </c>
      <c r="G215" s="142" t="s">
        <v>77</v>
      </c>
      <c r="H215" s="142">
        <v>122.60547945205479</v>
      </c>
      <c r="I215" s="142">
        <v>2</v>
      </c>
      <c r="J215" s="142" t="s">
        <v>515</v>
      </c>
      <c r="K215" s="142">
        <v>18.818000000000001</v>
      </c>
      <c r="L215" s="142">
        <f t="shared" ref="L215" si="106">K215-K214</f>
        <v>7.2330000000000005</v>
      </c>
    </row>
    <row r="216" spans="1:12">
      <c r="A216" s="140" t="s">
        <v>71</v>
      </c>
      <c r="B216" s="140">
        <v>2022</v>
      </c>
      <c r="C216" s="141">
        <v>44751</v>
      </c>
      <c r="D216" s="140" t="s">
        <v>72</v>
      </c>
      <c r="E216" s="140" t="s">
        <v>209</v>
      </c>
      <c r="F216" s="140" t="s">
        <v>76</v>
      </c>
      <c r="G216" s="140" t="s">
        <v>77</v>
      </c>
      <c r="H216" s="140">
        <v>122.60547945205479</v>
      </c>
      <c r="I216" s="140">
        <v>2</v>
      </c>
      <c r="J216" s="140" t="s">
        <v>516</v>
      </c>
      <c r="K216" s="140">
        <v>25.702000000000002</v>
      </c>
      <c r="L216" s="142">
        <f t="shared" si="98"/>
        <v>6.8840000000000003</v>
      </c>
    </row>
    <row r="217" spans="1:12">
      <c r="A217" s="142" t="s">
        <v>71</v>
      </c>
      <c r="B217" s="142">
        <v>2022</v>
      </c>
      <c r="C217" s="143">
        <v>44751</v>
      </c>
      <c r="D217" s="142" t="s">
        <v>72</v>
      </c>
      <c r="E217" s="142" t="s">
        <v>209</v>
      </c>
      <c r="F217" s="142" t="s">
        <v>76</v>
      </c>
      <c r="G217" s="142" t="s">
        <v>77</v>
      </c>
      <c r="H217" s="142">
        <v>122.60547945205479</v>
      </c>
      <c r="I217" s="142">
        <v>2</v>
      </c>
      <c r="J217" s="142" t="s">
        <v>517</v>
      </c>
      <c r="K217" s="142">
        <v>32.957000000000001</v>
      </c>
      <c r="L217" s="142">
        <f t="shared" si="98"/>
        <v>7.254999999999999</v>
      </c>
    </row>
    <row r="218" spans="1:12">
      <c r="A218" s="140" t="s">
        <v>71</v>
      </c>
      <c r="B218" s="140">
        <v>2022</v>
      </c>
      <c r="C218" s="141">
        <v>44751</v>
      </c>
      <c r="D218" s="140" t="s">
        <v>72</v>
      </c>
      <c r="E218" s="140" t="s">
        <v>209</v>
      </c>
      <c r="F218" s="140" t="s">
        <v>37</v>
      </c>
      <c r="G218" s="140" t="s">
        <v>38</v>
      </c>
      <c r="H218" s="140">
        <v>400</v>
      </c>
      <c r="I218" s="140">
        <v>3</v>
      </c>
      <c r="J218" s="140" t="s">
        <v>514</v>
      </c>
      <c r="K218" s="140">
        <v>12.037000000000001</v>
      </c>
      <c r="L218" s="140">
        <f t="shared" ref="L218" si="107">K218</f>
        <v>12.037000000000001</v>
      </c>
    </row>
    <row r="219" spans="1:12">
      <c r="A219" s="142" t="s">
        <v>71</v>
      </c>
      <c r="B219" s="142">
        <v>2022</v>
      </c>
      <c r="C219" s="143">
        <v>44751</v>
      </c>
      <c r="D219" s="142" t="s">
        <v>72</v>
      </c>
      <c r="E219" s="142" t="s">
        <v>209</v>
      </c>
      <c r="F219" s="142" t="s">
        <v>37</v>
      </c>
      <c r="G219" s="142" t="s">
        <v>38</v>
      </c>
      <c r="H219" s="142">
        <v>400</v>
      </c>
      <c r="I219" s="142">
        <v>3</v>
      </c>
      <c r="J219" s="142" t="s">
        <v>515</v>
      </c>
      <c r="K219" s="142">
        <v>19.465</v>
      </c>
      <c r="L219" s="142">
        <f t="shared" ref="L219" si="108">K219-K218</f>
        <v>7.427999999999999</v>
      </c>
    </row>
    <row r="220" spans="1:12">
      <c r="A220" s="140" t="s">
        <v>71</v>
      </c>
      <c r="B220" s="140">
        <v>2022</v>
      </c>
      <c r="C220" s="141">
        <v>44751</v>
      </c>
      <c r="D220" s="140" t="s">
        <v>72</v>
      </c>
      <c r="E220" s="140" t="s">
        <v>209</v>
      </c>
      <c r="F220" s="140" t="s">
        <v>37</v>
      </c>
      <c r="G220" s="140" t="s">
        <v>38</v>
      </c>
      <c r="H220" s="140">
        <v>400</v>
      </c>
      <c r="I220" s="140">
        <v>3</v>
      </c>
      <c r="J220" s="140" t="s">
        <v>516</v>
      </c>
      <c r="K220" s="140">
        <v>26.454999999999998</v>
      </c>
      <c r="L220" s="142">
        <f t="shared" si="98"/>
        <v>6.9899999999999984</v>
      </c>
    </row>
    <row r="221" spans="1:12">
      <c r="A221" s="142" t="s">
        <v>71</v>
      </c>
      <c r="B221" s="142">
        <v>2022</v>
      </c>
      <c r="C221" s="143">
        <v>44751</v>
      </c>
      <c r="D221" s="142" t="s">
        <v>72</v>
      </c>
      <c r="E221" s="142" t="s">
        <v>209</v>
      </c>
      <c r="F221" s="142" t="s">
        <v>37</v>
      </c>
      <c r="G221" s="142" t="s">
        <v>38</v>
      </c>
      <c r="H221" s="142">
        <v>400</v>
      </c>
      <c r="I221" s="142">
        <v>3</v>
      </c>
      <c r="J221" s="142" t="s">
        <v>517</v>
      </c>
      <c r="K221" s="142">
        <v>33.539000000000001</v>
      </c>
      <c r="L221" s="142">
        <f t="shared" si="98"/>
        <v>7.0840000000000032</v>
      </c>
    </row>
    <row r="222" spans="1:12">
      <c r="A222" s="140" t="s">
        <v>71</v>
      </c>
      <c r="B222" s="140">
        <v>2022</v>
      </c>
      <c r="C222" s="141">
        <v>44751</v>
      </c>
      <c r="D222" s="140" t="s">
        <v>72</v>
      </c>
      <c r="E222" s="140" t="s">
        <v>209</v>
      </c>
      <c r="F222" s="140" t="s">
        <v>18</v>
      </c>
      <c r="G222" s="140" t="s">
        <v>19</v>
      </c>
      <c r="H222" s="140">
        <v>24.12876712328767</v>
      </c>
      <c r="I222" s="140">
        <v>4</v>
      </c>
      <c r="J222" s="140" t="s">
        <v>514</v>
      </c>
      <c r="K222" s="140">
        <v>12.066000000000001</v>
      </c>
      <c r="L222" s="140">
        <f t="shared" ref="L222" si="109">K222</f>
        <v>12.066000000000001</v>
      </c>
    </row>
    <row r="223" spans="1:12">
      <c r="A223" s="142" t="s">
        <v>71</v>
      </c>
      <c r="B223" s="142">
        <v>2022</v>
      </c>
      <c r="C223" s="143">
        <v>44751</v>
      </c>
      <c r="D223" s="142" t="s">
        <v>72</v>
      </c>
      <c r="E223" s="142" t="s">
        <v>209</v>
      </c>
      <c r="F223" s="142" t="s">
        <v>18</v>
      </c>
      <c r="G223" s="142" t="s">
        <v>19</v>
      </c>
      <c r="H223" s="142">
        <v>24.12876712328767</v>
      </c>
      <c r="I223" s="142">
        <v>4</v>
      </c>
      <c r="J223" s="142" t="s">
        <v>515</v>
      </c>
      <c r="K223" s="142">
        <v>19.489999999999998</v>
      </c>
      <c r="L223" s="142">
        <f t="shared" ref="L223" si="110">K223-K222</f>
        <v>7.4239999999999977</v>
      </c>
    </row>
    <row r="224" spans="1:12">
      <c r="A224" s="140" t="s">
        <v>71</v>
      </c>
      <c r="B224" s="140">
        <v>2022</v>
      </c>
      <c r="C224" s="141">
        <v>44751</v>
      </c>
      <c r="D224" s="140" t="s">
        <v>72</v>
      </c>
      <c r="E224" s="140" t="s">
        <v>209</v>
      </c>
      <c r="F224" s="140" t="s">
        <v>18</v>
      </c>
      <c r="G224" s="140" t="s">
        <v>19</v>
      </c>
      <c r="H224" s="140">
        <v>24.12876712328767</v>
      </c>
      <c r="I224" s="140">
        <v>4</v>
      </c>
      <c r="J224" s="140" t="s">
        <v>516</v>
      </c>
      <c r="K224" s="140">
        <v>26.524999999999999</v>
      </c>
      <c r="L224" s="142">
        <f t="shared" si="98"/>
        <v>7.0350000000000001</v>
      </c>
    </row>
    <row r="225" spans="1:12">
      <c r="A225" s="142" t="s">
        <v>71</v>
      </c>
      <c r="B225" s="142">
        <v>2022</v>
      </c>
      <c r="C225" s="143">
        <v>44751</v>
      </c>
      <c r="D225" s="142" t="s">
        <v>72</v>
      </c>
      <c r="E225" s="142" t="s">
        <v>209</v>
      </c>
      <c r="F225" s="142" t="s">
        <v>18</v>
      </c>
      <c r="G225" s="142" t="s">
        <v>19</v>
      </c>
      <c r="H225" s="142">
        <v>24.12876712328767</v>
      </c>
      <c r="I225" s="142">
        <v>4</v>
      </c>
      <c r="J225" s="142" t="s">
        <v>517</v>
      </c>
      <c r="K225" s="142">
        <v>33.710999999999999</v>
      </c>
      <c r="L225" s="142">
        <f t="shared" si="98"/>
        <v>7.1859999999999999</v>
      </c>
    </row>
    <row r="226" spans="1:12">
      <c r="A226" s="140" t="s">
        <v>71</v>
      </c>
      <c r="B226" s="140">
        <v>2022</v>
      </c>
      <c r="C226" s="141">
        <v>44751</v>
      </c>
      <c r="D226" s="140" t="s">
        <v>72</v>
      </c>
      <c r="E226" s="140" t="s">
        <v>209</v>
      </c>
      <c r="F226" s="140" t="s">
        <v>32</v>
      </c>
      <c r="G226" s="140" t="s">
        <v>79</v>
      </c>
      <c r="H226" s="140">
        <v>400</v>
      </c>
      <c r="I226" s="140">
        <v>5</v>
      </c>
      <c r="J226" s="140" t="s">
        <v>514</v>
      </c>
      <c r="K226" s="140">
        <v>11.984999999999999</v>
      </c>
      <c r="L226" s="140">
        <f t="shared" ref="L226" si="111">K226</f>
        <v>11.984999999999999</v>
      </c>
    </row>
    <row r="227" spans="1:12">
      <c r="A227" s="142" t="s">
        <v>71</v>
      </c>
      <c r="B227" s="142">
        <v>2022</v>
      </c>
      <c r="C227" s="143">
        <v>44751</v>
      </c>
      <c r="D227" s="142" t="s">
        <v>72</v>
      </c>
      <c r="E227" s="142" t="s">
        <v>209</v>
      </c>
      <c r="F227" s="142" t="s">
        <v>32</v>
      </c>
      <c r="G227" s="142" t="s">
        <v>79</v>
      </c>
      <c r="H227" s="142">
        <v>400</v>
      </c>
      <c r="I227" s="142">
        <v>5</v>
      </c>
      <c r="J227" s="142" t="s">
        <v>515</v>
      </c>
      <c r="K227" s="142">
        <v>19.420000000000002</v>
      </c>
      <c r="L227" s="142">
        <f t="shared" ref="L227" si="112">K227-K226</f>
        <v>7.4350000000000023</v>
      </c>
    </row>
    <row r="228" spans="1:12">
      <c r="A228" s="140" t="s">
        <v>71</v>
      </c>
      <c r="B228" s="140">
        <v>2022</v>
      </c>
      <c r="C228" s="141">
        <v>44751</v>
      </c>
      <c r="D228" s="140" t="s">
        <v>72</v>
      </c>
      <c r="E228" s="140" t="s">
        <v>209</v>
      </c>
      <c r="F228" s="140" t="s">
        <v>32</v>
      </c>
      <c r="G228" s="140" t="s">
        <v>79</v>
      </c>
      <c r="H228" s="140">
        <v>400</v>
      </c>
      <c r="I228" s="140">
        <v>5</v>
      </c>
      <c r="J228" s="140" t="s">
        <v>516</v>
      </c>
      <c r="K228" s="140">
        <v>26.622</v>
      </c>
      <c r="L228" s="142">
        <f t="shared" si="98"/>
        <v>7.2019999999999982</v>
      </c>
    </row>
    <row r="229" spans="1:12">
      <c r="A229" s="142" t="s">
        <v>71</v>
      </c>
      <c r="B229" s="142">
        <v>2022</v>
      </c>
      <c r="C229" s="143">
        <v>44751</v>
      </c>
      <c r="D229" s="142" t="s">
        <v>72</v>
      </c>
      <c r="E229" s="142" t="s">
        <v>209</v>
      </c>
      <c r="F229" s="142" t="s">
        <v>32</v>
      </c>
      <c r="G229" s="142" t="s">
        <v>79</v>
      </c>
      <c r="H229" s="142">
        <v>400</v>
      </c>
      <c r="I229" s="142">
        <v>5</v>
      </c>
      <c r="J229" s="142" t="s">
        <v>517</v>
      </c>
      <c r="K229" s="142">
        <v>34.018000000000001</v>
      </c>
      <c r="L229" s="142">
        <f t="shared" si="98"/>
        <v>7.3960000000000008</v>
      </c>
    </row>
    <row r="230" spans="1:12">
      <c r="A230" s="140" t="s">
        <v>71</v>
      </c>
      <c r="B230" s="140">
        <v>2022</v>
      </c>
      <c r="C230" s="141">
        <v>44751</v>
      </c>
      <c r="D230" s="140" t="s">
        <v>72</v>
      </c>
      <c r="E230" s="140" t="s">
        <v>209</v>
      </c>
      <c r="F230" s="140" t="s">
        <v>524</v>
      </c>
      <c r="G230" s="140" t="s">
        <v>38</v>
      </c>
      <c r="H230" s="140">
        <v>25.035616438356165</v>
      </c>
      <c r="I230" s="140">
        <v>6</v>
      </c>
      <c r="J230" s="140" t="s">
        <v>514</v>
      </c>
      <c r="K230" s="140">
        <v>12.06</v>
      </c>
      <c r="L230" s="140">
        <f t="shared" ref="L230" si="113">K230</f>
        <v>12.06</v>
      </c>
    </row>
    <row r="231" spans="1:12">
      <c r="A231" s="142" t="s">
        <v>71</v>
      </c>
      <c r="B231" s="142">
        <v>2022</v>
      </c>
      <c r="C231" s="143">
        <v>44751</v>
      </c>
      <c r="D231" s="142" t="s">
        <v>72</v>
      </c>
      <c r="E231" s="142" t="s">
        <v>209</v>
      </c>
      <c r="F231" s="142" t="s">
        <v>524</v>
      </c>
      <c r="G231" s="142" t="s">
        <v>38</v>
      </c>
      <c r="H231" s="142">
        <v>25.035616438356165</v>
      </c>
      <c r="I231" s="142">
        <v>6</v>
      </c>
      <c r="J231" s="142" t="s">
        <v>515</v>
      </c>
      <c r="K231" s="142">
        <v>19.463999999999999</v>
      </c>
      <c r="L231" s="142">
        <f t="shared" ref="L231" si="114">K231-K230</f>
        <v>7.4039999999999981</v>
      </c>
    </row>
    <row r="232" spans="1:12">
      <c r="A232" s="140" t="s">
        <v>71</v>
      </c>
      <c r="B232" s="140">
        <v>2022</v>
      </c>
      <c r="C232" s="141">
        <v>44751</v>
      </c>
      <c r="D232" s="140" t="s">
        <v>72</v>
      </c>
      <c r="E232" s="140" t="s">
        <v>209</v>
      </c>
      <c r="F232" s="140" t="s">
        <v>524</v>
      </c>
      <c r="G232" s="140" t="s">
        <v>38</v>
      </c>
      <c r="H232" s="140">
        <v>25.035616438356165</v>
      </c>
      <c r="I232" s="140">
        <v>6</v>
      </c>
      <c r="J232" s="140" t="s">
        <v>516</v>
      </c>
      <c r="K232" s="140">
        <v>26.626999999999999</v>
      </c>
      <c r="L232" s="142">
        <f t="shared" si="98"/>
        <v>7.1630000000000003</v>
      </c>
    </row>
    <row r="233" spans="1:12">
      <c r="A233" s="142" t="s">
        <v>71</v>
      </c>
      <c r="B233" s="142">
        <v>2022</v>
      </c>
      <c r="C233" s="143">
        <v>44751</v>
      </c>
      <c r="D233" s="142" t="s">
        <v>72</v>
      </c>
      <c r="E233" s="142" t="s">
        <v>209</v>
      </c>
      <c r="F233" s="142" t="s">
        <v>524</v>
      </c>
      <c r="G233" s="142" t="s">
        <v>38</v>
      </c>
      <c r="H233" s="142">
        <v>25.035616438356165</v>
      </c>
      <c r="I233" s="142">
        <v>6</v>
      </c>
      <c r="J233" s="142" t="s">
        <v>517</v>
      </c>
      <c r="K233" s="142">
        <v>34.073999999999998</v>
      </c>
      <c r="L233" s="142">
        <f t="shared" si="98"/>
        <v>7.4469999999999992</v>
      </c>
    </row>
    <row r="234" spans="1:12">
      <c r="A234" s="140" t="s">
        <v>71</v>
      </c>
      <c r="B234" s="140">
        <v>2022</v>
      </c>
      <c r="C234" s="141">
        <v>44751</v>
      </c>
      <c r="D234" s="140" t="s">
        <v>72</v>
      </c>
      <c r="E234" s="140" t="s">
        <v>209</v>
      </c>
      <c r="F234" s="140" t="s">
        <v>523</v>
      </c>
      <c r="G234" s="140" t="s">
        <v>19</v>
      </c>
      <c r="H234" s="140">
        <v>22.843835616438355</v>
      </c>
      <c r="I234" s="140">
        <v>7</v>
      </c>
      <c r="J234" s="140" t="s">
        <v>514</v>
      </c>
      <c r="K234" s="140">
        <v>12.332000000000001</v>
      </c>
      <c r="L234" s="140">
        <f t="shared" ref="L234" si="115">K234</f>
        <v>12.332000000000001</v>
      </c>
    </row>
    <row r="235" spans="1:12">
      <c r="A235" s="142" t="s">
        <v>71</v>
      </c>
      <c r="B235" s="142">
        <v>2022</v>
      </c>
      <c r="C235" s="143">
        <v>44751</v>
      </c>
      <c r="D235" s="142" t="s">
        <v>72</v>
      </c>
      <c r="E235" s="142" t="s">
        <v>209</v>
      </c>
      <c r="F235" s="142" t="s">
        <v>523</v>
      </c>
      <c r="G235" s="142" t="s">
        <v>19</v>
      </c>
      <c r="H235" s="142">
        <v>22.843835616438355</v>
      </c>
      <c r="I235" s="142">
        <v>7</v>
      </c>
      <c r="J235" s="142" t="s">
        <v>515</v>
      </c>
      <c r="K235" s="142">
        <v>19.742000000000001</v>
      </c>
      <c r="L235" s="142">
        <f t="shared" ref="L235" si="116">K235-K234</f>
        <v>7.41</v>
      </c>
    </row>
    <row r="236" spans="1:12">
      <c r="A236" s="140" t="s">
        <v>71</v>
      </c>
      <c r="B236" s="140">
        <v>2022</v>
      </c>
      <c r="C236" s="141">
        <v>44751</v>
      </c>
      <c r="D236" s="140" t="s">
        <v>72</v>
      </c>
      <c r="E236" s="140" t="s">
        <v>209</v>
      </c>
      <c r="F236" s="140" t="s">
        <v>523</v>
      </c>
      <c r="G236" s="140" t="s">
        <v>19</v>
      </c>
      <c r="H236" s="140">
        <v>22.843835616438355</v>
      </c>
      <c r="I236" s="140">
        <v>7</v>
      </c>
      <c r="J236" s="140" t="s">
        <v>516</v>
      </c>
      <c r="K236" s="140">
        <v>26.843</v>
      </c>
      <c r="L236" s="142">
        <f t="shared" si="98"/>
        <v>7.1009999999999991</v>
      </c>
    </row>
    <row r="237" spans="1:12">
      <c r="A237" s="142" t="s">
        <v>71</v>
      </c>
      <c r="B237" s="142">
        <v>2022</v>
      </c>
      <c r="C237" s="143">
        <v>44751</v>
      </c>
      <c r="D237" s="142" t="s">
        <v>72</v>
      </c>
      <c r="E237" s="142" t="s">
        <v>209</v>
      </c>
      <c r="F237" s="142" t="s">
        <v>523</v>
      </c>
      <c r="G237" s="142" t="s">
        <v>19</v>
      </c>
      <c r="H237" s="142">
        <v>22.843835616438355</v>
      </c>
      <c r="I237" s="142">
        <v>7</v>
      </c>
      <c r="J237" s="142" t="s">
        <v>517</v>
      </c>
      <c r="K237" s="142">
        <v>34.101999999999997</v>
      </c>
      <c r="L237" s="142">
        <f t="shared" si="98"/>
        <v>7.2589999999999968</v>
      </c>
    </row>
    <row r="238" spans="1:12">
      <c r="A238" s="140" t="s">
        <v>71</v>
      </c>
      <c r="B238" s="140">
        <v>2022</v>
      </c>
      <c r="C238" s="141">
        <v>44751</v>
      </c>
      <c r="D238" s="140" t="s">
        <v>72</v>
      </c>
      <c r="E238" s="140" t="s">
        <v>209</v>
      </c>
      <c r="F238" s="140" t="s">
        <v>141</v>
      </c>
      <c r="G238" s="140" t="s">
        <v>44</v>
      </c>
      <c r="H238" s="140">
        <v>32.0027397260274</v>
      </c>
      <c r="I238" s="140">
        <v>8</v>
      </c>
      <c r="J238" s="140" t="s">
        <v>514</v>
      </c>
      <c r="K238" s="140">
        <v>11.981999999999999</v>
      </c>
      <c r="L238" s="140">
        <f t="shared" ref="L238" si="117">K238</f>
        <v>11.981999999999999</v>
      </c>
    </row>
    <row r="239" spans="1:12">
      <c r="A239" s="142" t="s">
        <v>71</v>
      </c>
      <c r="B239" s="142">
        <v>2022</v>
      </c>
      <c r="C239" s="143">
        <v>44751</v>
      </c>
      <c r="D239" s="142" t="s">
        <v>72</v>
      </c>
      <c r="E239" s="142" t="s">
        <v>209</v>
      </c>
      <c r="F239" s="142" t="s">
        <v>141</v>
      </c>
      <c r="G239" s="142" t="s">
        <v>44</v>
      </c>
      <c r="H239" s="142">
        <v>32.0027397260274</v>
      </c>
      <c r="I239" s="142">
        <v>8</v>
      </c>
      <c r="J239" s="142" t="s">
        <v>515</v>
      </c>
      <c r="K239" s="142">
        <v>19.541</v>
      </c>
      <c r="L239" s="142">
        <f t="shared" ref="L239" si="118">K239-K238</f>
        <v>7.5590000000000011</v>
      </c>
    </row>
    <row r="240" spans="1:12">
      <c r="A240" s="140" t="s">
        <v>71</v>
      </c>
      <c r="B240" s="140">
        <v>2022</v>
      </c>
      <c r="C240" s="141">
        <v>44751</v>
      </c>
      <c r="D240" s="140" t="s">
        <v>72</v>
      </c>
      <c r="E240" s="140" t="s">
        <v>209</v>
      </c>
      <c r="F240" s="140" t="s">
        <v>141</v>
      </c>
      <c r="G240" s="140" t="s">
        <v>44</v>
      </c>
      <c r="H240" s="140">
        <v>32.0027397260274</v>
      </c>
      <c r="I240" s="140">
        <v>8</v>
      </c>
      <c r="J240" s="140" t="s">
        <v>516</v>
      </c>
      <c r="K240" s="140">
        <v>26.876000000000001</v>
      </c>
      <c r="L240" s="142">
        <f t="shared" si="98"/>
        <v>7.3350000000000009</v>
      </c>
    </row>
    <row r="241" spans="1:12">
      <c r="A241" s="142" t="s">
        <v>71</v>
      </c>
      <c r="B241" s="142">
        <v>2022</v>
      </c>
      <c r="C241" s="143">
        <v>44751</v>
      </c>
      <c r="D241" s="142" t="s">
        <v>72</v>
      </c>
      <c r="E241" s="142" t="s">
        <v>209</v>
      </c>
      <c r="F241" s="142" t="s">
        <v>141</v>
      </c>
      <c r="G241" s="142" t="s">
        <v>44</v>
      </c>
      <c r="H241" s="142">
        <v>32.0027397260274</v>
      </c>
      <c r="I241" s="142">
        <v>8</v>
      </c>
      <c r="J241" s="142" t="s">
        <v>517</v>
      </c>
      <c r="K241" s="142">
        <v>34.49</v>
      </c>
      <c r="L241" s="142">
        <f t="shared" si="98"/>
        <v>7.6140000000000008</v>
      </c>
    </row>
    <row r="242" spans="1:12">
      <c r="A242" s="140" t="s">
        <v>94</v>
      </c>
      <c r="B242" s="140">
        <v>2022</v>
      </c>
      <c r="C242" s="141">
        <v>44695</v>
      </c>
      <c r="D242" s="140" t="s">
        <v>72</v>
      </c>
      <c r="E242" s="140" t="s">
        <v>518</v>
      </c>
      <c r="F242" s="140" t="s">
        <v>35</v>
      </c>
      <c r="G242" s="140" t="s">
        <v>36</v>
      </c>
      <c r="H242" s="140">
        <v>122.45205479452055</v>
      </c>
      <c r="I242" s="140">
        <v>1</v>
      </c>
      <c r="J242" s="140" t="s">
        <v>514</v>
      </c>
      <c r="K242" s="140">
        <v>11.42</v>
      </c>
      <c r="L242" s="140">
        <f t="shared" ref="L242" si="119">K242</f>
        <v>11.42</v>
      </c>
    </row>
    <row r="243" spans="1:12">
      <c r="A243" s="142" t="s">
        <v>94</v>
      </c>
      <c r="B243" s="142">
        <v>2022</v>
      </c>
      <c r="C243" s="143">
        <v>44695</v>
      </c>
      <c r="D243" s="142" t="s">
        <v>72</v>
      </c>
      <c r="E243" s="142" t="s">
        <v>518</v>
      </c>
      <c r="F243" s="142" t="s">
        <v>35</v>
      </c>
      <c r="G243" s="142" t="s">
        <v>36</v>
      </c>
      <c r="H243" s="142">
        <v>122.45205479452055</v>
      </c>
      <c r="I243" s="142">
        <v>1</v>
      </c>
      <c r="J243" s="142" t="s">
        <v>515</v>
      </c>
      <c r="K243" s="142">
        <v>18.733000000000001</v>
      </c>
      <c r="L243" s="142">
        <f t="shared" ref="L243" si="120">K243-K242</f>
        <v>7.3130000000000006</v>
      </c>
    </row>
    <row r="244" spans="1:12">
      <c r="A244" s="140" t="s">
        <v>94</v>
      </c>
      <c r="B244" s="140">
        <v>2022</v>
      </c>
      <c r="C244" s="141">
        <v>44695</v>
      </c>
      <c r="D244" s="140" t="s">
        <v>72</v>
      </c>
      <c r="E244" s="140" t="s">
        <v>518</v>
      </c>
      <c r="F244" s="140" t="s">
        <v>35</v>
      </c>
      <c r="G244" s="140" t="s">
        <v>36</v>
      </c>
      <c r="H244" s="140">
        <v>122.45205479452055</v>
      </c>
      <c r="I244" s="140">
        <v>1</v>
      </c>
      <c r="J244" s="140" t="s">
        <v>516</v>
      </c>
      <c r="K244" s="140">
        <v>25.756</v>
      </c>
      <c r="L244" s="142">
        <f t="shared" si="98"/>
        <v>7.0229999999999997</v>
      </c>
    </row>
    <row r="245" spans="1:12">
      <c r="A245" s="142" t="s">
        <v>94</v>
      </c>
      <c r="B245" s="142">
        <v>2022</v>
      </c>
      <c r="C245" s="143">
        <v>44695</v>
      </c>
      <c r="D245" s="142" t="s">
        <v>72</v>
      </c>
      <c r="E245" s="142" t="s">
        <v>518</v>
      </c>
      <c r="F245" s="142" t="s">
        <v>35</v>
      </c>
      <c r="G245" s="142" t="s">
        <v>36</v>
      </c>
      <c r="H245" s="142">
        <v>122.45205479452055</v>
      </c>
      <c r="I245" s="142">
        <v>1</v>
      </c>
      <c r="J245" s="142" t="s">
        <v>517</v>
      </c>
      <c r="K245" s="142">
        <v>32.911000000000001</v>
      </c>
      <c r="L245" s="142">
        <f t="shared" si="98"/>
        <v>7.1550000000000011</v>
      </c>
    </row>
    <row r="246" spans="1:12">
      <c r="A246" s="140" t="s">
        <v>94</v>
      </c>
      <c r="B246" s="140">
        <v>2022</v>
      </c>
      <c r="C246" s="141">
        <v>44695</v>
      </c>
      <c r="D246" s="140" t="s">
        <v>72</v>
      </c>
      <c r="E246" s="140" t="s">
        <v>518</v>
      </c>
      <c r="F246" s="140" t="s">
        <v>22</v>
      </c>
      <c r="G246" s="140" t="s">
        <v>15</v>
      </c>
      <c r="H246" s="140">
        <v>122.45205479452055</v>
      </c>
      <c r="I246" s="140">
        <v>2</v>
      </c>
      <c r="J246" s="140" t="s">
        <v>514</v>
      </c>
      <c r="K246" s="140">
        <v>11.852</v>
      </c>
      <c r="L246" s="140">
        <f t="shared" ref="L246" si="121">K246</f>
        <v>11.852</v>
      </c>
    </row>
    <row r="247" spans="1:12">
      <c r="A247" s="142" t="s">
        <v>94</v>
      </c>
      <c r="B247" s="142">
        <v>2022</v>
      </c>
      <c r="C247" s="143">
        <v>44695</v>
      </c>
      <c r="D247" s="142" t="s">
        <v>72</v>
      </c>
      <c r="E247" s="142" t="s">
        <v>518</v>
      </c>
      <c r="F247" s="142" t="s">
        <v>22</v>
      </c>
      <c r="G247" s="142" t="s">
        <v>15</v>
      </c>
      <c r="H247" s="142">
        <v>122.45205479452055</v>
      </c>
      <c r="I247" s="142">
        <v>2</v>
      </c>
      <c r="J247" s="142" t="s">
        <v>515</v>
      </c>
      <c r="K247" s="142">
        <v>19.206</v>
      </c>
      <c r="L247" s="142">
        <f t="shared" ref="L247" si="122">K247-K246</f>
        <v>7.3539999999999992</v>
      </c>
    </row>
    <row r="248" spans="1:12">
      <c r="A248" s="140" t="s">
        <v>94</v>
      </c>
      <c r="B248" s="140">
        <v>2022</v>
      </c>
      <c r="C248" s="141">
        <v>44695</v>
      </c>
      <c r="D248" s="140" t="s">
        <v>72</v>
      </c>
      <c r="E248" s="140" t="s">
        <v>518</v>
      </c>
      <c r="F248" s="140" t="s">
        <v>22</v>
      </c>
      <c r="G248" s="140" t="s">
        <v>15</v>
      </c>
      <c r="H248" s="140">
        <v>122.45205479452055</v>
      </c>
      <c r="I248" s="140">
        <v>2</v>
      </c>
      <c r="J248" s="140" t="s">
        <v>516</v>
      </c>
      <c r="K248" s="140">
        <v>26.283000000000001</v>
      </c>
      <c r="L248" s="142">
        <f t="shared" si="98"/>
        <v>7.0770000000000017</v>
      </c>
    </row>
    <row r="249" spans="1:12">
      <c r="A249" s="142" t="s">
        <v>94</v>
      </c>
      <c r="B249" s="142">
        <v>2022</v>
      </c>
      <c r="C249" s="143">
        <v>44695</v>
      </c>
      <c r="D249" s="142" t="s">
        <v>72</v>
      </c>
      <c r="E249" s="142" t="s">
        <v>518</v>
      </c>
      <c r="F249" s="142" t="s">
        <v>22</v>
      </c>
      <c r="G249" s="142" t="s">
        <v>15</v>
      </c>
      <c r="H249" s="142">
        <v>122.45205479452055</v>
      </c>
      <c r="I249" s="142">
        <v>2</v>
      </c>
      <c r="J249" s="142" t="s">
        <v>517</v>
      </c>
      <c r="K249" s="142">
        <v>33.503999999999998</v>
      </c>
      <c r="L249" s="142">
        <f t="shared" si="98"/>
        <v>7.2209999999999965</v>
      </c>
    </row>
    <row r="250" spans="1:12">
      <c r="A250" s="140" t="s">
        <v>94</v>
      </c>
      <c r="B250" s="140">
        <v>2022</v>
      </c>
      <c r="C250" s="141">
        <v>44695</v>
      </c>
      <c r="D250" s="140" t="s">
        <v>72</v>
      </c>
      <c r="E250" s="140" t="s">
        <v>518</v>
      </c>
      <c r="F250" s="140" t="s">
        <v>519</v>
      </c>
      <c r="G250" s="140" t="s">
        <v>19</v>
      </c>
      <c r="H250" s="140">
        <v>26.095890410958905</v>
      </c>
      <c r="I250" s="140">
        <v>3</v>
      </c>
      <c r="J250" s="140" t="s">
        <v>514</v>
      </c>
      <c r="K250" s="140">
        <v>11.702999999999999</v>
      </c>
      <c r="L250" s="140">
        <f t="shared" ref="L250" si="123">K250</f>
        <v>11.702999999999999</v>
      </c>
    </row>
    <row r="251" spans="1:12">
      <c r="A251" s="142" t="s">
        <v>94</v>
      </c>
      <c r="B251" s="142">
        <v>2022</v>
      </c>
      <c r="C251" s="143">
        <v>44695</v>
      </c>
      <c r="D251" s="142" t="s">
        <v>72</v>
      </c>
      <c r="E251" s="142" t="s">
        <v>518</v>
      </c>
      <c r="F251" s="142" t="s">
        <v>519</v>
      </c>
      <c r="G251" s="142" t="s">
        <v>19</v>
      </c>
      <c r="H251" s="142">
        <v>26.095890410958905</v>
      </c>
      <c r="I251" s="142">
        <v>3</v>
      </c>
      <c r="J251" s="142" t="s">
        <v>515</v>
      </c>
      <c r="K251" s="142">
        <v>19.087</v>
      </c>
      <c r="L251" s="142">
        <f t="shared" ref="L251" si="124">K251-K250</f>
        <v>7.3840000000000003</v>
      </c>
    </row>
    <row r="252" spans="1:12">
      <c r="A252" s="140" t="s">
        <v>94</v>
      </c>
      <c r="B252" s="140">
        <v>2022</v>
      </c>
      <c r="C252" s="141">
        <v>44695</v>
      </c>
      <c r="D252" s="140" t="s">
        <v>72</v>
      </c>
      <c r="E252" s="140" t="s">
        <v>518</v>
      </c>
      <c r="F252" s="140" t="s">
        <v>519</v>
      </c>
      <c r="G252" s="140" t="s">
        <v>19</v>
      </c>
      <c r="H252" s="140">
        <v>26.095890410958905</v>
      </c>
      <c r="I252" s="140">
        <v>3</v>
      </c>
      <c r="J252" s="140" t="s">
        <v>516</v>
      </c>
      <c r="K252" s="140">
        <v>26.302</v>
      </c>
      <c r="L252" s="142">
        <f t="shared" si="98"/>
        <v>7.2149999999999999</v>
      </c>
    </row>
    <row r="253" spans="1:12">
      <c r="A253" s="142" t="s">
        <v>94</v>
      </c>
      <c r="B253" s="142">
        <v>2022</v>
      </c>
      <c r="C253" s="143">
        <v>44695</v>
      </c>
      <c r="D253" s="142" t="s">
        <v>72</v>
      </c>
      <c r="E253" s="142" t="s">
        <v>518</v>
      </c>
      <c r="F253" s="142" t="s">
        <v>519</v>
      </c>
      <c r="G253" s="142" t="s">
        <v>19</v>
      </c>
      <c r="H253" s="142">
        <v>26.095890410958905</v>
      </c>
      <c r="I253" s="142">
        <v>3</v>
      </c>
      <c r="J253" s="142" t="s">
        <v>517</v>
      </c>
      <c r="K253" s="142">
        <v>33.755000000000003</v>
      </c>
      <c r="L253" s="142">
        <f t="shared" si="98"/>
        <v>7.453000000000003</v>
      </c>
    </row>
    <row r="254" spans="1:12">
      <c r="A254" s="140" t="s">
        <v>94</v>
      </c>
      <c r="B254" s="140">
        <v>2022</v>
      </c>
      <c r="C254" s="141">
        <v>44695</v>
      </c>
      <c r="D254" s="140" t="s">
        <v>72</v>
      </c>
      <c r="E254" s="140" t="s">
        <v>518</v>
      </c>
      <c r="F254" s="140" t="s">
        <v>20</v>
      </c>
      <c r="G254" s="140" t="s">
        <v>21</v>
      </c>
      <c r="H254" s="140">
        <v>26.772602739726029</v>
      </c>
      <c r="I254" s="140">
        <v>4</v>
      </c>
      <c r="J254" s="140" t="s">
        <v>514</v>
      </c>
      <c r="K254" s="140">
        <v>12.148</v>
      </c>
      <c r="L254" s="140">
        <f t="shared" ref="L254" si="125">K254</f>
        <v>12.148</v>
      </c>
    </row>
    <row r="255" spans="1:12">
      <c r="A255" s="142" t="s">
        <v>94</v>
      </c>
      <c r="B255" s="142">
        <v>2022</v>
      </c>
      <c r="C255" s="143">
        <v>44695</v>
      </c>
      <c r="D255" s="142" t="s">
        <v>72</v>
      </c>
      <c r="E255" s="142" t="s">
        <v>518</v>
      </c>
      <c r="F255" s="142" t="s">
        <v>20</v>
      </c>
      <c r="G255" s="142" t="s">
        <v>21</v>
      </c>
      <c r="H255" s="142">
        <v>26.772602739726029</v>
      </c>
      <c r="I255" s="142">
        <v>4</v>
      </c>
      <c r="J255" s="142" t="s">
        <v>515</v>
      </c>
      <c r="K255" s="142">
        <v>19.492000000000001</v>
      </c>
      <c r="L255" s="142">
        <f t="shared" ref="L255" si="126">K255-K254</f>
        <v>7.3440000000000012</v>
      </c>
    </row>
    <row r="256" spans="1:12">
      <c r="A256" s="140" t="s">
        <v>94</v>
      </c>
      <c r="B256" s="140">
        <v>2022</v>
      </c>
      <c r="C256" s="141">
        <v>44695</v>
      </c>
      <c r="D256" s="140" t="s">
        <v>72</v>
      </c>
      <c r="E256" s="140" t="s">
        <v>518</v>
      </c>
      <c r="F256" s="140" t="s">
        <v>20</v>
      </c>
      <c r="G256" s="140" t="s">
        <v>21</v>
      </c>
      <c r="H256" s="140">
        <v>26.772602739726029</v>
      </c>
      <c r="I256" s="140">
        <v>4</v>
      </c>
      <c r="J256" s="140" t="s">
        <v>516</v>
      </c>
      <c r="K256" s="140">
        <v>26.579000000000001</v>
      </c>
      <c r="L256" s="142">
        <f t="shared" si="98"/>
        <v>7.0869999999999997</v>
      </c>
    </row>
    <row r="257" spans="1:12">
      <c r="A257" s="142" t="s">
        <v>94</v>
      </c>
      <c r="B257" s="142">
        <v>2022</v>
      </c>
      <c r="C257" s="143">
        <v>44695</v>
      </c>
      <c r="D257" s="142" t="s">
        <v>72</v>
      </c>
      <c r="E257" s="142" t="s">
        <v>518</v>
      </c>
      <c r="F257" s="142" t="s">
        <v>20</v>
      </c>
      <c r="G257" s="142" t="s">
        <v>21</v>
      </c>
      <c r="H257" s="142">
        <v>26.772602739726029</v>
      </c>
      <c r="I257" s="142">
        <v>4</v>
      </c>
      <c r="J257" s="142" t="s">
        <v>517</v>
      </c>
      <c r="K257" s="142">
        <v>33.853000000000002</v>
      </c>
      <c r="L257" s="142">
        <f t="shared" si="98"/>
        <v>7.2740000000000009</v>
      </c>
    </row>
    <row r="258" spans="1:12">
      <c r="A258" s="140" t="s">
        <v>94</v>
      </c>
      <c r="B258" s="140">
        <v>2022</v>
      </c>
      <c r="C258" s="141">
        <v>44695</v>
      </c>
      <c r="D258" s="140" t="s">
        <v>72</v>
      </c>
      <c r="E258" s="140" t="s">
        <v>518</v>
      </c>
      <c r="F258" s="140" t="s">
        <v>52</v>
      </c>
      <c r="G258" s="140" t="s">
        <v>53</v>
      </c>
      <c r="H258" s="140">
        <v>25.17808219178082</v>
      </c>
      <c r="I258" s="140">
        <v>5</v>
      </c>
      <c r="J258" s="140" t="s">
        <v>514</v>
      </c>
      <c r="K258" s="140">
        <v>11.875999999999999</v>
      </c>
      <c r="L258" s="140">
        <f t="shared" ref="L258" si="127">K258</f>
        <v>11.875999999999999</v>
      </c>
    </row>
    <row r="259" spans="1:12">
      <c r="A259" s="142" t="s">
        <v>94</v>
      </c>
      <c r="B259" s="142">
        <v>2022</v>
      </c>
      <c r="C259" s="143">
        <v>44695</v>
      </c>
      <c r="D259" s="142" t="s">
        <v>72</v>
      </c>
      <c r="E259" s="142" t="s">
        <v>518</v>
      </c>
      <c r="F259" s="142" t="s">
        <v>52</v>
      </c>
      <c r="G259" s="142" t="s">
        <v>53</v>
      </c>
      <c r="H259" s="142">
        <v>25.17808219178082</v>
      </c>
      <c r="I259" s="142">
        <v>5</v>
      </c>
      <c r="J259" s="142" t="s">
        <v>515</v>
      </c>
      <c r="K259" s="142">
        <v>19.27</v>
      </c>
      <c r="L259" s="142">
        <f t="shared" ref="L259" si="128">K259-K258</f>
        <v>7.3940000000000001</v>
      </c>
    </row>
    <row r="260" spans="1:12">
      <c r="A260" s="140" t="s">
        <v>94</v>
      </c>
      <c r="B260" s="140">
        <v>2022</v>
      </c>
      <c r="C260" s="141">
        <v>44695</v>
      </c>
      <c r="D260" s="140" t="s">
        <v>72</v>
      </c>
      <c r="E260" s="140" t="s">
        <v>518</v>
      </c>
      <c r="F260" s="140" t="s">
        <v>52</v>
      </c>
      <c r="G260" s="140" t="s">
        <v>53</v>
      </c>
      <c r="H260" s="140">
        <v>25.17808219178082</v>
      </c>
      <c r="I260" s="140">
        <v>5</v>
      </c>
      <c r="J260" s="140" t="s">
        <v>516</v>
      </c>
      <c r="K260" s="140">
        <v>26.48</v>
      </c>
      <c r="L260" s="142">
        <f t="shared" si="98"/>
        <v>7.2100000000000009</v>
      </c>
    </row>
    <row r="261" spans="1:12">
      <c r="A261" s="142" t="s">
        <v>94</v>
      </c>
      <c r="B261" s="142">
        <v>2022</v>
      </c>
      <c r="C261" s="143">
        <v>44695</v>
      </c>
      <c r="D261" s="142" t="s">
        <v>72</v>
      </c>
      <c r="E261" s="142" t="s">
        <v>518</v>
      </c>
      <c r="F261" s="142" t="s">
        <v>52</v>
      </c>
      <c r="G261" s="142" t="s">
        <v>53</v>
      </c>
      <c r="H261" s="142">
        <v>25.17808219178082</v>
      </c>
      <c r="I261" s="142">
        <v>5</v>
      </c>
      <c r="J261" s="142" t="s">
        <v>517</v>
      </c>
      <c r="K261" s="142">
        <v>33.881</v>
      </c>
      <c r="L261" s="142">
        <f t="shared" si="98"/>
        <v>7.4009999999999998</v>
      </c>
    </row>
    <row r="262" spans="1:12">
      <c r="A262" s="140" t="s">
        <v>94</v>
      </c>
      <c r="B262" s="140">
        <v>2022</v>
      </c>
      <c r="C262" s="141">
        <v>44695</v>
      </c>
      <c r="D262" s="140" t="s">
        <v>72</v>
      </c>
      <c r="E262" s="140" t="s">
        <v>518</v>
      </c>
      <c r="F262" s="140" t="s">
        <v>524</v>
      </c>
      <c r="G262" s="140" t="s">
        <v>38</v>
      </c>
      <c r="H262" s="140">
        <v>24.882191780821916</v>
      </c>
      <c r="I262" s="140">
        <v>6</v>
      </c>
      <c r="J262" s="140" t="s">
        <v>514</v>
      </c>
      <c r="K262" s="140">
        <v>12.007</v>
      </c>
      <c r="L262" s="140">
        <f t="shared" ref="L262" si="129">K262</f>
        <v>12.007</v>
      </c>
    </row>
    <row r="263" spans="1:12">
      <c r="A263" s="142" t="s">
        <v>94</v>
      </c>
      <c r="B263" s="142">
        <v>2022</v>
      </c>
      <c r="C263" s="143">
        <v>44695</v>
      </c>
      <c r="D263" s="142" t="s">
        <v>72</v>
      </c>
      <c r="E263" s="142" t="s">
        <v>518</v>
      </c>
      <c r="F263" s="142" t="s">
        <v>524</v>
      </c>
      <c r="G263" s="142" t="s">
        <v>38</v>
      </c>
      <c r="H263" s="142">
        <v>24.882191780821916</v>
      </c>
      <c r="I263" s="142">
        <v>6</v>
      </c>
      <c r="J263" s="142" t="s">
        <v>515</v>
      </c>
      <c r="K263" s="142">
        <v>19.385000000000002</v>
      </c>
      <c r="L263" s="142">
        <f t="shared" ref="L263:L325" si="130">K263-K262</f>
        <v>7.3780000000000019</v>
      </c>
    </row>
    <row r="264" spans="1:12">
      <c r="A264" s="140" t="s">
        <v>94</v>
      </c>
      <c r="B264" s="140">
        <v>2022</v>
      </c>
      <c r="C264" s="141">
        <v>44695</v>
      </c>
      <c r="D264" s="140" t="s">
        <v>72</v>
      </c>
      <c r="E264" s="140" t="s">
        <v>518</v>
      </c>
      <c r="F264" s="140" t="s">
        <v>524</v>
      </c>
      <c r="G264" s="140" t="s">
        <v>38</v>
      </c>
      <c r="H264" s="140">
        <v>24.882191780821916</v>
      </c>
      <c r="I264" s="140">
        <v>6</v>
      </c>
      <c r="J264" s="140" t="s">
        <v>516</v>
      </c>
      <c r="K264" s="140">
        <v>26.584</v>
      </c>
      <c r="L264" s="142">
        <f t="shared" si="130"/>
        <v>7.1989999999999981</v>
      </c>
    </row>
    <row r="265" spans="1:12">
      <c r="A265" s="142" t="s">
        <v>94</v>
      </c>
      <c r="B265" s="142">
        <v>2022</v>
      </c>
      <c r="C265" s="143">
        <v>44695</v>
      </c>
      <c r="D265" s="142" t="s">
        <v>72</v>
      </c>
      <c r="E265" s="142" t="s">
        <v>518</v>
      </c>
      <c r="F265" s="142" t="s">
        <v>524</v>
      </c>
      <c r="G265" s="142" t="s">
        <v>38</v>
      </c>
      <c r="H265" s="142">
        <v>24.882191780821916</v>
      </c>
      <c r="I265" s="142">
        <v>6</v>
      </c>
      <c r="J265" s="142" t="s">
        <v>517</v>
      </c>
      <c r="K265" s="142">
        <v>34.076000000000001</v>
      </c>
      <c r="L265" s="142">
        <f t="shared" si="130"/>
        <v>7.4920000000000009</v>
      </c>
    </row>
    <row r="266" spans="1:12">
      <c r="A266" s="140" t="s">
        <v>94</v>
      </c>
      <c r="B266" s="140">
        <v>2022</v>
      </c>
      <c r="C266" s="141">
        <v>44695</v>
      </c>
      <c r="D266" s="140" t="s">
        <v>72</v>
      </c>
      <c r="E266" s="140" t="s">
        <v>518</v>
      </c>
      <c r="F266" s="140" t="s">
        <v>181</v>
      </c>
      <c r="G266" s="140" t="s">
        <v>38</v>
      </c>
      <c r="H266" s="140">
        <v>400</v>
      </c>
      <c r="I266" s="140">
        <v>7</v>
      </c>
      <c r="J266" s="140" t="s">
        <v>514</v>
      </c>
      <c r="K266" s="140">
        <v>12.032</v>
      </c>
      <c r="L266" s="140">
        <f t="shared" ref="L266" si="131">K266</f>
        <v>12.032</v>
      </c>
    </row>
    <row r="267" spans="1:12">
      <c r="A267" s="142" t="s">
        <v>94</v>
      </c>
      <c r="B267" s="142">
        <v>2022</v>
      </c>
      <c r="C267" s="143">
        <v>44695</v>
      </c>
      <c r="D267" s="142" t="s">
        <v>72</v>
      </c>
      <c r="E267" s="142" t="s">
        <v>518</v>
      </c>
      <c r="F267" s="142" t="s">
        <v>181</v>
      </c>
      <c r="G267" s="142" t="s">
        <v>38</v>
      </c>
      <c r="H267" s="142">
        <v>400</v>
      </c>
      <c r="I267" s="142">
        <v>7</v>
      </c>
      <c r="J267" s="142" t="s">
        <v>515</v>
      </c>
      <c r="K267" s="142">
        <v>19.407</v>
      </c>
      <c r="L267" s="142">
        <f t="shared" ref="L267" si="132">K267-K266</f>
        <v>7.375</v>
      </c>
    </row>
    <row r="268" spans="1:12">
      <c r="A268" s="140" t="s">
        <v>94</v>
      </c>
      <c r="B268" s="140">
        <v>2022</v>
      </c>
      <c r="C268" s="141">
        <v>44695</v>
      </c>
      <c r="D268" s="140" t="s">
        <v>72</v>
      </c>
      <c r="E268" s="140" t="s">
        <v>518</v>
      </c>
      <c r="F268" s="140" t="s">
        <v>181</v>
      </c>
      <c r="G268" s="140" t="s">
        <v>38</v>
      </c>
      <c r="H268" s="140">
        <v>400</v>
      </c>
      <c r="I268" s="140">
        <v>7</v>
      </c>
      <c r="J268" s="140" t="s">
        <v>516</v>
      </c>
      <c r="K268" s="140">
        <v>26.614999999999998</v>
      </c>
      <c r="L268" s="142">
        <f t="shared" si="130"/>
        <v>7.2079999999999984</v>
      </c>
    </row>
    <row r="269" spans="1:12">
      <c r="A269" s="142" t="s">
        <v>94</v>
      </c>
      <c r="B269" s="142">
        <v>2022</v>
      </c>
      <c r="C269" s="143">
        <v>44695</v>
      </c>
      <c r="D269" s="142" t="s">
        <v>72</v>
      </c>
      <c r="E269" s="142" t="s">
        <v>518</v>
      </c>
      <c r="F269" s="142" t="s">
        <v>181</v>
      </c>
      <c r="G269" s="142" t="s">
        <v>38</v>
      </c>
      <c r="H269" s="142">
        <v>400</v>
      </c>
      <c r="I269" s="142">
        <v>7</v>
      </c>
      <c r="J269" s="142" t="s">
        <v>517</v>
      </c>
      <c r="K269" s="142">
        <v>34.079000000000001</v>
      </c>
      <c r="L269" s="142">
        <f t="shared" si="130"/>
        <v>7.4640000000000022</v>
      </c>
    </row>
    <row r="270" spans="1:12">
      <c r="A270" s="140" t="s">
        <v>94</v>
      </c>
      <c r="B270" s="140">
        <v>2022</v>
      </c>
      <c r="C270" s="141">
        <v>44695</v>
      </c>
      <c r="D270" s="140" t="s">
        <v>72</v>
      </c>
      <c r="E270" s="140" t="s">
        <v>518</v>
      </c>
      <c r="F270" s="140" t="s">
        <v>520</v>
      </c>
      <c r="G270" s="140" t="s">
        <v>25</v>
      </c>
      <c r="H270" s="140">
        <v>400</v>
      </c>
      <c r="I270" s="140">
        <v>8</v>
      </c>
      <c r="J270" s="140" t="s">
        <v>514</v>
      </c>
      <c r="K270" s="140">
        <v>12.218</v>
      </c>
      <c r="L270" s="140">
        <f t="shared" ref="L270" si="133">K270</f>
        <v>12.218</v>
      </c>
    </row>
    <row r="271" spans="1:12">
      <c r="A271" s="142" t="s">
        <v>94</v>
      </c>
      <c r="B271" s="142">
        <v>2022</v>
      </c>
      <c r="C271" s="143">
        <v>44695</v>
      </c>
      <c r="D271" s="142" t="s">
        <v>72</v>
      </c>
      <c r="E271" s="142" t="s">
        <v>518</v>
      </c>
      <c r="F271" s="142" t="s">
        <v>520</v>
      </c>
      <c r="G271" s="142" t="s">
        <v>25</v>
      </c>
      <c r="H271" s="142">
        <v>400</v>
      </c>
      <c r="I271" s="142">
        <v>8</v>
      </c>
      <c r="J271" s="142" t="s">
        <v>515</v>
      </c>
      <c r="K271" s="142">
        <v>19.716000000000001</v>
      </c>
      <c r="L271" s="142">
        <f t="shared" ref="L271" si="134">K271-K270</f>
        <v>7.4980000000000011</v>
      </c>
    </row>
    <row r="272" spans="1:12">
      <c r="A272" s="140" t="s">
        <v>94</v>
      </c>
      <c r="B272" s="140">
        <v>2022</v>
      </c>
      <c r="C272" s="141">
        <v>44695</v>
      </c>
      <c r="D272" s="140" t="s">
        <v>72</v>
      </c>
      <c r="E272" s="140" t="s">
        <v>518</v>
      </c>
      <c r="F272" s="140" t="s">
        <v>520</v>
      </c>
      <c r="G272" s="140" t="s">
        <v>25</v>
      </c>
      <c r="H272" s="140">
        <v>400</v>
      </c>
      <c r="I272" s="140">
        <v>8</v>
      </c>
      <c r="J272" s="140" t="s">
        <v>516</v>
      </c>
      <c r="K272" s="140">
        <v>26.986999999999998</v>
      </c>
      <c r="L272" s="142">
        <f t="shared" si="130"/>
        <v>7.2709999999999972</v>
      </c>
    </row>
    <row r="273" spans="1:12">
      <c r="A273" s="142" t="s">
        <v>94</v>
      </c>
      <c r="B273" s="142">
        <v>2022</v>
      </c>
      <c r="C273" s="143">
        <v>44695</v>
      </c>
      <c r="D273" s="142" t="s">
        <v>72</v>
      </c>
      <c r="E273" s="142" t="s">
        <v>518</v>
      </c>
      <c r="F273" s="142" t="s">
        <v>520</v>
      </c>
      <c r="G273" s="142" t="s">
        <v>25</v>
      </c>
      <c r="H273" s="142">
        <v>400</v>
      </c>
      <c r="I273" s="142">
        <v>8</v>
      </c>
      <c r="J273" s="142" t="s">
        <v>517</v>
      </c>
      <c r="K273" s="142">
        <v>34.497</v>
      </c>
      <c r="L273" s="142">
        <f t="shared" si="130"/>
        <v>7.5100000000000016</v>
      </c>
    </row>
    <row r="274" spans="1:12">
      <c r="A274" s="140" t="s">
        <v>94</v>
      </c>
      <c r="B274" s="140">
        <v>2022</v>
      </c>
      <c r="C274" s="141">
        <v>44695</v>
      </c>
      <c r="D274" s="140" t="s">
        <v>72</v>
      </c>
      <c r="E274" s="140" t="s">
        <v>518</v>
      </c>
      <c r="F274" s="140" t="s">
        <v>102</v>
      </c>
      <c r="G274" s="140" t="s">
        <v>25</v>
      </c>
      <c r="H274" s="140">
        <v>400</v>
      </c>
      <c r="I274" s="140">
        <v>9</v>
      </c>
      <c r="J274" s="140" t="s">
        <v>514</v>
      </c>
      <c r="K274" s="140">
        <v>12.054</v>
      </c>
      <c r="L274" s="140">
        <f t="shared" ref="L274" si="135">K274</f>
        <v>12.054</v>
      </c>
    </row>
    <row r="275" spans="1:12">
      <c r="A275" s="142" t="s">
        <v>94</v>
      </c>
      <c r="B275" s="142">
        <v>2022</v>
      </c>
      <c r="C275" s="143">
        <v>44695</v>
      </c>
      <c r="D275" s="142" t="s">
        <v>72</v>
      </c>
      <c r="E275" s="142" t="s">
        <v>518</v>
      </c>
      <c r="F275" s="142" t="s">
        <v>102</v>
      </c>
      <c r="G275" s="142" t="s">
        <v>25</v>
      </c>
      <c r="H275" s="142">
        <v>400</v>
      </c>
      <c r="I275" s="142">
        <v>9</v>
      </c>
      <c r="J275" s="142" t="s">
        <v>515</v>
      </c>
      <c r="K275" s="142">
        <v>19.556999999999999</v>
      </c>
      <c r="L275" s="142">
        <f t="shared" ref="L275" si="136">K275-K274</f>
        <v>7.5029999999999983</v>
      </c>
    </row>
    <row r="276" spans="1:12">
      <c r="A276" s="140" t="s">
        <v>94</v>
      </c>
      <c r="B276" s="140">
        <v>2022</v>
      </c>
      <c r="C276" s="141">
        <v>44695</v>
      </c>
      <c r="D276" s="140" t="s">
        <v>72</v>
      </c>
      <c r="E276" s="140" t="s">
        <v>518</v>
      </c>
      <c r="F276" s="140" t="s">
        <v>102</v>
      </c>
      <c r="G276" s="140" t="s">
        <v>25</v>
      </c>
      <c r="H276" s="140">
        <v>400</v>
      </c>
      <c r="I276" s="140">
        <v>9</v>
      </c>
      <c r="J276" s="140" t="s">
        <v>516</v>
      </c>
      <c r="K276" s="140">
        <v>26.922000000000001</v>
      </c>
      <c r="L276" s="142">
        <f t="shared" si="130"/>
        <v>7.365000000000002</v>
      </c>
    </row>
    <row r="277" spans="1:12">
      <c r="A277" s="142" t="s">
        <v>94</v>
      </c>
      <c r="B277" s="142">
        <v>2022</v>
      </c>
      <c r="C277" s="143">
        <v>44695</v>
      </c>
      <c r="D277" s="142" t="s">
        <v>72</v>
      </c>
      <c r="E277" s="142" t="s">
        <v>518</v>
      </c>
      <c r="F277" s="142" t="s">
        <v>102</v>
      </c>
      <c r="G277" s="142" t="s">
        <v>25</v>
      </c>
      <c r="H277" s="142">
        <v>400</v>
      </c>
      <c r="I277" s="142">
        <v>9</v>
      </c>
      <c r="J277" s="142" t="s">
        <v>517</v>
      </c>
      <c r="K277" s="142">
        <v>34.508000000000003</v>
      </c>
      <c r="L277" s="142">
        <f t="shared" si="130"/>
        <v>7.5860000000000021</v>
      </c>
    </row>
    <row r="278" spans="1:12">
      <c r="A278" s="140" t="s">
        <v>94</v>
      </c>
      <c r="B278" s="140">
        <v>2022</v>
      </c>
      <c r="C278" s="141">
        <v>44695</v>
      </c>
      <c r="D278" s="140" t="s">
        <v>72</v>
      </c>
      <c r="E278" s="140" t="s">
        <v>518</v>
      </c>
      <c r="F278" s="140" t="s">
        <v>186</v>
      </c>
      <c r="G278" s="140" t="s">
        <v>280</v>
      </c>
      <c r="H278" s="140">
        <v>22.56986301369863</v>
      </c>
      <c r="I278" s="140">
        <v>10</v>
      </c>
      <c r="J278" s="140" t="s">
        <v>514</v>
      </c>
      <c r="K278" s="140">
        <v>12.302</v>
      </c>
      <c r="L278" s="140">
        <f t="shared" ref="L278" si="137">K278</f>
        <v>12.302</v>
      </c>
    </row>
    <row r="279" spans="1:12">
      <c r="A279" s="142" t="s">
        <v>94</v>
      </c>
      <c r="B279" s="142">
        <v>2022</v>
      </c>
      <c r="C279" s="143">
        <v>44695</v>
      </c>
      <c r="D279" s="142" t="s">
        <v>72</v>
      </c>
      <c r="E279" s="142" t="s">
        <v>518</v>
      </c>
      <c r="F279" s="142" t="s">
        <v>186</v>
      </c>
      <c r="G279" s="142" t="s">
        <v>280</v>
      </c>
      <c r="H279" s="142">
        <v>22.56986301369863</v>
      </c>
      <c r="I279" s="142">
        <v>10</v>
      </c>
      <c r="J279" s="142" t="s">
        <v>515</v>
      </c>
      <c r="K279" s="142">
        <v>19.853000000000002</v>
      </c>
      <c r="L279" s="142">
        <f t="shared" ref="L279" si="138">K279-K278</f>
        <v>7.5510000000000019</v>
      </c>
    </row>
    <row r="280" spans="1:12">
      <c r="A280" s="140" t="s">
        <v>94</v>
      </c>
      <c r="B280" s="140">
        <v>2022</v>
      </c>
      <c r="C280" s="141">
        <v>44695</v>
      </c>
      <c r="D280" s="140" t="s">
        <v>72</v>
      </c>
      <c r="E280" s="140" t="s">
        <v>518</v>
      </c>
      <c r="F280" s="140" t="s">
        <v>186</v>
      </c>
      <c r="G280" s="140" t="s">
        <v>280</v>
      </c>
      <c r="H280" s="140">
        <v>22.56986301369863</v>
      </c>
      <c r="I280" s="140">
        <v>10</v>
      </c>
      <c r="J280" s="140" t="s">
        <v>516</v>
      </c>
      <c r="K280" s="140">
        <v>27.172000000000001</v>
      </c>
      <c r="L280" s="142">
        <f t="shared" si="130"/>
        <v>7.3189999999999991</v>
      </c>
    </row>
    <row r="281" spans="1:12">
      <c r="A281" s="142" t="s">
        <v>94</v>
      </c>
      <c r="B281" s="142">
        <v>2022</v>
      </c>
      <c r="C281" s="143">
        <v>44695</v>
      </c>
      <c r="D281" s="142" t="s">
        <v>72</v>
      </c>
      <c r="E281" s="142" t="s">
        <v>518</v>
      </c>
      <c r="F281" s="142" t="s">
        <v>186</v>
      </c>
      <c r="G281" s="142" t="s">
        <v>280</v>
      </c>
      <c r="H281" s="142">
        <v>22.56986301369863</v>
      </c>
      <c r="I281" s="142">
        <v>10</v>
      </c>
      <c r="J281" s="142" t="s">
        <v>517</v>
      </c>
      <c r="K281" s="142">
        <v>34.655000000000001</v>
      </c>
      <c r="L281" s="142">
        <f t="shared" si="130"/>
        <v>7.4830000000000005</v>
      </c>
    </row>
    <row r="282" spans="1:12">
      <c r="A282" s="140" t="s">
        <v>94</v>
      </c>
      <c r="B282" s="140">
        <v>2022</v>
      </c>
      <c r="C282" s="141">
        <v>44695</v>
      </c>
      <c r="D282" s="140" t="s">
        <v>72</v>
      </c>
      <c r="E282" s="140" t="s">
        <v>518</v>
      </c>
      <c r="F282" s="140" t="s">
        <v>57</v>
      </c>
      <c r="G282" s="140" t="s">
        <v>47</v>
      </c>
      <c r="H282" s="140">
        <v>400</v>
      </c>
      <c r="I282" s="140">
        <v>11</v>
      </c>
      <c r="J282" s="140" t="s">
        <v>514</v>
      </c>
      <c r="K282" s="140">
        <v>12.303000000000001</v>
      </c>
      <c r="L282" s="140">
        <f t="shared" ref="L282" si="139">K282</f>
        <v>12.303000000000001</v>
      </c>
    </row>
    <row r="283" spans="1:12">
      <c r="A283" s="142" t="s">
        <v>94</v>
      </c>
      <c r="B283" s="142">
        <v>2022</v>
      </c>
      <c r="C283" s="143">
        <v>44695</v>
      </c>
      <c r="D283" s="142" t="s">
        <v>72</v>
      </c>
      <c r="E283" s="142" t="s">
        <v>518</v>
      </c>
      <c r="F283" s="142" t="s">
        <v>57</v>
      </c>
      <c r="G283" s="142" t="s">
        <v>47</v>
      </c>
      <c r="H283" s="142">
        <v>400</v>
      </c>
      <c r="I283" s="142">
        <v>11</v>
      </c>
      <c r="J283" s="142" t="s">
        <v>515</v>
      </c>
      <c r="K283" s="142">
        <v>19.946000000000002</v>
      </c>
      <c r="L283" s="142">
        <f t="shared" ref="L283" si="140">K283-K282</f>
        <v>7.6430000000000007</v>
      </c>
    </row>
    <row r="284" spans="1:12">
      <c r="A284" s="140" t="s">
        <v>94</v>
      </c>
      <c r="B284" s="140">
        <v>2022</v>
      </c>
      <c r="C284" s="141">
        <v>44695</v>
      </c>
      <c r="D284" s="140" t="s">
        <v>72</v>
      </c>
      <c r="E284" s="140" t="s">
        <v>518</v>
      </c>
      <c r="F284" s="140" t="s">
        <v>57</v>
      </c>
      <c r="G284" s="140" t="s">
        <v>47</v>
      </c>
      <c r="H284" s="140">
        <v>400</v>
      </c>
      <c r="I284" s="140">
        <v>11</v>
      </c>
      <c r="J284" s="140" t="s">
        <v>516</v>
      </c>
      <c r="K284" s="140">
        <v>27.289000000000001</v>
      </c>
      <c r="L284" s="142">
        <f t="shared" si="130"/>
        <v>7.343</v>
      </c>
    </row>
    <row r="285" spans="1:12">
      <c r="A285" s="142" t="s">
        <v>94</v>
      </c>
      <c r="B285" s="142">
        <v>2022</v>
      </c>
      <c r="C285" s="143">
        <v>44695</v>
      </c>
      <c r="D285" s="142" t="s">
        <v>72</v>
      </c>
      <c r="E285" s="142" t="s">
        <v>518</v>
      </c>
      <c r="F285" s="142" t="s">
        <v>57</v>
      </c>
      <c r="G285" s="142" t="s">
        <v>47</v>
      </c>
      <c r="H285" s="142">
        <v>400</v>
      </c>
      <c r="I285" s="142">
        <v>11</v>
      </c>
      <c r="J285" s="142" t="s">
        <v>517</v>
      </c>
      <c r="K285" s="142">
        <v>34.664999999999999</v>
      </c>
      <c r="L285" s="142">
        <f t="shared" si="130"/>
        <v>7.3759999999999977</v>
      </c>
    </row>
    <row r="286" spans="1:12">
      <c r="A286" s="140" t="s">
        <v>94</v>
      </c>
      <c r="B286" s="140">
        <v>2022</v>
      </c>
      <c r="C286" s="141">
        <v>44695</v>
      </c>
      <c r="D286" s="140" t="s">
        <v>72</v>
      </c>
      <c r="E286" s="140" t="s">
        <v>518</v>
      </c>
      <c r="F286" s="140" t="s">
        <v>55</v>
      </c>
      <c r="G286" s="140" t="s">
        <v>56</v>
      </c>
      <c r="H286" s="140">
        <v>400</v>
      </c>
      <c r="I286" s="140">
        <v>12</v>
      </c>
      <c r="J286" s="140" t="s">
        <v>514</v>
      </c>
      <c r="K286" s="140">
        <v>12.722</v>
      </c>
      <c r="L286" s="140">
        <f t="shared" ref="L286" si="141">K286</f>
        <v>12.722</v>
      </c>
    </row>
    <row r="287" spans="1:12">
      <c r="A287" s="142" t="s">
        <v>94</v>
      </c>
      <c r="B287" s="142">
        <v>2022</v>
      </c>
      <c r="C287" s="143">
        <v>44695</v>
      </c>
      <c r="D287" s="142" t="s">
        <v>72</v>
      </c>
      <c r="E287" s="142" t="s">
        <v>518</v>
      </c>
      <c r="F287" s="142" t="s">
        <v>55</v>
      </c>
      <c r="G287" s="142" t="s">
        <v>56</v>
      </c>
      <c r="H287" s="142">
        <v>400</v>
      </c>
      <c r="I287" s="142">
        <v>12</v>
      </c>
      <c r="J287" s="142" t="s">
        <v>515</v>
      </c>
      <c r="K287" s="142">
        <v>20.14</v>
      </c>
      <c r="L287" s="142">
        <f t="shared" ref="L287" si="142">K287-K286</f>
        <v>7.418000000000001</v>
      </c>
    </row>
    <row r="288" spans="1:12">
      <c r="A288" s="140" t="s">
        <v>94</v>
      </c>
      <c r="B288" s="140">
        <v>2022</v>
      </c>
      <c r="C288" s="141">
        <v>44695</v>
      </c>
      <c r="D288" s="140" t="s">
        <v>72</v>
      </c>
      <c r="E288" s="140" t="s">
        <v>518</v>
      </c>
      <c r="F288" s="140" t="s">
        <v>55</v>
      </c>
      <c r="G288" s="140" t="s">
        <v>56</v>
      </c>
      <c r="H288" s="140">
        <v>400</v>
      </c>
      <c r="I288" s="140">
        <v>12</v>
      </c>
      <c r="J288" s="140" t="s">
        <v>516</v>
      </c>
      <c r="K288" s="140">
        <v>27.349</v>
      </c>
      <c r="L288" s="142">
        <f t="shared" si="130"/>
        <v>7.2089999999999996</v>
      </c>
    </row>
    <row r="289" spans="1:12">
      <c r="A289" s="142" t="s">
        <v>94</v>
      </c>
      <c r="B289" s="142">
        <v>2022</v>
      </c>
      <c r="C289" s="143">
        <v>44695</v>
      </c>
      <c r="D289" s="142" t="s">
        <v>72</v>
      </c>
      <c r="E289" s="142" t="s">
        <v>518</v>
      </c>
      <c r="F289" s="142" t="s">
        <v>55</v>
      </c>
      <c r="G289" s="142" t="s">
        <v>56</v>
      </c>
      <c r="H289" s="142">
        <v>400</v>
      </c>
      <c r="I289" s="142">
        <v>12</v>
      </c>
      <c r="J289" s="142" t="s">
        <v>517</v>
      </c>
      <c r="K289" s="142">
        <v>34.857999999999997</v>
      </c>
      <c r="L289" s="142">
        <f t="shared" si="130"/>
        <v>7.5089999999999968</v>
      </c>
    </row>
    <row r="290" spans="1:12">
      <c r="A290" s="140" t="s">
        <v>94</v>
      </c>
      <c r="B290" s="140">
        <v>2022</v>
      </c>
      <c r="C290" s="141">
        <v>44695</v>
      </c>
      <c r="D290" s="140" t="s">
        <v>72</v>
      </c>
      <c r="E290" s="140" t="s">
        <v>518</v>
      </c>
      <c r="F290" s="140" t="s">
        <v>141</v>
      </c>
      <c r="G290" s="140" t="s">
        <v>44</v>
      </c>
      <c r="H290" s="140">
        <v>31.849315068493151</v>
      </c>
      <c r="I290" s="140">
        <v>13</v>
      </c>
      <c r="J290" s="140" t="s">
        <v>514</v>
      </c>
      <c r="K290" s="140">
        <v>12.111000000000001</v>
      </c>
      <c r="L290" s="140">
        <f t="shared" ref="L290" si="143">K290</f>
        <v>12.111000000000001</v>
      </c>
    </row>
    <row r="291" spans="1:12">
      <c r="A291" s="142" t="s">
        <v>94</v>
      </c>
      <c r="B291" s="142">
        <v>2022</v>
      </c>
      <c r="C291" s="143">
        <v>44695</v>
      </c>
      <c r="D291" s="142" t="s">
        <v>72</v>
      </c>
      <c r="E291" s="142" t="s">
        <v>518</v>
      </c>
      <c r="F291" s="142" t="s">
        <v>141</v>
      </c>
      <c r="G291" s="142" t="s">
        <v>44</v>
      </c>
      <c r="H291" s="142">
        <v>31.849315068493151</v>
      </c>
      <c r="I291" s="142">
        <v>13</v>
      </c>
      <c r="J291" s="142" t="s">
        <v>515</v>
      </c>
      <c r="K291" s="142">
        <v>19.716999999999999</v>
      </c>
      <c r="L291" s="142">
        <f t="shared" ref="L291" si="144">K291-K290</f>
        <v>7.6059999999999981</v>
      </c>
    </row>
    <row r="292" spans="1:12">
      <c r="A292" s="140" t="s">
        <v>94</v>
      </c>
      <c r="B292" s="140">
        <v>2022</v>
      </c>
      <c r="C292" s="141">
        <v>44695</v>
      </c>
      <c r="D292" s="140" t="s">
        <v>72</v>
      </c>
      <c r="E292" s="140" t="s">
        <v>518</v>
      </c>
      <c r="F292" s="140" t="s">
        <v>141</v>
      </c>
      <c r="G292" s="140" t="s">
        <v>44</v>
      </c>
      <c r="H292" s="140">
        <v>31.849315068493151</v>
      </c>
      <c r="I292" s="140">
        <v>13</v>
      </c>
      <c r="J292" s="140" t="s">
        <v>516</v>
      </c>
      <c r="K292" s="140">
        <v>27.192</v>
      </c>
      <c r="L292" s="142">
        <f t="shared" si="130"/>
        <v>7.4750000000000014</v>
      </c>
    </row>
    <row r="293" spans="1:12">
      <c r="A293" s="142" t="s">
        <v>94</v>
      </c>
      <c r="B293" s="142">
        <v>2022</v>
      </c>
      <c r="C293" s="143">
        <v>44695</v>
      </c>
      <c r="D293" s="142" t="s">
        <v>72</v>
      </c>
      <c r="E293" s="142" t="s">
        <v>518</v>
      </c>
      <c r="F293" s="142" t="s">
        <v>141</v>
      </c>
      <c r="G293" s="142" t="s">
        <v>44</v>
      </c>
      <c r="H293" s="142">
        <v>31.849315068493151</v>
      </c>
      <c r="I293" s="142">
        <v>13</v>
      </c>
      <c r="J293" s="142" t="s">
        <v>517</v>
      </c>
      <c r="K293" s="142">
        <v>34.898000000000003</v>
      </c>
      <c r="L293" s="142">
        <f t="shared" si="130"/>
        <v>7.7060000000000031</v>
      </c>
    </row>
    <row r="294" spans="1:12">
      <c r="A294" s="140" t="s">
        <v>94</v>
      </c>
      <c r="B294" s="140">
        <v>2022</v>
      </c>
      <c r="C294" s="141">
        <v>44695</v>
      </c>
      <c r="D294" s="140" t="s">
        <v>72</v>
      </c>
      <c r="E294" s="140" t="s">
        <v>518</v>
      </c>
      <c r="F294" s="140" t="s">
        <v>41</v>
      </c>
      <c r="G294" s="140" t="s">
        <v>27</v>
      </c>
      <c r="H294" s="140">
        <v>26.578082191780823</v>
      </c>
      <c r="I294" s="140">
        <v>14</v>
      </c>
      <c r="J294" s="140" t="s">
        <v>514</v>
      </c>
      <c r="K294" s="140">
        <v>12.388</v>
      </c>
      <c r="L294" s="140">
        <f t="shared" ref="L294" si="145">K294</f>
        <v>12.388</v>
      </c>
    </row>
    <row r="295" spans="1:12">
      <c r="A295" s="142" t="s">
        <v>94</v>
      </c>
      <c r="B295" s="142">
        <v>2022</v>
      </c>
      <c r="C295" s="143">
        <v>44695</v>
      </c>
      <c r="D295" s="142" t="s">
        <v>72</v>
      </c>
      <c r="E295" s="142" t="s">
        <v>518</v>
      </c>
      <c r="F295" s="142" t="s">
        <v>41</v>
      </c>
      <c r="G295" s="142" t="s">
        <v>27</v>
      </c>
      <c r="H295" s="142">
        <v>26.578082191780823</v>
      </c>
      <c r="I295" s="142">
        <v>14</v>
      </c>
      <c r="J295" s="142" t="s">
        <v>515</v>
      </c>
      <c r="K295" s="142">
        <v>19.925000000000001</v>
      </c>
      <c r="L295" s="142">
        <f t="shared" ref="L295" si="146">K295-K294</f>
        <v>7.5370000000000008</v>
      </c>
    </row>
    <row r="296" spans="1:12">
      <c r="A296" s="140" t="s">
        <v>94</v>
      </c>
      <c r="B296" s="140">
        <v>2022</v>
      </c>
      <c r="C296" s="141">
        <v>44695</v>
      </c>
      <c r="D296" s="140" t="s">
        <v>72</v>
      </c>
      <c r="E296" s="140" t="s">
        <v>518</v>
      </c>
      <c r="F296" s="140" t="s">
        <v>41</v>
      </c>
      <c r="G296" s="140" t="s">
        <v>27</v>
      </c>
      <c r="H296" s="140">
        <v>26.578082191780823</v>
      </c>
      <c r="I296" s="140">
        <v>14</v>
      </c>
      <c r="J296" s="140" t="s">
        <v>516</v>
      </c>
      <c r="K296" s="140">
        <v>27.291</v>
      </c>
      <c r="L296" s="142">
        <f t="shared" si="130"/>
        <v>7.3659999999999997</v>
      </c>
    </row>
    <row r="297" spans="1:12">
      <c r="A297" s="142" t="s">
        <v>94</v>
      </c>
      <c r="B297" s="142">
        <v>2022</v>
      </c>
      <c r="C297" s="143">
        <v>44695</v>
      </c>
      <c r="D297" s="142" t="s">
        <v>72</v>
      </c>
      <c r="E297" s="142" t="s">
        <v>518</v>
      </c>
      <c r="F297" s="142" t="s">
        <v>41</v>
      </c>
      <c r="G297" s="142" t="s">
        <v>27</v>
      </c>
      <c r="H297" s="142">
        <v>26.578082191780823</v>
      </c>
      <c r="I297" s="142">
        <v>14</v>
      </c>
      <c r="J297" s="142" t="s">
        <v>517</v>
      </c>
      <c r="K297" s="142">
        <v>34.966000000000001</v>
      </c>
      <c r="L297" s="142">
        <f t="shared" si="130"/>
        <v>7.6750000000000007</v>
      </c>
    </row>
    <row r="298" spans="1:12">
      <c r="A298" s="140" t="s">
        <v>94</v>
      </c>
      <c r="B298" s="140">
        <v>2022</v>
      </c>
      <c r="C298" s="141">
        <v>44695</v>
      </c>
      <c r="D298" s="140" t="s">
        <v>72</v>
      </c>
      <c r="E298" s="140" t="s">
        <v>518</v>
      </c>
      <c r="F298" s="140" t="s">
        <v>118</v>
      </c>
      <c r="G298" s="140" t="s">
        <v>27</v>
      </c>
      <c r="H298" s="140">
        <v>400</v>
      </c>
      <c r="I298" s="140">
        <v>15</v>
      </c>
      <c r="J298" s="140" t="s">
        <v>514</v>
      </c>
      <c r="K298" s="140">
        <v>12.375</v>
      </c>
      <c r="L298" s="140">
        <f t="shared" ref="L298" si="147">K298</f>
        <v>12.375</v>
      </c>
    </row>
    <row r="299" spans="1:12">
      <c r="A299" s="142" t="s">
        <v>94</v>
      </c>
      <c r="B299" s="142">
        <v>2022</v>
      </c>
      <c r="C299" s="143">
        <v>44695</v>
      </c>
      <c r="D299" s="142" t="s">
        <v>72</v>
      </c>
      <c r="E299" s="142" t="s">
        <v>518</v>
      </c>
      <c r="F299" s="142" t="s">
        <v>118</v>
      </c>
      <c r="G299" s="142" t="s">
        <v>27</v>
      </c>
      <c r="H299" s="142">
        <v>400</v>
      </c>
      <c r="I299" s="142">
        <v>15</v>
      </c>
      <c r="J299" s="142" t="s">
        <v>515</v>
      </c>
      <c r="K299" s="142">
        <v>19.888999999999999</v>
      </c>
      <c r="L299" s="142">
        <f t="shared" ref="L299" si="148">K299-K298</f>
        <v>7.5139999999999993</v>
      </c>
    </row>
    <row r="300" spans="1:12">
      <c r="A300" s="140" t="s">
        <v>94</v>
      </c>
      <c r="B300" s="140">
        <v>2022</v>
      </c>
      <c r="C300" s="141">
        <v>44695</v>
      </c>
      <c r="D300" s="140" t="s">
        <v>72</v>
      </c>
      <c r="E300" s="140" t="s">
        <v>518</v>
      </c>
      <c r="F300" s="140" t="s">
        <v>118</v>
      </c>
      <c r="G300" s="140" t="s">
        <v>27</v>
      </c>
      <c r="H300" s="140">
        <v>400</v>
      </c>
      <c r="I300" s="140">
        <v>15</v>
      </c>
      <c r="J300" s="140" t="s">
        <v>516</v>
      </c>
      <c r="K300" s="140">
        <v>27.268999999999998</v>
      </c>
      <c r="L300" s="142">
        <f t="shared" si="130"/>
        <v>7.379999999999999</v>
      </c>
    </row>
    <row r="301" spans="1:12">
      <c r="A301" s="142" t="s">
        <v>94</v>
      </c>
      <c r="B301" s="142">
        <v>2022</v>
      </c>
      <c r="C301" s="143">
        <v>44695</v>
      </c>
      <c r="D301" s="142" t="s">
        <v>72</v>
      </c>
      <c r="E301" s="142" t="s">
        <v>518</v>
      </c>
      <c r="F301" s="142" t="s">
        <v>118</v>
      </c>
      <c r="G301" s="142" t="s">
        <v>27</v>
      </c>
      <c r="H301" s="142">
        <v>400</v>
      </c>
      <c r="I301" s="142">
        <v>15</v>
      </c>
      <c r="J301" s="142" t="s">
        <v>517</v>
      </c>
      <c r="K301" s="142">
        <v>34.970999999999997</v>
      </c>
      <c r="L301" s="142">
        <f t="shared" si="130"/>
        <v>7.7019999999999982</v>
      </c>
    </row>
    <row r="302" spans="1:12">
      <c r="A302" s="140" t="s">
        <v>94</v>
      </c>
      <c r="B302" s="140">
        <v>2022</v>
      </c>
      <c r="C302" s="141">
        <v>44695</v>
      </c>
      <c r="D302" s="140" t="s">
        <v>72</v>
      </c>
      <c r="E302" s="140" t="s">
        <v>518</v>
      </c>
      <c r="F302" s="140" t="s">
        <v>527</v>
      </c>
      <c r="G302" s="140" t="s">
        <v>67</v>
      </c>
      <c r="H302" s="140">
        <v>400</v>
      </c>
      <c r="I302" s="140">
        <v>16</v>
      </c>
      <c r="J302" s="140" t="s">
        <v>514</v>
      </c>
      <c r="K302" s="140">
        <v>12.339</v>
      </c>
      <c r="L302" s="140">
        <f t="shared" ref="L302" si="149">K302</f>
        <v>12.339</v>
      </c>
    </row>
    <row r="303" spans="1:12">
      <c r="A303" s="142" t="s">
        <v>94</v>
      </c>
      <c r="B303" s="142">
        <v>2022</v>
      </c>
      <c r="C303" s="143">
        <v>44695</v>
      </c>
      <c r="D303" s="142" t="s">
        <v>72</v>
      </c>
      <c r="E303" s="142" t="s">
        <v>518</v>
      </c>
      <c r="F303" s="142" t="s">
        <v>527</v>
      </c>
      <c r="G303" s="142" t="s">
        <v>67</v>
      </c>
      <c r="H303" s="142">
        <v>400</v>
      </c>
      <c r="I303" s="142">
        <v>16</v>
      </c>
      <c r="J303" s="142" t="s">
        <v>515</v>
      </c>
      <c r="K303" s="142">
        <v>20.077999999999999</v>
      </c>
      <c r="L303" s="142">
        <f t="shared" ref="L303" si="150">K303-K302</f>
        <v>7.738999999999999</v>
      </c>
    </row>
    <row r="304" spans="1:12">
      <c r="A304" s="140" t="s">
        <v>94</v>
      </c>
      <c r="B304" s="140">
        <v>2022</v>
      </c>
      <c r="C304" s="141">
        <v>44695</v>
      </c>
      <c r="D304" s="140" t="s">
        <v>72</v>
      </c>
      <c r="E304" s="140" t="s">
        <v>518</v>
      </c>
      <c r="F304" s="140" t="s">
        <v>527</v>
      </c>
      <c r="G304" s="140" t="s">
        <v>67</v>
      </c>
      <c r="H304" s="140">
        <v>400</v>
      </c>
      <c r="I304" s="140">
        <v>16</v>
      </c>
      <c r="J304" s="140" t="s">
        <v>516</v>
      </c>
      <c r="K304" s="140">
        <v>27.63</v>
      </c>
      <c r="L304" s="142">
        <f t="shared" si="130"/>
        <v>7.5519999999999996</v>
      </c>
    </row>
    <row r="305" spans="1:12">
      <c r="A305" s="142" t="s">
        <v>94</v>
      </c>
      <c r="B305" s="142">
        <v>2022</v>
      </c>
      <c r="C305" s="143">
        <v>44695</v>
      </c>
      <c r="D305" s="142" t="s">
        <v>72</v>
      </c>
      <c r="E305" s="142" t="s">
        <v>518</v>
      </c>
      <c r="F305" s="142" t="s">
        <v>527</v>
      </c>
      <c r="G305" s="142" t="s">
        <v>67</v>
      </c>
      <c r="H305" s="142">
        <v>400</v>
      </c>
      <c r="I305" s="142">
        <v>16</v>
      </c>
      <c r="J305" s="142" t="s">
        <v>517</v>
      </c>
      <c r="K305" s="142">
        <v>35.365000000000002</v>
      </c>
      <c r="L305" s="142">
        <f t="shared" si="130"/>
        <v>7.735000000000003</v>
      </c>
    </row>
    <row r="306" spans="1:12">
      <c r="A306" s="140" t="s">
        <v>94</v>
      </c>
      <c r="B306" s="140">
        <v>2022</v>
      </c>
      <c r="C306" s="141">
        <v>44695</v>
      </c>
      <c r="D306" s="140" t="s">
        <v>72</v>
      </c>
      <c r="E306" s="140" t="s">
        <v>518</v>
      </c>
      <c r="F306" s="140" t="s">
        <v>48</v>
      </c>
      <c r="G306" s="140" t="s">
        <v>49</v>
      </c>
      <c r="H306" s="140">
        <v>400</v>
      </c>
      <c r="I306" s="140">
        <v>17</v>
      </c>
      <c r="J306" s="140" t="s">
        <v>514</v>
      </c>
      <c r="K306" s="140">
        <v>12.462</v>
      </c>
      <c r="L306" s="140">
        <f t="shared" ref="L306" si="151">K306</f>
        <v>12.462</v>
      </c>
    </row>
    <row r="307" spans="1:12">
      <c r="A307" s="142" t="s">
        <v>94</v>
      </c>
      <c r="B307" s="142">
        <v>2022</v>
      </c>
      <c r="C307" s="143">
        <v>44695</v>
      </c>
      <c r="D307" s="142" t="s">
        <v>72</v>
      </c>
      <c r="E307" s="142" t="s">
        <v>518</v>
      </c>
      <c r="F307" s="142" t="s">
        <v>48</v>
      </c>
      <c r="G307" s="142" t="s">
        <v>49</v>
      </c>
      <c r="H307" s="142">
        <v>400</v>
      </c>
      <c r="I307" s="142">
        <v>17</v>
      </c>
      <c r="J307" s="142" t="s">
        <v>515</v>
      </c>
      <c r="K307" s="142">
        <v>20.128</v>
      </c>
      <c r="L307" s="142">
        <f t="shared" ref="L307" si="152">K307-K306</f>
        <v>7.6660000000000004</v>
      </c>
    </row>
    <row r="308" spans="1:12">
      <c r="A308" s="140" t="s">
        <v>94</v>
      </c>
      <c r="B308" s="140">
        <v>2022</v>
      </c>
      <c r="C308" s="141">
        <v>44695</v>
      </c>
      <c r="D308" s="140" t="s">
        <v>72</v>
      </c>
      <c r="E308" s="140" t="s">
        <v>518</v>
      </c>
      <c r="F308" s="140" t="s">
        <v>48</v>
      </c>
      <c r="G308" s="140" t="s">
        <v>49</v>
      </c>
      <c r="H308" s="140">
        <v>400</v>
      </c>
      <c r="I308" s="140">
        <v>17</v>
      </c>
      <c r="J308" s="140" t="s">
        <v>516</v>
      </c>
      <c r="K308" s="140">
        <v>27.620999999999999</v>
      </c>
      <c r="L308" s="142">
        <f t="shared" si="130"/>
        <v>7.4929999999999986</v>
      </c>
    </row>
    <row r="309" spans="1:12">
      <c r="A309" s="142" t="s">
        <v>94</v>
      </c>
      <c r="B309" s="142">
        <v>2022</v>
      </c>
      <c r="C309" s="143">
        <v>44695</v>
      </c>
      <c r="D309" s="142" t="s">
        <v>72</v>
      </c>
      <c r="E309" s="142" t="s">
        <v>518</v>
      </c>
      <c r="F309" s="142" t="s">
        <v>48</v>
      </c>
      <c r="G309" s="142" t="s">
        <v>49</v>
      </c>
      <c r="H309" s="142">
        <v>400</v>
      </c>
      <c r="I309" s="142">
        <v>17</v>
      </c>
      <c r="J309" s="142" t="s">
        <v>517</v>
      </c>
      <c r="K309" s="142">
        <v>35.387999999999998</v>
      </c>
      <c r="L309" s="142">
        <f t="shared" si="130"/>
        <v>7.7669999999999995</v>
      </c>
    </row>
    <row r="310" spans="1:12">
      <c r="A310" s="140" t="s">
        <v>94</v>
      </c>
      <c r="B310" s="140">
        <v>2022</v>
      </c>
      <c r="C310" s="141">
        <v>44695</v>
      </c>
      <c r="D310" s="140" t="s">
        <v>72</v>
      </c>
      <c r="E310" s="140" t="s">
        <v>518</v>
      </c>
      <c r="F310" s="140" t="s">
        <v>46</v>
      </c>
      <c r="G310" s="140" t="s">
        <v>47</v>
      </c>
      <c r="H310" s="140">
        <v>400</v>
      </c>
      <c r="I310" s="140">
        <v>18</v>
      </c>
      <c r="J310" s="140" t="s">
        <v>514</v>
      </c>
      <c r="K310" s="140">
        <v>12.57</v>
      </c>
      <c r="L310" s="140">
        <f t="shared" ref="L310" si="153">K310</f>
        <v>12.57</v>
      </c>
    </row>
    <row r="311" spans="1:12">
      <c r="A311" s="142" t="s">
        <v>94</v>
      </c>
      <c r="B311" s="142">
        <v>2022</v>
      </c>
      <c r="C311" s="143">
        <v>44695</v>
      </c>
      <c r="D311" s="142" t="s">
        <v>72</v>
      </c>
      <c r="E311" s="142" t="s">
        <v>518</v>
      </c>
      <c r="F311" s="142" t="s">
        <v>46</v>
      </c>
      <c r="G311" s="142" t="s">
        <v>47</v>
      </c>
      <c r="H311" s="142">
        <v>400</v>
      </c>
      <c r="I311" s="142">
        <v>18</v>
      </c>
      <c r="J311" s="142" t="s">
        <v>515</v>
      </c>
      <c r="K311" s="142">
        <v>20.36</v>
      </c>
      <c r="L311" s="142">
        <f t="shared" ref="L311" si="154">K311-K310</f>
        <v>7.7899999999999991</v>
      </c>
    </row>
    <row r="312" spans="1:12">
      <c r="A312" s="140" t="s">
        <v>94</v>
      </c>
      <c r="B312" s="140">
        <v>2022</v>
      </c>
      <c r="C312" s="141">
        <v>44695</v>
      </c>
      <c r="D312" s="140" t="s">
        <v>72</v>
      </c>
      <c r="E312" s="140" t="s">
        <v>518</v>
      </c>
      <c r="F312" s="140" t="s">
        <v>46</v>
      </c>
      <c r="G312" s="140" t="s">
        <v>47</v>
      </c>
      <c r="H312" s="140">
        <v>400</v>
      </c>
      <c r="I312" s="140">
        <v>18</v>
      </c>
      <c r="J312" s="140" t="s">
        <v>516</v>
      </c>
      <c r="K312" s="140">
        <v>27.893999999999998</v>
      </c>
      <c r="L312" s="142">
        <f t="shared" si="130"/>
        <v>7.5339999999999989</v>
      </c>
    </row>
    <row r="313" spans="1:12">
      <c r="A313" s="142" t="s">
        <v>94</v>
      </c>
      <c r="B313" s="142">
        <v>2022</v>
      </c>
      <c r="C313" s="143">
        <v>44695</v>
      </c>
      <c r="D313" s="142" t="s">
        <v>72</v>
      </c>
      <c r="E313" s="142" t="s">
        <v>518</v>
      </c>
      <c r="F313" s="142" t="s">
        <v>46</v>
      </c>
      <c r="G313" s="142" t="s">
        <v>47</v>
      </c>
      <c r="H313" s="142">
        <v>400</v>
      </c>
      <c r="I313" s="142">
        <v>18</v>
      </c>
      <c r="J313" s="142" t="s">
        <v>517</v>
      </c>
      <c r="K313" s="142">
        <v>35.588999999999999</v>
      </c>
      <c r="L313" s="142">
        <f t="shared" si="130"/>
        <v>7.6950000000000003</v>
      </c>
    </row>
    <row r="314" spans="1:12">
      <c r="A314" s="140" t="s">
        <v>94</v>
      </c>
      <c r="B314" s="140">
        <v>2022</v>
      </c>
      <c r="C314" s="141">
        <v>44695</v>
      </c>
      <c r="D314" s="140" t="s">
        <v>72</v>
      </c>
      <c r="E314" s="140" t="s">
        <v>518</v>
      </c>
      <c r="F314" s="140" t="s">
        <v>525</v>
      </c>
      <c r="G314" s="140" t="s">
        <v>44</v>
      </c>
      <c r="H314" s="140">
        <v>400</v>
      </c>
      <c r="I314" s="140">
        <v>19</v>
      </c>
      <c r="J314" s="140" t="s">
        <v>514</v>
      </c>
      <c r="K314" s="140">
        <v>12.076000000000001</v>
      </c>
      <c r="L314" s="140">
        <f t="shared" ref="L314" si="155">K314</f>
        <v>12.076000000000001</v>
      </c>
    </row>
    <row r="315" spans="1:12">
      <c r="A315" s="142" t="s">
        <v>94</v>
      </c>
      <c r="B315" s="142">
        <v>2022</v>
      </c>
      <c r="C315" s="143">
        <v>44695</v>
      </c>
      <c r="D315" s="142" t="s">
        <v>72</v>
      </c>
      <c r="E315" s="142" t="s">
        <v>518</v>
      </c>
      <c r="F315" s="142" t="s">
        <v>525</v>
      </c>
      <c r="G315" s="142" t="s">
        <v>44</v>
      </c>
      <c r="H315" s="142">
        <v>400</v>
      </c>
      <c r="I315" s="142">
        <v>19</v>
      </c>
      <c r="J315" s="142" t="s">
        <v>515</v>
      </c>
      <c r="K315" s="142">
        <v>19.792000000000002</v>
      </c>
      <c r="L315" s="142">
        <f t="shared" ref="L315" si="156">K315-K314</f>
        <v>7.7160000000000011</v>
      </c>
    </row>
    <row r="316" spans="1:12">
      <c r="A316" s="140" t="s">
        <v>94</v>
      </c>
      <c r="B316" s="140">
        <v>2022</v>
      </c>
      <c r="C316" s="141">
        <v>44695</v>
      </c>
      <c r="D316" s="140" t="s">
        <v>72</v>
      </c>
      <c r="E316" s="140" t="s">
        <v>518</v>
      </c>
      <c r="F316" s="140" t="s">
        <v>525</v>
      </c>
      <c r="G316" s="140" t="s">
        <v>44</v>
      </c>
      <c r="H316" s="140">
        <v>400</v>
      </c>
      <c r="I316" s="140">
        <v>19</v>
      </c>
      <c r="J316" s="140" t="s">
        <v>516</v>
      </c>
      <c r="K316" s="140">
        <v>27.488</v>
      </c>
      <c r="L316" s="142">
        <f t="shared" si="130"/>
        <v>7.695999999999998</v>
      </c>
    </row>
    <row r="317" spans="1:12">
      <c r="A317" s="142" t="s">
        <v>94</v>
      </c>
      <c r="B317" s="142">
        <v>2022</v>
      </c>
      <c r="C317" s="143">
        <v>44695</v>
      </c>
      <c r="D317" s="142" t="s">
        <v>72</v>
      </c>
      <c r="E317" s="142" t="s">
        <v>518</v>
      </c>
      <c r="F317" s="142" t="s">
        <v>525</v>
      </c>
      <c r="G317" s="142" t="s">
        <v>44</v>
      </c>
      <c r="H317" s="142">
        <v>400</v>
      </c>
      <c r="I317" s="142">
        <v>19</v>
      </c>
      <c r="J317" s="142" t="s">
        <v>517</v>
      </c>
      <c r="K317" s="142">
        <v>35.603999999999999</v>
      </c>
      <c r="L317" s="142">
        <f t="shared" si="130"/>
        <v>8.1159999999999997</v>
      </c>
    </row>
    <row r="318" spans="1:12">
      <c r="A318" s="140" t="s">
        <v>94</v>
      </c>
      <c r="B318" s="140">
        <v>2022</v>
      </c>
      <c r="C318" s="141">
        <v>44695</v>
      </c>
      <c r="D318" s="140" t="s">
        <v>72</v>
      </c>
      <c r="E318" s="140" t="s">
        <v>518</v>
      </c>
      <c r="F318" s="140" t="s">
        <v>528</v>
      </c>
      <c r="G318" s="140" t="s">
        <v>53</v>
      </c>
      <c r="H318" s="140">
        <v>22.536986301369861</v>
      </c>
      <c r="I318" s="140">
        <v>20</v>
      </c>
      <c r="J318" s="140" t="s">
        <v>514</v>
      </c>
      <c r="K318" s="140">
        <v>12.943</v>
      </c>
      <c r="L318" s="140">
        <f t="shared" ref="L318" si="157">K318</f>
        <v>12.943</v>
      </c>
    </row>
    <row r="319" spans="1:12">
      <c r="A319" s="142" t="s">
        <v>94</v>
      </c>
      <c r="B319" s="142">
        <v>2022</v>
      </c>
      <c r="C319" s="143">
        <v>44695</v>
      </c>
      <c r="D319" s="142" t="s">
        <v>72</v>
      </c>
      <c r="E319" s="142" t="s">
        <v>518</v>
      </c>
      <c r="F319" s="142" t="s">
        <v>528</v>
      </c>
      <c r="G319" s="142" t="s">
        <v>53</v>
      </c>
      <c r="H319" s="142">
        <v>22.536986301369861</v>
      </c>
      <c r="I319" s="142">
        <v>20</v>
      </c>
      <c r="J319" s="142" t="s">
        <v>515</v>
      </c>
      <c r="K319" s="142">
        <v>20.745000000000001</v>
      </c>
      <c r="L319" s="142">
        <f t="shared" ref="L319" si="158">K319-K318</f>
        <v>7.8020000000000014</v>
      </c>
    </row>
    <row r="320" spans="1:12">
      <c r="A320" s="140" t="s">
        <v>94</v>
      </c>
      <c r="B320" s="140">
        <v>2022</v>
      </c>
      <c r="C320" s="141">
        <v>44695</v>
      </c>
      <c r="D320" s="140" t="s">
        <v>72</v>
      </c>
      <c r="E320" s="140" t="s">
        <v>518</v>
      </c>
      <c r="F320" s="140" t="s">
        <v>528</v>
      </c>
      <c r="G320" s="140" t="s">
        <v>53</v>
      </c>
      <c r="H320" s="140">
        <v>22.536986301369861</v>
      </c>
      <c r="I320" s="140">
        <v>20</v>
      </c>
      <c r="J320" s="140" t="s">
        <v>516</v>
      </c>
      <c r="K320" s="140">
        <v>28.184999999999999</v>
      </c>
      <c r="L320" s="142">
        <f t="shared" si="130"/>
        <v>7.4399999999999977</v>
      </c>
    </row>
    <row r="321" spans="1:12">
      <c r="A321" s="142" t="s">
        <v>94</v>
      </c>
      <c r="B321" s="142">
        <v>2022</v>
      </c>
      <c r="C321" s="143">
        <v>44695</v>
      </c>
      <c r="D321" s="142" t="s">
        <v>72</v>
      </c>
      <c r="E321" s="142" t="s">
        <v>518</v>
      </c>
      <c r="F321" s="142" t="s">
        <v>528</v>
      </c>
      <c r="G321" s="142" t="s">
        <v>53</v>
      </c>
      <c r="H321" s="142">
        <v>22.536986301369861</v>
      </c>
      <c r="I321" s="142">
        <v>20</v>
      </c>
      <c r="J321" s="142" t="s">
        <v>517</v>
      </c>
      <c r="K321" s="142">
        <v>35.65</v>
      </c>
      <c r="L321" s="142">
        <f t="shared" si="130"/>
        <v>7.4649999999999999</v>
      </c>
    </row>
    <row r="322" spans="1:12">
      <c r="A322" s="140" t="s">
        <v>94</v>
      </c>
      <c r="B322" s="140">
        <v>2022</v>
      </c>
      <c r="C322" s="141">
        <v>44695</v>
      </c>
      <c r="D322" s="140" t="s">
        <v>72</v>
      </c>
      <c r="E322" s="140" t="s">
        <v>209</v>
      </c>
      <c r="F322" s="140" t="s">
        <v>35</v>
      </c>
      <c r="G322" s="140" t="s">
        <v>36</v>
      </c>
      <c r="H322" s="140">
        <v>122.45205479452055</v>
      </c>
      <c r="I322" s="140">
        <v>1</v>
      </c>
      <c r="J322" s="140" t="s">
        <v>514</v>
      </c>
      <c r="K322" s="140">
        <v>11.465999999999999</v>
      </c>
      <c r="L322" s="140">
        <f t="shared" ref="L322" si="159">K322</f>
        <v>11.465999999999999</v>
      </c>
    </row>
    <row r="323" spans="1:12">
      <c r="A323" s="142" t="s">
        <v>94</v>
      </c>
      <c r="B323" s="142">
        <v>2022</v>
      </c>
      <c r="C323" s="143">
        <v>44695</v>
      </c>
      <c r="D323" s="142" t="s">
        <v>72</v>
      </c>
      <c r="E323" s="142" t="s">
        <v>209</v>
      </c>
      <c r="F323" s="142" t="s">
        <v>35</v>
      </c>
      <c r="G323" s="142" t="s">
        <v>36</v>
      </c>
      <c r="H323" s="142">
        <v>122.45205479452055</v>
      </c>
      <c r="I323" s="142">
        <v>1</v>
      </c>
      <c r="J323" s="142" t="s">
        <v>515</v>
      </c>
      <c r="K323" s="142">
        <v>18.762</v>
      </c>
      <c r="L323" s="142">
        <f t="shared" ref="L323" si="160">K323-K322</f>
        <v>7.2960000000000012</v>
      </c>
    </row>
    <row r="324" spans="1:12">
      <c r="A324" s="140" t="s">
        <v>94</v>
      </c>
      <c r="B324" s="140">
        <v>2022</v>
      </c>
      <c r="C324" s="141">
        <v>44695</v>
      </c>
      <c r="D324" s="140" t="s">
        <v>72</v>
      </c>
      <c r="E324" s="140" t="s">
        <v>209</v>
      </c>
      <c r="F324" s="140" t="s">
        <v>35</v>
      </c>
      <c r="G324" s="140" t="s">
        <v>36</v>
      </c>
      <c r="H324" s="140">
        <v>122.45205479452055</v>
      </c>
      <c r="I324" s="140">
        <v>1</v>
      </c>
      <c r="J324" s="140" t="s">
        <v>516</v>
      </c>
      <c r="K324" s="140">
        <v>25.802</v>
      </c>
      <c r="L324" s="142">
        <f t="shared" si="130"/>
        <v>7.0399999999999991</v>
      </c>
    </row>
    <row r="325" spans="1:12">
      <c r="A325" s="142" t="s">
        <v>94</v>
      </c>
      <c r="B325" s="142">
        <v>2022</v>
      </c>
      <c r="C325" s="143">
        <v>44695</v>
      </c>
      <c r="D325" s="142" t="s">
        <v>72</v>
      </c>
      <c r="E325" s="142" t="s">
        <v>209</v>
      </c>
      <c r="F325" s="142" t="s">
        <v>35</v>
      </c>
      <c r="G325" s="142" t="s">
        <v>36</v>
      </c>
      <c r="H325" s="142">
        <v>122.45205479452055</v>
      </c>
      <c r="I325" s="142">
        <v>1</v>
      </c>
      <c r="J325" s="142" t="s">
        <v>517</v>
      </c>
      <c r="K325" s="142">
        <v>32.987000000000002</v>
      </c>
      <c r="L325" s="142">
        <f t="shared" si="130"/>
        <v>7.1850000000000023</v>
      </c>
    </row>
    <row r="326" spans="1:12">
      <c r="A326" s="140" t="s">
        <v>94</v>
      </c>
      <c r="B326" s="140">
        <v>2022</v>
      </c>
      <c r="C326" s="141">
        <v>44695</v>
      </c>
      <c r="D326" s="140" t="s">
        <v>72</v>
      </c>
      <c r="E326" s="140" t="s">
        <v>209</v>
      </c>
      <c r="F326" s="140" t="s">
        <v>22</v>
      </c>
      <c r="G326" s="140" t="s">
        <v>15</v>
      </c>
      <c r="H326" s="140">
        <v>122.45205479452055</v>
      </c>
      <c r="I326" s="140">
        <v>2</v>
      </c>
      <c r="J326" s="140" t="s">
        <v>514</v>
      </c>
      <c r="K326" s="140">
        <v>11.754</v>
      </c>
      <c r="L326" s="140">
        <f t="shared" ref="L326" si="161">K326</f>
        <v>11.754</v>
      </c>
    </row>
    <row r="327" spans="1:12">
      <c r="A327" s="142" t="s">
        <v>94</v>
      </c>
      <c r="B327" s="142">
        <v>2022</v>
      </c>
      <c r="C327" s="143">
        <v>44695</v>
      </c>
      <c r="D327" s="142" t="s">
        <v>72</v>
      </c>
      <c r="E327" s="142" t="s">
        <v>209</v>
      </c>
      <c r="F327" s="142" t="s">
        <v>22</v>
      </c>
      <c r="G327" s="142" t="s">
        <v>15</v>
      </c>
      <c r="H327" s="142">
        <v>122.45205479452055</v>
      </c>
      <c r="I327" s="142">
        <v>2</v>
      </c>
      <c r="J327" s="142" t="s">
        <v>515</v>
      </c>
      <c r="K327" s="142">
        <v>19.120999999999999</v>
      </c>
      <c r="L327" s="142">
        <f t="shared" ref="L327:L389" si="162">K327-K326</f>
        <v>7.3669999999999991</v>
      </c>
    </row>
    <row r="328" spans="1:12">
      <c r="A328" s="140" t="s">
        <v>94</v>
      </c>
      <c r="B328" s="140">
        <v>2022</v>
      </c>
      <c r="C328" s="141">
        <v>44695</v>
      </c>
      <c r="D328" s="140" t="s">
        <v>72</v>
      </c>
      <c r="E328" s="140" t="s">
        <v>209</v>
      </c>
      <c r="F328" s="140" t="s">
        <v>22</v>
      </c>
      <c r="G328" s="140" t="s">
        <v>15</v>
      </c>
      <c r="H328" s="140">
        <v>122.45205479452055</v>
      </c>
      <c r="I328" s="140">
        <v>2</v>
      </c>
      <c r="J328" s="140" t="s">
        <v>516</v>
      </c>
      <c r="K328" s="140">
        <v>26.222999999999999</v>
      </c>
      <c r="L328" s="142">
        <f t="shared" si="162"/>
        <v>7.1020000000000003</v>
      </c>
    </row>
    <row r="329" spans="1:12">
      <c r="A329" s="142" t="s">
        <v>94</v>
      </c>
      <c r="B329" s="142">
        <v>2022</v>
      </c>
      <c r="C329" s="143">
        <v>44695</v>
      </c>
      <c r="D329" s="142" t="s">
        <v>72</v>
      </c>
      <c r="E329" s="142" t="s">
        <v>209</v>
      </c>
      <c r="F329" s="142" t="s">
        <v>22</v>
      </c>
      <c r="G329" s="142" t="s">
        <v>15</v>
      </c>
      <c r="H329" s="142">
        <v>122.45205479452055</v>
      </c>
      <c r="I329" s="142">
        <v>2</v>
      </c>
      <c r="J329" s="142" t="s">
        <v>517</v>
      </c>
      <c r="K329" s="142">
        <v>33.46</v>
      </c>
      <c r="L329" s="142">
        <f t="shared" si="162"/>
        <v>7.2370000000000019</v>
      </c>
    </row>
    <row r="330" spans="1:12">
      <c r="A330" s="140" t="s">
        <v>94</v>
      </c>
      <c r="B330" s="140">
        <v>2022</v>
      </c>
      <c r="C330" s="141">
        <v>44695</v>
      </c>
      <c r="D330" s="140" t="s">
        <v>72</v>
      </c>
      <c r="E330" s="140" t="s">
        <v>209</v>
      </c>
      <c r="F330" s="140" t="s">
        <v>52</v>
      </c>
      <c r="G330" s="140" t="s">
        <v>53</v>
      </c>
      <c r="H330" s="140">
        <v>25.17808219178082</v>
      </c>
      <c r="I330" s="140">
        <v>3</v>
      </c>
      <c r="J330" s="140" t="s">
        <v>514</v>
      </c>
      <c r="K330" s="140">
        <v>11.896000000000001</v>
      </c>
      <c r="L330" s="140">
        <f t="shared" ref="L330" si="163">K330</f>
        <v>11.896000000000001</v>
      </c>
    </row>
    <row r="331" spans="1:12">
      <c r="A331" s="142" t="s">
        <v>94</v>
      </c>
      <c r="B331" s="142">
        <v>2022</v>
      </c>
      <c r="C331" s="143">
        <v>44695</v>
      </c>
      <c r="D331" s="142" t="s">
        <v>72</v>
      </c>
      <c r="E331" s="142" t="s">
        <v>209</v>
      </c>
      <c r="F331" s="142" t="s">
        <v>52</v>
      </c>
      <c r="G331" s="142" t="s">
        <v>53</v>
      </c>
      <c r="H331" s="142">
        <v>25.17808219178082</v>
      </c>
      <c r="I331" s="142">
        <v>3</v>
      </c>
      <c r="J331" s="142" t="s">
        <v>515</v>
      </c>
      <c r="K331" s="142">
        <v>19.268999999999998</v>
      </c>
      <c r="L331" s="142">
        <f t="shared" ref="L331" si="164">K331-K330</f>
        <v>7.3729999999999976</v>
      </c>
    </row>
    <row r="332" spans="1:12">
      <c r="A332" s="140" t="s">
        <v>94</v>
      </c>
      <c r="B332" s="140">
        <v>2022</v>
      </c>
      <c r="C332" s="141">
        <v>44695</v>
      </c>
      <c r="D332" s="140" t="s">
        <v>72</v>
      </c>
      <c r="E332" s="140" t="s">
        <v>209</v>
      </c>
      <c r="F332" s="140" t="s">
        <v>52</v>
      </c>
      <c r="G332" s="140" t="s">
        <v>53</v>
      </c>
      <c r="H332" s="140">
        <v>25.17808219178082</v>
      </c>
      <c r="I332" s="140">
        <v>3</v>
      </c>
      <c r="J332" s="140" t="s">
        <v>516</v>
      </c>
      <c r="K332" s="140">
        <v>26.382999999999999</v>
      </c>
      <c r="L332" s="142">
        <f t="shared" si="162"/>
        <v>7.1140000000000008</v>
      </c>
    </row>
    <row r="333" spans="1:12">
      <c r="A333" s="142" t="s">
        <v>94</v>
      </c>
      <c r="B333" s="142">
        <v>2022</v>
      </c>
      <c r="C333" s="143">
        <v>44695</v>
      </c>
      <c r="D333" s="142" t="s">
        <v>72</v>
      </c>
      <c r="E333" s="142" t="s">
        <v>209</v>
      </c>
      <c r="F333" s="142" t="s">
        <v>52</v>
      </c>
      <c r="G333" s="142" t="s">
        <v>53</v>
      </c>
      <c r="H333" s="142">
        <v>25.17808219178082</v>
      </c>
      <c r="I333" s="142">
        <v>3</v>
      </c>
      <c r="J333" s="142" t="s">
        <v>517</v>
      </c>
      <c r="K333" s="142">
        <v>33.688000000000002</v>
      </c>
      <c r="L333" s="142">
        <f t="shared" si="162"/>
        <v>7.3050000000000033</v>
      </c>
    </row>
    <row r="334" spans="1:12">
      <c r="A334" s="140" t="s">
        <v>94</v>
      </c>
      <c r="B334" s="140">
        <v>2022</v>
      </c>
      <c r="C334" s="141">
        <v>44695</v>
      </c>
      <c r="D334" s="140" t="s">
        <v>72</v>
      </c>
      <c r="E334" s="140" t="s">
        <v>209</v>
      </c>
      <c r="F334" s="140" t="s">
        <v>519</v>
      </c>
      <c r="G334" s="140" t="s">
        <v>19</v>
      </c>
      <c r="H334" s="140">
        <v>26.095890410958905</v>
      </c>
      <c r="I334" s="140">
        <v>4</v>
      </c>
      <c r="J334" s="140" t="s">
        <v>514</v>
      </c>
      <c r="K334" s="140">
        <v>11.667</v>
      </c>
      <c r="L334" s="140">
        <f t="shared" ref="L334" si="165">K334</f>
        <v>11.667</v>
      </c>
    </row>
    <row r="335" spans="1:12">
      <c r="A335" s="142" t="s">
        <v>94</v>
      </c>
      <c r="B335" s="142">
        <v>2022</v>
      </c>
      <c r="C335" s="143">
        <v>44695</v>
      </c>
      <c r="D335" s="142" t="s">
        <v>72</v>
      </c>
      <c r="E335" s="142" t="s">
        <v>209</v>
      </c>
      <c r="F335" s="142" t="s">
        <v>519</v>
      </c>
      <c r="G335" s="142" t="s">
        <v>19</v>
      </c>
      <c r="H335" s="142">
        <v>26.095890410958905</v>
      </c>
      <c r="I335" s="142">
        <v>4</v>
      </c>
      <c r="J335" s="142" t="s">
        <v>515</v>
      </c>
      <c r="K335" s="142">
        <v>19.081</v>
      </c>
      <c r="L335" s="142">
        <f t="shared" ref="L335" si="166">K335-K334</f>
        <v>7.4139999999999997</v>
      </c>
    </row>
    <row r="336" spans="1:12">
      <c r="A336" s="140" t="s">
        <v>94</v>
      </c>
      <c r="B336" s="140">
        <v>2022</v>
      </c>
      <c r="C336" s="141">
        <v>44695</v>
      </c>
      <c r="D336" s="140" t="s">
        <v>72</v>
      </c>
      <c r="E336" s="140" t="s">
        <v>209</v>
      </c>
      <c r="F336" s="140" t="s">
        <v>519</v>
      </c>
      <c r="G336" s="140" t="s">
        <v>19</v>
      </c>
      <c r="H336" s="140">
        <v>26.095890410958905</v>
      </c>
      <c r="I336" s="140">
        <v>4</v>
      </c>
      <c r="J336" s="140" t="s">
        <v>516</v>
      </c>
      <c r="K336" s="140">
        <v>26.303999999999998</v>
      </c>
      <c r="L336" s="142">
        <f t="shared" si="162"/>
        <v>7.222999999999999</v>
      </c>
    </row>
    <row r="337" spans="1:12">
      <c r="A337" s="142" t="s">
        <v>94</v>
      </c>
      <c r="B337" s="142">
        <v>2022</v>
      </c>
      <c r="C337" s="143">
        <v>44695</v>
      </c>
      <c r="D337" s="142" t="s">
        <v>72</v>
      </c>
      <c r="E337" s="142" t="s">
        <v>209</v>
      </c>
      <c r="F337" s="142" t="s">
        <v>519</v>
      </c>
      <c r="G337" s="142" t="s">
        <v>19</v>
      </c>
      <c r="H337" s="142">
        <v>26.095890410958905</v>
      </c>
      <c r="I337" s="142">
        <v>4</v>
      </c>
      <c r="J337" s="142" t="s">
        <v>517</v>
      </c>
      <c r="K337" s="142">
        <v>33.811999999999998</v>
      </c>
      <c r="L337" s="142">
        <f t="shared" si="162"/>
        <v>7.5079999999999991</v>
      </c>
    </row>
    <row r="338" spans="1:12">
      <c r="A338" s="140" t="s">
        <v>94</v>
      </c>
      <c r="B338" s="140">
        <v>2022</v>
      </c>
      <c r="C338" s="141">
        <v>44695</v>
      </c>
      <c r="D338" s="140" t="s">
        <v>72</v>
      </c>
      <c r="E338" s="140" t="s">
        <v>209</v>
      </c>
      <c r="F338" s="140" t="s">
        <v>20</v>
      </c>
      <c r="G338" s="140" t="s">
        <v>21</v>
      </c>
      <c r="H338" s="140">
        <v>26.772602739726029</v>
      </c>
      <c r="I338" s="140">
        <v>5</v>
      </c>
      <c r="J338" s="140" t="s">
        <v>514</v>
      </c>
      <c r="K338" s="140">
        <v>12.166</v>
      </c>
      <c r="L338" s="140">
        <f t="shared" ref="L338" si="167">K338</f>
        <v>12.166</v>
      </c>
    </row>
    <row r="339" spans="1:12">
      <c r="A339" s="142" t="s">
        <v>94</v>
      </c>
      <c r="B339" s="142">
        <v>2022</v>
      </c>
      <c r="C339" s="143">
        <v>44695</v>
      </c>
      <c r="D339" s="142" t="s">
        <v>72</v>
      </c>
      <c r="E339" s="142" t="s">
        <v>209</v>
      </c>
      <c r="F339" s="142" t="s">
        <v>20</v>
      </c>
      <c r="G339" s="142" t="s">
        <v>21</v>
      </c>
      <c r="H339" s="142">
        <v>26.772602739726029</v>
      </c>
      <c r="I339" s="142">
        <v>5</v>
      </c>
      <c r="J339" s="142" t="s">
        <v>515</v>
      </c>
      <c r="K339" s="142">
        <v>19.535</v>
      </c>
      <c r="L339" s="142">
        <f t="shared" ref="L339" si="168">K339-K338</f>
        <v>7.3689999999999998</v>
      </c>
    </row>
    <row r="340" spans="1:12">
      <c r="A340" s="140" t="s">
        <v>94</v>
      </c>
      <c r="B340" s="140">
        <v>2022</v>
      </c>
      <c r="C340" s="141">
        <v>44695</v>
      </c>
      <c r="D340" s="140" t="s">
        <v>72</v>
      </c>
      <c r="E340" s="140" t="s">
        <v>209</v>
      </c>
      <c r="F340" s="140" t="s">
        <v>20</v>
      </c>
      <c r="G340" s="140" t="s">
        <v>21</v>
      </c>
      <c r="H340" s="140">
        <v>26.772602739726029</v>
      </c>
      <c r="I340" s="140">
        <v>5</v>
      </c>
      <c r="J340" s="140" t="s">
        <v>516</v>
      </c>
      <c r="K340" s="140">
        <v>26.626000000000001</v>
      </c>
      <c r="L340" s="142">
        <f t="shared" si="162"/>
        <v>7.0910000000000011</v>
      </c>
    </row>
    <row r="341" spans="1:12">
      <c r="A341" s="142" t="s">
        <v>94</v>
      </c>
      <c r="B341" s="142">
        <v>2022</v>
      </c>
      <c r="C341" s="143">
        <v>44695</v>
      </c>
      <c r="D341" s="142" t="s">
        <v>72</v>
      </c>
      <c r="E341" s="142" t="s">
        <v>209</v>
      </c>
      <c r="F341" s="142" t="s">
        <v>20</v>
      </c>
      <c r="G341" s="142" t="s">
        <v>21</v>
      </c>
      <c r="H341" s="142">
        <v>26.772602739726029</v>
      </c>
      <c r="I341" s="142">
        <v>5</v>
      </c>
      <c r="J341" s="142" t="s">
        <v>517</v>
      </c>
      <c r="K341" s="142">
        <v>33.865000000000002</v>
      </c>
      <c r="L341" s="142">
        <f t="shared" si="162"/>
        <v>7.2390000000000008</v>
      </c>
    </row>
    <row r="342" spans="1:12">
      <c r="A342" s="140" t="s">
        <v>94</v>
      </c>
      <c r="B342" s="140">
        <v>2022</v>
      </c>
      <c r="C342" s="141">
        <v>44695</v>
      </c>
      <c r="D342" s="140" t="s">
        <v>72</v>
      </c>
      <c r="E342" s="140" t="s">
        <v>209</v>
      </c>
      <c r="F342" s="140" t="s">
        <v>524</v>
      </c>
      <c r="G342" s="140" t="s">
        <v>38</v>
      </c>
      <c r="H342" s="140">
        <v>24.882191780821916</v>
      </c>
      <c r="I342" s="140">
        <v>6</v>
      </c>
      <c r="J342" s="140" t="s">
        <v>514</v>
      </c>
      <c r="K342" s="140">
        <v>12.013999999999999</v>
      </c>
      <c r="L342" s="140">
        <f t="shared" ref="L342" si="169">K342</f>
        <v>12.013999999999999</v>
      </c>
    </row>
    <row r="343" spans="1:12">
      <c r="A343" s="142" t="s">
        <v>94</v>
      </c>
      <c r="B343" s="142">
        <v>2022</v>
      </c>
      <c r="C343" s="143">
        <v>44695</v>
      </c>
      <c r="D343" s="142" t="s">
        <v>72</v>
      </c>
      <c r="E343" s="142" t="s">
        <v>209</v>
      </c>
      <c r="F343" s="142" t="s">
        <v>524</v>
      </c>
      <c r="G343" s="142" t="s">
        <v>38</v>
      </c>
      <c r="H343" s="142">
        <v>24.882191780821916</v>
      </c>
      <c r="I343" s="142">
        <v>6</v>
      </c>
      <c r="J343" s="142" t="s">
        <v>515</v>
      </c>
      <c r="K343" s="142">
        <v>19.344000000000001</v>
      </c>
      <c r="L343" s="142">
        <f t="shared" ref="L343" si="170">K343-K342</f>
        <v>7.3300000000000018</v>
      </c>
    </row>
    <row r="344" spans="1:12">
      <c r="A344" s="140" t="s">
        <v>94</v>
      </c>
      <c r="B344" s="140">
        <v>2022</v>
      </c>
      <c r="C344" s="141">
        <v>44695</v>
      </c>
      <c r="D344" s="140" t="s">
        <v>72</v>
      </c>
      <c r="E344" s="140" t="s">
        <v>209</v>
      </c>
      <c r="F344" s="140" t="s">
        <v>524</v>
      </c>
      <c r="G344" s="140" t="s">
        <v>38</v>
      </c>
      <c r="H344" s="140">
        <v>24.882191780821916</v>
      </c>
      <c r="I344" s="140">
        <v>6</v>
      </c>
      <c r="J344" s="140" t="s">
        <v>516</v>
      </c>
      <c r="K344" s="140">
        <v>26.527999999999999</v>
      </c>
      <c r="L344" s="142">
        <f t="shared" si="162"/>
        <v>7.1839999999999975</v>
      </c>
    </row>
    <row r="345" spans="1:12">
      <c r="A345" s="142" t="s">
        <v>94</v>
      </c>
      <c r="B345" s="142">
        <v>2022</v>
      </c>
      <c r="C345" s="143">
        <v>44695</v>
      </c>
      <c r="D345" s="142" t="s">
        <v>72</v>
      </c>
      <c r="E345" s="142" t="s">
        <v>209</v>
      </c>
      <c r="F345" s="142" t="s">
        <v>524</v>
      </c>
      <c r="G345" s="142" t="s">
        <v>38</v>
      </c>
      <c r="H345" s="142">
        <v>24.882191780821916</v>
      </c>
      <c r="I345" s="142">
        <v>6</v>
      </c>
      <c r="J345" s="142" t="s">
        <v>517</v>
      </c>
      <c r="K345" s="142">
        <v>34.023000000000003</v>
      </c>
      <c r="L345" s="142">
        <f t="shared" si="162"/>
        <v>7.4950000000000045</v>
      </c>
    </row>
    <row r="346" spans="1:12">
      <c r="A346" s="140" t="s">
        <v>94</v>
      </c>
      <c r="B346" s="140">
        <v>2022</v>
      </c>
      <c r="C346" s="141">
        <v>44695</v>
      </c>
      <c r="D346" s="140" t="s">
        <v>72</v>
      </c>
      <c r="E346" s="140" t="s">
        <v>209</v>
      </c>
      <c r="F346" s="140" t="s">
        <v>181</v>
      </c>
      <c r="G346" s="140" t="s">
        <v>38</v>
      </c>
      <c r="H346" s="140">
        <v>400</v>
      </c>
      <c r="I346" s="140">
        <v>7</v>
      </c>
      <c r="J346" s="140" t="s">
        <v>514</v>
      </c>
      <c r="K346" s="140">
        <v>11.875999999999999</v>
      </c>
      <c r="L346" s="140">
        <f t="shared" ref="L346" si="171">K346</f>
        <v>11.875999999999999</v>
      </c>
    </row>
    <row r="347" spans="1:12">
      <c r="A347" s="142" t="s">
        <v>94</v>
      </c>
      <c r="B347" s="142">
        <v>2022</v>
      </c>
      <c r="C347" s="143">
        <v>44695</v>
      </c>
      <c r="D347" s="142" t="s">
        <v>72</v>
      </c>
      <c r="E347" s="142" t="s">
        <v>209</v>
      </c>
      <c r="F347" s="142" t="s">
        <v>181</v>
      </c>
      <c r="G347" s="142" t="s">
        <v>38</v>
      </c>
      <c r="H347" s="142">
        <v>400</v>
      </c>
      <c r="I347" s="142">
        <v>7</v>
      </c>
      <c r="J347" s="142" t="s">
        <v>515</v>
      </c>
      <c r="K347" s="142">
        <v>19.271999999999998</v>
      </c>
      <c r="L347" s="142">
        <f t="shared" ref="L347" si="172">K347-K346</f>
        <v>7.395999999999999</v>
      </c>
    </row>
    <row r="348" spans="1:12">
      <c r="A348" s="140" t="s">
        <v>94</v>
      </c>
      <c r="B348" s="140">
        <v>2022</v>
      </c>
      <c r="C348" s="141">
        <v>44695</v>
      </c>
      <c r="D348" s="140" t="s">
        <v>72</v>
      </c>
      <c r="E348" s="140" t="s">
        <v>209</v>
      </c>
      <c r="F348" s="140" t="s">
        <v>181</v>
      </c>
      <c r="G348" s="140" t="s">
        <v>38</v>
      </c>
      <c r="H348" s="140">
        <v>400</v>
      </c>
      <c r="I348" s="140">
        <v>7</v>
      </c>
      <c r="J348" s="140" t="s">
        <v>516</v>
      </c>
      <c r="K348" s="140">
        <v>26.58</v>
      </c>
      <c r="L348" s="142">
        <f t="shared" si="162"/>
        <v>7.3079999999999998</v>
      </c>
    </row>
    <row r="349" spans="1:12">
      <c r="A349" s="142" t="s">
        <v>94</v>
      </c>
      <c r="B349" s="142">
        <v>2022</v>
      </c>
      <c r="C349" s="143">
        <v>44695</v>
      </c>
      <c r="D349" s="142" t="s">
        <v>72</v>
      </c>
      <c r="E349" s="142" t="s">
        <v>209</v>
      </c>
      <c r="F349" s="142" t="s">
        <v>181</v>
      </c>
      <c r="G349" s="142" t="s">
        <v>38</v>
      </c>
      <c r="H349" s="142">
        <v>400</v>
      </c>
      <c r="I349" s="142">
        <v>7</v>
      </c>
      <c r="J349" s="142" t="s">
        <v>517</v>
      </c>
      <c r="K349" s="142">
        <v>34.189</v>
      </c>
      <c r="L349" s="142">
        <f t="shared" si="162"/>
        <v>7.6090000000000018</v>
      </c>
    </row>
    <row r="350" spans="1:12">
      <c r="A350" s="140" t="s">
        <v>94</v>
      </c>
      <c r="B350" s="140">
        <v>2022</v>
      </c>
      <c r="C350" s="141">
        <v>44695</v>
      </c>
      <c r="D350" s="140" t="s">
        <v>72</v>
      </c>
      <c r="E350" s="140" t="s">
        <v>209</v>
      </c>
      <c r="F350" s="140" t="s">
        <v>520</v>
      </c>
      <c r="G350" s="140" t="s">
        <v>25</v>
      </c>
      <c r="H350" s="140">
        <v>400</v>
      </c>
      <c r="I350" s="140">
        <v>8</v>
      </c>
      <c r="J350" s="140" t="s">
        <v>514</v>
      </c>
      <c r="K350" s="140">
        <v>12.176</v>
      </c>
      <c r="L350" s="140">
        <f t="shared" ref="L350" si="173">K350</f>
        <v>12.176</v>
      </c>
    </row>
    <row r="351" spans="1:12">
      <c r="A351" s="142" t="s">
        <v>94</v>
      </c>
      <c r="B351" s="142">
        <v>2022</v>
      </c>
      <c r="C351" s="143">
        <v>44695</v>
      </c>
      <c r="D351" s="142" t="s">
        <v>72</v>
      </c>
      <c r="E351" s="142" t="s">
        <v>209</v>
      </c>
      <c r="F351" s="142" t="s">
        <v>520</v>
      </c>
      <c r="G351" s="142" t="s">
        <v>25</v>
      </c>
      <c r="H351" s="142">
        <v>400</v>
      </c>
      <c r="I351" s="142">
        <v>8</v>
      </c>
      <c r="J351" s="142" t="s">
        <v>515</v>
      </c>
      <c r="K351" s="142">
        <v>19.696999999999999</v>
      </c>
      <c r="L351" s="142">
        <f t="shared" ref="L351" si="174">K351-K350</f>
        <v>7.520999999999999</v>
      </c>
    </row>
    <row r="352" spans="1:12">
      <c r="A352" s="140" t="s">
        <v>94</v>
      </c>
      <c r="B352" s="140">
        <v>2022</v>
      </c>
      <c r="C352" s="141">
        <v>44695</v>
      </c>
      <c r="D352" s="140" t="s">
        <v>72</v>
      </c>
      <c r="E352" s="140" t="s">
        <v>209</v>
      </c>
      <c r="F352" s="140" t="s">
        <v>520</v>
      </c>
      <c r="G352" s="140" t="s">
        <v>25</v>
      </c>
      <c r="H352" s="140">
        <v>400</v>
      </c>
      <c r="I352" s="140">
        <v>8</v>
      </c>
      <c r="J352" s="140" t="s">
        <v>516</v>
      </c>
      <c r="K352" s="140">
        <v>26.995999999999999</v>
      </c>
      <c r="L352" s="142">
        <f t="shared" si="162"/>
        <v>7.2989999999999995</v>
      </c>
    </row>
    <row r="353" spans="1:12">
      <c r="A353" s="142" t="s">
        <v>94</v>
      </c>
      <c r="B353" s="142">
        <v>2022</v>
      </c>
      <c r="C353" s="143">
        <v>44695</v>
      </c>
      <c r="D353" s="142" t="s">
        <v>72</v>
      </c>
      <c r="E353" s="142" t="s">
        <v>209</v>
      </c>
      <c r="F353" s="142" t="s">
        <v>520</v>
      </c>
      <c r="G353" s="142" t="s">
        <v>25</v>
      </c>
      <c r="H353" s="142">
        <v>400</v>
      </c>
      <c r="I353" s="142">
        <v>8</v>
      </c>
      <c r="J353" s="142" t="s">
        <v>517</v>
      </c>
      <c r="K353" s="142">
        <v>34.523000000000003</v>
      </c>
      <c r="L353" s="142">
        <f t="shared" si="162"/>
        <v>7.5270000000000046</v>
      </c>
    </row>
    <row r="354" spans="1:12">
      <c r="A354" s="140" t="s">
        <v>103</v>
      </c>
      <c r="B354" s="140">
        <v>2022</v>
      </c>
      <c r="C354" s="141">
        <v>44674</v>
      </c>
      <c r="D354" s="140" t="s">
        <v>72</v>
      </c>
      <c r="E354" s="140" t="s">
        <v>518</v>
      </c>
      <c r="F354" s="140" t="s">
        <v>20</v>
      </c>
      <c r="G354" s="140" t="s">
        <v>21</v>
      </c>
      <c r="H354" s="140">
        <v>26.715068493150685</v>
      </c>
      <c r="I354" s="140">
        <v>1</v>
      </c>
      <c r="J354" s="140" t="s">
        <v>514</v>
      </c>
      <c r="K354" s="140">
        <v>11.887</v>
      </c>
      <c r="L354" s="140">
        <f t="shared" ref="L354" si="175">K354</f>
        <v>11.887</v>
      </c>
    </row>
    <row r="355" spans="1:12">
      <c r="A355" s="142" t="s">
        <v>103</v>
      </c>
      <c r="B355" s="142">
        <v>2022</v>
      </c>
      <c r="C355" s="143">
        <v>44674</v>
      </c>
      <c r="D355" s="142" t="s">
        <v>72</v>
      </c>
      <c r="E355" s="142" t="s">
        <v>518</v>
      </c>
      <c r="F355" s="142" t="s">
        <v>20</v>
      </c>
      <c r="G355" s="142" t="s">
        <v>21</v>
      </c>
      <c r="H355" s="142">
        <v>26.715068493150685</v>
      </c>
      <c r="I355" s="142">
        <v>1</v>
      </c>
      <c r="J355" s="142" t="s">
        <v>515</v>
      </c>
      <c r="K355" s="142">
        <v>19.169</v>
      </c>
      <c r="L355" s="142">
        <f t="shared" ref="L355" si="176">K355-K354</f>
        <v>7.282</v>
      </c>
    </row>
    <row r="356" spans="1:12">
      <c r="A356" s="140" t="s">
        <v>103</v>
      </c>
      <c r="B356" s="140">
        <v>2022</v>
      </c>
      <c r="C356" s="141">
        <v>44674</v>
      </c>
      <c r="D356" s="140" t="s">
        <v>72</v>
      </c>
      <c r="E356" s="140" t="s">
        <v>518</v>
      </c>
      <c r="F356" s="140" t="s">
        <v>20</v>
      </c>
      <c r="G356" s="140" t="s">
        <v>21</v>
      </c>
      <c r="H356" s="140">
        <v>26.715068493150685</v>
      </c>
      <c r="I356" s="140">
        <v>1</v>
      </c>
      <c r="J356" s="140" t="s">
        <v>516</v>
      </c>
      <c r="K356" s="140">
        <v>26.202999999999999</v>
      </c>
      <c r="L356" s="142">
        <f t="shared" si="162"/>
        <v>7.0339999999999989</v>
      </c>
    </row>
    <row r="357" spans="1:12">
      <c r="A357" s="142" t="s">
        <v>103</v>
      </c>
      <c r="B357" s="142">
        <v>2022</v>
      </c>
      <c r="C357" s="143">
        <v>44674</v>
      </c>
      <c r="D357" s="142" t="s">
        <v>72</v>
      </c>
      <c r="E357" s="142" t="s">
        <v>518</v>
      </c>
      <c r="F357" s="142" t="s">
        <v>20</v>
      </c>
      <c r="G357" s="142" t="s">
        <v>21</v>
      </c>
      <c r="H357" s="142">
        <v>26.715068493150685</v>
      </c>
      <c r="I357" s="142">
        <v>1</v>
      </c>
      <c r="J357" s="142" t="s">
        <v>517</v>
      </c>
      <c r="K357" s="142">
        <v>33.387</v>
      </c>
      <c r="L357" s="142">
        <f t="shared" si="162"/>
        <v>7.1840000000000011</v>
      </c>
    </row>
    <row r="358" spans="1:12">
      <c r="A358" s="140" t="s">
        <v>103</v>
      </c>
      <c r="B358" s="140">
        <v>2022</v>
      </c>
      <c r="C358" s="141">
        <v>44674</v>
      </c>
      <c r="D358" s="140" t="s">
        <v>72</v>
      </c>
      <c r="E358" s="140" t="s">
        <v>518</v>
      </c>
      <c r="F358" s="140" t="s">
        <v>519</v>
      </c>
      <c r="G358" s="140" t="s">
        <v>19</v>
      </c>
      <c r="H358" s="140">
        <v>26.038356164383561</v>
      </c>
      <c r="I358" s="140">
        <v>2</v>
      </c>
      <c r="J358" s="140" t="s">
        <v>514</v>
      </c>
      <c r="K358" s="140">
        <v>11.731999999999999</v>
      </c>
      <c r="L358" s="140">
        <f t="shared" ref="L358" si="177">K358</f>
        <v>11.731999999999999</v>
      </c>
    </row>
    <row r="359" spans="1:12">
      <c r="A359" s="142" t="s">
        <v>103</v>
      </c>
      <c r="B359" s="142">
        <v>2022</v>
      </c>
      <c r="C359" s="143">
        <v>44674</v>
      </c>
      <c r="D359" s="142" t="s">
        <v>72</v>
      </c>
      <c r="E359" s="142" t="s">
        <v>518</v>
      </c>
      <c r="F359" s="142" t="s">
        <v>519</v>
      </c>
      <c r="G359" s="142" t="s">
        <v>19</v>
      </c>
      <c r="H359" s="142">
        <v>26.038356164383561</v>
      </c>
      <c r="I359" s="142">
        <v>2</v>
      </c>
      <c r="J359" s="142" t="s">
        <v>515</v>
      </c>
      <c r="K359" s="142">
        <v>19.114000000000001</v>
      </c>
      <c r="L359" s="142">
        <f t="shared" ref="L359" si="178">K359-K358</f>
        <v>7.3820000000000014</v>
      </c>
    </row>
    <row r="360" spans="1:12">
      <c r="A360" s="140" t="s">
        <v>103</v>
      </c>
      <c r="B360" s="140">
        <v>2022</v>
      </c>
      <c r="C360" s="141">
        <v>44674</v>
      </c>
      <c r="D360" s="140" t="s">
        <v>72</v>
      </c>
      <c r="E360" s="140" t="s">
        <v>518</v>
      </c>
      <c r="F360" s="140" t="s">
        <v>519</v>
      </c>
      <c r="G360" s="140" t="s">
        <v>19</v>
      </c>
      <c r="H360" s="140">
        <v>26.038356164383561</v>
      </c>
      <c r="I360" s="140">
        <v>2</v>
      </c>
      <c r="J360" s="140" t="s">
        <v>516</v>
      </c>
      <c r="K360" s="140">
        <v>26.297999999999998</v>
      </c>
      <c r="L360" s="142">
        <f t="shared" si="162"/>
        <v>7.1839999999999975</v>
      </c>
    </row>
    <row r="361" spans="1:12">
      <c r="A361" s="142" t="s">
        <v>103</v>
      </c>
      <c r="B361" s="142">
        <v>2022</v>
      </c>
      <c r="C361" s="143">
        <v>44674</v>
      </c>
      <c r="D361" s="142" t="s">
        <v>72</v>
      </c>
      <c r="E361" s="142" t="s">
        <v>518</v>
      </c>
      <c r="F361" s="142" t="s">
        <v>519</v>
      </c>
      <c r="G361" s="142" t="s">
        <v>19</v>
      </c>
      <c r="H361" s="142">
        <v>26.038356164383561</v>
      </c>
      <c r="I361" s="142">
        <v>2</v>
      </c>
      <c r="J361" s="142" t="s">
        <v>517</v>
      </c>
      <c r="K361" s="142">
        <v>33.691000000000003</v>
      </c>
      <c r="L361" s="142">
        <f t="shared" si="162"/>
        <v>7.3930000000000042</v>
      </c>
    </row>
    <row r="362" spans="1:12">
      <c r="A362" s="140" t="s">
        <v>103</v>
      </c>
      <c r="B362" s="140">
        <v>2022</v>
      </c>
      <c r="C362" s="141">
        <v>44674</v>
      </c>
      <c r="D362" s="140" t="s">
        <v>72</v>
      </c>
      <c r="E362" s="140" t="s">
        <v>518</v>
      </c>
      <c r="F362" s="140" t="s">
        <v>52</v>
      </c>
      <c r="G362" s="140" t="s">
        <v>53</v>
      </c>
      <c r="H362" s="140">
        <v>25.12054794520548</v>
      </c>
      <c r="I362" s="140">
        <v>3</v>
      </c>
      <c r="J362" s="140" t="s">
        <v>514</v>
      </c>
      <c r="K362" s="140">
        <v>12.031000000000001</v>
      </c>
      <c r="L362" s="140">
        <f t="shared" ref="L362" si="179">K362</f>
        <v>12.031000000000001</v>
      </c>
    </row>
    <row r="363" spans="1:12">
      <c r="A363" s="142" t="s">
        <v>103</v>
      </c>
      <c r="B363" s="142">
        <v>2022</v>
      </c>
      <c r="C363" s="143">
        <v>44674</v>
      </c>
      <c r="D363" s="142" t="s">
        <v>72</v>
      </c>
      <c r="E363" s="142" t="s">
        <v>518</v>
      </c>
      <c r="F363" s="142" t="s">
        <v>52</v>
      </c>
      <c r="G363" s="142" t="s">
        <v>53</v>
      </c>
      <c r="H363" s="142">
        <v>25.12054794520548</v>
      </c>
      <c r="I363" s="142">
        <v>3</v>
      </c>
      <c r="J363" s="142" t="s">
        <v>515</v>
      </c>
      <c r="K363" s="142">
        <v>19.381</v>
      </c>
      <c r="L363" s="142">
        <f t="shared" ref="L363" si="180">K363-K362</f>
        <v>7.35</v>
      </c>
    </row>
    <row r="364" spans="1:12">
      <c r="A364" s="140" t="s">
        <v>103</v>
      </c>
      <c r="B364" s="140">
        <v>2022</v>
      </c>
      <c r="C364" s="141">
        <v>44674</v>
      </c>
      <c r="D364" s="140" t="s">
        <v>72</v>
      </c>
      <c r="E364" s="140" t="s">
        <v>518</v>
      </c>
      <c r="F364" s="140" t="s">
        <v>52</v>
      </c>
      <c r="G364" s="140" t="s">
        <v>53</v>
      </c>
      <c r="H364" s="140">
        <v>25.12054794520548</v>
      </c>
      <c r="I364" s="140">
        <v>3</v>
      </c>
      <c r="J364" s="140" t="s">
        <v>516</v>
      </c>
      <c r="K364" s="140">
        <v>26.481999999999999</v>
      </c>
      <c r="L364" s="142">
        <f t="shared" si="162"/>
        <v>7.1009999999999991</v>
      </c>
    </row>
    <row r="365" spans="1:12">
      <c r="A365" s="142" t="s">
        <v>103</v>
      </c>
      <c r="B365" s="142">
        <v>2022</v>
      </c>
      <c r="C365" s="143">
        <v>44674</v>
      </c>
      <c r="D365" s="142" t="s">
        <v>72</v>
      </c>
      <c r="E365" s="142" t="s">
        <v>518</v>
      </c>
      <c r="F365" s="142" t="s">
        <v>52</v>
      </c>
      <c r="G365" s="142" t="s">
        <v>53</v>
      </c>
      <c r="H365" s="142">
        <v>25.12054794520548</v>
      </c>
      <c r="I365" s="142">
        <v>3</v>
      </c>
      <c r="J365" s="142" t="s">
        <v>517</v>
      </c>
      <c r="K365" s="142">
        <v>33.774000000000001</v>
      </c>
      <c r="L365" s="142">
        <f t="shared" si="162"/>
        <v>7.2920000000000016</v>
      </c>
    </row>
    <row r="366" spans="1:12">
      <c r="A366" s="140" t="s">
        <v>103</v>
      </c>
      <c r="B366" s="140">
        <v>2022</v>
      </c>
      <c r="C366" s="141">
        <v>44674</v>
      </c>
      <c r="D366" s="140" t="s">
        <v>72</v>
      </c>
      <c r="E366" s="140" t="s">
        <v>518</v>
      </c>
      <c r="F366" s="140" t="s">
        <v>101</v>
      </c>
      <c r="G366" s="140" t="s">
        <v>47</v>
      </c>
      <c r="H366" s="140">
        <v>400</v>
      </c>
      <c r="I366" s="140">
        <v>4</v>
      </c>
      <c r="J366" s="140" t="s">
        <v>514</v>
      </c>
      <c r="K366" s="140">
        <v>11.750999999999999</v>
      </c>
      <c r="L366" s="140">
        <f t="shared" ref="L366" si="181">K366</f>
        <v>11.750999999999999</v>
      </c>
    </row>
    <row r="367" spans="1:12">
      <c r="A367" s="142" t="s">
        <v>103</v>
      </c>
      <c r="B367" s="142">
        <v>2022</v>
      </c>
      <c r="C367" s="143">
        <v>44674</v>
      </c>
      <c r="D367" s="142" t="s">
        <v>72</v>
      </c>
      <c r="E367" s="142" t="s">
        <v>518</v>
      </c>
      <c r="F367" s="142" t="s">
        <v>101</v>
      </c>
      <c r="G367" s="142" t="s">
        <v>47</v>
      </c>
      <c r="H367" s="142">
        <v>400</v>
      </c>
      <c r="I367" s="142">
        <v>4</v>
      </c>
      <c r="J367" s="142" t="s">
        <v>515</v>
      </c>
      <c r="K367" s="142">
        <v>19.184999999999999</v>
      </c>
      <c r="L367" s="142">
        <f t="shared" ref="L367" si="182">K367-K366</f>
        <v>7.4339999999999993</v>
      </c>
    </row>
    <row r="368" spans="1:12">
      <c r="A368" s="140" t="s">
        <v>103</v>
      </c>
      <c r="B368" s="140">
        <v>2022</v>
      </c>
      <c r="C368" s="141">
        <v>44674</v>
      </c>
      <c r="D368" s="140" t="s">
        <v>72</v>
      </c>
      <c r="E368" s="140" t="s">
        <v>518</v>
      </c>
      <c r="F368" s="140" t="s">
        <v>101</v>
      </c>
      <c r="G368" s="140" t="s">
        <v>47</v>
      </c>
      <c r="H368" s="140">
        <v>400</v>
      </c>
      <c r="I368" s="140">
        <v>4</v>
      </c>
      <c r="J368" s="140" t="s">
        <v>516</v>
      </c>
      <c r="K368" s="140">
        <v>26.37</v>
      </c>
      <c r="L368" s="142">
        <f t="shared" si="162"/>
        <v>7.1850000000000023</v>
      </c>
    </row>
    <row r="369" spans="1:12">
      <c r="A369" s="142" t="s">
        <v>103</v>
      </c>
      <c r="B369" s="142">
        <v>2022</v>
      </c>
      <c r="C369" s="143">
        <v>44674</v>
      </c>
      <c r="D369" s="142" t="s">
        <v>72</v>
      </c>
      <c r="E369" s="142" t="s">
        <v>518</v>
      </c>
      <c r="F369" s="142" t="s">
        <v>101</v>
      </c>
      <c r="G369" s="142" t="s">
        <v>47</v>
      </c>
      <c r="H369" s="142">
        <v>400</v>
      </c>
      <c r="I369" s="142">
        <v>4</v>
      </c>
      <c r="J369" s="142" t="s">
        <v>517</v>
      </c>
      <c r="K369" s="142">
        <v>33.779000000000003</v>
      </c>
      <c r="L369" s="142">
        <f t="shared" si="162"/>
        <v>7.4090000000000025</v>
      </c>
    </row>
    <row r="370" spans="1:12">
      <c r="A370" s="140" t="s">
        <v>103</v>
      </c>
      <c r="B370" s="140">
        <v>2022</v>
      </c>
      <c r="C370" s="141">
        <v>44674</v>
      </c>
      <c r="D370" s="140" t="s">
        <v>72</v>
      </c>
      <c r="E370" s="140" t="s">
        <v>518</v>
      </c>
      <c r="F370" s="140" t="s">
        <v>100</v>
      </c>
      <c r="G370" s="140" t="s">
        <v>47</v>
      </c>
      <c r="H370" s="140">
        <v>400</v>
      </c>
      <c r="I370" s="140">
        <v>5</v>
      </c>
      <c r="J370" s="140" t="s">
        <v>514</v>
      </c>
      <c r="K370" s="140">
        <v>11.773</v>
      </c>
      <c r="L370" s="140">
        <f t="shared" ref="L370" si="183">K370</f>
        <v>11.773</v>
      </c>
    </row>
    <row r="371" spans="1:12">
      <c r="A371" s="142" t="s">
        <v>103</v>
      </c>
      <c r="B371" s="142">
        <v>2022</v>
      </c>
      <c r="C371" s="143">
        <v>44674</v>
      </c>
      <c r="D371" s="142" t="s">
        <v>72</v>
      </c>
      <c r="E371" s="142" t="s">
        <v>518</v>
      </c>
      <c r="F371" s="142" t="s">
        <v>100</v>
      </c>
      <c r="G371" s="142" t="s">
        <v>47</v>
      </c>
      <c r="H371" s="142">
        <v>400</v>
      </c>
      <c r="I371" s="142">
        <v>5</v>
      </c>
      <c r="J371" s="142" t="s">
        <v>515</v>
      </c>
      <c r="K371" s="142">
        <v>19.164000000000001</v>
      </c>
      <c r="L371" s="142">
        <f t="shared" ref="L371" si="184">K371-K370</f>
        <v>7.3910000000000018</v>
      </c>
    </row>
    <row r="372" spans="1:12">
      <c r="A372" s="140" t="s">
        <v>103</v>
      </c>
      <c r="B372" s="140">
        <v>2022</v>
      </c>
      <c r="C372" s="141">
        <v>44674</v>
      </c>
      <c r="D372" s="140" t="s">
        <v>72</v>
      </c>
      <c r="E372" s="140" t="s">
        <v>518</v>
      </c>
      <c r="F372" s="140" t="s">
        <v>100</v>
      </c>
      <c r="G372" s="140" t="s">
        <v>47</v>
      </c>
      <c r="H372" s="140">
        <v>400</v>
      </c>
      <c r="I372" s="140">
        <v>5</v>
      </c>
      <c r="J372" s="140" t="s">
        <v>516</v>
      </c>
      <c r="K372" s="140">
        <v>26.39</v>
      </c>
      <c r="L372" s="142">
        <f t="shared" si="162"/>
        <v>7.2259999999999991</v>
      </c>
    </row>
    <row r="373" spans="1:12">
      <c r="A373" s="142" t="s">
        <v>103</v>
      </c>
      <c r="B373" s="142">
        <v>2022</v>
      </c>
      <c r="C373" s="143">
        <v>44674</v>
      </c>
      <c r="D373" s="142" t="s">
        <v>72</v>
      </c>
      <c r="E373" s="142" t="s">
        <v>518</v>
      </c>
      <c r="F373" s="142" t="s">
        <v>100</v>
      </c>
      <c r="G373" s="142" t="s">
        <v>47</v>
      </c>
      <c r="H373" s="142">
        <v>400</v>
      </c>
      <c r="I373" s="142">
        <v>5</v>
      </c>
      <c r="J373" s="142" t="s">
        <v>517</v>
      </c>
      <c r="K373" s="142">
        <v>33.847000000000001</v>
      </c>
      <c r="L373" s="142">
        <f t="shared" si="162"/>
        <v>7.4570000000000007</v>
      </c>
    </row>
    <row r="374" spans="1:12">
      <c r="A374" s="140" t="s">
        <v>103</v>
      </c>
      <c r="B374" s="140">
        <v>2022</v>
      </c>
      <c r="C374" s="141">
        <v>44674</v>
      </c>
      <c r="D374" s="140" t="s">
        <v>72</v>
      </c>
      <c r="E374" s="140" t="s">
        <v>518</v>
      </c>
      <c r="F374" s="140" t="s">
        <v>22</v>
      </c>
      <c r="G374" s="140" t="s">
        <v>15</v>
      </c>
      <c r="H374" s="140">
        <v>122.39452054794521</v>
      </c>
      <c r="I374" s="140">
        <v>6</v>
      </c>
      <c r="J374" s="140" t="s">
        <v>514</v>
      </c>
      <c r="K374" s="140">
        <v>12.01</v>
      </c>
      <c r="L374" s="140">
        <f t="shared" ref="L374" si="185">K374</f>
        <v>12.01</v>
      </c>
    </row>
    <row r="375" spans="1:12">
      <c r="A375" s="142" t="s">
        <v>103</v>
      </c>
      <c r="B375" s="142">
        <v>2022</v>
      </c>
      <c r="C375" s="143">
        <v>44674</v>
      </c>
      <c r="D375" s="142" t="s">
        <v>72</v>
      </c>
      <c r="E375" s="142" t="s">
        <v>518</v>
      </c>
      <c r="F375" s="142" t="s">
        <v>22</v>
      </c>
      <c r="G375" s="142" t="s">
        <v>15</v>
      </c>
      <c r="H375" s="142">
        <v>122.39452054794521</v>
      </c>
      <c r="I375" s="142">
        <v>6</v>
      </c>
      <c r="J375" s="142" t="s">
        <v>515</v>
      </c>
      <c r="K375" s="142">
        <v>19.468</v>
      </c>
      <c r="L375" s="142">
        <f t="shared" ref="L375" si="186">K375-K374</f>
        <v>7.4580000000000002</v>
      </c>
    </row>
    <row r="376" spans="1:12">
      <c r="A376" s="140" t="s">
        <v>103</v>
      </c>
      <c r="B376" s="140">
        <v>2022</v>
      </c>
      <c r="C376" s="141">
        <v>44674</v>
      </c>
      <c r="D376" s="140" t="s">
        <v>72</v>
      </c>
      <c r="E376" s="140" t="s">
        <v>518</v>
      </c>
      <c r="F376" s="140" t="s">
        <v>22</v>
      </c>
      <c r="G376" s="140" t="s">
        <v>15</v>
      </c>
      <c r="H376" s="140">
        <v>122.39452054794521</v>
      </c>
      <c r="I376" s="140">
        <v>6</v>
      </c>
      <c r="J376" s="140" t="s">
        <v>516</v>
      </c>
      <c r="K376" s="140">
        <v>26.638000000000002</v>
      </c>
      <c r="L376" s="142">
        <f t="shared" si="162"/>
        <v>7.1700000000000017</v>
      </c>
    </row>
    <row r="377" spans="1:12">
      <c r="A377" s="142" t="s">
        <v>103</v>
      </c>
      <c r="B377" s="142">
        <v>2022</v>
      </c>
      <c r="C377" s="143">
        <v>44674</v>
      </c>
      <c r="D377" s="142" t="s">
        <v>72</v>
      </c>
      <c r="E377" s="142" t="s">
        <v>518</v>
      </c>
      <c r="F377" s="142" t="s">
        <v>22</v>
      </c>
      <c r="G377" s="142" t="s">
        <v>15</v>
      </c>
      <c r="H377" s="142">
        <v>122.39452054794521</v>
      </c>
      <c r="I377" s="142">
        <v>6</v>
      </c>
      <c r="J377" s="142" t="s">
        <v>517</v>
      </c>
      <c r="K377" s="142">
        <v>33.89</v>
      </c>
      <c r="L377" s="142">
        <f t="shared" si="162"/>
        <v>7.2519999999999989</v>
      </c>
    </row>
    <row r="378" spans="1:12">
      <c r="A378" s="140" t="s">
        <v>103</v>
      </c>
      <c r="B378" s="140">
        <v>2022</v>
      </c>
      <c r="C378" s="141">
        <v>44674</v>
      </c>
      <c r="D378" s="140" t="s">
        <v>72</v>
      </c>
      <c r="E378" s="140" t="s">
        <v>518</v>
      </c>
      <c r="F378" s="140" t="s">
        <v>186</v>
      </c>
      <c r="G378" s="140" t="s">
        <v>25</v>
      </c>
      <c r="H378" s="140">
        <v>22.512328767123286</v>
      </c>
      <c r="I378" s="140">
        <v>7</v>
      </c>
      <c r="J378" s="140" t="s">
        <v>514</v>
      </c>
      <c r="K378" s="140">
        <v>11.968999999999999</v>
      </c>
      <c r="L378" s="140">
        <f t="shared" ref="L378" si="187">K378</f>
        <v>11.968999999999999</v>
      </c>
    </row>
    <row r="379" spans="1:12">
      <c r="A379" s="142" t="s">
        <v>103</v>
      </c>
      <c r="B379" s="142">
        <v>2022</v>
      </c>
      <c r="C379" s="143">
        <v>44674</v>
      </c>
      <c r="D379" s="142" t="s">
        <v>72</v>
      </c>
      <c r="E379" s="142" t="s">
        <v>518</v>
      </c>
      <c r="F379" s="142" t="s">
        <v>186</v>
      </c>
      <c r="G379" s="142" t="s">
        <v>25</v>
      </c>
      <c r="H379" s="142">
        <v>22.512328767123286</v>
      </c>
      <c r="I379" s="142">
        <v>7</v>
      </c>
      <c r="J379" s="142" t="s">
        <v>515</v>
      </c>
      <c r="K379" s="142">
        <v>19.414999999999999</v>
      </c>
      <c r="L379" s="142">
        <f t="shared" ref="L379" si="188">K379-K378</f>
        <v>7.4459999999999997</v>
      </c>
    </row>
    <row r="380" spans="1:12">
      <c r="A380" s="140" t="s">
        <v>103</v>
      </c>
      <c r="B380" s="140">
        <v>2022</v>
      </c>
      <c r="C380" s="141">
        <v>44674</v>
      </c>
      <c r="D380" s="140" t="s">
        <v>72</v>
      </c>
      <c r="E380" s="140" t="s">
        <v>518</v>
      </c>
      <c r="F380" s="140" t="s">
        <v>186</v>
      </c>
      <c r="G380" s="140" t="s">
        <v>25</v>
      </c>
      <c r="H380" s="140">
        <v>22.512328767123286</v>
      </c>
      <c r="I380" s="140">
        <v>7</v>
      </c>
      <c r="J380" s="140" t="s">
        <v>516</v>
      </c>
      <c r="K380" s="140">
        <v>26.64</v>
      </c>
      <c r="L380" s="142">
        <f t="shared" si="162"/>
        <v>7.2250000000000014</v>
      </c>
    </row>
    <row r="381" spans="1:12">
      <c r="A381" s="142" t="s">
        <v>103</v>
      </c>
      <c r="B381" s="142">
        <v>2022</v>
      </c>
      <c r="C381" s="143">
        <v>44674</v>
      </c>
      <c r="D381" s="142" t="s">
        <v>72</v>
      </c>
      <c r="E381" s="142" t="s">
        <v>518</v>
      </c>
      <c r="F381" s="142" t="s">
        <v>186</v>
      </c>
      <c r="G381" s="142" t="s">
        <v>25</v>
      </c>
      <c r="H381" s="142">
        <v>22.512328767123286</v>
      </c>
      <c r="I381" s="142">
        <v>7</v>
      </c>
      <c r="J381" s="142" t="s">
        <v>517</v>
      </c>
      <c r="K381" s="142">
        <v>34.094999999999999</v>
      </c>
      <c r="L381" s="142">
        <f t="shared" si="162"/>
        <v>7.4549999999999983</v>
      </c>
    </row>
    <row r="382" spans="1:12">
      <c r="A382" s="140" t="s">
        <v>103</v>
      </c>
      <c r="B382" s="140">
        <v>2022</v>
      </c>
      <c r="C382" s="141">
        <v>44674</v>
      </c>
      <c r="D382" s="140" t="s">
        <v>72</v>
      </c>
      <c r="E382" s="140" t="s">
        <v>518</v>
      </c>
      <c r="F382" s="140" t="s">
        <v>520</v>
      </c>
      <c r="G382" s="140" t="s">
        <v>106</v>
      </c>
      <c r="H382" s="140">
        <v>400</v>
      </c>
      <c r="I382" s="140">
        <v>8</v>
      </c>
      <c r="J382" s="140" t="s">
        <v>514</v>
      </c>
      <c r="K382" s="140">
        <v>12.163</v>
      </c>
      <c r="L382" s="140">
        <f t="shared" ref="L382" si="189">K382</f>
        <v>12.163</v>
      </c>
    </row>
    <row r="383" spans="1:12">
      <c r="A383" s="142" t="s">
        <v>103</v>
      </c>
      <c r="B383" s="142">
        <v>2022</v>
      </c>
      <c r="C383" s="143">
        <v>44674</v>
      </c>
      <c r="D383" s="142" t="s">
        <v>72</v>
      </c>
      <c r="E383" s="142" t="s">
        <v>518</v>
      </c>
      <c r="F383" s="142" t="s">
        <v>520</v>
      </c>
      <c r="G383" s="142" t="s">
        <v>106</v>
      </c>
      <c r="H383" s="142">
        <v>400</v>
      </c>
      <c r="I383" s="142">
        <v>8</v>
      </c>
      <c r="J383" s="142" t="s">
        <v>515</v>
      </c>
      <c r="K383" s="142">
        <v>19.533999999999999</v>
      </c>
      <c r="L383" s="142">
        <f t="shared" ref="L383" si="190">K383-K382</f>
        <v>7.3709999999999987</v>
      </c>
    </row>
    <row r="384" spans="1:12">
      <c r="A384" s="140" t="s">
        <v>103</v>
      </c>
      <c r="B384" s="140">
        <v>2022</v>
      </c>
      <c r="C384" s="141">
        <v>44674</v>
      </c>
      <c r="D384" s="140" t="s">
        <v>72</v>
      </c>
      <c r="E384" s="140" t="s">
        <v>518</v>
      </c>
      <c r="F384" s="140" t="s">
        <v>520</v>
      </c>
      <c r="G384" s="140" t="s">
        <v>106</v>
      </c>
      <c r="H384" s="140">
        <v>400</v>
      </c>
      <c r="I384" s="140">
        <v>8</v>
      </c>
      <c r="J384" s="140" t="s">
        <v>516</v>
      </c>
      <c r="K384" s="140">
        <v>26.713999999999999</v>
      </c>
      <c r="L384" s="142">
        <f t="shared" si="162"/>
        <v>7.18</v>
      </c>
    </row>
    <row r="385" spans="1:12">
      <c r="A385" s="142" t="s">
        <v>103</v>
      </c>
      <c r="B385" s="142">
        <v>2022</v>
      </c>
      <c r="C385" s="143">
        <v>44674</v>
      </c>
      <c r="D385" s="142" t="s">
        <v>72</v>
      </c>
      <c r="E385" s="142" t="s">
        <v>518</v>
      </c>
      <c r="F385" s="142" t="s">
        <v>520</v>
      </c>
      <c r="G385" s="142" t="s">
        <v>106</v>
      </c>
      <c r="H385" s="142">
        <v>400</v>
      </c>
      <c r="I385" s="142">
        <v>8</v>
      </c>
      <c r="J385" s="142" t="s">
        <v>517</v>
      </c>
      <c r="K385" s="142">
        <v>34.106999999999999</v>
      </c>
      <c r="L385" s="142">
        <f t="shared" si="162"/>
        <v>7.3930000000000007</v>
      </c>
    </row>
    <row r="386" spans="1:12">
      <c r="A386" s="140" t="s">
        <v>103</v>
      </c>
      <c r="B386" s="140">
        <v>2022</v>
      </c>
      <c r="C386" s="141">
        <v>44674</v>
      </c>
      <c r="D386" s="140" t="s">
        <v>72</v>
      </c>
      <c r="E386" s="140" t="s">
        <v>518</v>
      </c>
      <c r="F386" s="140" t="s">
        <v>104</v>
      </c>
      <c r="G386" s="140" t="s">
        <v>36</v>
      </c>
      <c r="H386" s="140">
        <v>400</v>
      </c>
      <c r="I386" s="140">
        <v>9</v>
      </c>
      <c r="J386" s="140" t="s">
        <v>514</v>
      </c>
      <c r="K386" s="140">
        <v>12.025</v>
      </c>
      <c r="L386" s="140">
        <f t="shared" ref="L386" si="191">K386</f>
        <v>12.025</v>
      </c>
    </row>
    <row r="387" spans="1:12">
      <c r="A387" s="142" t="s">
        <v>103</v>
      </c>
      <c r="B387" s="142">
        <v>2022</v>
      </c>
      <c r="C387" s="143">
        <v>44674</v>
      </c>
      <c r="D387" s="142" t="s">
        <v>72</v>
      </c>
      <c r="E387" s="142" t="s">
        <v>518</v>
      </c>
      <c r="F387" s="142" t="s">
        <v>104</v>
      </c>
      <c r="G387" s="142" t="s">
        <v>36</v>
      </c>
      <c r="H387" s="142">
        <v>400</v>
      </c>
      <c r="I387" s="142">
        <v>9</v>
      </c>
      <c r="J387" s="142" t="s">
        <v>515</v>
      </c>
      <c r="K387" s="142">
        <v>19.556999999999999</v>
      </c>
      <c r="L387" s="142">
        <f t="shared" ref="L387" si="192">K387-K386</f>
        <v>7.5319999999999983</v>
      </c>
    </row>
    <row r="388" spans="1:12">
      <c r="A388" s="140" t="s">
        <v>103</v>
      </c>
      <c r="B388" s="140">
        <v>2022</v>
      </c>
      <c r="C388" s="141">
        <v>44674</v>
      </c>
      <c r="D388" s="140" t="s">
        <v>72</v>
      </c>
      <c r="E388" s="140" t="s">
        <v>518</v>
      </c>
      <c r="F388" s="140" t="s">
        <v>104</v>
      </c>
      <c r="G388" s="140" t="s">
        <v>36</v>
      </c>
      <c r="H388" s="140">
        <v>400</v>
      </c>
      <c r="I388" s="140">
        <v>9</v>
      </c>
      <c r="J388" s="140" t="s">
        <v>516</v>
      </c>
      <c r="K388" s="140">
        <v>26.806000000000001</v>
      </c>
      <c r="L388" s="142">
        <f t="shared" si="162"/>
        <v>7.2490000000000023</v>
      </c>
    </row>
    <row r="389" spans="1:12">
      <c r="A389" s="142" t="s">
        <v>103</v>
      </c>
      <c r="B389" s="142">
        <v>2022</v>
      </c>
      <c r="C389" s="143">
        <v>44674</v>
      </c>
      <c r="D389" s="142" t="s">
        <v>72</v>
      </c>
      <c r="E389" s="142" t="s">
        <v>518</v>
      </c>
      <c r="F389" s="142" t="s">
        <v>104</v>
      </c>
      <c r="G389" s="142" t="s">
        <v>36</v>
      </c>
      <c r="H389" s="142">
        <v>400</v>
      </c>
      <c r="I389" s="142">
        <v>9</v>
      </c>
      <c r="J389" s="142" t="s">
        <v>517</v>
      </c>
      <c r="K389" s="142">
        <v>34.171999999999997</v>
      </c>
      <c r="L389" s="142">
        <f t="shared" si="162"/>
        <v>7.3659999999999961</v>
      </c>
    </row>
    <row r="390" spans="1:12">
      <c r="A390" s="140" t="s">
        <v>103</v>
      </c>
      <c r="B390" s="140">
        <v>2022</v>
      </c>
      <c r="C390" s="141">
        <v>44674</v>
      </c>
      <c r="D390" s="140" t="s">
        <v>72</v>
      </c>
      <c r="E390" s="140" t="s">
        <v>518</v>
      </c>
      <c r="F390" s="140" t="s">
        <v>529</v>
      </c>
      <c r="G390" s="140" t="s">
        <v>36</v>
      </c>
      <c r="H390" s="140">
        <v>400</v>
      </c>
      <c r="I390" s="140">
        <v>10</v>
      </c>
      <c r="J390" s="140" t="s">
        <v>514</v>
      </c>
      <c r="K390" s="140">
        <v>12.08</v>
      </c>
      <c r="L390" s="140">
        <f t="shared" ref="L390" si="193">K390</f>
        <v>12.08</v>
      </c>
    </row>
    <row r="391" spans="1:12">
      <c r="A391" s="142" t="s">
        <v>103</v>
      </c>
      <c r="B391" s="142">
        <v>2022</v>
      </c>
      <c r="C391" s="143">
        <v>44674</v>
      </c>
      <c r="D391" s="142" t="s">
        <v>72</v>
      </c>
      <c r="E391" s="142" t="s">
        <v>518</v>
      </c>
      <c r="F391" s="142" t="s">
        <v>529</v>
      </c>
      <c r="G391" s="142" t="s">
        <v>36</v>
      </c>
      <c r="H391" s="142">
        <v>400</v>
      </c>
      <c r="I391" s="142">
        <v>10</v>
      </c>
      <c r="J391" s="142" t="s">
        <v>515</v>
      </c>
      <c r="K391" s="142">
        <v>19.548999999999999</v>
      </c>
      <c r="L391" s="142">
        <f t="shared" ref="L391:L453" si="194">K391-K390</f>
        <v>7.4689999999999994</v>
      </c>
    </row>
    <row r="392" spans="1:12">
      <c r="A392" s="140" t="s">
        <v>103</v>
      </c>
      <c r="B392" s="140">
        <v>2022</v>
      </c>
      <c r="C392" s="141">
        <v>44674</v>
      </c>
      <c r="D392" s="140" t="s">
        <v>72</v>
      </c>
      <c r="E392" s="140" t="s">
        <v>518</v>
      </c>
      <c r="F392" s="140" t="s">
        <v>529</v>
      </c>
      <c r="G392" s="140" t="s">
        <v>36</v>
      </c>
      <c r="H392" s="140">
        <v>400</v>
      </c>
      <c r="I392" s="140">
        <v>10</v>
      </c>
      <c r="J392" s="140" t="s">
        <v>516</v>
      </c>
      <c r="K392" s="140">
        <v>26.792999999999999</v>
      </c>
      <c r="L392" s="142">
        <f t="shared" si="194"/>
        <v>7.2439999999999998</v>
      </c>
    </row>
    <row r="393" spans="1:12">
      <c r="A393" s="142" t="s">
        <v>103</v>
      </c>
      <c r="B393" s="142">
        <v>2022</v>
      </c>
      <c r="C393" s="143">
        <v>44674</v>
      </c>
      <c r="D393" s="142" t="s">
        <v>72</v>
      </c>
      <c r="E393" s="142" t="s">
        <v>518</v>
      </c>
      <c r="F393" s="142" t="s">
        <v>529</v>
      </c>
      <c r="G393" s="142" t="s">
        <v>36</v>
      </c>
      <c r="H393" s="142">
        <v>400</v>
      </c>
      <c r="I393" s="142">
        <v>10</v>
      </c>
      <c r="J393" s="142" t="s">
        <v>517</v>
      </c>
      <c r="K393" s="142">
        <v>34.234999999999999</v>
      </c>
      <c r="L393" s="142">
        <f t="shared" si="194"/>
        <v>7.4420000000000002</v>
      </c>
    </row>
    <row r="394" spans="1:12">
      <c r="A394" s="140" t="s">
        <v>103</v>
      </c>
      <c r="B394" s="140">
        <v>2022</v>
      </c>
      <c r="C394" s="141">
        <v>44674</v>
      </c>
      <c r="D394" s="140" t="s">
        <v>72</v>
      </c>
      <c r="E394" s="140" t="s">
        <v>518</v>
      </c>
      <c r="F394" s="140" t="s">
        <v>530</v>
      </c>
      <c r="G394" s="140" t="s">
        <v>106</v>
      </c>
      <c r="H394" s="140">
        <v>400</v>
      </c>
      <c r="I394" s="140">
        <v>11</v>
      </c>
      <c r="J394" s="140" t="s">
        <v>514</v>
      </c>
      <c r="K394" s="140">
        <v>11.922000000000001</v>
      </c>
      <c r="L394" s="140">
        <f t="shared" ref="L394" si="195">K394</f>
        <v>11.922000000000001</v>
      </c>
    </row>
    <row r="395" spans="1:12">
      <c r="A395" s="142" t="s">
        <v>103</v>
      </c>
      <c r="B395" s="142">
        <v>2022</v>
      </c>
      <c r="C395" s="143">
        <v>44674</v>
      </c>
      <c r="D395" s="142" t="s">
        <v>72</v>
      </c>
      <c r="E395" s="142" t="s">
        <v>518</v>
      </c>
      <c r="F395" s="142" t="s">
        <v>530</v>
      </c>
      <c r="G395" s="142" t="s">
        <v>106</v>
      </c>
      <c r="H395" s="142">
        <v>400</v>
      </c>
      <c r="I395" s="142">
        <v>11</v>
      </c>
      <c r="J395" s="142" t="s">
        <v>515</v>
      </c>
      <c r="K395" s="142">
        <v>19.445</v>
      </c>
      <c r="L395" s="142">
        <f t="shared" ref="L395" si="196">K395-K394</f>
        <v>7.5229999999999997</v>
      </c>
    </row>
    <row r="396" spans="1:12">
      <c r="A396" s="140" t="s">
        <v>103</v>
      </c>
      <c r="B396" s="140">
        <v>2022</v>
      </c>
      <c r="C396" s="141">
        <v>44674</v>
      </c>
      <c r="D396" s="140" t="s">
        <v>72</v>
      </c>
      <c r="E396" s="140" t="s">
        <v>518</v>
      </c>
      <c r="F396" s="140" t="s">
        <v>530</v>
      </c>
      <c r="G396" s="140" t="s">
        <v>106</v>
      </c>
      <c r="H396" s="140">
        <v>400</v>
      </c>
      <c r="I396" s="140">
        <v>11</v>
      </c>
      <c r="J396" s="140" t="s">
        <v>516</v>
      </c>
      <c r="K396" s="140">
        <v>26.792000000000002</v>
      </c>
      <c r="L396" s="142">
        <f t="shared" si="194"/>
        <v>7.3470000000000013</v>
      </c>
    </row>
    <row r="397" spans="1:12">
      <c r="A397" s="142" t="s">
        <v>103</v>
      </c>
      <c r="B397" s="142">
        <v>2022</v>
      </c>
      <c r="C397" s="143">
        <v>44674</v>
      </c>
      <c r="D397" s="142" t="s">
        <v>72</v>
      </c>
      <c r="E397" s="142" t="s">
        <v>518</v>
      </c>
      <c r="F397" s="142" t="s">
        <v>530</v>
      </c>
      <c r="G397" s="142" t="s">
        <v>106</v>
      </c>
      <c r="H397" s="142">
        <v>400</v>
      </c>
      <c r="I397" s="142">
        <v>11</v>
      </c>
      <c r="J397" s="142" t="s">
        <v>517</v>
      </c>
      <c r="K397" s="142">
        <v>34.406999999999996</v>
      </c>
      <c r="L397" s="142">
        <f t="shared" si="194"/>
        <v>7.6149999999999949</v>
      </c>
    </row>
    <row r="398" spans="1:12">
      <c r="A398" s="140" t="s">
        <v>103</v>
      </c>
      <c r="B398" s="140">
        <v>2022</v>
      </c>
      <c r="C398" s="141">
        <v>44674</v>
      </c>
      <c r="D398" s="140" t="s">
        <v>72</v>
      </c>
      <c r="E398" s="140" t="s">
        <v>518</v>
      </c>
      <c r="F398" s="140" t="s">
        <v>531</v>
      </c>
      <c r="G398" s="140" t="s">
        <v>25</v>
      </c>
      <c r="H398" s="140">
        <v>23.298630136986301</v>
      </c>
      <c r="I398" s="140">
        <v>12</v>
      </c>
      <c r="J398" s="140" t="s">
        <v>514</v>
      </c>
      <c r="K398" s="140">
        <v>11.667999999999999</v>
      </c>
      <c r="L398" s="140">
        <f t="shared" ref="L398" si="197">K398</f>
        <v>11.667999999999999</v>
      </c>
    </row>
    <row r="399" spans="1:12">
      <c r="A399" s="142" t="s">
        <v>103</v>
      </c>
      <c r="B399" s="142">
        <v>2022</v>
      </c>
      <c r="C399" s="143">
        <v>44674</v>
      </c>
      <c r="D399" s="142" t="s">
        <v>72</v>
      </c>
      <c r="E399" s="142" t="s">
        <v>518</v>
      </c>
      <c r="F399" s="142" t="s">
        <v>531</v>
      </c>
      <c r="G399" s="142" t="s">
        <v>25</v>
      </c>
      <c r="H399" s="142">
        <v>23.298630136986301</v>
      </c>
      <c r="I399" s="142">
        <v>12</v>
      </c>
      <c r="J399" s="142" t="s">
        <v>515</v>
      </c>
      <c r="K399" s="142">
        <v>19.181000000000001</v>
      </c>
      <c r="L399" s="142">
        <f t="shared" ref="L399" si="198">K399-K398</f>
        <v>7.5130000000000017</v>
      </c>
    </row>
    <row r="400" spans="1:12">
      <c r="A400" s="140" t="s">
        <v>103</v>
      </c>
      <c r="B400" s="140">
        <v>2022</v>
      </c>
      <c r="C400" s="141">
        <v>44674</v>
      </c>
      <c r="D400" s="140" t="s">
        <v>72</v>
      </c>
      <c r="E400" s="140" t="s">
        <v>518</v>
      </c>
      <c r="F400" s="140" t="s">
        <v>531</v>
      </c>
      <c r="G400" s="140" t="s">
        <v>25</v>
      </c>
      <c r="H400" s="140">
        <v>23.298630136986301</v>
      </c>
      <c r="I400" s="140">
        <v>12</v>
      </c>
      <c r="J400" s="140" t="s">
        <v>516</v>
      </c>
      <c r="K400" s="140">
        <v>26.648</v>
      </c>
      <c r="L400" s="142">
        <f t="shared" si="194"/>
        <v>7.4669999999999987</v>
      </c>
    </row>
    <row r="401" spans="1:12">
      <c r="A401" s="142" t="s">
        <v>103</v>
      </c>
      <c r="B401" s="142">
        <v>2022</v>
      </c>
      <c r="C401" s="143">
        <v>44674</v>
      </c>
      <c r="D401" s="142" t="s">
        <v>72</v>
      </c>
      <c r="E401" s="142" t="s">
        <v>518</v>
      </c>
      <c r="F401" s="142" t="s">
        <v>531</v>
      </c>
      <c r="G401" s="142" t="s">
        <v>25</v>
      </c>
      <c r="H401" s="142">
        <v>23.298630136986301</v>
      </c>
      <c r="I401" s="142">
        <v>12</v>
      </c>
      <c r="J401" s="142" t="s">
        <v>517</v>
      </c>
      <c r="K401" s="142">
        <v>34.47</v>
      </c>
      <c r="L401" s="142">
        <f t="shared" si="194"/>
        <v>7.8219999999999992</v>
      </c>
    </row>
    <row r="402" spans="1:12">
      <c r="A402" s="140" t="s">
        <v>103</v>
      </c>
      <c r="B402" s="140">
        <v>2022</v>
      </c>
      <c r="C402" s="141">
        <v>44674</v>
      </c>
      <c r="D402" s="140" t="s">
        <v>72</v>
      </c>
      <c r="E402" s="140" t="s">
        <v>518</v>
      </c>
      <c r="F402" s="140" t="s">
        <v>32</v>
      </c>
      <c r="G402" s="140" t="s">
        <v>79</v>
      </c>
      <c r="H402" s="140">
        <v>400</v>
      </c>
      <c r="I402" s="140">
        <v>13</v>
      </c>
      <c r="J402" s="140" t="s">
        <v>514</v>
      </c>
      <c r="K402" s="140">
        <v>12.144</v>
      </c>
      <c r="L402" s="140">
        <f t="shared" ref="L402" si="199">K402</f>
        <v>12.144</v>
      </c>
    </row>
    <row r="403" spans="1:12">
      <c r="A403" s="142" t="s">
        <v>103</v>
      </c>
      <c r="B403" s="142">
        <v>2022</v>
      </c>
      <c r="C403" s="143">
        <v>44674</v>
      </c>
      <c r="D403" s="142" t="s">
        <v>72</v>
      </c>
      <c r="E403" s="142" t="s">
        <v>518</v>
      </c>
      <c r="F403" s="142" t="s">
        <v>32</v>
      </c>
      <c r="G403" s="142" t="s">
        <v>79</v>
      </c>
      <c r="H403" s="142">
        <v>400</v>
      </c>
      <c r="I403" s="142">
        <v>13</v>
      </c>
      <c r="J403" s="142" t="s">
        <v>515</v>
      </c>
      <c r="K403" s="142">
        <v>19.672000000000001</v>
      </c>
      <c r="L403" s="142">
        <f t="shared" ref="L403" si="200">K403-K402</f>
        <v>7.5280000000000005</v>
      </c>
    </row>
    <row r="404" spans="1:12">
      <c r="A404" s="140" t="s">
        <v>103</v>
      </c>
      <c r="B404" s="140">
        <v>2022</v>
      </c>
      <c r="C404" s="141">
        <v>44674</v>
      </c>
      <c r="D404" s="140" t="s">
        <v>72</v>
      </c>
      <c r="E404" s="140" t="s">
        <v>518</v>
      </c>
      <c r="F404" s="140" t="s">
        <v>32</v>
      </c>
      <c r="G404" s="140" t="s">
        <v>79</v>
      </c>
      <c r="H404" s="140">
        <v>400</v>
      </c>
      <c r="I404" s="140">
        <v>13</v>
      </c>
      <c r="J404" s="140" t="s">
        <v>516</v>
      </c>
      <c r="K404" s="140">
        <v>27.067</v>
      </c>
      <c r="L404" s="142">
        <f t="shared" si="194"/>
        <v>7.3949999999999996</v>
      </c>
    </row>
    <row r="405" spans="1:12">
      <c r="A405" s="142" t="s">
        <v>103</v>
      </c>
      <c r="B405" s="142">
        <v>2022</v>
      </c>
      <c r="C405" s="143">
        <v>44674</v>
      </c>
      <c r="D405" s="142" t="s">
        <v>72</v>
      </c>
      <c r="E405" s="142" t="s">
        <v>518</v>
      </c>
      <c r="F405" s="142" t="s">
        <v>32</v>
      </c>
      <c r="G405" s="142" t="s">
        <v>79</v>
      </c>
      <c r="H405" s="142">
        <v>400</v>
      </c>
      <c r="I405" s="142">
        <v>13</v>
      </c>
      <c r="J405" s="142" t="s">
        <v>517</v>
      </c>
      <c r="K405" s="142">
        <v>34.691000000000003</v>
      </c>
      <c r="L405" s="142">
        <f t="shared" si="194"/>
        <v>7.6240000000000023</v>
      </c>
    </row>
    <row r="406" spans="1:12">
      <c r="A406" s="140" t="s">
        <v>103</v>
      </c>
      <c r="B406" s="140">
        <v>2022</v>
      </c>
      <c r="C406" s="141">
        <v>44674</v>
      </c>
      <c r="D406" s="140" t="s">
        <v>72</v>
      </c>
      <c r="E406" s="140" t="s">
        <v>518</v>
      </c>
      <c r="F406" s="140" t="s">
        <v>41</v>
      </c>
      <c r="G406" s="140" t="s">
        <v>27</v>
      </c>
      <c r="H406" s="140">
        <v>26.520547945205479</v>
      </c>
      <c r="I406" s="140">
        <v>14</v>
      </c>
      <c r="J406" s="140" t="s">
        <v>514</v>
      </c>
      <c r="K406" s="140">
        <v>12.32</v>
      </c>
      <c r="L406" s="140">
        <f t="shared" ref="L406" si="201">K406</f>
        <v>12.32</v>
      </c>
    </row>
    <row r="407" spans="1:12">
      <c r="A407" s="142" t="s">
        <v>103</v>
      </c>
      <c r="B407" s="142">
        <v>2022</v>
      </c>
      <c r="C407" s="143">
        <v>44674</v>
      </c>
      <c r="D407" s="142" t="s">
        <v>72</v>
      </c>
      <c r="E407" s="142" t="s">
        <v>518</v>
      </c>
      <c r="F407" s="142" t="s">
        <v>41</v>
      </c>
      <c r="G407" s="142" t="s">
        <v>27</v>
      </c>
      <c r="H407" s="142">
        <v>26.520547945205479</v>
      </c>
      <c r="I407" s="142">
        <v>14</v>
      </c>
      <c r="J407" s="142" t="s">
        <v>515</v>
      </c>
      <c r="K407" s="142">
        <v>19.847999999999999</v>
      </c>
      <c r="L407" s="142">
        <f t="shared" ref="L407" si="202">K407-K406</f>
        <v>7.5279999999999987</v>
      </c>
    </row>
    <row r="408" spans="1:12">
      <c r="A408" s="140" t="s">
        <v>103</v>
      </c>
      <c r="B408" s="140">
        <v>2022</v>
      </c>
      <c r="C408" s="141">
        <v>44674</v>
      </c>
      <c r="D408" s="140" t="s">
        <v>72</v>
      </c>
      <c r="E408" s="140" t="s">
        <v>518</v>
      </c>
      <c r="F408" s="140" t="s">
        <v>41</v>
      </c>
      <c r="G408" s="140" t="s">
        <v>27</v>
      </c>
      <c r="H408" s="140">
        <v>26.520547945205479</v>
      </c>
      <c r="I408" s="140">
        <v>14</v>
      </c>
      <c r="J408" s="140" t="s">
        <v>516</v>
      </c>
      <c r="K408" s="140">
        <v>27.181999999999999</v>
      </c>
      <c r="L408" s="142">
        <f t="shared" si="194"/>
        <v>7.3339999999999996</v>
      </c>
    </row>
    <row r="409" spans="1:12">
      <c r="A409" s="142" t="s">
        <v>103</v>
      </c>
      <c r="B409" s="142">
        <v>2022</v>
      </c>
      <c r="C409" s="143">
        <v>44674</v>
      </c>
      <c r="D409" s="142" t="s">
        <v>72</v>
      </c>
      <c r="E409" s="142" t="s">
        <v>518</v>
      </c>
      <c r="F409" s="142" t="s">
        <v>41</v>
      </c>
      <c r="G409" s="142" t="s">
        <v>27</v>
      </c>
      <c r="H409" s="142">
        <v>26.520547945205479</v>
      </c>
      <c r="I409" s="142">
        <v>14</v>
      </c>
      <c r="J409" s="142" t="s">
        <v>517</v>
      </c>
      <c r="K409" s="142">
        <v>34.729999999999997</v>
      </c>
      <c r="L409" s="142">
        <f t="shared" si="194"/>
        <v>7.5479999999999983</v>
      </c>
    </row>
    <row r="410" spans="1:12">
      <c r="A410" s="140" t="s">
        <v>103</v>
      </c>
      <c r="B410" s="140">
        <v>2022</v>
      </c>
      <c r="C410" s="141">
        <v>44674</v>
      </c>
      <c r="D410" s="140" t="s">
        <v>72</v>
      </c>
      <c r="E410" s="140" t="s">
        <v>518</v>
      </c>
      <c r="F410" s="140" t="s">
        <v>86</v>
      </c>
      <c r="G410" s="140" t="s">
        <v>21</v>
      </c>
      <c r="H410" s="140">
        <v>23.123287671232877</v>
      </c>
      <c r="I410" s="140">
        <v>15</v>
      </c>
      <c r="J410" s="140" t="s">
        <v>514</v>
      </c>
      <c r="K410" s="140">
        <v>12.395</v>
      </c>
      <c r="L410" s="140">
        <f t="shared" ref="L410" si="203">K410</f>
        <v>12.395</v>
      </c>
    </row>
    <row r="411" spans="1:12">
      <c r="A411" s="142" t="s">
        <v>103</v>
      </c>
      <c r="B411" s="142">
        <v>2022</v>
      </c>
      <c r="C411" s="143">
        <v>44674</v>
      </c>
      <c r="D411" s="142" t="s">
        <v>72</v>
      </c>
      <c r="E411" s="142" t="s">
        <v>518</v>
      </c>
      <c r="F411" s="142" t="s">
        <v>86</v>
      </c>
      <c r="G411" s="142" t="s">
        <v>21</v>
      </c>
      <c r="H411" s="142">
        <v>23.123287671232877</v>
      </c>
      <c r="I411" s="142">
        <v>15</v>
      </c>
      <c r="J411" s="142" t="s">
        <v>515</v>
      </c>
      <c r="K411" s="142">
        <v>20.079000000000001</v>
      </c>
      <c r="L411" s="142">
        <f t="shared" ref="L411" si="204">K411-K410</f>
        <v>7.6840000000000011</v>
      </c>
    </row>
    <row r="412" spans="1:12">
      <c r="A412" s="140" t="s">
        <v>103</v>
      </c>
      <c r="B412" s="140">
        <v>2022</v>
      </c>
      <c r="C412" s="141">
        <v>44674</v>
      </c>
      <c r="D412" s="140" t="s">
        <v>72</v>
      </c>
      <c r="E412" s="140" t="s">
        <v>518</v>
      </c>
      <c r="F412" s="140" t="s">
        <v>86</v>
      </c>
      <c r="G412" s="140" t="s">
        <v>21</v>
      </c>
      <c r="H412" s="140">
        <v>23.123287671232877</v>
      </c>
      <c r="I412" s="140">
        <v>15</v>
      </c>
      <c r="J412" s="140" t="s">
        <v>516</v>
      </c>
      <c r="K412" s="140">
        <v>27.494</v>
      </c>
      <c r="L412" s="142">
        <f t="shared" si="194"/>
        <v>7.4149999999999991</v>
      </c>
    </row>
    <row r="413" spans="1:12">
      <c r="A413" s="142" t="s">
        <v>103</v>
      </c>
      <c r="B413" s="142">
        <v>2022</v>
      </c>
      <c r="C413" s="143">
        <v>44674</v>
      </c>
      <c r="D413" s="142" t="s">
        <v>72</v>
      </c>
      <c r="E413" s="142" t="s">
        <v>518</v>
      </c>
      <c r="F413" s="142" t="s">
        <v>86</v>
      </c>
      <c r="G413" s="142" t="s">
        <v>21</v>
      </c>
      <c r="H413" s="142">
        <v>23.123287671232877</v>
      </c>
      <c r="I413" s="142">
        <v>15</v>
      </c>
      <c r="J413" s="142" t="s">
        <v>517</v>
      </c>
      <c r="K413" s="142">
        <v>35.015000000000001</v>
      </c>
      <c r="L413" s="142">
        <f t="shared" si="194"/>
        <v>7.5210000000000008</v>
      </c>
    </row>
    <row r="414" spans="1:12">
      <c r="A414" s="140" t="s">
        <v>103</v>
      </c>
      <c r="B414" s="140">
        <v>2022</v>
      </c>
      <c r="C414" s="141">
        <v>44674</v>
      </c>
      <c r="D414" s="140" t="s">
        <v>72</v>
      </c>
      <c r="E414" s="140" t="s">
        <v>518</v>
      </c>
      <c r="F414" s="140" t="s">
        <v>81</v>
      </c>
      <c r="G414" s="140" t="s">
        <v>17</v>
      </c>
      <c r="H414" s="140">
        <v>400</v>
      </c>
      <c r="I414" s="140">
        <v>16</v>
      </c>
      <c r="J414" s="140" t="s">
        <v>514</v>
      </c>
      <c r="K414" s="140">
        <v>12.705</v>
      </c>
      <c r="L414" s="140">
        <f t="shared" ref="L414" si="205">K414</f>
        <v>12.705</v>
      </c>
    </row>
    <row r="415" spans="1:12">
      <c r="A415" s="142" t="s">
        <v>103</v>
      </c>
      <c r="B415" s="142">
        <v>2022</v>
      </c>
      <c r="C415" s="143">
        <v>44674</v>
      </c>
      <c r="D415" s="142" t="s">
        <v>72</v>
      </c>
      <c r="E415" s="142" t="s">
        <v>518</v>
      </c>
      <c r="F415" s="142" t="s">
        <v>81</v>
      </c>
      <c r="G415" s="142" t="s">
        <v>17</v>
      </c>
      <c r="H415" s="142">
        <v>400</v>
      </c>
      <c r="I415" s="142">
        <v>16</v>
      </c>
      <c r="J415" s="142" t="s">
        <v>515</v>
      </c>
      <c r="K415" s="142">
        <v>20.469000000000001</v>
      </c>
      <c r="L415" s="142">
        <f t="shared" ref="L415" si="206">K415-K414</f>
        <v>7.7640000000000011</v>
      </c>
    </row>
    <row r="416" spans="1:12">
      <c r="A416" s="140" t="s">
        <v>103</v>
      </c>
      <c r="B416" s="140">
        <v>2022</v>
      </c>
      <c r="C416" s="141">
        <v>44674</v>
      </c>
      <c r="D416" s="140" t="s">
        <v>72</v>
      </c>
      <c r="E416" s="140" t="s">
        <v>518</v>
      </c>
      <c r="F416" s="140" t="s">
        <v>81</v>
      </c>
      <c r="G416" s="140" t="s">
        <v>17</v>
      </c>
      <c r="H416" s="140">
        <v>400</v>
      </c>
      <c r="I416" s="140">
        <v>16</v>
      </c>
      <c r="J416" s="140" t="s">
        <v>516</v>
      </c>
      <c r="K416" s="140">
        <v>27.946000000000002</v>
      </c>
      <c r="L416" s="142">
        <f t="shared" si="194"/>
        <v>7.4770000000000003</v>
      </c>
    </row>
    <row r="417" spans="1:12">
      <c r="A417" s="142" t="s">
        <v>103</v>
      </c>
      <c r="B417" s="142">
        <v>2022</v>
      </c>
      <c r="C417" s="143">
        <v>44674</v>
      </c>
      <c r="D417" s="142" t="s">
        <v>72</v>
      </c>
      <c r="E417" s="142" t="s">
        <v>518</v>
      </c>
      <c r="F417" s="142" t="s">
        <v>81</v>
      </c>
      <c r="G417" s="142" t="s">
        <v>17</v>
      </c>
      <c r="H417" s="142">
        <v>400</v>
      </c>
      <c r="I417" s="142">
        <v>16</v>
      </c>
      <c r="J417" s="142" t="s">
        <v>517</v>
      </c>
      <c r="K417" s="142">
        <v>35.520000000000003</v>
      </c>
      <c r="L417" s="142">
        <f t="shared" si="194"/>
        <v>7.5740000000000016</v>
      </c>
    </row>
    <row r="418" spans="1:12">
      <c r="A418" s="140" t="s">
        <v>103</v>
      </c>
      <c r="B418" s="140">
        <v>2022</v>
      </c>
      <c r="C418" s="141">
        <v>44674</v>
      </c>
      <c r="D418" s="140" t="s">
        <v>72</v>
      </c>
      <c r="E418" s="140" t="s">
        <v>518</v>
      </c>
      <c r="F418" s="140" t="s">
        <v>109</v>
      </c>
      <c r="G418" s="140" t="s">
        <v>59</v>
      </c>
      <c r="H418" s="140">
        <v>400</v>
      </c>
      <c r="I418" s="140">
        <v>17</v>
      </c>
      <c r="J418" s="140" t="s">
        <v>514</v>
      </c>
      <c r="K418" s="140">
        <v>12.907</v>
      </c>
      <c r="L418" s="140">
        <f t="shared" ref="L418" si="207">K418</f>
        <v>12.907</v>
      </c>
    </row>
    <row r="419" spans="1:12">
      <c r="A419" s="142" t="s">
        <v>103</v>
      </c>
      <c r="B419" s="142">
        <v>2022</v>
      </c>
      <c r="C419" s="143">
        <v>44674</v>
      </c>
      <c r="D419" s="142" t="s">
        <v>72</v>
      </c>
      <c r="E419" s="142" t="s">
        <v>518</v>
      </c>
      <c r="F419" s="142" t="s">
        <v>109</v>
      </c>
      <c r="G419" s="142" t="s">
        <v>59</v>
      </c>
      <c r="H419" s="142">
        <v>400</v>
      </c>
      <c r="I419" s="142">
        <v>17</v>
      </c>
      <c r="J419" s="142" t="s">
        <v>515</v>
      </c>
      <c r="K419" s="142">
        <v>20.548999999999999</v>
      </c>
      <c r="L419" s="142">
        <f t="shared" ref="L419" si="208">K419-K418</f>
        <v>7.6419999999999995</v>
      </c>
    </row>
    <row r="420" spans="1:12">
      <c r="A420" s="140" t="s">
        <v>103</v>
      </c>
      <c r="B420" s="140">
        <v>2022</v>
      </c>
      <c r="C420" s="141">
        <v>44674</v>
      </c>
      <c r="D420" s="140" t="s">
        <v>72</v>
      </c>
      <c r="E420" s="140" t="s">
        <v>518</v>
      </c>
      <c r="F420" s="140" t="s">
        <v>109</v>
      </c>
      <c r="G420" s="140" t="s">
        <v>59</v>
      </c>
      <c r="H420" s="140">
        <v>400</v>
      </c>
      <c r="I420" s="140">
        <v>17</v>
      </c>
      <c r="J420" s="140" t="s">
        <v>516</v>
      </c>
      <c r="K420" s="140">
        <v>27.908999999999999</v>
      </c>
      <c r="L420" s="142">
        <f t="shared" si="194"/>
        <v>7.3599999999999994</v>
      </c>
    </row>
    <row r="421" spans="1:12">
      <c r="A421" s="142" t="s">
        <v>103</v>
      </c>
      <c r="B421" s="142">
        <v>2022</v>
      </c>
      <c r="C421" s="143">
        <v>44674</v>
      </c>
      <c r="D421" s="142" t="s">
        <v>72</v>
      </c>
      <c r="E421" s="142" t="s">
        <v>518</v>
      </c>
      <c r="F421" s="142" t="s">
        <v>109</v>
      </c>
      <c r="G421" s="142" t="s">
        <v>59</v>
      </c>
      <c r="H421" s="142">
        <v>400</v>
      </c>
      <c r="I421" s="142">
        <v>17</v>
      </c>
      <c r="J421" s="142" t="s">
        <v>517</v>
      </c>
      <c r="K421" s="142">
        <v>35.573</v>
      </c>
      <c r="L421" s="142">
        <f t="shared" si="194"/>
        <v>7.6640000000000015</v>
      </c>
    </row>
    <row r="422" spans="1:12">
      <c r="A422" s="140" t="s">
        <v>103</v>
      </c>
      <c r="B422" s="140">
        <v>2022</v>
      </c>
      <c r="C422" s="141">
        <v>44674</v>
      </c>
      <c r="D422" s="140" t="s">
        <v>72</v>
      </c>
      <c r="E422" s="140" t="s">
        <v>518</v>
      </c>
      <c r="F422" s="140" t="s">
        <v>87</v>
      </c>
      <c r="G422" s="140" t="s">
        <v>88</v>
      </c>
      <c r="H422" s="140">
        <v>400</v>
      </c>
      <c r="I422" s="140">
        <v>18</v>
      </c>
      <c r="J422" s="140" t="s">
        <v>514</v>
      </c>
      <c r="K422" s="140">
        <v>13.167</v>
      </c>
      <c r="L422" s="140">
        <f t="shared" ref="L422" si="209">K422</f>
        <v>13.167</v>
      </c>
    </row>
    <row r="423" spans="1:12">
      <c r="A423" s="142" t="s">
        <v>103</v>
      </c>
      <c r="B423" s="142">
        <v>2022</v>
      </c>
      <c r="C423" s="143">
        <v>44674</v>
      </c>
      <c r="D423" s="142" t="s">
        <v>72</v>
      </c>
      <c r="E423" s="142" t="s">
        <v>518</v>
      </c>
      <c r="F423" s="142" t="s">
        <v>87</v>
      </c>
      <c r="G423" s="142" t="s">
        <v>88</v>
      </c>
      <c r="H423" s="142">
        <v>400</v>
      </c>
      <c r="I423" s="142">
        <v>18</v>
      </c>
      <c r="J423" s="142" t="s">
        <v>515</v>
      </c>
      <c r="K423" s="142">
        <v>21.100999999999999</v>
      </c>
      <c r="L423" s="142">
        <f t="shared" ref="L423" si="210">K423-K422</f>
        <v>7.9339999999999993</v>
      </c>
    </row>
    <row r="424" spans="1:12">
      <c r="A424" s="140" t="s">
        <v>103</v>
      </c>
      <c r="B424" s="140">
        <v>2022</v>
      </c>
      <c r="C424" s="141">
        <v>44674</v>
      </c>
      <c r="D424" s="140" t="s">
        <v>72</v>
      </c>
      <c r="E424" s="140" t="s">
        <v>518</v>
      </c>
      <c r="F424" s="140" t="s">
        <v>87</v>
      </c>
      <c r="G424" s="140" t="s">
        <v>88</v>
      </c>
      <c r="H424" s="140">
        <v>400</v>
      </c>
      <c r="I424" s="140">
        <v>18</v>
      </c>
      <c r="J424" s="140" t="s">
        <v>516</v>
      </c>
      <c r="K424" s="140">
        <v>28.841999999999999</v>
      </c>
      <c r="L424" s="142">
        <f t="shared" si="194"/>
        <v>7.7409999999999997</v>
      </c>
    </row>
    <row r="425" spans="1:12">
      <c r="A425" s="142" t="s">
        <v>103</v>
      </c>
      <c r="B425" s="142">
        <v>2022</v>
      </c>
      <c r="C425" s="143">
        <v>44674</v>
      </c>
      <c r="D425" s="142" t="s">
        <v>72</v>
      </c>
      <c r="E425" s="142" t="s">
        <v>518</v>
      </c>
      <c r="F425" s="142" t="s">
        <v>87</v>
      </c>
      <c r="G425" s="142" t="s">
        <v>88</v>
      </c>
      <c r="H425" s="142">
        <v>400</v>
      </c>
      <c r="I425" s="142">
        <v>18</v>
      </c>
      <c r="J425" s="142" t="s">
        <v>517</v>
      </c>
      <c r="K425" s="142">
        <v>36.878999999999998</v>
      </c>
      <c r="L425" s="142">
        <f t="shared" si="194"/>
        <v>8.036999999999999</v>
      </c>
    </row>
    <row r="426" spans="1:12">
      <c r="A426" s="140" t="s">
        <v>103</v>
      </c>
      <c r="B426" s="140">
        <v>2022</v>
      </c>
      <c r="C426" s="141">
        <v>44674</v>
      </c>
      <c r="D426" s="140" t="s">
        <v>72</v>
      </c>
      <c r="E426" s="140" t="s">
        <v>518</v>
      </c>
      <c r="F426" s="140" t="s">
        <v>522</v>
      </c>
      <c r="G426" s="140" t="s">
        <v>59</v>
      </c>
      <c r="H426" s="140">
        <v>400</v>
      </c>
      <c r="I426" s="140">
        <v>19</v>
      </c>
      <c r="J426" s="140" t="s">
        <v>514</v>
      </c>
      <c r="K426" s="140">
        <v>13.209</v>
      </c>
      <c r="L426" s="140">
        <f t="shared" ref="L426" si="211">K426</f>
        <v>13.209</v>
      </c>
    </row>
    <row r="427" spans="1:12">
      <c r="A427" s="142" t="s">
        <v>103</v>
      </c>
      <c r="B427" s="142">
        <v>2022</v>
      </c>
      <c r="C427" s="143">
        <v>44674</v>
      </c>
      <c r="D427" s="142" t="s">
        <v>72</v>
      </c>
      <c r="E427" s="142" t="s">
        <v>518</v>
      </c>
      <c r="F427" s="142" t="s">
        <v>522</v>
      </c>
      <c r="G427" s="142" t="s">
        <v>59</v>
      </c>
      <c r="H427" s="142">
        <v>400</v>
      </c>
      <c r="I427" s="142">
        <v>19</v>
      </c>
      <c r="J427" s="142" t="s">
        <v>515</v>
      </c>
      <c r="K427" s="142">
        <v>21.257999999999999</v>
      </c>
      <c r="L427" s="142">
        <f t="shared" ref="L427" si="212">K427-K426</f>
        <v>8.0489999999999995</v>
      </c>
    </row>
    <row r="428" spans="1:12">
      <c r="A428" s="140" t="s">
        <v>103</v>
      </c>
      <c r="B428" s="140">
        <v>2022</v>
      </c>
      <c r="C428" s="141">
        <v>44674</v>
      </c>
      <c r="D428" s="140" t="s">
        <v>72</v>
      </c>
      <c r="E428" s="140" t="s">
        <v>518</v>
      </c>
      <c r="F428" s="140" t="s">
        <v>522</v>
      </c>
      <c r="G428" s="140" t="s">
        <v>59</v>
      </c>
      <c r="H428" s="140">
        <v>400</v>
      </c>
      <c r="I428" s="140">
        <v>19</v>
      </c>
      <c r="J428" s="140" t="s">
        <v>516</v>
      </c>
      <c r="K428" s="140">
        <v>29.152000000000001</v>
      </c>
      <c r="L428" s="142">
        <f t="shared" si="194"/>
        <v>7.8940000000000019</v>
      </c>
    </row>
    <row r="429" spans="1:12">
      <c r="A429" s="142" t="s">
        <v>103</v>
      </c>
      <c r="B429" s="142">
        <v>2022</v>
      </c>
      <c r="C429" s="143">
        <v>44674</v>
      </c>
      <c r="D429" s="142" t="s">
        <v>72</v>
      </c>
      <c r="E429" s="142" t="s">
        <v>518</v>
      </c>
      <c r="F429" s="142" t="s">
        <v>522</v>
      </c>
      <c r="G429" s="142" t="s">
        <v>59</v>
      </c>
      <c r="H429" s="142">
        <v>400</v>
      </c>
      <c r="I429" s="142">
        <v>19</v>
      </c>
      <c r="J429" s="142" t="s">
        <v>517</v>
      </c>
      <c r="K429" s="142">
        <v>37.316000000000003</v>
      </c>
      <c r="L429" s="142">
        <f t="shared" si="194"/>
        <v>8.1640000000000015</v>
      </c>
    </row>
    <row r="430" spans="1:12">
      <c r="A430" s="140" t="s">
        <v>103</v>
      </c>
      <c r="B430" s="140">
        <v>2022</v>
      </c>
      <c r="C430" s="141">
        <v>44674</v>
      </c>
      <c r="D430" s="140" t="s">
        <v>72</v>
      </c>
      <c r="E430" s="140" t="s">
        <v>518</v>
      </c>
      <c r="F430" s="140" t="s">
        <v>532</v>
      </c>
      <c r="G430" s="140" t="s">
        <v>70</v>
      </c>
      <c r="H430" s="140">
        <v>20.663013698630138</v>
      </c>
      <c r="I430" s="140">
        <v>20</v>
      </c>
      <c r="J430" s="140" t="s">
        <v>514</v>
      </c>
      <c r="K430" s="140">
        <v>14.391</v>
      </c>
      <c r="L430" s="140">
        <f t="shared" ref="L430" si="213">K430</f>
        <v>14.391</v>
      </c>
    </row>
    <row r="431" spans="1:12">
      <c r="A431" s="142" t="s">
        <v>103</v>
      </c>
      <c r="B431" s="142">
        <v>2022</v>
      </c>
      <c r="C431" s="143">
        <v>44674</v>
      </c>
      <c r="D431" s="142" t="s">
        <v>72</v>
      </c>
      <c r="E431" s="142" t="s">
        <v>518</v>
      </c>
      <c r="F431" s="142" t="s">
        <v>532</v>
      </c>
      <c r="G431" s="142" t="s">
        <v>70</v>
      </c>
      <c r="H431" s="142">
        <v>20.663013698630138</v>
      </c>
      <c r="I431" s="142">
        <v>20</v>
      </c>
      <c r="J431" s="142" t="s">
        <v>515</v>
      </c>
      <c r="K431" s="142">
        <v>23.033999999999999</v>
      </c>
      <c r="L431" s="142">
        <f t="shared" ref="L431" si="214">K431-K430</f>
        <v>8.6429999999999989</v>
      </c>
    </row>
    <row r="432" spans="1:12">
      <c r="A432" s="140" t="s">
        <v>103</v>
      </c>
      <c r="B432" s="140">
        <v>2022</v>
      </c>
      <c r="C432" s="141">
        <v>44674</v>
      </c>
      <c r="D432" s="140" t="s">
        <v>72</v>
      </c>
      <c r="E432" s="140" t="s">
        <v>518</v>
      </c>
      <c r="F432" s="140" t="s">
        <v>532</v>
      </c>
      <c r="G432" s="140" t="s">
        <v>70</v>
      </c>
      <c r="H432" s="140">
        <v>20.663013698630138</v>
      </c>
      <c r="I432" s="140">
        <v>20</v>
      </c>
      <c r="J432" s="140" t="s">
        <v>516</v>
      </c>
      <c r="K432" s="140">
        <v>31.356999999999999</v>
      </c>
      <c r="L432" s="142">
        <f t="shared" si="194"/>
        <v>8.3230000000000004</v>
      </c>
    </row>
    <row r="433" spans="1:12">
      <c r="A433" s="142" t="s">
        <v>103</v>
      </c>
      <c r="B433" s="142">
        <v>2022</v>
      </c>
      <c r="C433" s="143">
        <v>44674</v>
      </c>
      <c r="D433" s="142" t="s">
        <v>72</v>
      </c>
      <c r="E433" s="142" t="s">
        <v>518</v>
      </c>
      <c r="F433" s="142" t="s">
        <v>532</v>
      </c>
      <c r="G433" s="142" t="s">
        <v>70</v>
      </c>
      <c r="H433" s="142">
        <v>20.663013698630138</v>
      </c>
      <c r="I433" s="142">
        <v>20</v>
      </c>
      <c r="J433" s="142" t="s">
        <v>517</v>
      </c>
      <c r="K433" s="142">
        <v>39.941000000000003</v>
      </c>
      <c r="L433" s="142">
        <f t="shared" si="194"/>
        <v>8.5840000000000032</v>
      </c>
    </row>
    <row r="434" spans="1:12">
      <c r="A434" s="140" t="s">
        <v>103</v>
      </c>
      <c r="B434" s="140">
        <v>2022</v>
      </c>
      <c r="C434" s="141">
        <v>44674</v>
      </c>
      <c r="D434" s="140" t="s">
        <v>72</v>
      </c>
      <c r="E434" s="140" t="s">
        <v>518</v>
      </c>
      <c r="F434" s="140" t="s">
        <v>533</v>
      </c>
      <c r="G434" s="140" t="s">
        <v>70</v>
      </c>
      <c r="H434" s="140">
        <v>19.482191780821918</v>
      </c>
      <c r="I434" s="140">
        <v>21</v>
      </c>
      <c r="J434" s="140" t="s">
        <v>514</v>
      </c>
      <c r="K434" s="140">
        <v>14.756</v>
      </c>
      <c r="L434" s="140">
        <f t="shared" ref="L434" si="215">K434</f>
        <v>14.756</v>
      </c>
    </row>
    <row r="435" spans="1:12">
      <c r="A435" s="142" t="s">
        <v>103</v>
      </c>
      <c r="B435" s="142">
        <v>2022</v>
      </c>
      <c r="C435" s="143">
        <v>44674</v>
      </c>
      <c r="D435" s="142" t="s">
        <v>72</v>
      </c>
      <c r="E435" s="142" t="s">
        <v>518</v>
      </c>
      <c r="F435" s="142" t="s">
        <v>533</v>
      </c>
      <c r="G435" s="142" t="s">
        <v>70</v>
      </c>
      <c r="H435" s="142">
        <v>19.482191780821918</v>
      </c>
      <c r="I435" s="142">
        <v>21</v>
      </c>
      <c r="J435" s="142" t="s">
        <v>515</v>
      </c>
      <c r="K435" s="142">
        <v>23.196000000000002</v>
      </c>
      <c r="L435" s="142">
        <f t="shared" ref="L435" si="216">K435-K434</f>
        <v>8.4400000000000013</v>
      </c>
    </row>
    <row r="436" spans="1:12">
      <c r="A436" s="140" t="s">
        <v>103</v>
      </c>
      <c r="B436" s="140">
        <v>2022</v>
      </c>
      <c r="C436" s="141">
        <v>44674</v>
      </c>
      <c r="D436" s="140" t="s">
        <v>72</v>
      </c>
      <c r="E436" s="140" t="s">
        <v>518</v>
      </c>
      <c r="F436" s="140" t="s">
        <v>533</v>
      </c>
      <c r="G436" s="140" t="s">
        <v>70</v>
      </c>
      <c r="H436" s="140">
        <v>19.482191780821918</v>
      </c>
      <c r="I436" s="140">
        <v>21</v>
      </c>
      <c r="J436" s="140" t="s">
        <v>516</v>
      </c>
      <c r="K436" s="140">
        <v>31.501000000000001</v>
      </c>
      <c r="L436" s="142">
        <f t="shared" si="194"/>
        <v>8.3049999999999997</v>
      </c>
    </row>
    <row r="437" spans="1:12">
      <c r="A437" s="142" t="s">
        <v>103</v>
      </c>
      <c r="B437" s="142">
        <v>2022</v>
      </c>
      <c r="C437" s="143">
        <v>44674</v>
      </c>
      <c r="D437" s="142" t="s">
        <v>72</v>
      </c>
      <c r="E437" s="142" t="s">
        <v>518</v>
      </c>
      <c r="F437" s="142" t="s">
        <v>533</v>
      </c>
      <c r="G437" s="142" t="s">
        <v>70</v>
      </c>
      <c r="H437" s="142">
        <v>19.482191780821918</v>
      </c>
      <c r="I437" s="142">
        <v>21</v>
      </c>
      <c r="J437" s="142" t="s">
        <v>517</v>
      </c>
      <c r="K437" s="142">
        <v>40.180999999999997</v>
      </c>
      <c r="L437" s="142">
        <f t="shared" si="194"/>
        <v>8.6799999999999962</v>
      </c>
    </row>
    <row r="438" spans="1:12">
      <c r="A438" s="140" t="s">
        <v>103</v>
      </c>
      <c r="B438" s="140">
        <v>2022</v>
      </c>
      <c r="C438" s="141">
        <v>44674</v>
      </c>
      <c r="D438" s="140" t="s">
        <v>72</v>
      </c>
      <c r="E438" s="140" t="s">
        <v>209</v>
      </c>
      <c r="F438" s="140" t="s">
        <v>20</v>
      </c>
      <c r="G438" s="140" t="s">
        <v>21</v>
      </c>
      <c r="H438" s="140">
        <v>26.715068493150685</v>
      </c>
      <c r="I438" s="140">
        <v>1</v>
      </c>
      <c r="J438" s="140" t="s">
        <v>514</v>
      </c>
      <c r="K438" s="140">
        <v>11.871</v>
      </c>
      <c r="L438" s="140">
        <f t="shared" ref="L438" si="217">K438</f>
        <v>11.871</v>
      </c>
    </row>
    <row r="439" spans="1:12">
      <c r="A439" s="142" t="s">
        <v>103</v>
      </c>
      <c r="B439" s="142">
        <v>2022</v>
      </c>
      <c r="C439" s="143">
        <v>44674</v>
      </c>
      <c r="D439" s="142" t="s">
        <v>72</v>
      </c>
      <c r="E439" s="142" t="s">
        <v>209</v>
      </c>
      <c r="F439" s="142" t="s">
        <v>20</v>
      </c>
      <c r="G439" s="142" t="s">
        <v>21</v>
      </c>
      <c r="H439" s="142">
        <v>26.715068493150685</v>
      </c>
      <c r="I439" s="142">
        <v>1</v>
      </c>
      <c r="J439" s="142" t="s">
        <v>515</v>
      </c>
      <c r="K439" s="142">
        <v>19.155999999999999</v>
      </c>
      <c r="L439" s="142">
        <f t="shared" ref="L439" si="218">K439-K438</f>
        <v>7.2849999999999984</v>
      </c>
    </row>
    <row r="440" spans="1:12">
      <c r="A440" s="140" t="s">
        <v>103</v>
      </c>
      <c r="B440" s="140">
        <v>2022</v>
      </c>
      <c r="C440" s="141">
        <v>44674</v>
      </c>
      <c r="D440" s="140" t="s">
        <v>72</v>
      </c>
      <c r="E440" s="140" t="s">
        <v>209</v>
      </c>
      <c r="F440" s="140" t="s">
        <v>20</v>
      </c>
      <c r="G440" s="140" t="s">
        <v>21</v>
      </c>
      <c r="H440" s="140">
        <v>26.715068493150685</v>
      </c>
      <c r="I440" s="140">
        <v>1</v>
      </c>
      <c r="J440" s="140" t="s">
        <v>516</v>
      </c>
      <c r="K440" s="140">
        <v>26.23</v>
      </c>
      <c r="L440" s="142">
        <f t="shared" si="194"/>
        <v>7.0740000000000016</v>
      </c>
    </row>
    <row r="441" spans="1:12">
      <c r="A441" s="142" t="s">
        <v>103</v>
      </c>
      <c r="B441" s="142">
        <v>2022</v>
      </c>
      <c r="C441" s="143">
        <v>44674</v>
      </c>
      <c r="D441" s="142" t="s">
        <v>72</v>
      </c>
      <c r="E441" s="142" t="s">
        <v>209</v>
      </c>
      <c r="F441" s="142" t="s">
        <v>20</v>
      </c>
      <c r="G441" s="142" t="s">
        <v>21</v>
      </c>
      <c r="H441" s="142">
        <v>26.715068493150685</v>
      </c>
      <c r="I441" s="142">
        <v>1</v>
      </c>
      <c r="J441" s="142" t="s">
        <v>517</v>
      </c>
      <c r="K441" s="142">
        <v>33.472999999999999</v>
      </c>
      <c r="L441" s="142">
        <f t="shared" si="194"/>
        <v>7.2429999999999986</v>
      </c>
    </row>
    <row r="442" spans="1:12">
      <c r="A442" s="140" t="s">
        <v>103</v>
      </c>
      <c r="B442" s="140">
        <v>2022</v>
      </c>
      <c r="C442" s="141">
        <v>44674</v>
      </c>
      <c r="D442" s="140" t="s">
        <v>72</v>
      </c>
      <c r="E442" s="140" t="s">
        <v>209</v>
      </c>
      <c r="F442" s="140" t="s">
        <v>52</v>
      </c>
      <c r="G442" s="140" t="s">
        <v>53</v>
      </c>
      <c r="H442" s="140">
        <v>25.12054794520548</v>
      </c>
      <c r="I442" s="140">
        <v>2</v>
      </c>
      <c r="J442" s="140" t="s">
        <v>514</v>
      </c>
      <c r="K442" s="140">
        <v>11.94</v>
      </c>
      <c r="L442" s="140">
        <f t="shared" ref="L442" si="219">K442</f>
        <v>11.94</v>
      </c>
    </row>
    <row r="443" spans="1:12">
      <c r="A443" s="142" t="s">
        <v>103</v>
      </c>
      <c r="B443" s="142">
        <v>2022</v>
      </c>
      <c r="C443" s="143">
        <v>44674</v>
      </c>
      <c r="D443" s="142" t="s">
        <v>72</v>
      </c>
      <c r="E443" s="142" t="s">
        <v>209</v>
      </c>
      <c r="F443" s="142" t="s">
        <v>52</v>
      </c>
      <c r="G443" s="142" t="s">
        <v>53</v>
      </c>
      <c r="H443" s="142">
        <v>25.12054794520548</v>
      </c>
      <c r="I443" s="142">
        <v>2</v>
      </c>
      <c r="J443" s="142" t="s">
        <v>515</v>
      </c>
      <c r="K443" s="142">
        <v>19.311</v>
      </c>
      <c r="L443" s="142">
        <f t="shared" ref="L443" si="220">K443-K442</f>
        <v>7.3710000000000004</v>
      </c>
    </row>
    <row r="444" spans="1:12">
      <c r="A444" s="140" t="s">
        <v>103</v>
      </c>
      <c r="B444" s="140">
        <v>2022</v>
      </c>
      <c r="C444" s="141">
        <v>44674</v>
      </c>
      <c r="D444" s="140" t="s">
        <v>72</v>
      </c>
      <c r="E444" s="140" t="s">
        <v>209</v>
      </c>
      <c r="F444" s="140" t="s">
        <v>52</v>
      </c>
      <c r="G444" s="140" t="s">
        <v>53</v>
      </c>
      <c r="H444" s="140">
        <v>25.12054794520548</v>
      </c>
      <c r="I444" s="140">
        <v>2</v>
      </c>
      <c r="J444" s="140" t="s">
        <v>516</v>
      </c>
      <c r="K444" s="140">
        <v>26.481000000000002</v>
      </c>
      <c r="L444" s="142">
        <f t="shared" si="194"/>
        <v>7.1700000000000017</v>
      </c>
    </row>
    <row r="445" spans="1:12">
      <c r="A445" s="142" t="s">
        <v>103</v>
      </c>
      <c r="B445" s="142">
        <v>2022</v>
      </c>
      <c r="C445" s="143">
        <v>44674</v>
      </c>
      <c r="D445" s="142" t="s">
        <v>72</v>
      </c>
      <c r="E445" s="142" t="s">
        <v>209</v>
      </c>
      <c r="F445" s="142" t="s">
        <v>52</v>
      </c>
      <c r="G445" s="142" t="s">
        <v>53</v>
      </c>
      <c r="H445" s="142">
        <v>25.12054794520548</v>
      </c>
      <c r="I445" s="142">
        <v>2</v>
      </c>
      <c r="J445" s="142" t="s">
        <v>517</v>
      </c>
      <c r="K445" s="142">
        <v>33.850999999999999</v>
      </c>
      <c r="L445" s="142">
        <f t="shared" si="194"/>
        <v>7.3699999999999974</v>
      </c>
    </row>
    <row r="446" spans="1:12">
      <c r="A446" s="140" t="s">
        <v>103</v>
      </c>
      <c r="B446" s="140">
        <v>2022</v>
      </c>
      <c r="C446" s="141">
        <v>44674</v>
      </c>
      <c r="D446" s="140" t="s">
        <v>72</v>
      </c>
      <c r="E446" s="140" t="s">
        <v>209</v>
      </c>
      <c r="F446" s="140" t="s">
        <v>519</v>
      </c>
      <c r="G446" s="140" t="s">
        <v>19</v>
      </c>
      <c r="H446" s="140">
        <v>26.038356164383561</v>
      </c>
      <c r="I446" s="140">
        <v>3</v>
      </c>
      <c r="J446" s="140" t="s">
        <v>514</v>
      </c>
      <c r="K446" s="140">
        <v>11.722</v>
      </c>
      <c r="L446" s="140">
        <f t="shared" ref="L446" si="221">K446</f>
        <v>11.722</v>
      </c>
    </row>
    <row r="447" spans="1:12">
      <c r="A447" s="142" t="s">
        <v>103</v>
      </c>
      <c r="B447" s="142">
        <v>2022</v>
      </c>
      <c r="C447" s="143">
        <v>44674</v>
      </c>
      <c r="D447" s="142" t="s">
        <v>72</v>
      </c>
      <c r="E447" s="142" t="s">
        <v>209</v>
      </c>
      <c r="F447" s="142" t="s">
        <v>519</v>
      </c>
      <c r="G447" s="142" t="s">
        <v>19</v>
      </c>
      <c r="H447" s="142">
        <v>26.038356164383561</v>
      </c>
      <c r="I447" s="142">
        <v>3</v>
      </c>
      <c r="J447" s="142" t="s">
        <v>515</v>
      </c>
      <c r="K447" s="142">
        <v>19.111000000000001</v>
      </c>
      <c r="L447" s="142">
        <f t="shared" ref="L447" si="222">K447-K446</f>
        <v>7.3890000000000011</v>
      </c>
    </row>
    <row r="448" spans="1:12">
      <c r="A448" s="140" t="s">
        <v>103</v>
      </c>
      <c r="B448" s="140">
        <v>2022</v>
      </c>
      <c r="C448" s="141">
        <v>44674</v>
      </c>
      <c r="D448" s="140" t="s">
        <v>72</v>
      </c>
      <c r="E448" s="140" t="s">
        <v>209</v>
      </c>
      <c r="F448" s="140" t="s">
        <v>519</v>
      </c>
      <c r="G448" s="140" t="s">
        <v>19</v>
      </c>
      <c r="H448" s="140">
        <v>26.038356164383561</v>
      </c>
      <c r="I448" s="140">
        <v>3</v>
      </c>
      <c r="J448" s="140" t="s">
        <v>516</v>
      </c>
      <c r="K448" s="140">
        <v>26.364000000000001</v>
      </c>
      <c r="L448" s="142">
        <f t="shared" si="194"/>
        <v>7.2530000000000001</v>
      </c>
    </row>
    <row r="449" spans="1:12">
      <c r="A449" s="142" t="s">
        <v>103</v>
      </c>
      <c r="B449" s="142">
        <v>2022</v>
      </c>
      <c r="C449" s="143">
        <v>44674</v>
      </c>
      <c r="D449" s="142" t="s">
        <v>72</v>
      </c>
      <c r="E449" s="142" t="s">
        <v>209</v>
      </c>
      <c r="F449" s="142" t="s">
        <v>519</v>
      </c>
      <c r="G449" s="142" t="s">
        <v>19</v>
      </c>
      <c r="H449" s="142">
        <v>26.038356164383561</v>
      </c>
      <c r="I449" s="142">
        <v>3</v>
      </c>
      <c r="J449" s="142" t="s">
        <v>517</v>
      </c>
      <c r="K449" s="142">
        <v>33.872999999999998</v>
      </c>
      <c r="L449" s="142">
        <f t="shared" si="194"/>
        <v>7.5089999999999968</v>
      </c>
    </row>
    <row r="450" spans="1:12">
      <c r="A450" s="140" t="s">
        <v>103</v>
      </c>
      <c r="B450" s="140">
        <v>2022</v>
      </c>
      <c r="C450" s="141">
        <v>44674</v>
      </c>
      <c r="D450" s="140" t="s">
        <v>72</v>
      </c>
      <c r="E450" s="140" t="s">
        <v>209</v>
      </c>
      <c r="F450" s="140" t="s">
        <v>100</v>
      </c>
      <c r="G450" s="140" t="s">
        <v>47</v>
      </c>
      <c r="H450" s="140">
        <v>400</v>
      </c>
      <c r="I450" s="140">
        <v>4</v>
      </c>
      <c r="J450" s="140" t="s">
        <v>514</v>
      </c>
      <c r="K450" s="140">
        <v>11.702999999999999</v>
      </c>
      <c r="L450" s="140">
        <f t="shared" ref="L450" si="223">K450</f>
        <v>11.702999999999999</v>
      </c>
    </row>
    <row r="451" spans="1:12">
      <c r="A451" s="142" t="s">
        <v>103</v>
      </c>
      <c r="B451" s="142">
        <v>2022</v>
      </c>
      <c r="C451" s="143">
        <v>44674</v>
      </c>
      <c r="D451" s="142" t="s">
        <v>72</v>
      </c>
      <c r="E451" s="142" t="s">
        <v>209</v>
      </c>
      <c r="F451" s="142" t="s">
        <v>100</v>
      </c>
      <c r="G451" s="142" t="s">
        <v>47</v>
      </c>
      <c r="H451" s="142">
        <v>400</v>
      </c>
      <c r="I451" s="142">
        <v>4</v>
      </c>
      <c r="J451" s="142" t="s">
        <v>515</v>
      </c>
      <c r="K451" s="142">
        <v>19.097999999999999</v>
      </c>
      <c r="L451" s="142">
        <f t="shared" ref="L451" si="224">K451-K450</f>
        <v>7.3949999999999996</v>
      </c>
    </row>
    <row r="452" spans="1:12">
      <c r="A452" s="140" t="s">
        <v>103</v>
      </c>
      <c r="B452" s="140">
        <v>2022</v>
      </c>
      <c r="C452" s="141">
        <v>44674</v>
      </c>
      <c r="D452" s="140" t="s">
        <v>72</v>
      </c>
      <c r="E452" s="140" t="s">
        <v>209</v>
      </c>
      <c r="F452" s="140" t="s">
        <v>100</v>
      </c>
      <c r="G452" s="140" t="s">
        <v>47</v>
      </c>
      <c r="H452" s="140">
        <v>400</v>
      </c>
      <c r="I452" s="140">
        <v>4</v>
      </c>
      <c r="J452" s="140" t="s">
        <v>516</v>
      </c>
      <c r="K452" s="140">
        <v>26.35</v>
      </c>
      <c r="L452" s="142">
        <f t="shared" si="194"/>
        <v>7.2520000000000024</v>
      </c>
    </row>
    <row r="453" spans="1:12">
      <c r="A453" s="142" t="s">
        <v>103</v>
      </c>
      <c r="B453" s="142">
        <v>2022</v>
      </c>
      <c r="C453" s="143">
        <v>44674</v>
      </c>
      <c r="D453" s="142" t="s">
        <v>72</v>
      </c>
      <c r="E453" s="142" t="s">
        <v>209</v>
      </c>
      <c r="F453" s="142" t="s">
        <v>100</v>
      </c>
      <c r="G453" s="142" t="s">
        <v>47</v>
      </c>
      <c r="H453" s="142">
        <v>400</v>
      </c>
      <c r="I453" s="142">
        <v>4</v>
      </c>
      <c r="J453" s="142" t="s">
        <v>517</v>
      </c>
      <c r="K453" s="142">
        <v>33.893000000000001</v>
      </c>
      <c r="L453" s="142">
        <f t="shared" si="194"/>
        <v>7.5429999999999993</v>
      </c>
    </row>
    <row r="454" spans="1:12">
      <c r="A454" s="140" t="s">
        <v>103</v>
      </c>
      <c r="B454" s="140">
        <v>2022</v>
      </c>
      <c r="C454" s="141">
        <v>44674</v>
      </c>
      <c r="D454" s="140" t="s">
        <v>72</v>
      </c>
      <c r="E454" s="140" t="s">
        <v>209</v>
      </c>
      <c r="F454" s="140" t="s">
        <v>101</v>
      </c>
      <c r="G454" s="140" t="s">
        <v>47</v>
      </c>
      <c r="H454" s="140">
        <v>400</v>
      </c>
      <c r="I454" s="140">
        <v>5</v>
      </c>
      <c r="J454" s="140" t="s">
        <v>514</v>
      </c>
      <c r="K454" s="140">
        <v>11.798</v>
      </c>
      <c r="L454" s="140">
        <f t="shared" ref="L454" si="225">K454</f>
        <v>11.798</v>
      </c>
    </row>
    <row r="455" spans="1:12">
      <c r="A455" s="142" t="s">
        <v>103</v>
      </c>
      <c r="B455" s="142">
        <v>2022</v>
      </c>
      <c r="C455" s="143">
        <v>44674</v>
      </c>
      <c r="D455" s="142" t="s">
        <v>72</v>
      </c>
      <c r="E455" s="142" t="s">
        <v>209</v>
      </c>
      <c r="F455" s="142" t="s">
        <v>101</v>
      </c>
      <c r="G455" s="142" t="s">
        <v>47</v>
      </c>
      <c r="H455" s="142">
        <v>400</v>
      </c>
      <c r="I455" s="142">
        <v>5</v>
      </c>
      <c r="J455" s="142" t="s">
        <v>515</v>
      </c>
      <c r="K455" s="142">
        <v>19.225999999999999</v>
      </c>
      <c r="L455" s="142">
        <f t="shared" ref="L455:L517" si="226">K455-K454</f>
        <v>7.427999999999999</v>
      </c>
    </row>
    <row r="456" spans="1:12">
      <c r="A456" s="140" t="s">
        <v>103</v>
      </c>
      <c r="B456" s="140">
        <v>2022</v>
      </c>
      <c r="C456" s="141">
        <v>44674</v>
      </c>
      <c r="D456" s="140" t="s">
        <v>72</v>
      </c>
      <c r="E456" s="140" t="s">
        <v>209</v>
      </c>
      <c r="F456" s="140" t="s">
        <v>101</v>
      </c>
      <c r="G456" s="140" t="s">
        <v>47</v>
      </c>
      <c r="H456" s="140">
        <v>400</v>
      </c>
      <c r="I456" s="140">
        <v>5</v>
      </c>
      <c r="J456" s="140" t="s">
        <v>516</v>
      </c>
      <c r="K456" s="140">
        <v>26.449000000000002</v>
      </c>
      <c r="L456" s="142">
        <f t="shared" si="226"/>
        <v>7.2230000000000025</v>
      </c>
    </row>
    <row r="457" spans="1:12">
      <c r="A457" s="142" t="s">
        <v>103</v>
      </c>
      <c r="B457" s="142">
        <v>2022</v>
      </c>
      <c r="C457" s="143">
        <v>44674</v>
      </c>
      <c r="D457" s="142" t="s">
        <v>72</v>
      </c>
      <c r="E457" s="142" t="s">
        <v>209</v>
      </c>
      <c r="F457" s="142" t="s">
        <v>101</v>
      </c>
      <c r="G457" s="142" t="s">
        <v>47</v>
      </c>
      <c r="H457" s="142">
        <v>400</v>
      </c>
      <c r="I457" s="142">
        <v>5</v>
      </c>
      <c r="J457" s="142" t="s">
        <v>517</v>
      </c>
      <c r="K457" s="142">
        <v>33.924999999999997</v>
      </c>
      <c r="L457" s="142">
        <f t="shared" si="226"/>
        <v>7.4759999999999955</v>
      </c>
    </row>
    <row r="458" spans="1:12">
      <c r="A458" s="140" t="s">
        <v>103</v>
      </c>
      <c r="B458" s="140">
        <v>2022</v>
      </c>
      <c r="C458" s="141">
        <v>44674</v>
      </c>
      <c r="D458" s="140" t="s">
        <v>72</v>
      </c>
      <c r="E458" s="140" t="s">
        <v>209</v>
      </c>
      <c r="F458" s="140" t="s">
        <v>22</v>
      </c>
      <c r="G458" s="140" t="s">
        <v>15</v>
      </c>
      <c r="H458" s="140">
        <v>122.39452054794521</v>
      </c>
      <c r="I458" s="140">
        <v>6</v>
      </c>
      <c r="J458" s="140" t="s">
        <v>514</v>
      </c>
      <c r="K458" s="140">
        <v>12.007</v>
      </c>
      <c r="L458" s="140">
        <f t="shared" ref="L458" si="227">K458</f>
        <v>12.007</v>
      </c>
    </row>
    <row r="459" spans="1:12">
      <c r="A459" s="142" t="s">
        <v>103</v>
      </c>
      <c r="B459" s="142">
        <v>2022</v>
      </c>
      <c r="C459" s="143">
        <v>44674</v>
      </c>
      <c r="D459" s="142" t="s">
        <v>72</v>
      </c>
      <c r="E459" s="142" t="s">
        <v>209</v>
      </c>
      <c r="F459" s="142" t="s">
        <v>22</v>
      </c>
      <c r="G459" s="142" t="s">
        <v>15</v>
      </c>
      <c r="H459" s="142">
        <v>122.39452054794521</v>
      </c>
      <c r="I459" s="142">
        <v>6</v>
      </c>
      <c r="J459" s="142" t="s">
        <v>515</v>
      </c>
      <c r="K459" s="142">
        <v>19.53</v>
      </c>
      <c r="L459" s="142">
        <f t="shared" ref="L459" si="228">K459-K458</f>
        <v>7.5230000000000015</v>
      </c>
    </row>
    <row r="460" spans="1:12">
      <c r="A460" s="140" t="s">
        <v>103</v>
      </c>
      <c r="B460" s="140">
        <v>2022</v>
      </c>
      <c r="C460" s="141">
        <v>44674</v>
      </c>
      <c r="D460" s="140" t="s">
        <v>72</v>
      </c>
      <c r="E460" s="140" t="s">
        <v>209</v>
      </c>
      <c r="F460" s="140" t="s">
        <v>22</v>
      </c>
      <c r="G460" s="140" t="s">
        <v>15</v>
      </c>
      <c r="H460" s="140">
        <v>122.39452054794521</v>
      </c>
      <c r="I460" s="140">
        <v>6</v>
      </c>
      <c r="J460" s="140" t="s">
        <v>516</v>
      </c>
      <c r="K460" s="140">
        <v>26.774999999999999</v>
      </c>
      <c r="L460" s="142">
        <f t="shared" si="226"/>
        <v>7.2449999999999974</v>
      </c>
    </row>
    <row r="461" spans="1:12">
      <c r="A461" s="142" t="s">
        <v>103</v>
      </c>
      <c r="B461" s="142">
        <v>2022</v>
      </c>
      <c r="C461" s="143">
        <v>44674</v>
      </c>
      <c r="D461" s="142" t="s">
        <v>72</v>
      </c>
      <c r="E461" s="142" t="s">
        <v>209</v>
      </c>
      <c r="F461" s="142" t="s">
        <v>22</v>
      </c>
      <c r="G461" s="142" t="s">
        <v>15</v>
      </c>
      <c r="H461" s="142">
        <v>122.39452054794521</v>
      </c>
      <c r="I461" s="142">
        <v>6</v>
      </c>
      <c r="J461" s="142" t="s">
        <v>517</v>
      </c>
      <c r="K461" s="142">
        <v>34.143999999999998</v>
      </c>
      <c r="L461" s="142">
        <f t="shared" si="226"/>
        <v>7.3689999999999998</v>
      </c>
    </row>
    <row r="462" spans="1:12">
      <c r="A462" s="140" t="s">
        <v>103</v>
      </c>
      <c r="B462" s="140">
        <v>2022</v>
      </c>
      <c r="C462" s="141">
        <v>44674</v>
      </c>
      <c r="D462" s="140" t="s">
        <v>72</v>
      </c>
      <c r="E462" s="140" t="s">
        <v>209</v>
      </c>
      <c r="F462" s="140" t="s">
        <v>186</v>
      </c>
      <c r="G462" s="140" t="s">
        <v>25</v>
      </c>
      <c r="H462" s="140">
        <v>22.512328767123286</v>
      </c>
      <c r="I462" s="140">
        <v>7</v>
      </c>
      <c r="J462" s="140" t="s">
        <v>514</v>
      </c>
      <c r="K462" s="140">
        <v>12.073</v>
      </c>
      <c r="L462" s="140">
        <f t="shared" ref="L462" si="229">K462</f>
        <v>12.073</v>
      </c>
    </row>
    <row r="463" spans="1:12">
      <c r="A463" s="142" t="s">
        <v>103</v>
      </c>
      <c r="B463" s="142">
        <v>2022</v>
      </c>
      <c r="C463" s="143">
        <v>44674</v>
      </c>
      <c r="D463" s="142" t="s">
        <v>72</v>
      </c>
      <c r="E463" s="142" t="s">
        <v>209</v>
      </c>
      <c r="F463" s="142" t="s">
        <v>186</v>
      </c>
      <c r="G463" s="142" t="s">
        <v>25</v>
      </c>
      <c r="H463" s="142">
        <v>22.512328767123286</v>
      </c>
      <c r="I463" s="142">
        <v>7</v>
      </c>
      <c r="J463" s="142" t="s">
        <v>515</v>
      </c>
      <c r="K463" s="142">
        <v>19.523</v>
      </c>
      <c r="L463" s="142">
        <f t="shared" ref="L463" si="230">K463-K462</f>
        <v>7.4499999999999993</v>
      </c>
    </row>
    <row r="464" spans="1:12">
      <c r="A464" s="140" t="s">
        <v>103</v>
      </c>
      <c r="B464" s="140">
        <v>2022</v>
      </c>
      <c r="C464" s="141">
        <v>44674</v>
      </c>
      <c r="D464" s="140" t="s">
        <v>72</v>
      </c>
      <c r="E464" s="140" t="s">
        <v>209</v>
      </c>
      <c r="F464" s="140" t="s">
        <v>186</v>
      </c>
      <c r="G464" s="140" t="s">
        <v>25</v>
      </c>
      <c r="H464" s="140">
        <v>22.512328767123286</v>
      </c>
      <c r="I464" s="140">
        <v>7</v>
      </c>
      <c r="J464" s="140" t="s">
        <v>516</v>
      </c>
      <c r="K464" s="140">
        <v>26.754999999999999</v>
      </c>
      <c r="L464" s="142">
        <f t="shared" si="226"/>
        <v>7.2319999999999993</v>
      </c>
    </row>
    <row r="465" spans="1:12">
      <c r="A465" s="142" t="s">
        <v>103</v>
      </c>
      <c r="B465" s="142">
        <v>2022</v>
      </c>
      <c r="C465" s="143">
        <v>44674</v>
      </c>
      <c r="D465" s="142" t="s">
        <v>72</v>
      </c>
      <c r="E465" s="142" t="s">
        <v>209</v>
      </c>
      <c r="F465" s="142" t="s">
        <v>186</v>
      </c>
      <c r="G465" s="142" t="s">
        <v>25</v>
      </c>
      <c r="H465" s="142">
        <v>22.512328767123286</v>
      </c>
      <c r="I465" s="142">
        <v>7</v>
      </c>
      <c r="J465" s="142" t="s">
        <v>517</v>
      </c>
      <c r="K465" s="142">
        <v>34.185000000000002</v>
      </c>
      <c r="L465" s="142">
        <f t="shared" si="226"/>
        <v>7.4300000000000033</v>
      </c>
    </row>
    <row r="466" spans="1:12">
      <c r="A466" s="140" t="s">
        <v>103</v>
      </c>
      <c r="B466" s="140">
        <v>2022</v>
      </c>
      <c r="C466" s="141">
        <v>44674</v>
      </c>
      <c r="D466" s="140" t="s">
        <v>72</v>
      </c>
      <c r="E466" s="140" t="s">
        <v>209</v>
      </c>
      <c r="F466" s="140" t="s">
        <v>520</v>
      </c>
      <c r="G466" s="140" t="s">
        <v>106</v>
      </c>
      <c r="H466" s="140">
        <v>400</v>
      </c>
      <c r="I466" s="140">
        <v>8</v>
      </c>
      <c r="J466" s="140" t="s">
        <v>514</v>
      </c>
      <c r="K466" s="140">
        <v>12.364000000000001</v>
      </c>
      <c r="L466" s="140">
        <f t="shared" ref="L466" si="231">K466</f>
        <v>12.364000000000001</v>
      </c>
    </row>
    <row r="467" spans="1:12">
      <c r="A467" s="142" t="s">
        <v>103</v>
      </c>
      <c r="B467" s="142">
        <v>2022</v>
      </c>
      <c r="C467" s="143">
        <v>44674</v>
      </c>
      <c r="D467" s="142" t="s">
        <v>72</v>
      </c>
      <c r="E467" s="142" t="s">
        <v>209</v>
      </c>
      <c r="F467" s="142" t="s">
        <v>520</v>
      </c>
      <c r="G467" s="142" t="s">
        <v>106</v>
      </c>
      <c r="H467" s="142">
        <v>400</v>
      </c>
      <c r="I467" s="142">
        <v>8</v>
      </c>
      <c r="J467" s="142" t="s">
        <v>515</v>
      </c>
      <c r="K467" s="142">
        <v>19.835000000000001</v>
      </c>
      <c r="L467" s="142">
        <f t="shared" ref="L467" si="232">K467-K466</f>
        <v>7.4710000000000001</v>
      </c>
    </row>
    <row r="468" spans="1:12">
      <c r="A468" s="140" t="s">
        <v>103</v>
      </c>
      <c r="B468" s="140">
        <v>2022</v>
      </c>
      <c r="C468" s="141">
        <v>44674</v>
      </c>
      <c r="D468" s="140" t="s">
        <v>72</v>
      </c>
      <c r="E468" s="140" t="s">
        <v>209</v>
      </c>
      <c r="F468" s="140" t="s">
        <v>520</v>
      </c>
      <c r="G468" s="140" t="s">
        <v>106</v>
      </c>
      <c r="H468" s="140">
        <v>400</v>
      </c>
      <c r="I468" s="140">
        <v>8</v>
      </c>
      <c r="J468" s="140" t="s">
        <v>516</v>
      </c>
      <c r="K468" s="140">
        <v>27.08</v>
      </c>
      <c r="L468" s="142">
        <f t="shared" si="226"/>
        <v>7.2449999999999974</v>
      </c>
    </row>
    <row r="469" spans="1:12">
      <c r="A469" s="142" t="s">
        <v>103</v>
      </c>
      <c r="B469" s="142">
        <v>2022</v>
      </c>
      <c r="C469" s="143">
        <v>44674</v>
      </c>
      <c r="D469" s="142" t="s">
        <v>72</v>
      </c>
      <c r="E469" s="142" t="s">
        <v>209</v>
      </c>
      <c r="F469" s="142" t="s">
        <v>520</v>
      </c>
      <c r="G469" s="142" t="s">
        <v>106</v>
      </c>
      <c r="H469" s="142">
        <v>400</v>
      </c>
      <c r="I469" s="142">
        <v>8</v>
      </c>
      <c r="J469" s="142" t="s">
        <v>517</v>
      </c>
      <c r="K469" s="142">
        <v>34.540999999999997</v>
      </c>
      <c r="L469" s="142">
        <f t="shared" si="226"/>
        <v>7.4609999999999985</v>
      </c>
    </row>
    <row r="470" spans="1:12">
      <c r="A470" s="140" t="s">
        <v>110</v>
      </c>
      <c r="B470" s="140">
        <v>2021</v>
      </c>
      <c r="C470" s="141">
        <v>44492</v>
      </c>
      <c r="D470" s="140" t="s">
        <v>13</v>
      </c>
      <c r="E470" s="140" t="s">
        <v>518</v>
      </c>
      <c r="F470" s="140" t="s">
        <v>111</v>
      </c>
      <c r="G470" s="140" t="s">
        <v>112</v>
      </c>
      <c r="H470" s="140">
        <v>400</v>
      </c>
      <c r="I470" s="140">
        <v>1</v>
      </c>
      <c r="J470" s="140" t="s">
        <v>514</v>
      </c>
      <c r="K470" s="140">
        <v>11.709</v>
      </c>
      <c r="L470" s="140">
        <f t="shared" ref="L470" si="233">K470</f>
        <v>11.709</v>
      </c>
    </row>
    <row r="471" spans="1:12">
      <c r="A471" s="142" t="s">
        <v>110</v>
      </c>
      <c r="B471" s="142">
        <v>2021</v>
      </c>
      <c r="C471" s="143">
        <v>44492</v>
      </c>
      <c r="D471" s="142" t="s">
        <v>13</v>
      </c>
      <c r="E471" s="142" t="s">
        <v>518</v>
      </c>
      <c r="F471" s="142" t="s">
        <v>111</v>
      </c>
      <c r="G471" s="142" t="s">
        <v>112</v>
      </c>
      <c r="H471" s="142">
        <v>400</v>
      </c>
      <c r="I471" s="142">
        <v>1</v>
      </c>
      <c r="J471" s="142" t="s">
        <v>515</v>
      </c>
      <c r="K471" s="142">
        <v>18.977</v>
      </c>
      <c r="L471" s="142">
        <f t="shared" ref="L471" si="234">K471-K470</f>
        <v>7.2680000000000007</v>
      </c>
    </row>
    <row r="472" spans="1:12">
      <c r="A472" s="140" t="s">
        <v>110</v>
      </c>
      <c r="B472" s="140">
        <v>2021</v>
      </c>
      <c r="C472" s="141">
        <v>44492</v>
      </c>
      <c r="D472" s="140" t="s">
        <v>13</v>
      </c>
      <c r="E472" s="140" t="s">
        <v>518</v>
      </c>
      <c r="F472" s="140" t="s">
        <v>111</v>
      </c>
      <c r="G472" s="140" t="s">
        <v>112</v>
      </c>
      <c r="H472" s="140">
        <v>400</v>
      </c>
      <c r="I472" s="140">
        <v>1</v>
      </c>
      <c r="J472" s="140" t="s">
        <v>516</v>
      </c>
      <c r="K472" s="140">
        <v>26.01</v>
      </c>
      <c r="L472" s="142">
        <f t="shared" si="226"/>
        <v>7.0330000000000013</v>
      </c>
    </row>
    <row r="473" spans="1:12">
      <c r="A473" s="142" t="s">
        <v>110</v>
      </c>
      <c r="B473" s="142">
        <v>2021</v>
      </c>
      <c r="C473" s="143">
        <v>44492</v>
      </c>
      <c r="D473" s="142" t="s">
        <v>13</v>
      </c>
      <c r="E473" s="142" t="s">
        <v>518</v>
      </c>
      <c r="F473" s="142" t="s">
        <v>111</v>
      </c>
      <c r="G473" s="142" t="s">
        <v>112</v>
      </c>
      <c r="H473" s="142">
        <v>400</v>
      </c>
      <c r="I473" s="142">
        <v>1</v>
      </c>
      <c r="J473" s="142" t="s">
        <v>517</v>
      </c>
      <c r="K473" s="142">
        <v>33.183</v>
      </c>
      <c r="L473" s="142">
        <f t="shared" si="226"/>
        <v>7.1729999999999983</v>
      </c>
    </row>
    <row r="474" spans="1:12">
      <c r="A474" s="140" t="s">
        <v>110</v>
      </c>
      <c r="B474" s="140">
        <v>2021</v>
      </c>
      <c r="C474" s="141">
        <v>44492</v>
      </c>
      <c r="D474" s="140" t="s">
        <v>13</v>
      </c>
      <c r="E474" s="140" t="s">
        <v>518</v>
      </c>
      <c r="F474" s="140" t="s">
        <v>14</v>
      </c>
      <c r="G474" s="140" t="s">
        <v>15</v>
      </c>
      <c r="H474" s="140">
        <v>121.8958904109589</v>
      </c>
      <c r="I474" s="140">
        <v>2</v>
      </c>
      <c r="J474" s="140" t="s">
        <v>514</v>
      </c>
      <c r="K474" s="140">
        <v>12.108000000000001</v>
      </c>
      <c r="L474" s="140">
        <f t="shared" ref="L474" si="235">K474</f>
        <v>12.108000000000001</v>
      </c>
    </row>
    <row r="475" spans="1:12">
      <c r="A475" s="142" t="s">
        <v>110</v>
      </c>
      <c r="B475" s="142">
        <v>2021</v>
      </c>
      <c r="C475" s="143">
        <v>44492</v>
      </c>
      <c r="D475" s="142" t="s">
        <v>13</v>
      </c>
      <c r="E475" s="142" t="s">
        <v>518</v>
      </c>
      <c r="F475" s="142" t="s">
        <v>14</v>
      </c>
      <c r="G475" s="142" t="s">
        <v>15</v>
      </c>
      <c r="H475" s="142">
        <v>121.8958904109589</v>
      </c>
      <c r="I475" s="142">
        <v>2</v>
      </c>
      <c r="J475" s="142" t="s">
        <v>515</v>
      </c>
      <c r="K475" s="142">
        <v>19.411000000000001</v>
      </c>
      <c r="L475" s="142">
        <f t="shared" ref="L475" si="236">K475-K474</f>
        <v>7.3030000000000008</v>
      </c>
    </row>
    <row r="476" spans="1:12">
      <c r="A476" s="140" t="s">
        <v>110</v>
      </c>
      <c r="B476" s="140">
        <v>2021</v>
      </c>
      <c r="C476" s="141">
        <v>44492</v>
      </c>
      <c r="D476" s="140" t="s">
        <v>13</v>
      </c>
      <c r="E476" s="140" t="s">
        <v>518</v>
      </c>
      <c r="F476" s="140" t="s">
        <v>14</v>
      </c>
      <c r="G476" s="140" t="s">
        <v>15</v>
      </c>
      <c r="H476" s="140">
        <v>121.8958904109589</v>
      </c>
      <c r="I476" s="140">
        <v>2</v>
      </c>
      <c r="J476" s="140" t="s">
        <v>516</v>
      </c>
      <c r="K476" s="140">
        <v>26.346</v>
      </c>
      <c r="L476" s="142">
        <f t="shared" si="226"/>
        <v>6.9349999999999987</v>
      </c>
    </row>
    <row r="477" spans="1:12">
      <c r="A477" s="142" t="s">
        <v>110</v>
      </c>
      <c r="B477" s="142">
        <v>2021</v>
      </c>
      <c r="C477" s="143">
        <v>44492</v>
      </c>
      <c r="D477" s="142" t="s">
        <v>13</v>
      </c>
      <c r="E477" s="142" t="s">
        <v>518</v>
      </c>
      <c r="F477" s="142" t="s">
        <v>14</v>
      </c>
      <c r="G477" s="142" t="s">
        <v>15</v>
      </c>
      <c r="H477" s="142">
        <v>121.8958904109589</v>
      </c>
      <c r="I477" s="142">
        <v>2</v>
      </c>
      <c r="J477" s="142" t="s">
        <v>517</v>
      </c>
      <c r="K477" s="142">
        <v>33.357999999999997</v>
      </c>
      <c r="L477" s="142">
        <f t="shared" si="226"/>
        <v>7.0119999999999969</v>
      </c>
    </row>
    <row r="478" spans="1:12">
      <c r="A478" s="140" t="s">
        <v>110</v>
      </c>
      <c r="B478" s="140">
        <v>2021</v>
      </c>
      <c r="C478" s="141">
        <v>44492</v>
      </c>
      <c r="D478" s="140" t="s">
        <v>13</v>
      </c>
      <c r="E478" s="140" t="s">
        <v>518</v>
      </c>
      <c r="F478" s="140" t="s">
        <v>113</v>
      </c>
      <c r="G478" s="140" t="s">
        <v>112</v>
      </c>
      <c r="H478" s="140">
        <v>400</v>
      </c>
      <c r="I478" s="140">
        <v>3</v>
      </c>
      <c r="J478" s="140" t="s">
        <v>514</v>
      </c>
      <c r="K478" s="140">
        <v>11.577999999999999</v>
      </c>
      <c r="L478" s="140">
        <f t="shared" ref="L478" si="237">K478</f>
        <v>11.577999999999999</v>
      </c>
    </row>
    <row r="479" spans="1:12">
      <c r="A479" s="142" t="s">
        <v>110</v>
      </c>
      <c r="B479" s="142">
        <v>2021</v>
      </c>
      <c r="C479" s="143">
        <v>44492</v>
      </c>
      <c r="D479" s="142" t="s">
        <v>13</v>
      </c>
      <c r="E479" s="142" t="s">
        <v>518</v>
      </c>
      <c r="F479" s="142" t="s">
        <v>113</v>
      </c>
      <c r="G479" s="142" t="s">
        <v>112</v>
      </c>
      <c r="H479" s="142">
        <v>400</v>
      </c>
      <c r="I479" s="142">
        <v>3</v>
      </c>
      <c r="J479" s="142" t="s">
        <v>515</v>
      </c>
      <c r="K479" s="142">
        <v>18.887</v>
      </c>
      <c r="L479" s="142">
        <f t="shared" ref="L479" si="238">K479-K478</f>
        <v>7.3090000000000011</v>
      </c>
    </row>
    <row r="480" spans="1:12">
      <c r="A480" s="140" t="s">
        <v>110</v>
      </c>
      <c r="B480" s="140">
        <v>2021</v>
      </c>
      <c r="C480" s="141">
        <v>44492</v>
      </c>
      <c r="D480" s="140" t="s">
        <v>13</v>
      </c>
      <c r="E480" s="140" t="s">
        <v>518</v>
      </c>
      <c r="F480" s="140" t="s">
        <v>113</v>
      </c>
      <c r="G480" s="140" t="s">
        <v>112</v>
      </c>
      <c r="H480" s="140">
        <v>400</v>
      </c>
      <c r="I480" s="140">
        <v>3</v>
      </c>
      <c r="J480" s="140" t="s">
        <v>516</v>
      </c>
      <c r="K480" s="140">
        <v>26.026</v>
      </c>
      <c r="L480" s="142">
        <f t="shared" si="226"/>
        <v>7.1389999999999993</v>
      </c>
    </row>
    <row r="481" spans="1:12">
      <c r="A481" s="142" t="s">
        <v>110</v>
      </c>
      <c r="B481" s="142">
        <v>2021</v>
      </c>
      <c r="C481" s="143">
        <v>44492</v>
      </c>
      <c r="D481" s="142" t="s">
        <v>13</v>
      </c>
      <c r="E481" s="142" t="s">
        <v>518</v>
      </c>
      <c r="F481" s="142" t="s">
        <v>113</v>
      </c>
      <c r="G481" s="142" t="s">
        <v>112</v>
      </c>
      <c r="H481" s="142">
        <v>400</v>
      </c>
      <c r="I481" s="142">
        <v>3</v>
      </c>
      <c r="J481" s="142" t="s">
        <v>517</v>
      </c>
      <c r="K481" s="142">
        <v>33.369</v>
      </c>
      <c r="L481" s="142">
        <f t="shared" si="226"/>
        <v>7.343</v>
      </c>
    </row>
    <row r="482" spans="1:12">
      <c r="A482" s="140" t="s">
        <v>110</v>
      </c>
      <c r="B482" s="140">
        <v>2021</v>
      </c>
      <c r="C482" s="141">
        <v>44492</v>
      </c>
      <c r="D482" s="140" t="s">
        <v>13</v>
      </c>
      <c r="E482" s="140" t="s">
        <v>518</v>
      </c>
      <c r="F482" s="140" t="s">
        <v>52</v>
      </c>
      <c r="G482" s="140" t="s">
        <v>53</v>
      </c>
      <c r="H482" s="140">
        <v>24.621917808219177</v>
      </c>
      <c r="I482" s="140">
        <v>4</v>
      </c>
      <c r="J482" s="140" t="s">
        <v>514</v>
      </c>
      <c r="K482" s="140">
        <v>11.682</v>
      </c>
      <c r="L482" s="140">
        <f t="shared" ref="L482" si="239">K482</f>
        <v>11.682</v>
      </c>
    </row>
    <row r="483" spans="1:12">
      <c r="A483" s="142" t="s">
        <v>110</v>
      </c>
      <c r="B483" s="142">
        <v>2021</v>
      </c>
      <c r="C483" s="143">
        <v>44492</v>
      </c>
      <c r="D483" s="142" t="s">
        <v>13</v>
      </c>
      <c r="E483" s="142" t="s">
        <v>518</v>
      </c>
      <c r="F483" s="142" t="s">
        <v>52</v>
      </c>
      <c r="G483" s="142" t="s">
        <v>53</v>
      </c>
      <c r="H483" s="142">
        <v>24.621917808219177</v>
      </c>
      <c r="I483" s="142">
        <v>4</v>
      </c>
      <c r="J483" s="142" t="s">
        <v>515</v>
      </c>
      <c r="K483" s="142">
        <v>19.033000000000001</v>
      </c>
      <c r="L483" s="142">
        <f t="shared" ref="L483" si="240">K483-K482</f>
        <v>7.3510000000000009</v>
      </c>
    </row>
    <row r="484" spans="1:12">
      <c r="A484" s="140" t="s">
        <v>110</v>
      </c>
      <c r="B484" s="140">
        <v>2021</v>
      </c>
      <c r="C484" s="141">
        <v>44492</v>
      </c>
      <c r="D484" s="140" t="s">
        <v>13</v>
      </c>
      <c r="E484" s="140" t="s">
        <v>518</v>
      </c>
      <c r="F484" s="140" t="s">
        <v>52</v>
      </c>
      <c r="G484" s="140" t="s">
        <v>53</v>
      </c>
      <c r="H484" s="140">
        <v>24.621917808219177</v>
      </c>
      <c r="I484" s="140">
        <v>4</v>
      </c>
      <c r="J484" s="140" t="s">
        <v>516</v>
      </c>
      <c r="K484" s="140">
        <v>26.13</v>
      </c>
      <c r="L484" s="142">
        <f t="shared" si="226"/>
        <v>7.0969999999999978</v>
      </c>
    </row>
    <row r="485" spans="1:12">
      <c r="A485" s="142" t="s">
        <v>110</v>
      </c>
      <c r="B485" s="142">
        <v>2021</v>
      </c>
      <c r="C485" s="143">
        <v>44492</v>
      </c>
      <c r="D485" s="142" t="s">
        <v>13</v>
      </c>
      <c r="E485" s="142" t="s">
        <v>518</v>
      </c>
      <c r="F485" s="142" t="s">
        <v>52</v>
      </c>
      <c r="G485" s="142" t="s">
        <v>53</v>
      </c>
      <c r="H485" s="142">
        <v>24.621917808219177</v>
      </c>
      <c r="I485" s="142">
        <v>4</v>
      </c>
      <c r="J485" s="142" t="s">
        <v>517</v>
      </c>
      <c r="K485" s="142">
        <v>33.374000000000002</v>
      </c>
      <c r="L485" s="142">
        <f t="shared" si="226"/>
        <v>7.2440000000000033</v>
      </c>
    </row>
    <row r="486" spans="1:12">
      <c r="A486" s="140" t="s">
        <v>110</v>
      </c>
      <c r="B486" s="140">
        <v>2021</v>
      </c>
      <c r="C486" s="141">
        <v>44492</v>
      </c>
      <c r="D486" s="140" t="s">
        <v>13</v>
      </c>
      <c r="E486" s="140" t="s">
        <v>518</v>
      </c>
      <c r="F486" s="140" t="s">
        <v>22</v>
      </c>
      <c r="G486" s="140" t="s">
        <v>15</v>
      </c>
      <c r="H486" s="140">
        <v>121.8958904109589</v>
      </c>
      <c r="I486" s="140">
        <v>5</v>
      </c>
      <c r="J486" s="140" t="s">
        <v>514</v>
      </c>
      <c r="K486" s="140">
        <v>11.878</v>
      </c>
      <c r="L486" s="140">
        <f t="shared" ref="L486" si="241">K486</f>
        <v>11.878</v>
      </c>
    </row>
    <row r="487" spans="1:12">
      <c r="A487" s="142" t="s">
        <v>110</v>
      </c>
      <c r="B487" s="142">
        <v>2021</v>
      </c>
      <c r="C487" s="143">
        <v>44492</v>
      </c>
      <c r="D487" s="142" t="s">
        <v>13</v>
      </c>
      <c r="E487" s="142" t="s">
        <v>518</v>
      </c>
      <c r="F487" s="142" t="s">
        <v>22</v>
      </c>
      <c r="G487" s="142" t="s">
        <v>15</v>
      </c>
      <c r="H487" s="142">
        <v>121.8958904109589</v>
      </c>
      <c r="I487" s="142">
        <v>5</v>
      </c>
      <c r="J487" s="142" t="s">
        <v>515</v>
      </c>
      <c r="K487" s="142">
        <v>19.231999999999999</v>
      </c>
      <c r="L487" s="142">
        <f t="shared" ref="L487" si="242">K487-K486</f>
        <v>7.3539999999999992</v>
      </c>
    </row>
    <row r="488" spans="1:12">
      <c r="A488" s="140" t="s">
        <v>110</v>
      </c>
      <c r="B488" s="140">
        <v>2021</v>
      </c>
      <c r="C488" s="141">
        <v>44492</v>
      </c>
      <c r="D488" s="140" t="s">
        <v>13</v>
      </c>
      <c r="E488" s="140" t="s">
        <v>518</v>
      </c>
      <c r="F488" s="140" t="s">
        <v>22</v>
      </c>
      <c r="G488" s="140" t="s">
        <v>15</v>
      </c>
      <c r="H488" s="140">
        <v>121.8958904109589</v>
      </c>
      <c r="I488" s="140">
        <v>5</v>
      </c>
      <c r="J488" s="140" t="s">
        <v>516</v>
      </c>
      <c r="K488" s="140">
        <v>26.271999999999998</v>
      </c>
      <c r="L488" s="142">
        <f t="shared" si="226"/>
        <v>7.0399999999999991</v>
      </c>
    </row>
    <row r="489" spans="1:12">
      <c r="A489" s="142" t="s">
        <v>110</v>
      </c>
      <c r="B489" s="142">
        <v>2021</v>
      </c>
      <c r="C489" s="143">
        <v>44492</v>
      </c>
      <c r="D489" s="142" t="s">
        <v>13</v>
      </c>
      <c r="E489" s="142" t="s">
        <v>518</v>
      </c>
      <c r="F489" s="142" t="s">
        <v>22</v>
      </c>
      <c r="G489" s="142" t="s">
        <v>15</v>
      </c>
      <c r="H489" s="142">
        <v>121.8958904109589</v>
      </c>
      <c r="I489" s="142">
        <v>5</v>
      </c>
      <c r="J489" s="142" t="s">
        <v>517</v>
      </c>
      <c r="K489" s="142">
        <v>33.438000000000002</v>
      </c>
      <c r="L489" s="142">
        <f t="shared" si="226"/>
        <v>7.1660000000000039</v>
      </c>
    </row>
    <row r="490" spans="1:12">
      <c r="A490" s="140" t="s">
        <v>110</v>
      </c>
      <c r="B490" s="140">
        <v>2021</v>
      </c>
      <c r="C490" s="141">
        <v>44492</v>
      </c>
      <c r="D490" s="140" t="s">
        <v>13</v>
      </c>
      <c r="E490" s="140" t="s">
        <v>518</v>
      </c>
      <c r="F490" s="140" t="s">
        <v>20</v>
      </c>
      <c r="G490" s="140" t="s">
        <v>21</v>
      </c>
      <c r="H490" s="140">
        <v>26.216438356164385</v>
      </c>
      <c r="I490" s="140">
        <v>6</v>
      </c>
      <c r="J490" s="140" t="s">
        <v>514</v>
      </c>
      <c r="K490" s="140">
        <v>11.930999999999999</v>
      </c>
      <c r="L490" s="140">
        <f t="shared" ref="L490" si="243">K490</f>
        <v>11.930999999999999</v>
      </c>
    </row>
    <row r="491" spans="1:12">
      <c r="A491" s="142" t="s">
        <v>110</v>
      </c>
      <c r="B491" s="142">
        <v>2021</v>
      </c>
      <c r="C491" s="143">
        <v>44492</v>
      </c>
      <c r="D491" s="142" t="s">
        <v>13</v>
      </c>
      <c r="E491" s="142" t="s">
        <v>518</v>
      </c>
      <c r="F491" s="142" t="s">
        <v>20</v>
      </c>
      <c r="G491" s="142" t="s">
        <v>21</v>
      </c>
      <c r="H491" s="142">
        <v>26.216438356164385</v>
      </c>
      <c r="I491" s="142">
        <v>6</v>
      </c>
      <c r="J491" s="142" t="s">
        <v>515</v>
      </c>
      <c r="K491" s="142">
        <v>19.234999999999999</v>
      </c>
      <c r="L491" s="142">
        <f t="shared" ref="L491" si="244">K491-K490</f>
        <v>7.3040000000000003</v>
      </c>
    </row>
    <row r="492" spans="1:12">
      <c r="A492" s="140" t="s">
        <v>110</v>
      </c>
      <c r="B492" s="140">
        <v>2021</v>
      </c>
      <c r="C492" s="141">
        <v>44492</v>
      </c>
      <c r="D492" s="140" t="s">
        <v>13</v>
      </c>
      <c r="E492" s="140" t="s">
        <v>518</v>
      </c>
      <c r="F492" s="140" t="s">
        <v>20</v>
      </c>
      <c r="G492" s="140" t="s">
        <v>21</v>
      </c>
      <c r="H492" s="140">
        <v>26.216438356164385</v>
      </c>
      <c r="I492" s="140">
        <v>6</v>
      </c>
      <c r="J492" s="140" t="s">
        <v>516</v>
      </c>
      <c r="K492" s="140">
        <v>26.300999999999998</v>
      </c>
      <c r="L492" s="142">
        <f t="shared" si="226"/>
        <v>7.0659999999999989</v>
      </c>
    </row>
    <row r="493" spans="1:12">
      <c r="A493" s="142" t="s">
        <v>110</v>
      </c>
      <c r="B493" s="142">
        <v>2021</v>
      </c>
      <c r="C493" s="143">
        <v>44492</v>
      </c>
      <c r="D493" s="142" t="s">
        <v>13</v>
      </c>
      <c r="E493" s="142" t="s">
        <v>518</v>
      </c>
      <c r="F493" s="142" t="s">
        <v>20</v>
      </c>
      <c r="G493" s="142" t="s">
        <v>21</v>
      </c>
      <c r="H493" s="142">
        <v>26.216438356164385</v>
      </c>
      <c r="I493" s="142">
        <v>6</v>
      </c>
      <c r="J493" s="142" t="s">
        <v>517</v>
      </c>
      <c r="K493" s="142">
        <v>33.552</v>
      </c>
      <c r="L493" s="142">
        <f t="shared" si="226"/>
        <v>7.2510000000000012</v>
      </c>
    </row>
    <row r="494" spans="1:12">
      <c r="A494" s="140" t="s">
        <v>110</v>
      </c>
      <c r="B494" s="140">
        <v>2021</v>
      </c>
      <c r="C494" s="141">
        <v>44492</v>
      </c>
      <c r="D494" s="140" t="s">
        <v>13</v>
      </c>
      <c r="E494" s="140" t="s">
        <v>518</v>
      </c>
      <c r="F494" s="140" t="s">
        <v>125</v>
      </c>
      <c r="G494" s="140" t="s">
        <v>112</v>
      </c>
      <c r="H494" s="140">
        <v>400</v>
      </c>
      <c r="I494" s="140">
        <v>7</v>
      </c>
      <c r="J494" s="140" t="s">
        <v>514</v>
      </c>
      <c r="K494" s="140">
        <v>11.651999999999999</v>
      </c>
      <c r="L494" s="140">
        <f t="shared" ref="L494" si="245">K494</f>
        <v>11.651999999999999</v>
      </c>
    </row>
    <row r="495" spans="1:12">
      <c r="A495" s="142" t="s">
        <v>110</v>
      </c>
      <c r="B495" s="142">
        <v>2021</v>
      </c>
      <c r="C495" s="143">
        <v>44492</v>
      </c>
      <c r="D495" s="142" t="s">
        <v>13</v>
      </c>
      <c r="E495" s="142" t="s">
        <v>518</v>
      </c>
      <c r="F495" s="142" t="s">
        <v>125</v>
      </c>
      <c r="G495" s="142" t="s">
        <v>112</v>
      </c>
      <c r="H495" s="142">
        <v>400</v>
      </c>
      <c r="I495" s="142">
        <v>7</v>
      </c>
      <c r="J495" s="142" t="s">
        <v>515</v>
      </c>
      <c r="K495" s="142">
        <v>19.059999999999999</v>
      </c>
      <c r="L495" s="142">
        <f t="shared" ref="L495" si="246">K495-K494</f>
        <v>7.4079999999999995</v>
      </c>
    </row>
    <row r="496" spans="1:12">
      <c r="A496" s="140" t="s">
        <v>110</v>
      </c>
      <c r="B496" s="140">
        <v>2021</v>
      </c>
      <c r="C496" s="141">
        <v>44492</v>
      </c>
      <c r="D496" s="140" t="s">
        <v>13</v>
      </c>
      <c r="E496" s="140" t="s">
        <v>518</v>
      </c>
      <c r="F496" s="140" t="s">
        <v>125</v>
      </c>
      <c r="G496" s="140" t="s">
        <v>112</v>
      </c>
      <c r="H496" s="140">
        <v>400</v>
      </c>
      <c r="I496" s="140">
        <v>7</v>
      </c>
      <c r="J496" s="140" t="s">
        <v>516</v>
      </c>
      <c r="K496" s="140">
        <v>26.298999999999999</v>
      </c>
      <c r="L496" s="142">
        <f t="shared" si="226"/>
        <v>7.2390000000000008</v>
      </c>
    </row>
    <row r="497" spans="1:12">
      <c r="A497" s="142" t="s">
        <v>110</v>
      </c>
      <c r="B497" s="142">
        <v>2021</v>
      </c>
      <c r="C497" s="143">
        <v>44492</v>
      </c>
      <c r="D497" s="142" t="s">
        <v>13</v>
      </c>
      <c r="E497" s="142" t="s">
        <v>518</v>
      </c>
      <c r="F497" s="142" t="s">
        <v>125</v>
      </c>
      <c r="G497" s="142" t="s">
        <v>112</v>
      </c>
      <c r="H497" s="142">
        <v>400</v>
      </c>
      <c r="I497" s="142">
        <v>7</v>
      </c>
      <c r="J497" s="142" t="s">
        <v>517</v>
      </c>
      <c r="K497" s="142">
        <v>33.659999999999997</v>
      </c>
      <c r="L497" s="142">
        <f t="shared" si="226"/>
        <v>7.3609999999999971</v>
      </c>
    </row>
    <row r="498" spans="1:12">
      <c r="A498" s="140" t="s">
        <v>110</v>
      </c>
      <c r="B498" s="140">
        <v>2021</v>
      </c>
      <c r="C498" s="141">
        <v>44492</v>
      </c>
      <c r="D498" s="140" t="s">
        <v>13</v>
      </c>
      <c r="E498" s="140" t="s">
        <v>518</v>
      </c>
      <c r="F498" s="140" t="s">
        <v>534</v>
      </c>
      <c r="G498" s="140" t="s">
        <v>15</v>
      </c>
      <c r="H498" s="140">
        <v>20.652054794520549</v>
      </c>
      <c r="I498" s="140">
        <v>8</v>
      </c>
      <c r="J498" s="140" t="s">
        <v>514</v>
      </c>
      <c r="K498" s="140">
        <v>12.353999999999999</v>
      </c>
      <c r="L498" s="140">
        <f t="shared" ref="L498" si="247">K498</f>
        <v>12.353999999999999</v>
      </c>
    </row>
    <row r="499" spans="1:12">
      <c r="A499" s="142" t="s">
        <v>110</v>
      </c>
      <c r="B499" s="142">
        <v>2021</v>
      </c>
      <c r="C499" s="143">
        <v>44492</v>
      </c>
      <c r="D499" s="142" t="s">
        <v>13</v>
      </c>
      <c r="E499" s="142" t="s">
        <v>518</v>
      </c>
      <c r="F499" s="142" t="s">
        <v>534</v>
      </c>
      <c r="G499" s="142" t="s">
        <v>15</v>
      </c>
      <c r="H499" s="142">
        <v>20.652054794520549</v>
      </c>
      <c r="I499" s="142">
        <v>8</v>
      </c>
      <c r="J499" s="142" t="s">
        <v>515</v>
      </c>
      <c r="K499" s="142">
        <v>19.898</v>
      </c>
      <c r="L499" s="142">
        <f t="shared" ref="L499" si="248">K499-K498</f>
        <v>7.5440000000000005</v>
      </c>
    </row>
    <row r="500" spans="1:12">
      <c r="A500" s="140" t="s">
        <v>110</v>
      </c>
      <c r="B500" s="140">
        <v>2021</v>
      </c>
      <c r="C500" s="141">
        <v>44492</v>
      </c>
      <c r="D500" s="140" t="s">
        <v>13</v>
      </c>
      <c r="E500" s="140" t="s">
        <v>518</v>
      </c>
      <c r="F500" s="140" t="s">
        <v>534</v>
      </c>
      <c r="G500" s="140" t="s">
        <v>15</v>
      </c>
      <c r="H500" s="140">
        <v>20.652054794520549</v>
      </c>
      <c r="I500" s="140">
        <v>8</v>
      </c>
      <c r="J500" s="140" t="s">
        <v>516</v>
      </c>
      <c r="K500" s="140">
        <v>27.213999999999999</v>
      </c>
      <c r="L500" s="142">
        <f t="shared" si="226"/>
        <v>7.3159999999999989</v>
      </c>
    </row>
    <row r="501" spans="1:12">
      <c r="A501" s="142" t="s">
        <v>110</v>
      </c>
      <c r="B501" s="142">
        <v>2021</v>
      </c>
      <c r="C501" s="143">
        <v>44492</v>
      </c>
      <c r="D501" s="142" t="s">
        <v>13</v>
      </c>
      <c r="E501" s="142" t="s">
        <v>518</v>
      </c>
      <c r="F501" s="142" t="s">
        <v>534</v>
      </c>
      <c r="G501" s="142" t="s">
        <v>15</v>
      </c>
      <c r="H501" s="142">
        <v>20.652054794520549</v>
      </c>
      <c r="I501" s="142">
        <v>8</v>
      </c>
      <c r="J501" s="142" t="s">
        <v>517</v>
      </c>
      <c r="K501" s="142">
        <v>34.673999999999999</v>
      </c>
      <c r="L501" s="142">
        <f t="shared" si="226"/>
        <v>7.4600000000000009</v>
      </c>
    </row>
    <row r="502" spans="1:12">
      <c r="A502" s="140" t="s">
        <v>110</v>
      </c>
      <c r="B502" s="140">
        <v>2021</v>
      </c>
      <c r="C502" s="141">
        <v>44492</v>
      </c>
      <c r="D502" s="140" t="s">
        <v>13</v>
      </c>
      <c r="E502" s="140" t="s">
        <v>518</v>
      </c>
      <c r="F502" s="140" t="s">
        <v>100</v>
      </c>
      <c r="G502" s="140" t="s">
        <v>47</v>
      </c>
      <c r="H502" s="140">
        <v>400</v>
      </c>
      <c r="I502" s="140">
        <v>9</v>
      </c>
      <c r="J502" s="140" t="s">
        <v>514</v>
      </c>
      <c r="K502" s="140">
        <v>12.051</v>
      </c>
      <c r="L502" s="140">
        <f t="shared" ref="L502" si="249">K502</f>
        <v>12.051</v>
      </c>
    </row>
    <row r="503" spans="1:12">
      <c r="A503" s="142" t="s">
        <v>110</v>
      </c>
      <c r="B503" s="142">
        <v>2021</v>
      </c>
      <c r="C503" s="143">
        <v>44492</v>
      </c>
      <c r="D503" s="142" t="s">
        <v>13</v>
      </c>
      <c r="E503" s="142" t="s">
        <v>518</v>
      </c>
      <c r="F503" s="142" t="s">
        <v>100</v>
      </c>
      <c r="G503" s="142" t="s">
        <v>47</v>
      </c>
      <c r="H503" s="142">
        <v>400</v>
      </c>
      <c r="I503" s="142">
        <v>9</v>
      </c>
      <c r="J503" s="142" t="s">
        <v>515</v>
      </c>
      <c r="K503" s="142">
        <v>19.677</v>
      </c>
      <c r="L503" s="142">
        <f t="shared" ref="L503" si="250">K503-K502</f>
        <v>7.6259999999999994</v>
      </c>
    </row>
    <row r="504" spans="1:12">
      <c r="A504" s="140" t="s">
        <v>110</v>
      </c>
      <c r="B504" s="140">
        <v>2021</v>
      </c>
      <c r="C504" s="141">
        <v>44492</v>
      </c>
      <c r="D504" s="140" t="s">
        <v>13</v>
      </c>
      <c r="E504" s="140" t="s">
        <v>518</v>
      </c>
      <c r="F504" s="140" t="s">
        <v>100</v>
      </c>
      <c r="G504" s="140" t="s">
        <v>47</v>
      </c>
      <c r="H504" s="140">
        <v>400</v>
      </c>
      <c r="I504" s="140">
        <v>9</v>
      </c>
      <c r="J504" s="140" t="s">
        <v>516</v>
      </c>
      <c r="K504" s="140">
        <v>27.134</v>
      </c>
      <c r="L504" s="142">
        <f t="shared" si="226"/>
        <v>7.4570000000000007</v>
      </c>
    </row>
    <row r="505" spans="1:12">
      <c r="A505" s="142" t="s">
        <v>110</v>
      </c>
      <c r="B505" s="142">
        <v>2021</v>
      </c>
      <c r="C505" s="143">
        <v>44492</v>
      </c>
      <c r="D505" s="142" t="s">
        <v>13</v>
      </c>
      <c r="E505" s="142" t="s">
        <v>518</v>
      </c>
      <c r="F505" s="142" t="s">
        <v>100</v>
      </c>
      <c r="G505" s="142" t="s">
        <v>47</v>
      </c>
      <c r="H505" s="142">
        <v>400</v>
      </c>
      <c r="I505" s="142">
        <v>9</v>
      </c>
      <c r="J505" s="142" t="s">
        <v>517</v>
      </c>
      <c r="K505" s="142">
        <v>34.832000000000001</v>
      </c>
      <c r="L505" s="142">
        <f t="shared" si="226"/>
        <v>7.6980000000000004</v>
      </c>
    </row>
    <row r="506" spans="1:12">
      <c r="A506" s="140" t="s">
        <v>110</v>
      </c>
      <c r="B506" s="140">
        <v>2021</v>
      </c>
      <c r="C506" s="141">
        <v>44492</v>
      </c>
      <c r="D506" s="140" t="s">
        <v>13</v>
      </c>
      <c r="E506" s="140" t="s">
        <v>518</v>
      </c>
      <c r="F506" s="140" t="s">
        <v>60</v>
      </c>
      <c r="G506" s="140" t="s">
        <v>61</v>
      </c>
      <c r="H506" s="140">
        <v>33.271232876712325</v>
      </c>
      <c r="I506" s="140">
        <v>10</v>
      </c>
      <c r="J506" s="140" t="s">
        <v>514</v>
      </c>
      <c r="K506" s="140">
        <v>12.807</v>
      </c>
      <c r="L506" s="140">
        <f t="shared" ref="L506" si="251">K506</f>
        <v>12.807</v>
      </c>
    </row>
    <row r="507" spans="1:12">
      <c r="A507" s="142" t="s">
        <v>110</v>
      </c>
      <c r="B507" s="142">
        <v>2021</v>
      </c>
      <c r="C507" s="143">
        <v>44492</v>
      </c>
      <c r="D507" s="142" t="s">
        <v>13</v>
      </c>
      <c r="E507" s="142" t="s">
        <v>518</v>
      </c>
      <c r="F507" s="142" t="s">
        <v>60</v>
      </c>
      <c r="G507" s="142" t="s">
        <v>61</v>
      </c>
      <c r="H507" s="142">
        <v>33.271232876712325</v>
      </c>
      <c r="I507" s="142">
        <v>10</v>
      </c>
      <c r="J507" s="142" t="s">
        <v>515</v>
      </c>
      <c r="K507" s="142">
        <v>20.43</v>
      </c>
      <c r="L507" s="142">
        <f t="shared" ref="L507" si="252">K507-K506</f>
        <v>7.6229999999999993</v>
      </c>
    </row>
    <row r="508" spans="1:12">
      <c r="A508" s="140" t="s">
        <v>110</v>
      </c>
      <c r="B508" s="140">
        <v>2021</v>
      </c>
      <c r="C508" s="141">
        <v>44492</v>
      </c>
      <c r="D508" s="140" t="s">
        <v>13</v>
      </c>
      <c r="E508" s="140" t="s">
        <v>518</v>
      </c>
      <c r="F508" s="140" t="s">
        <v>60</v>
      </c>
      <c r="G508" s="140" t="s">
        <v>61</v>
      </c>
      <c r="H508" s="140">
        <v>33.271232876712325</v>
      </c>
      <c r="I508" s="140">
        <v>10</v>
      </c>
      <c r="J508" s="140" t="s">
        <v>516</v>
      </c>
      <c r="K508" s="140">
        <v>27.792000000000002</v>
      </c>
      <c r="L508" s="142">
        <f t="shared" si="226"/>
        <v>7.3620000000000019</v>
      </c>
    </row>
    <row r="509" spans="1:12">
      <c r="A509" s="142" t="s">
        <v>110</v>
      </c>
      <c r="B509" s="142">
        <v>2021</v>
      </c>
      <c r="C509" s="143">
        <v>44492</v>
      </c>
      <c r="D509" s="142" t="s">
        <v>13</v>
      </c>
      <c r="E509" s="142" t="s">
        <v>518</v>
      </c>
      <c r="F509" s="142" t="s">
        <v>60</v>
      </c>
      <c r="G509" s="142" t="s">
        <v>61</v>
      </c>
      <c r="H509" s="142">
        <v>33.271232876712325</v>
      </c>
      <c r="I509" s="142">
        <v>10</v>
      </c>
      <c r="J509" s="142" t="s">
        <v>517</v>
      </c>
      <c r="K509" s="142">
        <v>35.337000000000003</v>
      </c>
      <c r="L509" s="142">
        <f t="shared" si="226"/>
        <v>7.5450000000000017</v>
      </c>
    </row>
    <row r="510" spans="1:12">
      <c r="A510" s="140" t="s">
        <v>110</v>
      </c>
      <c r="B510" s="140">
        <v>2021</v>
      </c>
      <c r="C510" s="141">
        <v>44492</v>
      </c>
      <c r="D510" s="140" t="s">
        <v>13</v>
      </c>
      <c r="E510" s="140" t="s">
        <v>518</v>
      </c>
      <c r="F510" s="140" t="s">
        <v>115</v>
      </c>
      <c r="G510" s="140" t="s">
        <v>31</v>
      </c>
      <c r="H510" s="140">
        <v>400</v>
      </c>
      <c r="I510" s="140">
        <v>11</v>
      </c>
      <c r="J510" s="140" t="s">
        <v>514</v>
      </c>
      <c r="K510" s="140">
        <v>12.478</v>
      </c>
      <c r="L510" s="140">
        <f t="shared" ref="L510" si="253">K510</f>
        <v>12.478</v>
      </c>
    </row>
    <row r="511" spans="1:12">
      <c r="A511" s="142" t="s">
        <v>110</v>
      </c>
      <c r="B511" s="142">
        <v>2021</v>
      </c>
      <c r="C511" s="143">
        <v>44492</v>
      </c>
      <c r="D511" s="142" t="s">
        <v>13</v>
      </c>
      <c r="E511" s="142" t="s">
        <v>518</v>
      </c>
      <c r="F511" s="142" t="s">
        <v>115</v>
      </c>
      <c r="G511" s="142" t="s">
        <v>31</v>
      </c>
      <c r="H511" s="142">
        <v>400</v>
      </c>
      <c r="I511" s="142">
        <v>11</v>
      </c>
      <c r="J511" s="142" t="s">
        <v>515</v>
      </c>
      <c r="K511" s="142">
        <v>20.076000000000001</v>
      </c>
      <c r="L511" s="142">
        <f t="shared" ref="L511" si="254">K511-K510</f>
        <v>7.5980000000000008</v>
      </c>
    </row>
    <row r="512" spans="1:12">
      <c r="A512" s="140" t="s">
        <v>110</v>
      </c>
      <c r="B512" s="140">
        <v>2021</v>
      </c>
      <c r="C512" s="141">
        <v>44492</v>
      </c>
      <c r="D512" s="140" t="s">
        <v>13</v>
      </c>
      <c r="E512" s="140" t="s">
        <v>518</v>
      </c>
      <c r="F512" s="140" t="s">
        <v>115</v>
      </c>
      <c r="G512" s="140" t="s">
        <v>31</v>
      </c>
      <c r="H512" s="140">
        <v>400</v>
      </c>
      <c r="I512" s="140">
        <v>11</v>
      </c>
      <c r="J512" s="140" t="s">
        <v>516</v>
      </c>
      <c r="K512" s="140">
        <v>27.623000000000001</v>
      </c>
      <c r="L512" s="142">
        <f t="shared" si="226"/>
        <v>7.5470000000000006</v>
      </c>
    </row>
    <row r="513" spans="1:12">
      <c r="A513" s="142" t="s">
        <v>110</v>
      </c>
      <c r="B513" s="142">
        <v>2021</v>
      </c>
      <c r="C513" s="143">
        <v>44492</v>
      </c>
      <c r="D513" s="142" t="s">
        <v>13</v>
      </c>
      <c r="E513" s="142" t="s">
        <v>518</v>
      </c>
      <c r="F513" s="142" t="s">
        <v>115</v>
      </c>
      <c r="G513" s="142" t="s">
        <v>31</v>
      </c>
      <c r="H513" s="142">
        <v>400</v>
      </c>
      <c r="I513" s="142">
        <v>11</v>
      </c>
      <c r="J513" s="142" t="s">
        <v>517</v>
      </c>
      <c r="K513" s="142">
        <v>35.575000000000003</v>
      </c>
      <c r="L513" s="142">
        <f t="shared" si="226"/>
        <v>7.9520000000000017</v>
      </c>
    </row>
    <row r="514" spans="1:12">
      <c r="A514" s="140" t="s">
        <v>110</v>
      </c>
      <c r="B514" s="140">
        <v>2021</v>
      </c>
      <c r="C514" s="141">
        <v>44492</v>
      </c>
      <c r="D514" s="140" t="s">
        <v>13</v>
      </c>
      <c r="E514" s="140" t="s">
        <v>518</v>
      </c>
      <c r="F514" s="140" t="s">
        <v>116</v>
      </c>
      <c r="G514" s="140" t="s">
        <v>49</v>
      </c>
      <c r="H514" s="140">
        <v>20.734246575342464</v>
      </c>
      <c r="I514" s="140">
        <v>12</v>
      </c>
      <c r="J514" s="140" t="s">
        <v>514</v>
      </c>
      <c r="K514" s="140">
        <v>12.456</v>
      </c>
      <c r="L514" s="140">
        <f t="shared" ref="L514" si="255">K514</f>
        <v>12.456</v>
      </c>
    </row>
    <row r="515" spans="1:12">
      <c r="A515" s="142" t="s">
        <v>110</v>
      </c>
      <c r="B515" s="142">
        <v>2021</v>
      </c>
      <c r="C515" s="143">
        <v>44492</v>
      </c>
      <c r="D515" s="142" t="s">
        <v>13</v>
      </c>
      <c r="E515" s="142" t="s">
        <v>518</v>
      </c>
      <c r="F515" s="142" t="s">
        <v>116</v>
      </c>
      <c r="G515" s="142" t="s">
        <v>49</v>
      </c>
      <c r="H515" s="142">
        <v>20.734246575342464</v>
      </c>
      <c r="I515" s="142">
        <v>12</v>
      </c>
      <c r="J515" s="142" t="s">
        <v>515</v>
      </c>
      <c r="K515" s="142">
        <v>20.175999999999998</v>
      </c>
      <c r="L515" s="142">
        <f t="shared" ref="L515" si="256">K515-K514</f>
        <v>7.7199999999999989</v>
      </c>
    </row>
    <row r="516" spans="1:12">
      <c r="A516" s="140" t="s">
        <v>110</v>
      </c>
      <c r="B516" s="140">
        <v>2021</v>
      </c>
      <c r="C516" s="141">
        <v>44492</v>
      </c>
      <c r="D516" s="140" t="s">
        <v>13</v>
      </c>
      <c r="E516" s="140" t="s">
        <v>518</v>
      </c>
      <c r="F516" s="140" t="s">
        <v>116</v>
      </c>
      <c r="G516" s="140" t="s">
        <v>49</v>
      </c>
      <c r="H516" s="140">
        <v>20.734246575342464</v>
      </c>
      <c r="I516" s="140">
        <v>12</v>
      </c>
      <c r="J516" s="140" t="s">
        <v>516</v>
      </c>
      <c r="K516" s="140">
        <v>27.783000000000001</v>
      </c>
      <c r="L516" s="142">
        <f t="shared" si="226"/>
        <v>7.6070000000000029</v>
      </c>
    </row>
    <row r="517" spans="1:12">
      <c r="A517" s="142" t="s">
        <v>110</v>
      </c>
      <c r="B517" s="142">
        <v>2021</v>
      </c>
      <c r="C517" s="143">
        <v>44492</v>
      </c>
      <c r="D517" s="142" t="s">
        <v>13</v>
      </c>
      <c r="E517" s="142" t="s">
        <v>518</v>
      </c>
      <c r="F517" s="142" t="s">
        <v>116</v>
      </c>
      <c r="G517" s="142" t="s">
        <v>49</v>
      </c>
      <c r="H517" s="142">
        <v>20.734246575342464</v>
      </c>
      <c r="I517" s="142">
        <v>12</v>
      </c>
      <c r="J517" s="142" t="s">
        <v>517</v>
      </c>
      <c r="K517" s="142">
        <v>35.661999999999999</v>
      </c>
      <c r="L517" s="142">
        <f t="shared" si="226"/>
        <v>7.8789999999999978</v>
      </c>
    </row>
    <row r="518" spans="1:12">
      <c r="A518" s="140" t="s">
        <v>110</v>
      </c>
      <c r="B518" s="140">
        <v>2021</v>
      </c>
      <c r="C518" s="141">
        <v>44492</v>
      </c>
      <c r="D518" s="140" t="s">
        <v>13</v>
      </c>
      <c r="E518" s="140" t="s">
        <v>518</v>
      </c>
      <c r="F518" s="140" t="s">
        <v>86</v>
      </c>
      <c r="G518" s="140" t="s">
        <v>21</v>
      </c>
      <c r="H518" s="140">
        <v>22.624657534246577</v>
      </c>
      <c r="I518" s="140">
        <v>13</v>
      </c>
      <c r="J518" s="140" t="s">
        <v>514</v>
      </c>
      <c r="K518" s="140">
        <v>12.897</v>
      </c>
      <c r="L518" s="140">
        <f t="shared" ref="L518" si="257">K518</f>
        <v>12.897</v>
      </c>
    </row>
    <row r="519" spans="1:12">
      <c r="A519" s="142" t="s">
        <v>110</v>
      </c>
      <c r="B519" s="142">
        <v>2021</v>
      </c>
      <c r="C519" s="143">
        <v>44492</v>
      </c>
      <c r="D519" s="142" t="s">
        <v>13</v>
      </c>
      <c r="E519" s="142" t="s">
        <v>518</v>
      </c>
      <c r="F519" s="142" t="s">
        <v>86</v>
      </c>
      <c r="G519" s="142" t="s">
        <v>21</v>
      </c>
      <c r="H519" s="142">
        <v>22.624657534246577</v>
      </c>
      <c r="I519" s="142">
        <v>13</v>
      </c>
      <c r="J519" s="142" t="s">
        <v>515</v>
      </c>
      <c r="K519" s="142">
        <v>20.815000000000001</v>
      </c>
      <c r="L519" s="142">
        <f t="shared" ref="L519:L581" si="258">K519-K518</f>
        <v>7.918000000000001</v>
      </c>
    </row>
    <row r="520" spans="1:12">
      <c r="A520" s="140" t="s">
        <v>110</v>
      </c>
      <c r="B520" s="140">
        <v>2021</v>
      </c>
      <c r="C520" s="141">
        <v>44492</v>
      </c>
      <c r="D520" s="140" t="s">
        <v>13</v>
      </c>
      <c r="E520" s="140" t="s">
        <v>518</v>
      </c>
      <c r="F520" s="140" t="s">
        <v>86</v>
      </c>
      <c r="G520" s="140" t="s">
        <v>21</v>
      </c>
      <c r="H520" s="140">
        <v>22.624657534246577</v>
      </c>
      <c r="I520" s="140">
        <v>13</v>
      </c>
      <c r="J520" s="140" t="s">
        <v>516</v>
      </c>
      <c r="K520" s="140">
        <v>28.46</v>
      </c>
      <c r="L520" s="142">
        <f t="shared" si="258"/>
        <v>7.6449999999999996</v>
      </c>
    </row>
    <row r="521" spans="1:12">
      <c r="A521" s="142" t="s">
        <v>110</v>
      </c>
      <c r="B521" s="142">
        <v>2021</v>
      </c>
      <c r="C521" s="143">
        <v>44492</v>
      </c>
      <c r="D521" s="142" t="s">
        <v>13</v>
      </c>
      <c r="E521" s="142" t="s">
        <v>518</v>
      </c>
      <c r="F521" s="142" t="s">
        <v>86</v>
      </c>
      <c r="G521" s="142" t="s">
        <v>21</v>
      </c>
      <c r="H521" s="142">
        <v>22.624657534246577</v>
      </c>
      <c r="I521" s="142">
        <v>13</v>
      </c>
      <c r="J521" s="142" t="s">
        <v>517</v>
      </c>
      <c r="K521" s="142">
        <v>36.29</v>
      </c>
      <c r="L521" s="142">
        <f t="shared" si="258"/>
        <v>7.8299999999999983</v>
      </c>
    </row>
    <row r="522" spans="1:12">
      <c r="A522" s="140" t="s">
        <v>110</v>
      </c>
      <c r="B522" s="140">
        <v>2021</v>
      </c>
      <c r="C522" s="141">
        <v>44492</v>
      </c>
      <c r="D522" s="140" t="s">
        <v>13</v>
      </c>
      <c r="E522" s="140" t="s">
        <v>518</v>
      </c>
      <c r="F522" s="140" t="s">
        <v>299</v>
      </c>
      <c r="G522" s="140" t="s">
        <v>70</v>
      </c>
      <c r="H522" s="140">
        <v>22.608219178082191</v>
      </c>
      <c r="I522" s="140">
        <v>14</v>
      </c>
      <c r="J522" s="140" t="s">
        <v>514</v>
      </c>
      <c r="K522" s="140">
        <v>14.183</v>
      </c>
      <c r="L522" s="140">
        <f t="shared" ref="L522" si="259">K522</f>
        <v>14.183</v>
      </c>
    </row>
    <row r="523" spans="1:12">
      <c r="A523" s="142" t="s">
        <v>110</v>
      </c>
      <c r="B523" s="142">
        <v>2021</v>
      </c>
      <c r="C523" s="143">
        <v>44492</v>
      </c>
      <c r="D523" s="142" t="s">
        <v>13</v>
      </c>
      <c r="E523" s="142" t="s">
        <v>518</v>
      </c>
      <c r="F523" s="142" t="s">
        <v>299</v>
      </c>
      <c r="G523" s="142" t="s">
        <v>70</v>
      </c>
      <c r="H523" s="142">
        <v>22.608219178082191</v>
      </c>
      <c r="I523" s="142">
        <v>14</v>
      </c>
      <c r="J523" s="142" t="s">
        <v>515</v>
      </c>
      <c r="K523" s="142">
        <v>22.509</v>
      </c>
      <c r="L523" s="142">
        <f t="shared" ref="L523" si="260">K523-K522</f>
        <v>8.3260000000000005</v>
      </c>
    </row>
    <row r="524" spans="1:12">
      <c r="A524" s="140" t="s">
        <v>110</v>
      </c>
      <c r="B524" s="140">
        <v>2021</v>
      </c>
      <c r="C524" s="141">
        <v>44492</v>
      </c>
      <c r="D524" s="140" t="s">
        <v>13</v>
      </c>
      <c r="E524" s="140" t="s">
        <v>518</v>
      </c>
      <c r="F524" s="140" t="s">
        <v>299</v>
      </c>
      <c r="G524" s="140" t="s">
        <v>70</v>
      </c>
      <c r="H524" s="140">
        <v>22.608219178082191</v>
      </c>
      <c r="I524" s="140">
        <v>14</v>
      </c>
      <c r="J524" s="140" t="s">
        <v>516</v>
      </c>
      <c r="K524" s="140">
        <v>30.518999999999998</v>
      </c>
      <c r="L524" s="142">
        <f t="shared" si="258"/>
        <v>8.009999999999998</v>
      </c>
    </row>
    <row r="525" spans="1:12">
      <c r="A525" s="142" t="s">
        <v>110</v>
      </c>
      <c r="B525" s="142">
        <v>2021</v>
      </c>
      <c r="C525" s="143">
        <v>44492</v>
      </c>
      <c r="D525" s="142" t="s">
        <v>13</v>
      </c>
      <c r="E525" s="142" t="s">
        <v>518</v>
      </c>
      <c r="F525" s="142" t="s">
        <v>299</v>
      </c>
      <c r="G525" s="142" t="s">
        <v>70</v>
      </c>
      <c r="H525" s="142">
        <v>22.608219178082191</v>
      </c>
      <c r="I525" s="142">
        <v>14</v>
      </c>
      <c r="J525" s="142" t="s">
        <v>517</v>
      </c>
      <c r="K525" s="142">
        <v>38.779000000000003</v>
      </c>
      <c r="L525" s="142">
        <f t="shared" si="258"/>
        <v>8.2600000000000051</v>
      </c>
    </row>
    <row r="526" spans="1:12">
      <c r="A526" s="140" t="s">
        <v>110</v>
      </c>
      <c r="B526" s="140">
        <v>2021</v>
      </c>
      <c r="C526" s="141">
        <v>44492</v>
      </c>
      <c r="D526" s="140" t="s">
        <v>13</v>
      </c>
      <c r="E526" s="140" t="s">
        <v>209</v>
      </c>
      <c r="F526" s="140" t="s">
        <v>14</v>
      </c>
      <c r="G526" s="140" t="s">
        <v>15</v>
      </c>
      <c r="H526" s="140">
        <v>121.8958904109589</v>
      </c>
      <c r="I526" s="140">
        <v>1</v>
      </c>
      <c r="J526" s="140" t="s">
        <v>514</v>
      </c>
      <c r="K526" s="140">
        <v>11.901</v>
      </c>
      <c r="L526" s="140">
        <f t="shared" ref="L526" si="261">K526</f>
        <v>11.901</v>
      </c>
    </row>
    <row r="527" spans="1:12">
      <c r="A527" s="142" t="s">
        <v>110</v>
      </c>
      <c r="B527" s="142">
        <v>2021</v>
      </c>
      <c r="C527" s="143">
        <v>44492</v>
      </c>
      <c r="D527" s="142" t="s">
        <v>13</v>
      </c>
      <c r="E527" s="142" t="s">
        <v>209</v>
      </c>
      <c r="F527" s="142" t="s">
        <v>14</v>
      </c>
      <c r="G527" s="142" t="s">
        <v>15</v>
      </c>
      <c r="H527" s="142">
        <v>121.8958904109589</v>
      </c>
      <c r="I527" s="142">
        <v>1</v>
      </c>
      <c r="J527" s="142" t="s">
        <v>515</v>
      </c>
      <c r="K527" s="142">
        <v>19.059000000000001</v>
      </c>
      <c r="L527" s="142">
        <f t="shared" ref="L527" si="262">K527-K526</f>
        <v>7.1580000000000013</v>
      </c>
    </row>
    <row r="528" spans="1:12">
      <c r="A528" s="140" t="s">
        <v>110</v>
      </c>
      <c r="B528" s="140">
        <v>2021</v>
      </c>
      <c r="C528" s="141">
        <v>44492</v>
      </c>
      <c r="D528" s="140" t="s">
        <v>13</v>
      </c>
      <c r="E528" s="140" t="s">
        <v>209</v>
      </c>
      <c r="F528" s="140" t="s">
        <v>14</v>
      </c>
      <c r="G528" s="140" t="s">
        <v>15</v>
      </c>
      <c r="H528" s="140">
        <v>121.8958904109589</v>
      </c>
      <c r="I528" s="140">
        <v>1</v>
      </c>
      <c r="J528" s="140" t="s">
        <v>516</v>
      </c>
      <c r="K528" s="140">
        <v>26.018000000000001</v>
      </c>
      <c r="L528" s="142">
        <f t="shared" si="258"/>
        <v>6.9589999999999996</v>
      </c>
    </row>
    <row r="529" spans="1:12">
      <c r="A529" s="142" t="s">
        <v>110</v>
      </c>
      <c r="B529" s="142">
        <v>2021</v>
      </c>
      <c r="C529" s="143">
        <v>44492</v>
      </c>
      <c r="D529" s="142" t="s">
        <v>13</v>
      </c>
      <c r="E529" s="142" t="s">
        <v>209</v>
      </c>
      <c r="F529" s="142" t="s">
        <v>14</v>
      </c>
      <c r="G529" s="142" t="s">
        <v>15</v>
      </c>
      <c r="H529" s="142">
        <v>121.8958904109589</v>
      </c>
      <c r="I529" s="142">
        <v>1</v>
      </c>
      <c r="J529" s="142" t="s">
        <v>517</v>
      </c>
      <c r="K529" s="142">
        <v>33.057000000000002</v>
      </c>
      <c r="L529" s="142">
        <f t="shared" si="258"/>
        <v>7.0390000000000015</v>
      </c>
    </row>
    <row r="530" spans="1:12">
      <c r="A530" s="140" t="s">
        <v>110</v>
      </c>
      <c r="B530" s="140">
        <v>2021</v>
      </c>
      <c r="C530" s="141">
        <v>44492</v>
      </c>
      <c r="D530" s="140" t="s">
        <v>13</v>
      </c>
      <c r="E530" s="140" t="s">
        <v>209</v>
      </c>
      <c r="F530" s="140" t="s">
        <v>111</v>
      </c>
      <c r="G530" s="140" t="s">
        <v>112</v>
      </c>
      <c r="H530" s="140">
        <v>400</v>
      </c>
      <c r="I530" s="140">
        <v>2</v>
      </c>
      <c r="J530" s="140" t="s">
        <v>514</v>
      </c>
      <c r="K530" s="140">
        <v>11.683</v>
      </c>
      <c r="L530" s="140">
        <f t="shared" ref="L530" si="263">K530</f>
        <v>11.683</v>
      </c>
    </row>
    <row r="531" spans="1:12">
      <c r="A531" s="142" t="s">
        <v>110</v>
      </c>
      <c r="B531" s="142">
        <v>2021</v>
      </c>
      <c r="C531" s="143">
        <v>44492</v>
      </c>
      <c r="D531" s="142" t="s">
        <v>13</v>
      </c>
      <c r="E531" s="142" t="s">
        <v>209</v>
      </c>
      <c r="F531" s="142" t="s">
        <v>111</v>
      </c>
      <c r="G531" s="142" t="s">
        <v>112</v>
      </c>
      <c r="H531" s="142">
        <v>400</v>
      </c>
      <c r="I531" s="142">
        <v>2</v>
      </c>
      <c r="J531" s="142" t="s">
        <v>515</v>
      </c>
      <c r="K531" s="142">
        <v>18.986000000000001</v>
      </c>
      <c r="L531" s="142">
        <f t="shared" ref="L531" si="264">K531-K530</f>
        <v>7.3030000000000008</v>
      </c>
    </row>
    <row r="532" spans="1:12">
      <c r="A532" s="140" t="s">
        <v>110</v>
      </c>
      <c r="B532" s="140">
        <v>2021</v>
      </c>
      <c r="C532" s="141">
        <v>44492</v>
      </c>
      <c r="D532" s="140" t="s">
        <v>13</v>
      </c>
      <c r="E532" s="140" t="s">
        <v>209</v>
      </c>
      <c r="F532" s="140" t="s">
        <v>111</v>
      </c>
      <c r="G532" s="140" t="s">
        <v>112</v>
      </c>
      <c r="H532" s="140">
        <v>400</v>
      </c>
      <c r="I532" s="140">
        <v>2</v>
      </c>
      <c r="J532" s="140" t="s">
        <v>516</v>
      </c>
      <c r="K532" s="140">
        <v>26.018999999999998</v>
      </c>
      <c r="L532" s="142">
        <f t="shared" si="258"/>
        <v>7.0329999999999977</v>
      </c>
    </row>
    <row r="533" spans="1:12">
      <c r="A533" s="142" t="s">
        <v>110</v>
      </c>
      <c r="B533" s="142">
        <v>2021</v>
      </c>
      <c r="C533" s="143">
        <v>44492</v>
      </c>
      <c r="D533" s="142" t="s">
        <v>13</v>
      </c>
      <c r="E533" s="142" t="s">
        <v>209</v>
      </c>
      <c r="F533" s="142" t="s">
        <v>111</v>
      </c>
      <c r="G533" s="142" t="s">
        <v>112</v>
      </c>
      <c r="H533" s="142">
        <v>400</v>
      </c>
      <c r="I533" s="142">
        <v>2</v>
      </c>
      <c r="J533" s="142" t="s">
        <v>517</v>
      </c>
      <c r="K533" s="142">
        <v>33.162999999999997</v>
      </c>
      <c r="L533" s="142">
        <f t="shared" si="258"/>
        <v>7.1439999999999984</v>
      </c>
    </row>
    <row r="534" spans="1:12">
      <c r="A534" s="140" t="s">
        <v>110</v>
      </c>
      <c r="B534" s="140">
        <v>2021</v>
      </c>
      <c r="C534" s="141">
        <v>44492</v>
      </c>
      <c r="D534" s="140" t="s">
        <v>13</v>
      </c>
      <c r="E534" s="140" t="s">
        <v>209</v>
      </c>
      <c r="F534" s="140" t="s">
        <v>113</v>
      </c>
      <c r="G534" s="140" t="s">
        <v>112</v>
      </c>
      <c r="H534" s="140">
        <v>400</v>
      </c>
      <c r="I534" s="140">
        <v>3</v>
      </c>
      <c r="J534" s="140" t="s">
        <v>514</v>
      </c>
      <c r="K534" s="140">
        <v>11.448</v>
      </c>
      <c r="L534" s="140">
        <f t="shared" ref="L534" si="265">K534</f>
        <v>11.448</v>
      </c>
    </row>
    <row r="535" spans="1:12">
      <c r="A535" s="142" t="s">
        <v>110</v>
      </c>
      <c r="B535" s="142">
        <v>2021</v>
      </c>
      <c r="C535" s="143">
        <v>44492</v>
      </c>
      <c r="D535" s="142" t="s">
        <v>13</v>
      </c>
      <c r="E535" s="142" t="s">
        <v>209</v>
      </c>
      <c r="F535" s="142" t="s">
        <v>113</v>
      </c>
      <c r="G535" s="142" t="s">
        <v>112</v>
      </c>
      <c r="H535" s="142">
        <v>400</v>
      </c>
      <c r="I535" s="142">
        <v>3</v>
      </c>
      <c r="J535" s="142" t="s">
        <v>515</v>
      </c>
      <c r="K535" s="142">
        <v>18.716999999999999</v>
      </c>
      <c r="L535" s="142">
        <f t="shared" ref="L535" si="266">K535-K534</f>
        <v>7.2689999999999984</v>
      </c>
    </row>
    <row r="536" spans="1:12">
      <c r="A536" s="140" t="s">
        <v>110</v>
      </c>
      <c r="B536" s="140">
        <v>2021</v>
      </c>
      <c r="C536" s="141">
        <v>44492</v>
      </c>
      <c r="D536" s="140" t="s">
        <v>13</v>
      </c>
      <c r="E536" s="140" t="s">
        <v>209</v>
      </c>
      <c r="F536" s="140" t="s">
        <v>113</v>
      </c>
      <c r="G536" s="140" t="s">
        <v>112</v>
      </c>
      <c r="H536" s="140">
        <v>400</v>
      </c>
      <c r="I536" s="140">
        <v>3</v>
      </c>
      <c r="J536" s="140" t="s">
        <v>516</v>
      </c>
      <c r="K536" s="140">
        <v>25.814</v>
      </c>
      <c r="L536" s="142">
        <f t="shared" si="258"/>
        <v>7.0970000000000013</v>
      </c>
    </row>
    <row r="537" spans="1:12">
      <c r="A537" s="142" t="s">
        <v>110</v>
      </c>
      <c r="B537" s="142">
        <v>2021</v>
      </c>
      <c r="C537" s="143">
        <v>44492</v>
      </c>
      <c r="D537" s="142" t="s">
        <v>13</v>
      </c>
      <c r="E537" s="142" t="s">
        <v>209</v>
      </c>
      <c r="F537" s="142" t="s">
        <v>113</v>
      </c>
      <c r="G537" s="142" t="s">
        <v>112</v>
      </c>
      <c r="H537" s="142">
        <v>400</v>
      </c>
      <c r="I537" s="142">
        <v>3</v>
      </c>
      <c r="J537" s="142" t="s">
        <v>517</v>
      </c>
      <c r="K537" s="142">
        <v>33.164000000000001</v>
      </c>
      <c r="L537" s="142">
        <f t="shared" si="258"/>
        <v>7.3500000000000014</v>
      </c>
    </row>
    <row r="538" spans="1:12">
      <c r="A538" s="140" t="s">
        <v>110</v>
      </c>
      <c r="B538" s="140">
        <v>2021</v>
      </c>
      <c r="C538" s="141">
        <v>44492</v>
      </c>
      <c r="D538" s="140" t="s">
        <v>13</v>
      </c>
      <c r="E538" s="140" t="s">
        <v>209</v>
      </c>
      <c r="F538" s="140" t="s">
        <v>22</v>
      </c>
      <c r="G538" s="140" t="s">
        <v>15</v>
      </c>
      <c r="H538" s="140">
        <v>121.8958904109589</v>
      </c>
      <c r="I538" s="140">
        <v>4</v>
      </c>
      <c r="J538" s="140" t="s">
        <v>514</v>
      </c>
      <c r="K538" s="140">
        <v>11.657</v>
      </c>
      <c r="L538" s="140">
        <f t="shared" ref="L538" si="267">K538</f>
        <v>11.657</v>
      </c>
    </row>
    <row r="539" spans="1:12">
      <c r="A539" s="142" t="s">
        <v>110</v>
      </c>
      <c r="B539" s="142">
        <v>2021</v>
      </c>
      <c r="C539" s="143">
        <v>44492</v>
      </c>
      <c r="D539" s="142" t="s">
        <v>13</v>
      </c>
      <c r="E539" s="142" t="s">
        <v>209</v>
      </c>
      <c r="F539" s="142" t="s">
        <v>22</v>
      </c>
      <c r="G539" s="142" t="s">
        <v>15</v>
      </c>
      <c r="H539" s="142">
        <v>121.8958904109589</v>
      </c>
      <c r="I539" s="142">
        <v>4</v>
      </c>
      <c r="J539" s="142" t="s">
        <v>515</v>
      </c>
      <c r="K539" s="142">
        <v>18.936</v>
      </c>
      <c r="L539" s="142">
        <f t="shared" ref="L539" si="268">K539-K538</f>
        <v>7.2789999999999999</v>
      </c>
    </row>
    <row r="540" spans="1:12">
      <c r="A540" s="140" t="s">
        <v>110</v>
      </c>
      <c r="B540" s="140">
        <v>2021</v>
      </c>
      <c r="C540" s="141">
        <v>44492</v>
      </c>
      <c r="D540" s="140" t="s">
        <v>13</v>
      </c>
      <c r="E540" s="140" t="s">
        <v>209</v>
      </c>
      <c r="F540" s="140" t="s">
        <v>22</v>
      </c>
      <c r="G540" s="140" t="s">
        <v>15</v>
      </c>
      <c r="H540" s="140">
        <v>121.8958904109589</v>
      </c>
      <c r="I540" s="140">
        <v>4</v>
      </c>
      <c r="J540" s="140" t="s">
        <v>516</v>
      </c>
      <c r="K540" s="140">
        <v>25.981000000000002</v>
      </c>
      <c r="L540" s="142">
        <f t="shared" si="258"/>
        <v>7.0450000000000017</v>
      </c>
    </row>
    <row r="541" spans="1:12">
      <c r="A541" s="142" t="s">
        <v>110</v>
      </c>
      <c r="B541" s="142">
        <v>2021</v>
      </c>
      <c r="C541" s="143">
        <v>44492</v>
      </c>
      <c r="D541" s="142" t="s">
        <v>13</v>
      </c>
      <c r="E541" s="142" t="s">
        <v>209</v>
      </c>
      <c r="F541" s="142" t="s">
        <v>22</v>
      </c>
      <c r="G541" s="142" t="s">
        <v>15</v>
      </c>
      <c r="H541" s="142">
        <v>121.8958904109589</v>
      </c>
      <c r="I541" s="142">
        <v>4</v>
      </c>
      <c r="J541" s="142" t="s">
        <v>517</v>
      </c>
      <c r="K541" s="142">
        <v>33.177</v>
      </c>
      <c r="L541" s="142">
        <f t="shared" si="258"/>
        <v>7.195999999999998</v>
      </c>
    </row>
    <row r="542" spans="1:12">
      <c r="A542" s="140" t="s">
        <v>110</v>
      </c>
      <c r="B542" s="140">
        <v>2021</v>
      </c>
      <c r="C542" s="141">
        <v>44492</v>
      </c>
      <c r="D542" s="140" t="s">
        <v>13</v>
      </c>
      <c r="E542" s="140" t="s">
        <v>209</v>
      </c>
      <c r="F542" s="140" t="s">
        <v>52</v>
      </c>
      <c r="G542" s="140" t="s">
        <v>53</v>
      </c>
      <c r="H542" s="140">
        <v>24.621917808219177</v>
      </c>
      <c r="I542" s="140">
        <v>5</v>
      </c>
      <c r="J542" s="140" t="s">
        <v>514</v>
      </c>
      <c r="K542" s="140">
        <v>11.635999999999999</v>
      </c>
      <c r="L542" s="140">
        <f t="shared" ref="L542" si="269">K542</f>
        <v>11.635999999999999</v>
      </c>
    </row>
    <row r="543" spans="1:12">
      <c r="A543" s="142" t="s">
        <v>110</v>
      </c>
      <c r="B543" s="142">
        <v>2021</v>
      </c>
      <c r="C543" s="143">
        <v>44492</v>
      </c>
      <c r="D543" s="142" t="s">
        <v>13</v>
      </c>
      <c r="E543" s="142" t="s">
        <v>209</v>
      </c>
      <c r="F543" s="142" t="s">
        <v>52</v>
      </c>
      <c r="G543" s="142" t="s">
        <v>53</v>
      </c>
      <c r="H543" s="142">
        <v>24.621917808219177</v>
      </c>
      <c r="I543" s="142">
        <v>5</v>
      </c>
      <c r="J543" s="142" t="s">
        <v>515</v>
      </c>
      <c r="K543" s="142">
        <v>18.952000000000002</v>
      </c>
      <c r="L543" s="142">
        <f t="shared" ref="L543" si="270">K543-K542</f>
        <v>7.3160000000000025</v>
      </c>
    </row>
    <row r="544" spans="1:12">
      <c r="A544" s="140" t="s">
        <v>110</v>
      </c>
      <c r="B544" s="140">
        <v>2021</v>
      </c>
      <c r="C544" s="141">
        <v>44492</v>
      </c>
      <c r="D544" s="140" t="s">
        <v>13</v>
      </c>
      <c r="E544" s="140" t="s">
        <v>209</v>
      </c>
      <c r="F544" s="140" t="s">
        <v>52</v>
      </c>
      <c r="G544" s="140" t="s">
        <v>53</v>
      </c>
      <c r="H544" s="140">
        <v>24.621917808219177</v>
      </c>
      <c r="I544" s="140">
        <v>5</v>
      </c>
      <c r="J544" s="140" t="s">
        <v>516</v>
      </c>
      <c r="K544" s="140">
        <v>26.059000000000001</v>
      </c>
      <c r="L544" s="142">
        <f t="shared" si="258"/>
        <v>7.1069999999999993</v>
      </c>
    </row>
    <row r="545" spans="1:12">
      <c r="A545" s="142" t="s">
        <v>110</v>
      </c>
      <c r="B545" s="142">
        <v>2021</v>
      </c>
      <c r="C545" s="143">
        <v>44492</v>
      </c>
      <c r="D545" s="142" t="s">
        <v>13</v>
      </c>
      <c r="E545" s="142" t="s">
        <v>209</v>
      </c>
      <c r="F545" s="142" t="s">
        <v>52</v>
      </c>
      <c r="G545" s="142" t="s">
        <v>53</v>
      </c>
      <c r="H545" s="142">
        <v>24.621917808219177</v>
      </c>
      <c r="I545" s="142">
        <v>5</v>
      </c>
      <c r="J545" s="142" t="s">
        <v>517</v>
      </c>
      <c r="K545" s="142">
        <v>33.299999999999997</v>
      </c>
      <c r="L545" s="142">
        <f t="shared" si="258"/>
        <v>7.2409999999999961</v>
      </c>
    </row>
    <row r="546" spans="1:12">
      <c r="A546" s="140" t="s">
        <v>110</v>
      </c>
      <c r="B546" s="140">
        <v>2021</v>
      </c>
      <c r="C546" s="141">
        <v>44492</v>
      </c>
      <c r="D546" s="140" t="s">
        <v>13</v>
      </c>
      <c r="E546" s="140" t="s">
        <v>209</v>
      </c>
      <c r="F546" s="140" t="s">
        <v>125</v>
      </c>
      <c r="G546" s="140" t="s">
        <v>112</v>
      </c>
      <c r="H546" s="140">
        <v>400</v>
      </c>
      <c r="I546" s="140">
        <v>6</v>
      </c>
      <c r="J546" s="140" t="s">
        <v>514</v>
      </c>
      <c r="K546" s="140">
        <v>11.467000000000001</v>
      </c>
      <c r="L546" s="140">
        <f t="shared" ref="L546" si="271">K546</f>
        <v>11.467000000000001</v>
      </c>
    </row>
    <row r="547" spans="1:12">
      <c r="A547" s="142" t="s">
        <v>110</v>
      </c>
      <c r="B547" s="142">
        <v>2021</v>
      </c>
      <c r="C547" s="143">
        <v>44492</v>
      </c>
      <c r="D547" s="142" t="s">
        <v>13</v>
      </c>
      <c r="E547" s="142" t="s">
        <v>209</v>
      </c>
      <c r="F547" s="142" t="s">
        <v>125</v>
      </c>
      <c r="G547" s="142" t="s">
        <v>112</v>
      </c>
      <c r="H547" s="142">
        <v>400</v>
      </c>
      <c r="I547" s="142">
        <v>6</v>
      </c>
      <c r="J547" s="142" t="s">
        <v>515</v>
      </c>
      <c r="K547" s="142">
        <v>18.806999999999999</v>
      </c>
      <c r="L547" s="142">
        <f t="shared" ref="L547" si="272">K547-K546</f>
        <v>7.3399999999999981</v>
      </c>
    </row>
    <row r="548" spans="1:12">
      <c r="A548" s="140" t="s">
        <v>110</v>
      </c>
      <c r="B548" s="140">
        <v>2021</v>
      </c>
      <c r="C548" s="141">
        <v>44492</v>
      </c>
      <c r="D548" s="140" t="s">
        <v>13</v>
      </c>
      <c r="E548" s="140" t="s">
        <v>209</v>
      </c>
      <c r="F548" s="140" t="s">
        <v>125</v>
      </c>
      <c r="G548" s="140" t="s">
        <v>112</v>
      </c>
      <c r="H548" s="140">
        <v>400</v>
      </c>
      <c r="I548" s="140">
        <v>6</v>
      </c>
      <c r="J548" s="140" t="s">
        <v>516</v>
      </c>
      <c r="K548" s="140">
        <v>26.004000000000001</v>
      </c>
      <c r="L548" s="142">
        <f t="shared" si="258"/>
        <v>7.1970000000000027</v>
      </c>
    </row>
    <row r="549" spans="1:12">
      <c r="A549" s="142" t="s">
        <v>110</v>
      </c>
      <c r="B549" s="142">
        <v>2021</v>
      </c>
      <c r="C549" s="143">
        <v>44492</v>
      </c>
      <c r="D549" s="142" t="s">
        <v>13</v>
      </c>
      <c r="E549" s="142" t="s">
        <v>209</v>
      </c>
      <c r="F549" s="142" t="s">
        <v>125</v>
      </c>
      <c r="G549" s="142" t="s">
        <v>112</v>
      </c>
      <c r="H549" s="142">
        <v>400</v>
      </c>
      <c r="I549" s="142">
        <v>6</v>
      </c>
      <c r="J549" s="142" t="s">
        <v>517</v>
      </c>
      <c r="K549" s="142">
        <v>33.337000000000003</v>
      </c>
      <c r="L549" s="142">
        <f t="shared" si="258"/>
        <v>7.333000000000002</v>
      </c>
    </row>
    <row r="550" spans="1:12">
      <c r="A550" s="140" t="s">
        <v>110</v>
      </c>
      <c r="B550" s="140">
        <v>2021</v>
      </c>
      <c r="C550" s="141">
        <v>44492</v>
      </c>
      <c r="D550" s="140" t="s">
        <v>13</v>
      </c>
      <c r="E550" s="140" t="s">
        <v>209</v>
      </c>
      <c r="F550" s="140" t="s">
        <v>20</v>
      </c>
      <c r="G550" s="140" t="s">
        <v>21</v>
      </c>
      <c r="H550" s="140">
        <v>26.216438356164385</v>
      </c>
      <c r="I550" s="140">
        <v>7</v>
      </c>
      <c r="J550" s="140" t="s">
        <v>514</v>
      </c>
      <c r="K550" s="140">
        <v>11.952999999999999</v>
      </c>
      <c r="L550" s="140">
        <f t="shared" ref="L550" si="273">K550</f>
        <v>11.952999999999999</v>
      </c>
    </row>
    <row r="551" spans="1:12">
      <c r="A551" s="142" t="s">
        <v>110</v>
      </c>
      <c r="B551" s="142">
        <v>2021</v>
      </c>
      <c r="C551" s="143">
        <v>44492</v>
      </c>
      <c r="D551" s="142" t="s">
        <v>13</v>
      </c>
      <c r="E551" s="142" t="s">
        <v>209</v>
      </c>
      <c r="F551" s="142" t="s">
        <v>20</v>
      </c>
      <c r="G551" s="142" t="s">
        <v>21</v>
      </c>
      <c r="H551" s="142">
        <v>26.216438356164385</v>
      </c>
      <c r="I551" s="142">
        <v>7</v>
      </c>
      <c r="J551" s="142" t="s">
        <v>515</v>
      </c>
      <c r="K551" s="142">
        <v>19.247</v>
      </c>
      <c r="L551" s="142">
        <f t="shared" ref="L551" si="274">K551-K550</f>
        <v>7.2940000000000005</v>
      </c>
    </row>
    <row r="552" spans="1:12">
      <c r="A552" s="140" t="s">
        <v>110</v>
      </c>
      <c r="B552" s="140">
        <v>2021</v>
      </c>
      <c r="C552" s="141">
        <v>44492</v>
      </c>
      <c r="D552" s="140" t="s">
        <v>13</v>
      </c>
      <c r="E552" s="140" t="s">
        <v>209</v>
      </c>
      <c r="F552" s="140" t="s">
        <v>20</v>
      </c>
      <c r="G552" s="140" t="s">
        <v>21</v>
      </c>
      <c r="H552" s="140">
        <v>26.216438356164385</v>
      </c>
      <c r="I552" s="140">
        <v>7</v>
      </c>
      <c r="J552" s="140" t="s">
        <v>516</v>
      </c>
      <c r="K552" s="140">
        <v>26.297999999999998</v>
      </c>
      <c r="L552" s="142">
        <f t="shared" si="258"/>
        <v>7.0509999999999984</v>
      </c>
    </row>
    <row r="553" spans="1:12">
      <c r="A553" s="142" t="s">
        <v>110</v>
      </c>
      <c r="B553" s="142">
        <v>2021</v>
      </c>
      <c r="C553" s="143">
        <v>44492</v>
      </c>
      <c r="D553" s="142" t="s">
        <v>13</v>
      </c>
      <c r="E553" s="142" t="s">
        <v>209</v>
      </c>
      <c r="F553" s="142" t="s">
        <v>20</v>
      </c>
      <c r="G553" s="142" t="s">
        <v>21</v>
      </c>
      <c r="H553" s="142">
        <v>26.216438356164385</v>
      </c>
      <c r="I553" s="142">
        <v>7</v>
      </c>
      <c r="J553" s="142" t="s">
        <v>517</v>
      </c>
      <c r="K553" s="142">
        <v>33.545999999999999</v>
      </c>
      <c r="L553" s="142">
        <f t="shared" si="258"/>
        <v>7.2480000000000011</v>
      </c>
    </row>
    <row r="554" spans="1:12">
      <c r="A554" s="140" t="s">
        <v>110</v>
      </c>
      <c r="B554" s="140">
        <v>2021</v>
      </c>
      <c r="C554" s="141">
        <v>44492</v>
      </c>
      <c r="D554" s="140" t="s">
        <v>13</v>
      </c>
      <c r="E554" s="140" t="s">
        <v>209</v>
      </c>
      <c r="F554" s="140" t="s">
        <v>534</v>
      </c>
      <c r="G554" s="140" t="s">
        <v>15</v>
      </c>
      <c r="H554" s="140">
        <v>20.652054794520549</v>
      </c>
      <c r="I554" s="140">
        <v>8</v>
      </c>
      <c r="J554" s="140" t="s">
        <v>514</v>
      </c>
      <c r="K554" s="140">
        <v>12.365</v>
      </c>
      <c r="L554" s="140">
        <f t="shared" ref="L554" si="275">K554</f>
        <v>12.365</v>
      </c>
    </row>
    <row r="555" spans="1:12">
      <c r="A555" s="142" t="s">
        <v>110</v>
      </c>
      <c r="B555" s="142">
        <v>2021</v>
      </c>
      <c r="C555" s="143">
        <v>44492</v>
      </c>
      <c r="D555" s="142" t="s">
        <v>13</v>
      </c>
      <c r="E555" s="142" t="s">
        <v>209</v>
      </c>
      <c r="F555" s="142" t="s">
        <v>534</v>
      </c>
      <c r="G555" s="142" t="s">
        <v>15</v>
      </c>
      <c r="H555" s="142">
        <v>20.652054794520549</v>
      </c>
      <c r="I555" s="142">
        <v>8</v>
      </c>
      <c r="J555" s="142" t="s">
        <v>515</v>
      </c>
      <c r="K555" s="142">
        <v>19.963000000000001</v>
      </c>
      <c r="L555" s="142">
        <f t="shared" ref="L555" si="276">K555-K554</f>
        <v>7.5980000000000008</v>
      </c>
    </row>
    <row r="556" spans="1:12">
      <c r="A556" s="140" t="s">
        <v>110</v>
      </c>
      <c r="B556" s="140">
        <v>2021</v>
      </c>
      <c r="C556" s="141">
        <v>44492</v>
      </c>
      <c r="D556" s="140" t="s">
        <v>13</v>
      </c>
      <c r="E556" s="140" t="s">
        <v>209</v>
      </c>
      <c r="F556" s="140" t="s">
        <v>534</v>
      </c>
      <c r="G556" s="140" t="s">
        <v>15</v>
      </c>
      <c r="H556" s="140">
        <v>20.652054794520549</v>
      </c>
      <c r="I556" s="140">
        <v>8</v>
      </c>
      <c r="J556" s="140" t="s">
        <v>516</v>
      </c>
      <c r="K556" s="140">
        <v>27.294</v>
      </c>
      <c r="L556" s="142">
        <f t="shared" si="258"/>
        <v>7.3309999999999995</v>
      </c>
    </row>
    <row r="557" spans="1:12">
      <c r="A557" s="142" t="s">
        <v>110</v>
      </c>
      <c r="B557" s="142">
        <v>2021</v>
      </c>
      <c r="C557" s="143">
        <v>44492</v>
      </c>
      <c r="D557" s="142" t="s">
        <v>13</v>
      </c>
      <c r="E557" s="142" t="s">
        <v>209</v>
      </c>
      <c r="F557" s="142" t="s">
        <v>534</v>
      </c>
      <c r="G557" s="142" t="s">
        <v>15</v>
      </c>
      <c r="H557" s="142">
        <v>20.652054794520549</v>
      </c>
      <c r="I557" s="142">
        <v>8</v>
      </c>
      <c r="J557" s="142" t="s">
        <v>517</v>
      </c>
      <c r="K557" s="142">
        <v>34.814</v>
      </c>
      <c r="L557" s="142">
        <f t="shared" si="258"/>
        <v>7.52</v>
      </c>
    </row>
    <row r="558" spans="1:12">
      <c r="A558" s="140" t="s">
        <v>71</v>
      </c>
      <c r="B558" s="140">
        <v>2021</v>
      </c>
      <c r="C558" s="141">
        <v>44450</v>
      </c>
      <c r="D558" s="140" t="s">
        <v>72</v>
      </c>
      <c r="E558" s="140" t="s">
        <v>518</v>
      </c>
      <c r="F558" s="140" t="s">
        <v>20</v>
      </c>
      <c r="G558" s="140" t="s">
        <v>21</v>
      </c>
      <c r="H558" s="140">
        <v>26.101369863013698</v>
      </c>
      <c r="I558" s="140">
        <v>1</v>
      </c>
      <c r="J558" s="140" t="s">
        <v>514</v>
      </c>
      <c r="K558" s="140">
        <v>11.837</v>
      </c>
      <c r="L558" s="140">
        <f t="shared" ref="L558" si="277">K558</f>
        <v>11.837</v>
      </c>
    </row>
    <row r="559" spans="1:12">
      <c r="A559" s="142" t="s">
        <v>71</v>
      </c>
      <c r="B559" s="142">
        <v>2021</v>
      </c>
      <c r="C559" s="143">
        <v>44450</v>
      </c>
      <c r="D559" s="142" t="s">
        <v>72</v>
      </c>
      <c r="E559" s="142" t="s">
        <v>518</v>
      </c>
      <c r="F559" s="142" t="s">
        <v>20</v>
      </c>
      <c r="G559" s="142" t="s">
        <v>21</v>
      </c>
      <c r="H559" s="142">
        <v>26.101369863013698</v>
      </c>
      <c r="I559" s="142">
        <v>1</v>
      </c>
      <c r="J559" s="142" t="s">
        <v>515</v>
      </c>
      <c r="K559" s="142">
        <v>19.105</v>
      </c>
      <c r="L559" s="142">
        <f t="shared" ref="L559" si="278">K559-K558</f>
        <v>7.2680000000000007</v>
      </c>
    </row>
    <row r="560" spans="1:12">
      <c r="A560" s="140" t="s">
        <v>71</v>
      </c>
      <c r="B560" s="140">
        <v>2021</v>
      </c>
      <c r="C560" s="141">
        <v>44450</v>
      </c>
      <c r="D560" s="140" t="s">
        <v>72</v>
      </c>
      <c r="E560" s="140" t="s">
        <v>518</v>
      </c>
      <c r="F560" s="140" t="s">
        <v>20</v>
      </c>
      <c r="G560" s="140" t="s">
        <v>21</v>
      </c>
      <c r="H560" s="140">
        <v>26.101369863013698</v>
      </c>
      <c r="I560" s="140">
        <v>1</v>
      </c>
      <c r="J560" s="140" t="s">
        <v>516</v>
      </c>
      <c r="K560" s="140">
        <v>26.024999999999999</v>
      </c>
      <c r="L560" s="142">
        <f t="shared" si="258"/>
        <v>6.9199999999999982</v>
      </c>
    </row>
    <row r="561" spans="1:12">
      <c r="A561" s="142" t="s">
        <v>71</v>
      </c>
      <c r="B561" s="142">
        <v>2021</v>
      </c>
      <c r="C561" s="143">
        <v>44450</v>
      </c>
      <c r="D561" s="142" t="s">
        <v>72</v>
      </c>
      <c r="E561" s="142" t="s">
        <v>518</v>
      </c>
      <c r="F561" s="142" t="s">
        <v>20</v>
      </c>
      <c r="G561" s="142" t="s">
        <v>21</v>
      </c>
      <c r="H561" s="142">
        <v>26.101369863013698</v>
      </c>
      <c r="I561" s="142">
        <v>1</v>
      </c>
      <c r="J561" s="142" t="s">
        <v>517</v>
      </c>
      <c r="K561" s="142">
        <v>33.119999999999997</v>
      </c>
      <c r="L561" s="142">
        <f t="shared" si="258"/>
        <v>7.0949999999999989</v>
      </c>
    </row>
    <row r="562" spans="1:12">
      <c r="A562" s="140" t="s">
        <v>71</v>
      </c>
      <c r="B562" s="140">
        <v>2021</v>
      </c>
      <c r="C562" s="141">
        <v>44450</v>
      </c>
      <c r="D562" s="140" t="s">
        <v>72</v>
      </c>
      <c r="E562" s="140" t="s">
        <v>518</v>
      </c>
      <c r="F562" s="140" t="s">
        <v>16</v>
      </c>
      <c r="G562" s="140" t="s">
        <v>17</v>
      </c>
      <c r="H562" s="140">
        <v>22.391780821917809</v>
      </c>
      <c r="I562" s="140">
        <v>2</v>
      </c>
      <c r="J562" s="140" t="s">
        <v>514</v>
      </c>
      <c r="K562" s="140">
        <v>12.298</v>
      </c>
      <c r="L562" s="140">
        <f t="shared" ref="L562" si="279">K562</f>
        <v>12.298</v>
      </c>
    </row>
    <row r="563" spans="1:12">
      <c r="A563" s="142" t="s">
        <v>71</v>
      </c>
      <c r="B563" s="142">
        <v>2021</v>
      </c>
      <c r="C563" s="143">
        <v>44450</v>
      </c>
      <c r="D563" s="142" t="s">
        <v>72</v>
      </c>
      <c r="E563" s="142" t="s">
        <v>518</v>
      </c>
      <c r="F563" s="142" t="s">
        <v>16</v>
      </c>
      <c r="G563" s="142" t="s">
        <v>17</v>
      </c>
      <c r="H563" s="142">
        <v>22.391780821917809</v>
      </c>
      <c r="I563" s="142">
        <v>2</v>
      </c>
      <c r="J563" s="142" t="s">
        <v>515</v>
      </c>
      <c r="K563" s="142">
        <v>19.760999999999999</v>
      </c>
      <c r="L563" s="142">
        <f t="shared" ref="L563" si="280">K563-K562</f>
        <v>7.4629999999999992</v>
      </c>
    </row>
    <row r="564" spans="1:12">
      <c r="A564" s="140" t="s">
        <v>71</v>
      </c>
      <c r="B564" s="140">
        <v>2021</v>
      </c>
      <c r="C564" s="141">
        <v>44450</v>
      </c>
      <c r="D564" s="140" t="s">
        <v>72</v>
      </c>
      <c r="E564" s="140" t="s">
        <v>518</v>
      </c>
      <c r="F564" s="140" t="s">
        <v>16</v>
      </c>
      <c r="G564" s="140" t="s">
        <v>17</v>
      </c>
      <c r="H564" s="140">
        <v>22.391780821917809</v>
      </c>
      <c r="I564" s="140">
        <v>2</v>
      </c>
      <c r="J564" s="140" t="s">
        <v>516</v>
      </c>
      <c r="K564" s="140">
        <v>26.956</v>
      </c>
      <c r="L564" s="142">
        <f t="shared" si="258"/>
        <v>7.1950000000000003</v>
      </c>
    </row>
    <row r="565" spans="1:12">
      <c r="A565" s="142" t="s">
        <v>71</v>
      </c>
      <c r="B565" s="142">
        <v>2021</v>
      </c>
      <c r="C565" s="143">
        <v>44450</v>
      </c>
      <c r="D565" s="142" t="s">
        <v>72</v>
      </c>
      <c r="E565" s="142" t="s">
        <v>518</v>
      </c>
      <c r="F565" s="142" t="s">
        <v>16</v>
      </c>
      <c r="G565" s="142" t="s">
        <v>17</v>
      </c>
      <c r="H565" s="142">
        <v>22.391780821917809</v>
      </c>
      <c r="I565" s="142">
        <v>2</v>
      </c>
      <c r="J565" s="142" t="s">
        <v>517</v>
      </c>
      <c r="K565" s="142">
        <v>34.235999999999997</v>
      </c>
      <c r="L565" s="142">
        <f t="shared" si="258"/>
        <v>7.2799999999999976</v>
      </c>
    </row>
    <row r="566" spans="1:12">
      <c r="A566" s="140" t="s">
        <v>71</v>
      </c>
      <c r="B566" s="140">
        <v>2021</v>
      </c>
      <c r="C566" s="141">
        <v>44450</v>
      </c>
      <c r="D566" s="140" t="s">
        <v>72</v>
      </c>
      <c r="E566" s="140" t="s">
        <v>518</v>
      </c>
      <c r="F566" s="140" t="s">
        <v>86</v>
      </c>
      <c r="G566" s="140" t="s">
        <v>21</v>
      </c>
      <c r="H566" s="140">
        <v>22.509589041095889</v>
      </c>
      <c r="I566" s="140">
        <v>3</v>
      </c>
      <c r="J566" s="140" t="s">
        <v>514</v>
      </c>
      <c r="K566" s="140">
        <v>12.682</v>
      </c>
      <c r="L566" s="140">
        <f t="shared" ref="L566" si="281">K566</f>
        <v>12.682</v>
      </c>
    </row>
    <row r="567" spans="1:12">
      <c r="A567" s="142" t="s">
        <v>71</v>
      </c>
      <c r="B567" s="142">
        <v>2021</v>
      </c>
      <c r="C567" s="143">
        <v>44450</v>
      </c>
      <c r="D567" s="142" t="s">
        <v>72</v>
      </c>
      <c r="E567" s="142" t="s">
        <v>518</v>
      </c>
      <c r="F567" s="142" t="s">
        <v>86</v>
      </c>
      <c r="G567" s="142" t="s">
        <v>21</v>
      </c>
      <c r="H567" s="142">
        <v>22.509589041095889</v>
      </c>
      <c r="I567" s="142">
        <v>3</v>
      </c>
      <c r="J567" s="142" t="s">
        <v>515</v>
      </c>
      <c r="K567" s="142">
        <v>20.292999999999999</v>
      </c>
      <c r="L567" s="142">
        <f t="shared" ref="L567" si="282">K567-K566</f>
        <v>7.6109999999999989</v>
      </c>
    </row>
    <row r="568" spans="1:12">
      <c r="A568" s="140" t="s">
        <v>71</v>
      </c>
      <c r="B568" s="140">
        <v>2021</v>
      </c>
      <c r="C568" s="141">
        <v>44450</v>
      </c>
      <c r="D568" s="140" t="s">
        <v>72</v>
      </c>
      <c r="E568" s="140" t="s">
        <v>518</v>
      </c>
      <c r="F568" s="140" t="s">
        <v>86</v>
      </c>
      <c r="G568" s="140" t="s">
        <v>21</v>
      </c>
      <c r="H568" s="140">
        <v>22.509589041095889</v>
      </c>
      <c r="I568" s="140">
        <v>3</v>
      </c>
      <c r="J568" s="140" t="s">
        <v>516</v>
      </c>
      <c r="K568" s="140">
        <v>27.588000000000001</v>
      </c>
      <c r="L568" s="142">
        <f t="shared" si="258"/>
        <v>7.2950000000000017</v>
      </c>
    </row>
    <row r="569" spans="1:12">
      <c r="A569" s="142" t="s">
        <v>71</v>
      </c>
      <c r="B569" s="142">
        <v>2021</v>
      </c>
      <c r="C569" s="143">
        <v>44450</v>
      </c>
      <c r="D569" s="142" t="s">
        <v>72</v>
      </c>
      <c r="E569" s="142" t="s">
        <v>518</v>
      </c>
      <c r="F569" s="142" t="s">
        <v>86</v>
      </c>
      <c r="G569" s="142" t="s">
        <v>21</v>
      </c>
      <c r="H569" s="142">
        <v>22.509589041095889</v>
      </c>
      <c r="I569" s="142">
        <v>3</v>
      </c>
      <c r="J569" s="142" t="s">
        <v>517</v>
      </c>
      <c r="K569" s="142">
        <v>34.966000000000001</v>
      </c>
      <c r="L569" s="142">
        <f t="shared" si="258"/>
        <v>7.3780000000000001</v>
      </c>
    </row>
    <row r="570" spans="1:12">
      <c r="A570" s="140" t="s">
        <v>71</v>
      </c>
      <c r="B570" s="140">
        <v>2021</v>
      </c>
      <c r="C570" s="141">
        <v>44450</v>
      </c>
      <c r="D570" s="140" t="s">
        <v>72</v>
      </c>
      <c r="E570" s="140" t="s">
        <v>518</v>
      </c>
      <c r="F570" s="140" t="s">
        <v>58</v>
      </c>
      <c r="G570" s="140" t="s">
        <v>59</v>
      </c>
      <c r="H570" s="140">
        <v>23.657534246575342</v>
      </c>
      <c r="I570" s="140">
        <v>4</v>
      </c>
      <c r="J570" s="140" t="s">
        <v>514</v>
      </c>
      <c r="K570" s="140">
        <v>12.955</v>
      </c>
      <c r="L570" s="140">
        <f t="shared" ref="L570" si="283">K570</f>
        <v>12.955</v>
      </c>
    </row>
    <row r="571" spans="1:12">
      <c r="A571" s="142" t="s">
        <v>71</v>
      </c>
      <c r="B571" s="142">
        <v>2021</v>
      </c>
      <c r="C571" s="143">
        <v>44450</v>
      </c>
      <c r="D571" s="142" t="s">
        <v>72</v>
      </c>
      <c r="E571" s="142" t="s">
        <v>518</v>
      </c>
      <c r="F571" s="142" t="s">
        <v>58</v>
      </c>
      <c r="G571" s="142" t="s">
        <v>59</v>
      </c>
      <c r="H571" s="142">
        <v>23.657534246575342</v>
      </c>
      <c r="I571" s="142">
        <v>4</v>
      </c>
      <c r="J571" s="142" t="s">
        <v>515</v>
      </c>
      <c r="K571" s="142">
        <v>20.465</v>
      </c>
      <c r="L571" s="142">
        <f t="shared" ref="L571" si="284">K571-K570</f>
        <v>7.51</v>
      </c>
    </row>
    <row r="572" spans="1:12">
      <c r="A572" s="140" t="s">
        <v>71</v>
      </c>
      <c r="B572" s="140">
        <v>2021</v>
      </c>
      <c r="C572" s="141">
        <v>44450</v>
      </c>
      <c r="D572" s="140" t="s">
        <v>72</v>
      </c>
      <c r="E572" s="140" t="s">
        <v>518</v>
      </c>
      <c r="F572" s="140" t="s">
        <v>58</v>
      </c>
      <c r="G572" s="140" t="s">
        <v>59</v>
      </c>
      <c r="H572" s="140">
        <v>23.657534246575342</v>
      </c>
      <c r="I572" s="140">
        <v>4</v>
      </c>
      <c r="J572" s="140" t="s">
        <v>516</v>
      </c>
      <c r="K572" s="140">
        <v>27.756</v>
      </c>
      <c r="L572" s="142">
        <f t="shared" si="258"/>
        <v>7.2910000000000004</v>
      </c>
    </row>
    <row r="573" spans="1:12">
      <c r="A573" s="142" t="s">
        <v>71</v>
      </c>
      <c r="B573" s="142">
        <v>2021</v>
      </c>
      <c r="C573" s="143">
        <v>44450</v>
      </c>
      <c r="D573" s="142" t="s">
        <v>72</v>
      </c>
      <c r="E573" s="142" t="s">
        <v>518</v>
      </c>
      <c r="F573" s="142" t="s">
        <v>58</v>
      </c>
      <c r="G573" s="142" t="s">
        <v>59</v>
      </c>
      <c r="H573" s="142">
        <v>23.657534246575342</v>
      </c>
      <c r="I573" s="142">
        <v>4</v>
      </c>
      <c r="J573" s="142" t="s">
        <v>517</v>
      </c>
      <c r="K573" s="142">
        <v>35.08</v>
      </c>
      <c r="L573" s="142">
        <f t="shared" si="258"/>
        <v>7.3239999999999981</v>
      </c>
    </row>
    <row r="574" spans="1:12">
      <c r="A574" s="140" t="s">
        <v>71</v>
      </c>
      <c r="B574" s="140">
        <v>2021</v>
      </c>
      <c r="C574" s="141">
        <v>44450</v>
      </c>
      <c r="D574" s="140" t="s">
        <v>72</v>
      </c>
      <c r="E574" s="140" t="s">
        <v>518</v>
      </c>
      <c r="F574" s="140" t="s">
        <v>116</v>
      </c>
      <c r="G574" s="140" t="s">
        <v>49</v>
      </c>
      <c r="H574" s="140">
        <v>20.61917808219178</v>
      </c>
      <c r="I574" s="140">
        <v>5</v>
      </c>
      <c r="J574" s="140" t="s">
        <v>514</v>
      </c>
      <c r="K574" s="140">
        <v>12.577999999999999</v>
      </c>
      <c r="L574" s="140">
        <f t="shared" ref="L574" si="285">K574</f>
        <v>12.577999999999999</v>
      </c>
    </row>
    <row r="575" spans="1:12">
      <c r="A575" s="142" t="s">
        <v>71</v>
      </c>
      <c r="B575" s="142">
        <v>2021</v>
      </c>
      <c r="C575" s="143">
        <v>44450</v>
      </c>
      <c r="D575" s="142" t="s">
        <v>72</v>
      </c>
      <c r="E575" s="142" t="s">
        <v>518</v>
      </c>
      <c r="F575" s="142" t="s">
        <v>116</v>
      </c>
      <c r="G575" s="142" t="s">
        <v>49</v>
      </c>
      <c r="H575" s="142">
        <v>20.61917808219178</v>
      </c>
      <c r="I575" s="142">
        <v>5</v>
      </c>
      <c r="J575" s="142" t="s">
        <v>515</v>
      </c>
      <c r="K575" s="142">
        <v>20.216999999999999</v>
      </c>
      <c r="L575" s="142">
        <f t="shared" ref="L575" si="286">K575-K574</f>
        <v>7.6389999999999993</v>
      </c>
    </row>
    <row r="576" spans="1:12">
      <c r="A576" s="140" t="s">
        <v>71</v>
      </c>
      <c r="B576" s="140">
        <v>2021</v>
      </c>
      <c r="C576" s="141">
        <v>44450</v>
      </c>
      <c r="D576" s="140" t="s">
        <v>72</v>
      </c>
      <c r="E576" s="140" t="s">
        <v>518</v>
      </c>
      <c r="F576" s="140" t="s">
        <v>116</v>
      </c>
      <c r="G576" s="140" t="s">
        <v>49</v>
      </c>
      <c r="H576" s="140">
        <v>20.61917808219178</v>
      </c>
      <c r="I576" s="140">
        <v>5</v>
      </c>
      <c r="J576" s="140" t="s">
        <v>516</v>
      </c>
      <c r="K576" s="140">
        <v>27.725000000000001</v>
      </c>
      <c r="L576" s="142">
        <f t="shared" si="258"/>
        <v>7.5080000000000027</v>
      </c>
    </row>
    <row r="577" spans="1:12">
      <c r="A577" s="142" t="s">
        <v>71</v>
      </c>
      <c r="B577" s="142">
        <v>2021</v>
      </c>
      <c r="C577" s="143">
        <v>44450</v>
      </c>
      <c r="D577" s="142" t="s">
        <v>72</v>
      </c>
      <c r="E577" s="142" t="s">
        <v>518</v>
      </c>
      <c r="F577" s="142" t="s">
        <v>116</v>
      </c>
      <c r="G577" s="142" t="s">
        <v>49</v>
      </c>
      <c r="H577" s="142">
        <v>20.61917808219178</v>
      </c>
      <c r="I577" s="142">
        <v>5</v>
      </c>
      <c r="J577" s="142" t="s">
        <v>517</v>
      </c>
      <c r="K577" s="142">
        <v>35.445999999999998</v>
      </c>
      <c r="L577" s="142">
        <f t="shared" si="258"/>
        <v>7.7209999999999965</v>
      </c>
    </row>
    <row r="578" spans="1:12">
      <c r="A578" s="140" t="s">
        <v>71</v>
      </c>
      <c r="B578" s="140">
        <v>2021</v>
      </c>
      <c r="C578" s="141">
        <v>44450</v>
      </c>
      <c r="D578" s="140" t="s">
        <v>72</v>
      </c>
      <c r="E578" s="140" t="s">
        <v>518</v>
      </c>
      <c r="F578" s="140" t="s">
        <v>46</v>
      </c>
      <c r="G578" s="140" t="s">
        <v>47</v>
      </c>
      <c r="H578" s="140">
        <v>400</v>
      </c>
      <c r="I578" s="140">
        <v>6</v>
      </c>
      <c r="J578" s="140" t="s">
        <v>514</v>
      </c>
      <c r="K578" s="140">
        <v>12.747999999999999</v>
      </c>
      <c r="L578" s="140">
        <f t="shared" ref="L578" si="287">K578</f>
        <v>12.747999999999999</v>
      </c>
    </row>
    <row r="579" spans="1:12">
      <c r="A579" s="142" t="s">
        <v>71</v>
      </c>
      <c r="B579" s="142">
        <v>2021</v>
      </c>
      <c r="C579" s="143">
        <v>44450</v>
      </c>
      <c r="D579" s="142" t="s">
        <v>72</v>
      </c>
      <c r="E579" s="142" t="s">
        <v>518</v>
      </c>
      <c r="F579" s="142" t="s">
        <v>46</v>
      </c>
      <c r="G579" s="142" t="s">
        <v>47</v>
      </c>
      <c r="H579" s="142">
        <v>400</v>
      </c>
      <c r="I579" s="142">
        <v>6</v>
      </c>
      <c r="J579" s="142" t="s">
        <v>515</v>
      </c>
      <c r="K579" s="142">
        <v>20.547999999999998</v>
      </c>
      <c r="L579" s="142">
        <f t="shared" ref="L579" si="288">K579-K578</f>
        <v>7.7999999999999989</v>
      </c>
    </row>
    <row r="580" spans="1:12">
      <c r="A580" s="140" t="s">
        <v>71</v>
      </c>
      <c r="B580" s="140">
        <v>2021</v>
      </c>
      <c r="C580" s="141">
        <v>44450</v>
      </c>
      <c r="D580" s="140" t="s">
        <v>72</v>
      </c>
      <c r="E580" s="140" t="s">
        <v>518</v>
      </c>
      <c r="F580" s="140" t="s">
        <v>46</v>
      </c>
      <c r="G580" s="140" t="s">
        <v>47</v>
      </c>
      <c r="H580" s="140">
        <v>400</v>
      </c>
      <c r="I580" s="140">
        <v>6</v>
      </c>
      <c r="J580" s="140" t="s">
        <v>516</v>
      </c>
      <c r="K580" s="140">
        <v>28.039000000000001</v>
      </c>
      <c r="L580" s="142">
        <f t="shared" si="258"/>
        <v>7.4910000000000032</v>
      </c>
    </row>
    <row r="581" spans="1:12">
      <c r="A581" s="142" t="s">
        <v>71</v>
      </c>
      <c r="B581" s="142">
        <v>2021</v>
      </c>
      <c r="C581" s="143">
        <v>44450</v>
      </c>
      <c r="D581" s="142" t="s">
        <v>72</v>
      </c>
      <c r="E581" s="142" t="s">
        <v>518</v>
      </c>
      <c r="F581" s="142" t="s">
        <v>46</v>
      </c>
      <c r="G581" s="142" t="s">
        <v>47</v>
      </c>
      <c r="H581" s="142">
        <v>400</v>
      </c>
      <c r="I581" s="142">
        <v>6</v>
      </c>
      <c r="J581" s="142" t="s">
        <v>517</v>
      </c>
      <c r="K581" s="142">
        <v>35.648000000000003</v>
      </c>
      <c r="L581" s="142">
        <f t="shared" si="258"/>
        <v>7.6090000000000018</v>
      </c>
    </row>
    <row r="582" spans="1:12">
      <c r="A582" s="140" t="s">
        <v>71</v>
      </c>
      <c r="B582" s="140">
        <v>2021</v>
      </c>
      <c r="C582" s="141">
        <v>44450</v>
      </c>
      <c r="D582" s="140" t="s">
        <v>72</v>
      </c>
      <c r="E582" s="140" t="s">
        <v>518</v>
      </c>
      <c r="F582" s="140" t="s">
        <v>535</v>
      </c>
      <c r="G582" s="140" t="s">
        <v>59</v>
      </c>
      <c r="H582" s="140">
        <v>400</v>
      </c>
      <c r="I582" s="140">
        <v>7</v>
      </c>
      <c r="J582" s="140" t="s">
        <v>514</v>
      </c>
      <c r="K582" s="140">
        <v>13.528</v>
      </c>
      <c r="L582" s="140">
        <f t="shared" ref="L582" si="289">K582</f>
        <v>13.528</v>
      </c>
    </row>
    <row r="583" spans="1:12">
      <c r="A583" s="142" t="s">
        <v>71</v>
      </c>
      <c r="B583" s="142">
        <v>2021</v>
      </c>
      <c r="C583" s="143">
        <v>44450</v>
      </c>
      <c r="D583" s="142" t="s">
        <v>72</v>
      </c>
      <c r="E583" s="142" t="s">
        <v>518</v>
      </c>
      <c r="F583" s="142" t="s">
        <v>535</v>
      </c>
      <c r="G583" s="142" t="s">
        <v>59</v>
      </c>
      <c r="H583" s="142">
        <v>400</v>
      </c>
      <c r="I583" s="142">
        <v>7</v>
      </c>
      <c r="J583" s="142" t="s">
        <v>515</v>
      </c>
      <c r="K583" s="142">
        <v>21.545000000000002</v>
      </c>
      <c r="L583" s="142">
        <f t="shared" ref="L583:L645" si="290">K583-K582</f>
        <v>8.0170000000000012</v>
      </c>
    </row>
    <row r="584" spans="1:12">
      <c r="A584" s="140" t="s">
        <v>71</v>
      </c>
      <c r="B584" s="140">
        <v>2021</v>
      </c>
      <c r="C584" s="141">
        <v>44450</v>
      </c>
      <c r="D584" s="140" t="s">
        <v>72</v>
      </c>
      <c r="E584" s="140" t="s">
        <v>518</v>
      </c>
      <c r="F584" s="140" t="s">
        <v>535</v>
      </c>
      <c r="G584" s="140" t="s">
        <v>59</v>
      </c>
      <c r="H584" s="140">
        <v>400</v>
      </c>
      <c r="I584" s="140">
        <v>7</v>
      </c>
      <c r="J584" s="140" t="s">
        <v>516</v>
      </c>
      <c r="K584" s="140">
        <v>29.17</v>
      </c>
      <c r="L584" s="142">
        <f t="shared" si="290"/>
        <v>7.625</v>
      </c>
    </row>
    <row r="585" spans="1:12">
      <c r="A585" s="142" t="s">
        <v>71</v>
      </c>
      <c r="B585" s="142">
        <v>2021</v>
      </c>
      <c r="C585" s="143">
        <v>44450</v>
      </c>
      <c r="D585" s="142" t="s">
        <v>72</v>
      </c>
      <c r="E585" s="142" t="s">
        <v>518</v>
      </c>
      <c r="F585" s="142" t="s">
        <v>535</v>
      </c>
      <c r="G585" s="142" t="s">
        <v>59</v>
      </c>
      <c r="H585" s="142">
        <v>400</v>
      </c>
      <c r="I585" s="142">
        <v>7</v>
      </c>
      <c r="J585" s="142" t="s">
        <v>517</v>
      </c>
      <c r="K585" s="142">
        <v>36.917999999999999</v>
      </c>
      <c r="L585" s="142">
        <f t="shared" si="290"/>
        <v>7.7479999999999976</v>
      </c>
    </row>
    <row r="586" spans="1:12">
      <c r="A586" s="140" t="s">
        <v>71</v>
      </c>
      <c r="B586" s="140">
        <v>2021</v>
      </c>
      <c r="C586" s="141">
        <v>44450</v>
      </c>
      <c r="D586" s="140" t="s">
        <v>72</v>
      </c>
      <c r="E586" s="140" t="s">
        <v>518</v>
      </c>
      <c r="F586" s="140" t="s">
        <v>87</v>
      </c>
      <c r="G586" s="140" t="s">
        <v>88</v>
      </c>
      <c r="H586" s="140">
        <v>400</v>
      </c>
      <c r="I586" s="140">
        <v>8</v>
      </c>
      <c r="J586" s="140" t="s">
        <v>514</v>
      </c>
      <c r="K586" s="140">
        <v>13.381</v>
      </c>
      <c r="L586" s="140">
        <f t="shared" ref="L586" si="291">K586</f>
        <v>13.381</v>
      </c>
    </row>
    <row r="587" spans="1:12">
      <c r="A587" s="142" t="s">
        <v>71</v>
      </c>
      <c r="B587" s="142">
        <v>2021</v>
      </c>
      <c r="C587" s="143">
        <v>44450</v>
      </c>
      <c r="D587" s="142" t="s">
        <v>72</v>
      </c>
      <c r="E587" s="142" t="s">
        <v>518</v>
      </c>
      <c r="F587" s="142" t="s">
        <v>87</v>
      </c>
      <c r="G587" s="142" t="s">
        <v>88</v>
      </c>
      <c r="H587" s="142">
        <v>400</v>
      </c>
      <c r="I587" s="142">
        <v>8</v>
      </c>
      <c r="J587" s="142" t="s">
        <v>515</v>
      </c>
      <c r="K587" s="142">
        <v>21.361999999999998</v>
      </c>
      <c r="L587" s="142">
        <f t="shared" ref="L587" si="292">K587-K586</f>
        <v>7.9809999999999981</v>
      </c>
    </row>
    <row r="588" spans="1:12">
      <c r="A588" s="140" t="s">
        <v>71</v>
      </c>
      <c r="B588" s="140">
        <v>2021</v>
      </c>
      <c r="C588" s="141">
        <v>44450</v>
      </c>
      <c r="D588" s="140" t="s">
        <v>72</v>
      </c>
      <c r="E588" s="140" t="s">
        <v>518</v>
      </c>
      <c r="F588" s="140" t="s">
        <v>87</v>
      </c>
      <c r="G588" s="140" t="s">
        <v>88</v>
      </c>
      <c r="H588" s="140">
        <v>400</v>
      </c>
      <c r="I588" s="140">
        <v>8</v>
      </c>
      <c r="J588" s="140" t="s">
        <v>516</v>
      </c>
      <c r="K588" s="140">
        <v>29.195</v>
      </c>
      <c r="L588" s="142">
        <f t="shared" si="290"/>
        <v>7.833000000000002</v>
      </c>
    </row>
    <row r="589" spans="1:12">
      <c r="A589" s="142" t="s">
        <v>71</v>
      </c>
      <c r="B589" s="142">
        <v>2021</v>
      </c>
      <c r="C589" s="143">
        <v>44450</v>
      </c>
      <c r="D589" s="142" t="s">
        <v>72</v>
      </c>
      <c r="E589" s="142" t="s">
        <v>518</v>
      </c>
      <c r="F589" s="142" t="s">
        <v>87</v>
      </c>
      <c r="G589" s="142" t="s">
        <v>88</v>
      </c>
      <c r="H589" s="142">
        <v>400</v>
      </c>
      <c r="I589" s="142">
        <v>8</v>
      </c>
      <c r="J589" s="142" t="s">
        <v>517</v>
      </c>
      <c r="K589" s="142">
        <v>37.354999999999997</v>
      </c>
      <c r="L589" s="142">
        <f t="shared" si="290"/>
        <v>8.1599999999999966</v>
      </c>
    </row>
    <row r="590" spans="1:12">
      <c r="A590" s="140" t="s">
        <v>71</v>
      </c>
      <c r="B590" s="140">
        <v>2021</v>
      </c>
      <c r="C590" s="141">
        <v>44450</v>
      </c>
      <c r="D590" s="140" t="s">
        <v>72</v>
      </c>
      <c r="E590" s="140" t="s">
        <v>518</v>
      </c>
      <c r="F590" s="140" t="s">
        <v>536</v>
      </c>
      <c r="G590" s="140" t="s">
        <v>27</v>
      </c>
      <c r="H590" s="140">
        <v>22.517808219178082</v>
      </c>
      <c r="I590" s="140">
        <v>9</v>
      </c>
      <c r="J590" s="140" t="s">
        <v>514</v>
      </c>
      <c r="K590" s="140">
        <v>13.739000000000001</v>
      </c>
      <c r="L590" s="140">
        <f t="shared" ref="L590" si="293">K590</f>
        <v>13.739000000000001</v>
      </c>
    </row>
    <row r="591" spans="1:12">
      <c r="A591" s="142" t="s">
        <v>71</v>
      </c>
      <c r="B591" s="142">
        <v>2021</v>
      </c>
      <c r="C591" s="143">
        <v>44450</v>
      </c>
      <c r="D591" s="142" t="s">
        <v>72</v>
      </c>
      <c r="E591" s="142" t="s">
        <v>518</v>
      </c>
      <c r="F591" s="142" t="s">
        <v>536</v>
      </c>
      <c r="G591" s="142" t="s">
        <v>27</v>
      </c>
      <c r="H591" s="142">
        <v>22.517808219178082</v>
      </c>
      <c r="I591" s="142">
        <v>9</v>
      </c>
      <c r="J591" s="142" t="s">
        <v>515</v>
      </c>
      <c r="K591" s="142">
        <v>21.832000000000001</v>
      </c>
      <c r="L591" s="142">
        <f t="shared" ref="L591" si="294">K591-K590</f>
        <v>8.093</v>
      </c>
    </row>
    <row r="592" spans="1:12">
      <c r="A592" s="140" t="s">
        <v>71</v>
      </c>
      <c r="B592" s="140">
        <v>2021</v>
      </c>
      <c r="C592" s="141">
        <v>44450</v>
      </c>
      <c r="D592" s="140" t="s">
        <v>72</v>
      </c>
      <c r="E592" s="140" t="s">
        <v>518</v>
      </c>
      <c r="F592" s="140" t="s">
        <v>536</v>
      </c>
      <c r="G592" s="140" t="s">
        <v>27</v>
      </c>
      <c r="H592" s="140">
        <v>22.517808219178082</v>
      </c>
      <c r="I592" s="140">
        <v>9</v>
      </c>
      <c r="J592" s="140" t="s">
        <v>516</v>
      </c>
      <c r="K592" s="140">
        <v>29.931000000000001</v>
      </c>
      <c r="L592" s="142">
        <f t="shared" si="290"/>
        <v>8.0990000000000002</v>
      </c>
    </row>
    <row r="593" spans="1:12">
      <c r="A593" s="142" t="s">
        <v>71</v>
      </c>
      <c r="B593" s="142">
        <v>2021</v>
      </c>
      <c r="C593" s="143">
        <v>44450</v>
      </c>
      <c r="D593" s="142" t="s">
        <v>72</v>
      </c>
      <c r="E593" s="142" t="s">
        <v>518</v>
      </c>
      <c r="F593" s="142" t="s">
        <v>536</v>
      </c>
      <c r="G593" s="142" t="s">
        <v>27</v>
      </c>
      <c r="H593" s="142">
        <v>22.517808219178082</v>
      </c>
      <c r="I593" s="142">
        <v>9</v>
      </c>
      <c r="J593" s="142" t="s">
        <v>517</v>
      </c>
      <c r="K593" s="142">
        <v>37.758000000000003</v>
      </c>
      <c r="L593" s="142">
        <f t="shared" si="290"/>
        <v>7.8270000000000017</v>
      </c>
    </row>
    <row r="594" spans="1:12">
      <c r="A594" s="140" t="s">
        <v>71</v>
      </c>
      <c r="B594" s="140">
        <v>2021</v>
      </c>
      <c r="C594" s="141">
        <v>44450</v>
      </c>
      <c r="D594" s="140" t="s">
        <v>72</v>
      </c>
      <c r="E594" s="140" t="s">
        <v>518</v>
      </c>
      <c r="F594" s="140" t="s">
        <v>537</v>
      </c>
      <c r="G594" s="140" t="s">
        <v>27</v>
      </c>
      <c r="H594" s="140">
        <v>400</v>
      </c>
      <c r="I594" s="140">
        <v>10</v>
      </c>
      <c r="J594" s="140" t="s">
        <v>514</v>
      </c>
      <c r="K594" s="140">
        <v>13.926</v>
      </c>
      <c r="L594" s="140">
        <f t="shared" ref="L594" si="295">K594</f>
        <v>13.926</v>
      </c>
    </row>
    <row r="595" spans="1:12">
      <c r="A595" s="142" t="s">
        <v>71</v>
      </c>
      <c r="B595" s="142">
        <v>2021</v>
      </c>
      <c r="C595" s="143">
        <v>44450</v>
      </c>
      <c r="D595" s="142" t="s">
        <v>72</v>
      </c>
      <c r="E595" s="142" t="s">
        <v>518</v>
      </c>
      <c r="F595" s="142" t="s">
        <v>537</v>
      </c>
      <c r="G595" s="142" t="s">
        <v>27</v>
      </c>
      <c r="H595" s="142">
        <v>400</v>
      </c>
      <c r="I595" s="142">
        <v>10</v>
      </c>
      <c r="J595" s="142" t="s">
        <v>515</v>
      </c>
      <c r="K595" s="142">
        <v>22.222000000000001</v>
      </c>
      <c r="L595" s="142">
        <f t="shared" ref="L595" si="296">K595-K594</f>
        <v>8.2960000000000012</v>
      </c>
    </row>
    <row r="596" spans="1:12">
      <c r="A596" s="140" t="s">
        <v>71</v>
      </c>
      <c r="B596" s="140">
        <v>2021</v>
      </c>
      <c r="C596" s="141">
        <v>44450</v>
      </c>
      <c r="D596" s="140" t="s">
        <v>72</v>
      </c>
      <c r="E596" s="140" t="s">
        <v>518</v>
      </c>
      <c r="F596" s="140" t="s">
        <v>537</v>
      </c>
      <c r="G596" s="140" t="s">
        <v>27</v>
      </c>
      <c r="H596" s="140">
        <v>400</v>
      </c>
      <c r="I596" s="140">
        <v>10</v>
      </c>
      <c r="J596" s="140" t="s">
        <v>516</v>
      </c>
      <c r="K596" s="140">
        <v>30.157</v>
      </c>
      <c r="L596" s="142">
        <f t="shared" si="290"/>
        <v>7.9349999999999987</v>
      </c>
    </row>
    <row r="597" spans="1:12">
      <c r="A597" s="142" t="s">
        <v>71</v>
      </c>
      <c r="B597" s="142">
        <v>2021</v>
      </c>
      <c r="C597" s="143">
        <v>44450</v>
      </c>
      <c r="D597" s="142" t="s">
        <v>72</v>
      </c>
      <c r="E597" s="142" t="s">
        <v>518</v>
      </c>
      <c r="F597" s="142" t="s">
        <v>537</v>
      </c>
      <c r="G597" s="142" t="s">
        <v>27</v>
      </c>
      <c r="H597" s="142">
        <v>400</v>
      </c>
      <c r="I597" s="142">
        <v>10</v>
      </c>
      <c r="J597" s="142" t="s">
        <v>517</v>
      </c>
      <c r="K597" s="142">
        <v>37.987000000000002</v>
      </c>
      <c r="L597" s="142">
        <f t="shared" si="290"/>
        <v>7.8300000000000018</v>
      </c>
    </row>
    <row r="598" spans="1:12">
      <c r="A598" s="140" t="s">
        <v>71</v>
      </c>
      <c r="B598" s="140">
        <v>2021</v>
      </c>
      <c r="C598" s="141">
        <v>44450</v>
      </c>
      <c r="D598" s="140" t="s">
        <v>72</v>
      </c>
      <c r="E598" s="140" t="s">
        <v>518</v>
      </c>
      <c r="F598" s="140" t="s">
        <v>533</v>
      </c>
      <c r="G598" s="140" t="s">
        <v>70</v>
      </c>
      <c r="H598" s="140">
        <v>18.86849315068493</v>
      </c>
      <c r="I598" s="140">
        <v>11</v>
      </c>
      <c r="J598" s="140" t="s">
        <v>514</v>
      </c>
      <c r="K598" s="140">
        <v>14.196</v>
      </c>
      <c r="L598" s="140">
        <f t="shared" ref="L598" si="297">K598</f>
        <v>14.196</v>
      </c>
    </row>
    <row r="599" spans="1:12">
      <c r="A599" s="142" t="s">
        <v>71</v>
      </c>
      <c r="B599" s="142">
        <v>2021</v>
      </c>
      <c r="C599" s="143">
        <v>44450</v>
      </c>
      <c r="D599" s="142" t="s">
        <v>72</v>
      </c>
      <c r="E599" s="142" t="s">
        <v>518</v>
      </c>
      <c r="F599" s="142" t="s">
        <v>533</v>
      </c>
      <c r="G599" s="142" t="s">
        <v>70</v>
      </c>
      <c r="H599" s="142">
        <v>18.86849315068493</v>
      </c>
      <c r="I599" s="142">
        <v>11</v>
      </c>
      <c r="J599" s="142" t="s">
        <v>515</v>
      </c>
      <c r="K599" s="142">
        <v>22.696999999999999</v>
      </c>
      <c r="L599" s="142">
        <f t="shared" ref="L599" si="298">K599-K598</f>
        <v>8.5009999999999994</v>
      </c>
    </row>
    <row r="600" spans="1:12">
      <c r="A600" s="140" t="s">
        <v>71</v>
      </c>
      <c r="B600" s="140">
        <v>2021</v>
      </c>
      <c r="C600" s="141">
        <v>44450</v>
      </c>
      <c r="D600" s="140" t="s">
        <v>72</v>
      </c>
      <c r="E600" s="140" t="s">
        <v>518</v>
      </c>
      <c r="F600" s="140" t="s">
        <v>533</v>
      </c>
      <c r="G600" s="140" t="s">
        <v>70</v>
      </c>
      <c r="H600" s="140">
        <v>18.86849315068493</v>
      </c>
      <c r="I600" s="140">
        <v>11</v>
      </c>
      <c r="J600" s="140" t="s">
        <v>516</v>
      </c>
      <c r="K600" s="140">
        <v>30.975000000000001</v>
      </c>
      <c r="L600" s="142">
        <f t="shared" si="290"/>
        <v>8.2780000000000022</v>
      </c>
    </row>
    <row r="601" spans="1:12">
      <c r="A601" s="142" t="s">
        <v>71</v>
      </c>
      <c r="B601" s="142">
        <v>2021</v>
      </c>
      <c r="C601" s="143">
        <v>44450</v>
      </c>
      <c r="D601" s="142" t="s">
        <v>72</v>
      </c>
      <c r="E601" s="142" t="s">
        <v>518</v>
      </c>
      <c r="F601" s="142" t="s">
        <v>533</v>
      </c>
      <c r="G601" s="142" t="s">
        <v>70</v>
      </c>
      <c r="H601" s="142">
        <v>18.86849315068493</v>
      </c>
      <c r="I601" s="142">
        <v>11</v>
      </c>
      <c r="J601" s="142" t="s">
        <v>517</v>
      </c>
      <c r="K601" s="142">
        <v>39.451000000000001</v>
      </c>
      <c r="L601" s="142">
        <f t="shared" si="290"/>
        <v>8.4759999999999991</v>
      </c>
    </row>
    <row r="602" spans="1:12">
      <c r="A602" s="140" t="s">
        <v>71</v>
      </c>
      <c r="B602" s="140">
        <v>2021</v>
      </c>
      <c r="C602" s="141">
        <v>44450</v>
      </c>
      <c r="D602" s="140" t="s">
        <v>72</v>
      </c>
      <c r="E602" s="140" t="s">
        <v>518</v>
      </c>
      <c r="F602" s="140" t="s">
        <v>532</v>
      </c>
      <c r="G602" s="140" t="s">
        <v>70</v>
      </c>
      <c r="H602" s="140">
        <v>20.049315068493151</v>
      </c>
      <c r="I602" s="140">
        <v>12</v>
      </c>
      <c r="J602" s="140" t="s">
        <v>514</v>
      </c>
      <c r="K602" s="140">
        <v>15.002000000000001</v>
      </c>
      <c r="L602" s="140">
        <f t="shared" ref="L602" si="299">K602</f>
        <v>15.002000000000001</v>
      </c>
    </row>
    <row r="603" spans="1:12">
      <c r="A603" s="142" t="s">
        <v>71</v>
      </c>
      <c r="B603" s="142">
        <v>2021</v>
      </c>
      <c r="C603" s="143">
        <v>44450</v>
      </c>
      <c r="D603" s="142" t="s">
        <v>72</v>
      </c>
      <c r="E603" s="142" t="s">
        <v>518</v>
      </c>
      <c r="F603" s="142" t="s">
        <v>532</v>
      </c>
      <c r="G603" s="142" t="s">
        <v>70</v>
      </c>
      <c r="H603" s="142">
        <v>20.049315068493151</v>
      </c>
      <c r="I603" s="142">
        <v>12</v>
      </c>
      <c r="J603" s="142" t="s">
        <v>515</v>
      </c>
      <c r="K603" s="142">
        <v>23.783999999999999</v>
      </c>
      <c r="L603" s="142">
        <f t="shared" ref="L603" si="300">K603-K602</f>
        <v>8.7819999999999983</v>
      </c>
    </row>
    <row r="604" spans="1:12">
      <c r="A604" s="140" t="s">
        <v>71</v>
      </c>
      <c r="B604" s="140">
        <v>2021</v>
      </c>
      <c r="C604" s="141">
        <v>44450</v>
      </c>
      <c r="D604" s="140" t="s">
        <v>72</v>
      </c>
      <c r="E604" s="140" t="s">
        <v>518</v>
      </c>
      <c r="F604" s="140" t="s">
        <v>532</v>
      </c>
      <c r="G604" s="140" t="s">
        <v>70</v>
      </c>
      <c r="H604" s="140">
        <v>20.049315068493151</v>
      </c>
      <c r="I604" s="140">
        <v>12</v>
      </c>
      <c r="J604" s="140" t="s">
        <v>516</v>
      </c>
      <c r="K604" s="140">
        <v>32.323999999999998</v>
      </c>
      <c r="L604" s="142">
        <f t="shared" si="290"/>
        <v>8.5399999999999991</v>
      </c>
    </row>
    <row r="605" spans="1:12">
      <c r="A605" s="142" t="s">
        <v>71</v>
      </c>
      <c r="B605" s="142">
        <v>2021</v>
      </c>
      <c r="C605" s="143">
        <v>44450</v>
      </c>
      <c r="D605" s="142" t="s">
        <v>72</v>
      </c>
      <c r="E605" s="142" t="s">
        <v>518</v>
      </c>
      <c r="F605" s="142" t="s">
        <v>532</v>
      </c>
      <c r="G605" s="142" t="s">
        <v>70</v>
      </c>
      <c r="H605" s="142">
        <v>20.049315068493151</v>
      </c>
      <c r="I605" s="142">
        <v>12</v>
      </c>
      <c r="J605" s="142" t="s">
        <v>517</v>
      </c>
      <c r="K605" s="142">
        <v>40.890999999999998</v>
      </c>
      <c r="L605" s="142">
        <f t="shared" si="290"/>
        <v>8.5670000000000002</v>
      </c>
    </row>
    <row r="606" spans="1:12">
      <c r="A606" s="140" t="s">
        <v>71</v>
      </c>
      <c r="B606" s="140">
        <v>2021</v>
      </c>
      <c r="C606" s="141">
        <v>44450</v>
      </c>
      <c r="D606" s="140" t="s">
        <v>72</v>
      </c>
      <c r="E606" s="140" t="s">
        <v>209</v>
      </c>
      <c r="F606" s="140" t="s">
        <v>20</v>
      </c>
      <c r="G606" s="140" t="s">
        <v>21</v>
      </c>
      <c r="H606" s="140">
        <v>26.101369863013698</v>
      </c>
      <c r="I606" s="140">
        <v>1</v>
      </c>
      <c r="J606" s="140" t="s">
        <v>514</v>
      </c>
      <c r="K606" s="140">
        <v>11.762</v>
      </c>
      <c r="L606" s="140">
        <f t="shared" ref="L606" si="301">K606</f>
        <v>11.762</v>
      </c>
    </row>
    <row r="607" spans="1:12">
      <c r="A607" s="142" t="s">
        <v>71</v>
      </c>
      <c r="B607" s="142">
        <v>2021</v>
      </c>
      <c r="C607" s="143">
        <v>44450</v>
      </c>
      <c r="D607" s="142" t="s">
        <v>72</v>
      </c>
      <c r="E607" s="142" t="s">
        <v>209</v>
      </c>
      <c r="F607" s="142" t="s">
        <v>20</v>
      </c>
      <c r="G607" s="142" t="s">
        <v>21</v>
      </c>
      <c r="H607" s="142">
        <v>26.101369863013698</v>
      </c>
      <c r="I607" s="142">
        <v>1</v>
      </c>
      <c r="J607" s="142" t="s">
        <v>515</v>
      </c>
      <c r="K607" s="142">
        <v>19.100000000000001</v>
      </c>
      <c r="L607" s="142">
        <f t="shared" ref="L607" si="302">K607-K606</f>
        <v>7.338000000000001</v>
      </c>
    </row>
    <row r="608" spans="1:12">
      <c r="A608" s="140" t="s">
        <v>71</v>
      </c>
      <c r="B608" s="140">
        <v>2021</v>
      </c>
      <c r="C608" s="141">
        <v>44450</v>
      </c>
      <c r="D608" s="140" t="s">
        <v>72</v>
      </c>
      <c r="E608" s="140" t="s">
        <v>209</v>
      </c>
      <c r="F608" s="140" t="s">
        <v>20</v>
      </c>
      <c r="G608" s="140" t="s">
        <v>21</v>
      </c>
      <c r="H608" s="140">
        <v>26.101369863013698</v>
      </c>
      <c r="I608" s="140">
        <v>1</v>
      </c>
      <c r="J608" s="140" t="s">
        <v>516</v>
      </c>
      <c r="K608" s="140">
        <v>26.038</v>
      </c>
      <c r="L608" s="142">
        <f t="shared" si="290"/>
        <v>6.9379999999999988</v>
      </c>
    </row>
    <row r="609" spans="1:12">
      <c r="A609" s="142" t="s">
        <v>71</v>
      </c>
      <c r="B609" s="142">
        <v>2021</v>
      </c>
      <c r="C609" s="143">
        <v>44450</v>
      </c>
      <c r="D609" s="142" t="s">
        <v>72</v>
      </c>
      <c r="E609" s="142" t="s">
        <v>209</v>
      </c>
      <c r="F609" s="142" t="s">
        <v>20</v>
      </c>
      <c r="G609" s="142" t="s">
        <v>21</v>
      </c>
      <c r="H609" s="142">
        <v>26.101369863013698</v>
      </c>
      <c r="I609" s="142">
        <v>1</v>
      </c>
      <c r="J609" s="142" t="s">
        <v>517</v>
      </c>
      <c r="K609" s="142">
        <v>33.232999999999997</v>
      </c>
      <c r="L609" s="142">
        <f t="shared" si="290"/>
        <v>7.1949999999999967</v>
      </c>
    </row>
    <row r="610" spans="1:12">
      <c r="A610" s="140" t="s">
        <v>71</v>
      </c>
      <c r="B610" s="140">
        <v>2021</v>
      </c>
      <c r="C610" s="141">
        <v>44450</v>
      </c>
      <c r="D610" s="140" t="s">
        <v>72</v>
      </c>
      <c r="E610" s="140" t="s">
        <v>209</v>
      </c>
      <c r="F610" s="140" t="s">
        <v>16</v>
      </c>
      <c r="G610" s="140" t="s">
        <v>17</v>
      </c>
      <c r="H610" s="140">
        <v>22.391780821917809</v>
      </c>
      <c r="I610" s="140">
        <v>2</v>
      </c>
      <c r="J610" s="140" t="s">
        <v>514</v>
      </c>
      <c r="K610" s="140">
        <v>12.462</v>
      </c>
      <c r="L610" s="140">
        <f t="shared" ref="L610" si="303">K610</f>
        <v>12.462</v>
      </c>
    </row>
    <row r="611" spans="1:12">
      <c r="A611" s="142" t="s">
        <v>71</v>
      </c>
      <c r="B611" s="142">
        <v>2021</v>
      </c>
      <c r="C611" s="143">
        <v>44450</v>
      </c>
      <c r="D611" s="142" t="s">
        <v>72</v>
      </c>
      <c r="E611" s="142" t="s">
        <v>209</v>
      </c>
      <c r="F611" s="142" t="s">
        <v>16</v>
      </c>
      <c r="G611" s="142" t="s">
        <v>17</v>
      </c>
      <c r="H611" s="142">
        <v>22.391780821917809</v>
      </c>
      <c r="I611" s="142">
        <v>2</v>
      </c>
      <c r="J611" s="142" t="s">
        <v>515</v>
      </c>
      <c r="K611" s="142">
        <v>20.039000000000001</v>
      </c>
      <c r="L611" s="142">
        <f t="shared" ref="L611" si="304">K611-K610</f>
        <v>7.5770000000000017</v>
      </c>
    </row>
    <row r="612" spans="1:12">
      <c r="A612" s="140" t="s">
        <v>71</v>
      </c>
      <c r="B612" s="140">
        <v>2021</v>
      </c>
      <c r="C612" s="141">
        <v>44450</v>
      </c>
      <c r="D612" s="140" t="s">
        <v>72</v>
      </c>
      <c r="E612" s="140" t="s">
        <v>209</v>
      </c>
      <c r="F612" s="140" t="s">
        <v>16</v>
      </c>
      <c r="G612" s="140" t="s">
        <v>17</v>
      </c>
      <c r="H612" s="140">
        <v>22.391780821917809</v>
      </c>
      <c r="I612" s="140">
        <v>2</v>
      </c>
      <c r="J612" s="140" t="s">
        <v>516</v>
      </c>
      <c r="K612" s="140">
        <v>27.215</v>
      </c>
      <c r="L612" s="142">
        <f t="shared" si="290"/>
        <v>7.1759999999999984</v>
      </c>
    </row>
    <row r="613" spans="1:12">
      <c r="A613" s="142" t="s">
        <v>71</v>
      </c>
      <c r="B613" s="142">
        <v>2021</v>
      </c>
      <c r="C613" s="143">
        <v>44450</v>
      </c>
      <c r="D613" s="142" t="s">
        <v>72</v>
      </c>
      <c r="E613" s="142" t="s">
        <v>209</v>
      </c>
      <c r="F613" s="142" t="s">
        <v>16</v>
      </c>
      <c r="G613" s="142" t="s">
        <v>17</v>
      </c>
      <c r="H613" s="142">
        <v>22.391780821917809</v>
      </c>
      <c r="I613" s="142">
        <v>2</v>
      </c>
      <c r="J613" s="142" t="s">
        <v>517</v>
      </c>
      <c r="K613" s="142">
        <v>34.506</v>
      </c>
      <c r="L613" s="142">
        <f t="shared" si="290"/>
        <v>7.2910000000000004</v>
      </c>
    </row>
    <row r="614" spans="1:12">
      <c r="A614" s="140" t="s">
        <v>71</v>
      </c>
      <c r="B614" s="140">
        <v>2021</v>
      </c>
      <c r="C614" s="141">
        <v>44450</v>
      </c>
      <c r="D614" s="140" t="s">
        <v>72</v>
      </c>
      <c r="E614" s="140" t="s">
        <v>209</v>
      </c>
      <c r="F614" s="140" t="s">
        <v>46</v>
      </c>
      <c r="G614" s="140" t="s">
        <v>47</v>
      </c>
      <c r="H614" s="140">
        <v>400</v>
      </c>
      <c r="I614" s="140">
        <v>3</v>
      </c>
      <c r="J614" s="140" t="s">
        <v>514</v>
      </c>
      <c r="K614" s="140">
        <v>12.367000000000001</v>
      </c>
      <c r="L614" s="140">
        <f t="shared" ref="L614" si="305">K614</f>
        <v>12.367000000000001</v>
      </c>
    </row>
    <row r="615" spans="1:12">
      <c r="A615" s="142" t="s">
        <v>71</v>
      </c>
      <c r="B615" s="142">
        <v>2021</v>
      </c>
      <c r="C615" s="143">
        <v>44450</v>
      </c>
      <c r="D615" s="142" t="s">
        <v>72</v>
      </c>
      <c r="E615" s="142" t="s">
        <v>209</v>
      </c>
      <c r="F615" s="142" t="s">
        <v>46</v>
      </c>
      <c r="G615" s="142" t="s">
        <v>47</v>
      </c>
      <c r="H615" s="142">
        <v>400</v>
      </c>
      <c r="I615" s="142">
        <v>3</v>
      </c>
      <c r="J615" s="142" t="s">
        <v>515</v>
      </c>
      <c r="K615" s="142">
        <v>20.084</v>
      </c>
      <c r="L615" s="142">
        <f t="shared" ref="L615" si="306">K615-K614</f>
        <v>7.7169999999999987</v>
      </c>
    </row>
    <row r="616" spans="1:12">
      <c r="A616" s="140" t="s">
        <v>71</v>
      </c>
      <c r="B616" s="140">
        <v>2021</v>
      </c>
      <c r="C616" s="141">
        <v>44450</v>
      </c>
      <c r="D616" s="140" t="s">
        <v>72</v>
      </c>
      <c r="E616" s="140" t="s">
        <v>209</v>
      </c>
      <c r="F616" s="140" t="s">
        <v>46</v>
      </c>
      <c r="G616" s="140" t="s">
        <v>47</v>
      </c>
      <c r="H616" s="140">
        <v>400</v>
      </c>
      <c r="I616" s="140">
        <v>3</v>
      </c>
      <c r="J616" s="140" t="s">
        <v>516</v>
      </c>
      <c r="K616" s="140">
        <v>27.428999999999998</v>
      </c>
      <c r="L616" s="142">
        <f t="shared" si="290"/>
        <v>7.3449999999999989</v>
      </c>
    </row>
    <row r="617" spans="1:12">
      <c r="A617" s="142" t="s">
        <v>71</v>
      </c>
      <c r="B617" s="142">
        <v>2021</v>
      </c>
      <c r="C617" s="143">
        <v>44450</v>
      </c>
      <c r="D617" s="142" t="s">
        <v>72</v>
      </c>
      <c r="E617" s="142" t="s">
        <v>209</v>
      </c>
      <c r="F617" s="142" t="s">
        <v>46</v>
      </c>
      <c r="G617" s="142" t="s">
        <v>47</v>
      </c>
      <c r="H617" s="142">
        <v>400</v>
      </c>
      <c r="I617" s="142">
        <v>3</v>
      </c>
      <c r="J617" s="142" t="s">
        <v>517</v>
      </c>
      <c r="K617" s="142">
        <v>34.954999999999998</v>
      </c>
      <c r="L617" s="142">
        <f t="shared" si="290"/>
        <v>7.5259999999999998</v>
      </c>
    </row>
    <row r="618" spans="1:12">
      <c r="A618" s="140" t="s">
        <v>71</v>
      </c>
      <c r="B618" s="140">
        <v>2021</v>
      </c>
      <c r="C618" s="141">
        <v>44450</v>
      </c>
      <c r="D618" s="140" t="s">
        <v>72</v>
      </c>
      <c r="E618" s="140" t="s">
        <v>209</v>
      </c>
      <c r="F618" s="140" t="s">
        <v>86</v>
      </c>
      <c r="G618" s="140" t="s">
        <v>21</v>
      </c>
      <c r="H618" s="140">
        <v>22.509589041095889</v>
      </c>
      <c r="I618" s="140">
        <v>4</v>
      </c>
      <c r="J618" s="140" t="s">
        <v>514</v>
      </c>
      <c r="K618" s="140">
        <v>12.569000000000001</v>
      </c>
      <c r="L618" s="140">
        <f t="shared" ref="L618" si="307">K618</f>
        <v>12.569000000000001</v>
      </c>
    </row>
    <row r="619" spans="1:12">
      <c r="A619" s="142" t="s">
        <v>71</v>
      </c>
      <c r="B619" s="142">
        <v>2021</v>
      </c>
      <c r="C619" s="143">
        <v>44450</v>
      </c>
      <c r="D619" s="142" t="s">
        <v>72</v>
      </c>
      <c r="E619" s="142" t="s">
        <v>209</v>
      </c>
      <c r="F619" s="142" t="s">
        <v>86</v>
      </c>
      <c r="G619" s="142" t="s">
        <v>21</v>
      </c>
      <c r="H619" s="142">
        <v>22.509589041095889</v>
      </c>
      <c r="I619" s="142">
        <v>4</v>
      </c>
      <c r="J619" s="142" t="s">
        <v>515</v>
      </c>
      <c r="K619" s="142">
        <v>20.300999999999998</v>
      </c>
      <c r="L619" s="142">
        <f t="shared" ref="L619" si="308">K619-K618</f>
        <v>7.7319999999999975</v>
      </c>
    </row>
    <row r="620" spans="1:12">
      <c r="A620" s="140" t="s">
        <v>71</v>
      </c>
      <c r="B620" s="140">
        <v>2021</v>
      </c>
      <c r="C620" s="141">
        <v>44450</v>
      </c>
      <c r="D620" s="140" t="s">
        <v>72</v>
      </c>
      <c r="E620" s="140" t="s">
        <v>209</v>
      </c>
      <c r="F620" s="140" t="s">
        <v>86</v>
      </c>
      <c r="G620" s="140" t="s">
        <v>21</v>
      </c>
      <c r="H620" s="140">
        <v>22.509589041095889</v>
      </c>
      <c r="I620" s="140">
        <v>4</v>
      </c>
      <c r="J620" s="140" t="s">
        <v>516</v>
      </c>
      <c r="K620" s="140">
        <v>27.617999999999999</v>
      </c>
      <c r="L620" s="142">
        <f t="shared" si="290"/>
        <v>7.3170000000000002</v>
      </c>
    </row>
    <row r="621" spans="1:12">
      <c r="A621" s="142" t="s">
        <v>71</v>
      </c>
      <c r="B621" s="142">
        <v>2021</v>
      </c>
      <c r="C621" s="143">
        <v>44450</v>
      </c>
      <c r="D621" s="142" t="s">
        <v>72</v>
      </c>
      <c r="E621" s="142" t="s">
        <v>209</v>
      </c>
      <c r="F621" s="142" t="s">
        <v>86</v>
      </c>
      <c r="G621" s="142" t="s">
        <v>21</v>
      </c>
      <c r="H621" s="142">
        <v>22.509589041095889</v>
      </c>
      <c r="I621" s="142">
        <v>4</v>
      </c>
      <c r="J621" s="142" t="s">
        <v>517</v>
      </c>
      <c r="K621" s="142">
        <v>35.128</v>
      </c>
      <c r="L621" s="142">
        <f t="shared" si="290"/>
        <v>7.5100000000000016</v>
      </c>
    </row>
    <row r="622" spans="1:12">
      <c r="A622" s="140" t="s">
        <v>71</v>
      </c>
      <c r="B622" s="140">
        <v>2021</v>
      </c>
      <c r="C622" s="141">
        <v>44450</v>
      </c>
      <c r="D622" s="140" t="s">
        <v>72</v>
      </c>
      <c r="E622" s="140" t="s">
        <v>209</v>
      </c>
      <c r="F622" s="140" t="s">
        <v>116</v>
      </c>
      <c r="G622" s="140" t="s">
        <v>17</v>
      </c>
      <c r="H622" s="140">
        <v>20.61917808219178</v>
      </c>
      <c r="I622" s="140">
        <v>5</v>
      </c>
      <c r="J622" s="140" t="s">
        <v>514</v>
      </c>
      <c r="K622" s="140">
        <v>12.266</v>
      </c>
      <c r="L622" s="140">
        <f t="shared" ref="L622" si="309">K622</f>
        <v>12.266</v>
      </c>
    </row>
    <row r="623" spans="1:12">
      <c r="A623" s="142" t="s">
        <v>71</v>
      </c>
      <c r="B623" s="142">
        <v>2021</v>
      </c>
      <c r="C623" s="143">
        <v>44450</v>
      </c>
      <c r="D623" s="142" t="s">
        <v>72</v>
      </c>
      <c r="E623" s="142" t="s">
        <v>209</v>
      </c>
      <c r="F623" s="142" t="s">
        <v>116</v>
      </c>
      <c r="G623" s="142" t="s">
        <v>17</v>
      </c>
      <c r="H623" s="142">
        <v>20.61917808219178</v>
      </c>
      <c r="I623" s="142">
        <v>5</v>
      </c>
      <c r="J623" s="142" t="s">
        <v>515</v>
      </c>
      <c r="K623" s="142">
        <v>20.023</v>
      </c>
      <c r="L623" s="142">
        <f t="shared" ref="L623" si="310">K623-K622</f>
        <v>7.7569999999999997</v>
      </c>
    </row>
    <row r="624" spans="1:12">
      <c r="A624" s="140" t="s">
        <v>71</v>
      </c>
      <c r="B624" s="140">
        <v>2021</v>
      </c>
      <c r="C624" s="141">
        <v>44450</v>
      </c>
      <c r="D624" s="140" t="s">
        <v>72</v>
      </c>
      <c r="E624" s="140" t="s">
        <v>209</v>
      </c>
      <c r="F624" s="140" t="s">
        <v>116</v>
      </c>
      <c r="G624" s="140" t="s">
        <v>17</v>
      </c>
      <c r="H624" s="140">
        <v>20.61917808219178</v>
      </c>
      <c r="I624" s="140">
        <v>5</v>
      </c>
      <c r="J624" s="140" t="s">
        <v>516</v>
      </c>
      <c r="K624" s="140">
        <v>27.5</v>
      </c>
      <c r="L624" s="142">
        <f t="shared" si="290"/>
        <v>7.4770000000000003</v>
      </c>
    </row>
    <row r="625" spans="1:12">
      <c r="A625" s="142" t="s">
        <v>71</v>
      </c>
      <c r="B625" s="142">
        <v>2021</v>
      </c>
      <c r="C625" s="143">
        <v>44450</v>
      </c>
      <c r="D625" s="142" t="s">
        <v>72</v>
      </c>
      <c r="E625" s="142" t="s">
        <v>209</v>
      </c>
      <c r="F625" s="142" t="s">
        <v>116</v>
      </c>
      <c r="G625" s="142" t="s">
        <v>17</v>
      </c>
      <c r="H625" s="142">
        <v>20.61917808219178</v>
      </c>
      <c r="I625" s="142">
        <v>5</v>
      </c>
      <c r="J625" s="142" t="s">
        <v>517</v>
      </c>
      <c r="K625" s="142">
        <v>35.295999999999999</v>
      </c>
      <c r="L625" s="142">
        <f t="shared" si="290"/>
        <v>7.7959999999999994</v>
      </c>
    </row>
    <row r="626" spans="1:12">
      <c r="A626" s="140" t="s">
        <v>71</v>
      </c>
      <c r="B626" s="140">
        <v>2021</v>
      </c>
      <c r="C626" s="141">
        <v>44450</v>
      </c>
      <c r="D626" s="140" t="s">
        <v>72</v>
      </c>
      <c r="E626" s="140" t="s">
        <v>209</v>
      </c>
      <c r="F626" s="140" t="s">
        <v>58</v>
      </c>
      <c r="G626" s="140" t="s">
        <v>17</v>
      </c>
      <c r="H626" s="140">
        <v>23.657534246575342</v>
      </c>
      <c r="I626" s="140">
        <v>6</v>
      </c>
      <c r="J626" s="140" t="s">
        <v>514</v>
      </c>
      <c r="K626" s="140">
        <v>12.683</v>
      </c>
      <c r="L626" s="140">
        <f t="shared" ref="L626" si="311">K626</f>
        <v>12.683</v>
      </c>
    </row>
    <row r="627" spans="1:12">
      <c r="A627" s="142" t="s">
        <v>71</v>
      </c>
      <c r="B627" s="142">
        <v>2021</v>
      </c>
      <c r="C627" s="143">
        <v>44450</v>
      </c>
      <c r="D627" s="142" t="s">
        <v>72</v>
      </c>
      <c r="E627" s="142" t="s">
        <v>209</v>
      </c>
      <c r="F627" s="142" t="s">
        <v>58</v>
      </c>
      <c r="G627" s="142" t="s">
        <v>17</v>
      </c>
      <c r="H627" s="142">
        <v>23.657534246575342</v>
      </c>
      <c r="I627" s="142">
        <v>6</v>
      </c>
      <c r="J627" s="142" t="s">
        <v>515</v>
      </c>
      <c r="K627" s="142">
        <v>20.45</v>
      </c>
      <c r="L627" s="142">
        <f t="shared" ref="L627" si="312">K627-K626</f>
        <v>7.7669999999999995</v>
      </c>
    </row>
    <row r="628" spans="1:12">
      <c r="A628" s="140" t="s">
        <v>71</v>
      </c>
      <c r="B628" s="140">
        <v>2021</v>
      </c>
      <c r="C628" s="141">
        <v>44450</v>
      </c>
      <c r="D628" s="140" t="s">
        <v>72</v>
      </c>
      <c r="E628" s="140" t="s">
        <v>209</v>
      </c>
      <c r="F628" s="140" t="s">
        <v>58</v>
      </c>
      <c r="G628" s="140" t="s">
        <v>17</v>
      </c>
      <c r="H628" s="140">
        <v>23.657534246575342</v>
      </c>
      <c r="I628" s="140">
        <v>6</v>
      </c>
      <c r="J628" s="140" t="s">
        <v>516</v>
      </c>
      <c r="K628" s="140">
        <v>27.829000000000001</v>
      </c>
      <c r="L628" s="142">
        <f t="shared" si="290"/>
        <v>7.3790000000000013</v>
      </c>
    </row>
    <row r="629" spans="1:12">
      <c r="A629" s="142" t="s">
        <v>71</v>
      </c>
      <c r="B629" s="142">
        <v>2021</v>
      </c>
      <c r="C629" s="143">
        <v>44450</v>
      </c>
      <c r="D629" s="142" t="s">
        <v>72</v>
      </c>
      <c r="E629" s="142" t="s">
        <v>209</v>
      </c>
      <c r="F629" s="142" t="s">
        <v>58</v>
      </c>
      <c r="G629" s="142" t="s">
        <v>17</v>
      </c>
      <c r="H629" s="142">
        <v>23.657534246575342</v>
      </c>
      <c r="I629" s="142">
        <v>6</v>
      </c>
      <c r="J629" s="142" t="s">
        <v>517</v>
      </c>
      <c r="K629" s="142">
        <v>35.345999999999997</v>
      </c>
      <c r="L629" s="142">
        <f t="shared" si="290"/>
        <v>7.5169999999999959</v>
      </c>
    </row>
    <row r="630" spans="1:12">
      <c r="A630" s="140" t="s">
        <v>71</v>
      </c>
      <c r="B630" s="140">
        <v>2021</v>
      </c>
      <c r="C630" s="141">
        <v>44450</v>
      </c>
      <c r="D630" s="140" t="s">
        <v>72</v>
      </c>
      <c r="E630" s="140" t="s">
        <v>209</v>
      </c>
      <c r="F630" s="140" t="s">
        <v>535</v>
      </c>
      <c r="G630" s="140" t="s">
        <v>21</v>
      </c>
      <c r="H630" s="140">
        <v>400</v>
      </c>
      <c r="I630" s="140">
        <v>7</v>
      </c>
      <c r="J630" s="140" t="s">
        <v>514</v>
      </c>
      <c r="K630" s="140">
        <v>13.465</v>
      </c>
      <c r="L630" s="140">
        <f t="shared" ref="L630" si="313">K630</f>
        <v>13.465</v>
      </c>
    </row>
    <row r="631" spans="1:12">
      <c r="A631" s="142" t="s">
        <v>71</v>
      </c>
      <c r="B631" s="142">
        <v>2021</v>
      </c>
      <c r="C631" s="143">
        <v>44450</v>
      </c>
      <c r="D631" s="142" t="s">
        <v>72</v>
      </c>
      <c r="E631" s="142" t="s">
        <v>209</v>
      </c>
      <c r="F631" s="142" t="s">
        <v>535</v>
      </c>
      <c r="G631" s="142" t="s">
        <v>21</v>
      </c>
      <c r="H631" s="142">
        <v>400</v>
      </c>
      <c r="I631" s="142">
        <v>7</v>
      </c>
      <c r="J631" s="142" t="s">
        <v>515</v>
      </c>
      <c r="K631" s="142">
        <v>21.608000000000001</v>
      </c>
      <c r="L631" s="142">
        <f t="shared" ref="L631" si="314">K631-K630</f>
        <v>8.1430000000000007</v>
      </c>
    </row>
    <row r="632" spans="1:12">
      <c r="A632" s="140" t="s">
        <v>71</v>
      </c>
      <c r="B632" s="140">
        <v>2021</v>
      </c>
      <c r="C632" s="141">
        <v>44450</v>
      </c>
      <c r="D632" s="140" t="s">
        <v>72</v>
      </c>
      <c r="E632" s="140" t="s">
        <v>209</v>
      </c>
      <c r="F632" s="140" t="s">
        <v>535</v>
      </c>
      <c r="G632" s="140" t="s">
        <v>21</v>
      </c>
      <c r="H632" s="140">
        <v>400</v>
      </c>
      <c r="I632" s="140">
        <v>7</v>
      </c>
      <c r="J632" s="140" t="s">
        <v>516</v>
      </c>
      <c r="K632" s="140">
        <v>29.388000000000002</v>
      </c>
      <c r="L632" s="142">
        <f t="shared" si="290"/>
        <v>7.7800000000000011</v>
      </c>
    </row>
    <row r="633" spans="1:12">
      <c r="A633" s="142" t="s">
        <v>71</v>
      </c>
      <c r="B633" s="142">
        <v>2021</v>
      </c>
      <c r="C633" s="143">
        <v>44450</v>
      </c>
      <c r="D633" s="142" t="s">
        <v>72</v>
      </c>
      <c r="E633" s="142" t="s">
        <v>209</v>
      </c>
      <c r="F633" s="142" t="s">
        <v>535</v>
      </c>
      <c r="G633" s="142" t="s">
        <v>21</v>
      </c>
      <c r="H633" s="142">
        <v>400</v>
      </c>
      <c r="I633" s="142">
        <v>7</v>
      </c>
      <c r="J633" s="142" t="s">
        <v>517</v>
      </c>
      <c r="K633" s="142">
        <v>37.36</v>
      </c>
      <c r="L633" s="142">
        <f t="shared" si="290"/>
        <v>7.9719999999999978</v>
      </c>
    </row>
    <row r="634" spans="1:12">
      <c r="A634" s="140" t="s">
        <v>71</v>
      </c>
      <c r="B634" s="140">
        <v>2021</v>
      </c>
      <c r="C634" s="141">
        <v>44450</v>
      </c>
      <c r="D634" s="140" t="s">
        <v>72</v>
      </c>
      <c r="E634" s="140" t="s">
        <v>209</v>
      </c>
      <c r="F634" s="140" t="s">
        <v>87</v>
      </c>
      <c r="G634" s="140" t="s">
        <v>17</v>
      </c>
      <c r="H634" s="140">
        <v>400</v>
      </c>
      <c r="I634" s="140">
        <v>8</v>
      </c>
      <c r="J634" s="140" t="s">
        <v>514</v>
      </c>
      <c r="K634" s="140">
        <v>13.243</v>
      </c>
      <c r="L634" s="140">
        <f t="shared" ref="L634" si="315">K634</f>
        <v>13.243</v>
      </c>
    </row>
    <row r="635" spans="1:12">
      <c r="A635" s="142" t="s">
        <v>71</v>
      </c>
      <c r="B635" s="142">
        <v>2021</v>
      </c>
      <c r="C635" s="143">
        <v>44450</v>
      </c>
      <c r="D635" s="142" t="s">
        <v>72</v>
      </c>
      <c r="E635" s="142" t="s">
        <v>209</v>
      </c>
      <c r="F635" s="142" t="s">
        <v>87</v>
      </c>
      <c r="G635" s="142" t="s">
        <v>17</v>
      </c>
      <c r="H635" s="142">
        <v>400</v>
      </c>
      <c r="I635" s="142">
        <v>8</v>
      </c>
      <c r="J635" s="142" t="s">
        <v>515</v>
      </c>
      <c r="K635" s="142">
        <v>21.324000000000002</v>
      </c>
      <c r="L635" s="142">
        <f t="shared" ref="L635" si="316">K635-K634</f>
        <v>8.0810000000000013</v>
      </c>
    </row>
    <row r="636" spans="1:12">
      <c r="A636" s="140" t="s">
        <v>71</v>
      </c>
      <c r="B636" s="140">
        <v>2021</v>
      </c>
      <c r="C636" s="141">
        <v>44450</v>
      </c>
      <c r="D636" s="140" t="s">
        <v>72</v>
      </c>
      <c r="E636" s="140" t="s">
        <v>209</v>
      </c>
      <c r="F636" s="140" t="s">
        <v>87</v>
      </c>
      <c r="G636" s="140" t="s">
        <v>17</v>
      </c>
      <c r="H636" s="140">
        <v>400</v>
      </c>
      <c r="I636" s="140">
        <v>8</v>
      </c>
      <c r="J636" s="140" t="s">
        <v>516</v>
      </c>
      <c r="K636" s="140">
        <v>29.172999999999998</v>
      </c>
      <c r="L636" s="142">
        <f t="shared" si="290"/>
        <v>7.8489999999999966</v>
      </c>
    </row>
    <row r="637" spans="1:12">
      <c r="A637" s="142" t="s">
        <v>71</v>
      </c>
      <c r="B637" s="142">
        <v>2021</v>
      </c>
      <c r="C637" s="143">
        <v>44450</v>
      </c>
      <c r="D637" s="142" t="s">
        <v>72</v>
      </c>
      <c r="E637" s="142" t="s">
        <v>209</v>
      </c>
      <c r="F637" s="142" t="s">
        <v>87</v>
      </c>
      <c r="G637" s="142" t="s">
        <v>17</v>
      </c>
      <c r="H637" s="142">
        <v>400</v>
      </c>
      <c r="I637" s="142">
        <v>8</v>
      </c>
      <c r="J637" s="142" t="s">
        <v>517</v>
      </c>
      <c r="K637" s="142">
        <v>37.439</v>
      </c>
      <c r="L637" s="142">
        <f t="shared" si="290"/>
        <v>8.2660000000000018</v>
      </c>
    </row>
    <row r="638" spans="1:12">
      <c r="A638" s="140" t="s">
        <v>120</v>
      </c>
      <c r="B638" s="140">
        <v>2021</v>
      </c>
      <c r="C638" s="141">
        <v>44387</v>
      </c>
      <c r="D638" s="140" t="s">
        <v>72</v>
      </c>
      <c r="E638" s="140" t="s">
        <v>518</v>
      </c>
      <c r="F638" s="140" t="s">
        <v>538</v>
      </c>
      <c r="G638" s="140" t="s">
        <v>121</v>
      </c>
      <c r="H638" s="140">
        <v>400</v>
      </c>
      <c r="I638" s="140">
        <v>1</v>
      </c>
      <c r="J638" s="140" t="s">
        <v>514</v>
      </c>
      <c r="K638" s="140">
        <v>11.965999999999999</v>
      </c>
      <c r="L638" s="140">
        <f t="shared" ref="L638" si="317">K638</f>
        <v>11.965999999999999</v>
      </c>
    </row>
    <row r="639" spans="1:12">
      <c r="A639" s="142" t="s">
        <v>120</v>
      </c>
      <c r="B639" s="142">
        <v>2021</v>
      </c>
      <c r="C639" s="143">
        <v>44387</v>
      </c>
      <c r="D639" s="142" t="s">
        <v>72</v>
      </c>
      <c r="E639" s="142" t="s">
        <v>518</v>
      </c>
      <c r="F639" s="142" t="s">
        <v>538</v>
      </c>
      <c r="G639" s="142" t="s">
        <v>121</v>
      </c>
      <c r="H639" s="142">
        <v>400</v>
      </c>
      <c r="I639" s="142">
        <v>1</v>
      </c>
      <c r="J639" s="142" t="s">
        <v>515</v>
      </c>
      <c r="K639" s="142">
        <v>19.324000000000002</v>
      </c>
      <c r="L639" s="142">
        <f t="shared" ref="L639" si="318">K639-K638</f>
        <v>7.3580000000000023</v>
      </c>
    </row>
    <row r="640" spans="1:12">
      <c r="A640" s="140" t="s">
        <v>120</v>
      </c>
      <c r="B640" s="140">
        <v>2021</v>
      </c>
      <c r="C640" s="141">
        <v>44387</v>
      </c>
      <c r="D640" s="140" t="s">
        <v>72</v>
      </c>
      <c r="E640" s="140" t="s">
        <v>518</v>
      </c>
      <c r="F640" s="140" t="s">
        <v>538</v>
      </c>
      <c r="G640" s="140" t="s">
        <v>121</v>
      </c>
      <c r="H640" s="140">
        <v>400</v>
      </c>
      <c r="I640" s="140">
        <v>1</v>
      </c>
      <c r="J640" s="140" t="s">
        <v>516</v>
      </c>
      <c r="K640" s="140">
        <v>26.51</v>
      </c>
      <c r="L640" s="142">
        <f t="shared" si="290"/>
        <v>7.1859999999999999</v>
      </c>
    </row>
    <row r="641" spans="1:12">
      <c r="A641" s="142" t="s">
        <v>120</v>
      </c>
      <c r="B641" s="142">
        <v>2021</v>
      </c>
      <c r="C641" s="143">
        <v>44387</v>
      </c>
      <c r="D641" s="142" t="s">
        <v>72</v>
      </c>
      <c r="E641" s="142" t="s">
        <v>518</v>
      </c>
      <c r="F641" s="142" t="s">
        <v>538</v>
      </c>
      <c r="G641" s="142" t="s">
        <v>121</v>
      </c>
      <c r="H641" s="142">
        <v>400</v>
      </c>
      <c r="I641" s="142">
        <v>1</v>
      </c>
      <c r="J641" s="142" t="s">
        <v>517</v>
      </c>
      <c r="K641" s="142">
        <v>33.954000000000001</v>
      </c>
      <c r="L641" s="142">
        <f t="shared" si="290"/>
        <v>7.4439999999999991</v>
      </c>
    </row>
    <row r="642" spans="1:12">
      <c r="A642" s="140" t="s">
        <v>120</v>
      </c>
      <c r="B642" s="140">
        <v>2021</v>
      </c>
      <c r="C642" s="141">
        <v>44387</v>
      </c>
      <c r="D642" s="140" t="s">
        <v>72</v>
      </c>
      <c r="E642" s="140" t="s">
        <v>518</v>
      </c>
      <c r="F642" s="140" t="s">
        <v>20</v>
      </c>
      <c r="G642" s="140" t="s">
        <v>21</v>
      </c>
      <c r="H642" s="140">
        <v>25.92876712328767</v>
      </c>
      <c r="I642" s="140">
        <v>2</v>
      </c>
      <c r="J642" s="140" t="s">
        <v>514</v>
      </c>
      <c r="K642" s="140">
        <v>12.212999999999999</v>
      </c>
      <c r="L642" s="140">
        <f t="shared" ref="L642" si="319">K642</f>
        <v>12.212999999999999</v>
      </c>
    </row>
    <row r="643" spans="1:12">
      <c r="A643" s="142" t="s">
        <v>120</v>
      </c>
      <c r="B643" s="142">
        <v>2021</v>
      </c>
      <c r="C643" s="143">
        <v>44387</v>
      </c>
      <c r="D643" s="142" t="s">
        <v>72</v>
      </c>
      <c r="E643" s="142" t="s">
        <v>518</v>
      </c>
      <c r="F643" s="142" t="s">
        <v>20</v>
      </c>
      <c r="G643" s="142" t="s">
        <v>21</v>
      </c>
      <c r="H643" s="142">
        <v>25.92876712328767</v>
      </c>
      <c r="I643" s="142">
        <v>2</v>
      </c>
      <c r="J643" s="142" t="s">
        <v>515</v>
      </c>
      <c r="K643" s="142">
        <v>19.66</v>
      </c>
      <c r="L643" s="142">
        <f t="shared" ref="L643" si="320">K643-K642</f>
        <v>7.447000000000001</v>
      </c>
    </row>
    <row r="644" spans="1:12">
      <c r="A644" s="140" t="s">
        <v>120</v>
      </c>
      <c r="B644" s="140">
        <v>2021</v>
      </c>
      <c r="C644" s="141">
        <v>44387</v>
      </c>
      <c r="D644" s="140" t="s">
        <v>72</v>
      </c>
      <c r="E644" s="140" t="s">
        <v>518</v>
      </c>
      <c r="F644" s="140" t="s">
        <v>20</v>
      </c>
      <c r="G644" s="140" t="s">
        <v>21</v>
      </c>
      <c r="H644" s="140">
        <v>25.92876712328767</v>
      </c>
      <c r="I644" s="140">
        <v>2</v>
      </c>
      <c r="J644" s="140" t="s">
        <v>516</v>
      </c>
      <c r="K644" s="140">
        <v>26.768999999999998</v>
      </c>
      <c r="L644" s="142">
        <f t="shared" si="290"/>
        <v>7.1089999999999982</v>
      </c>
    </row>
    <row r="645" spans="1:12">
      <c r="A645" s="142" t="s">
        <v>120</v>
      </c>
      <c r="B645" s="142">
        <v>2021</v>
      </c>
      <c r="C645" s="143">
        <v>44387</v>
      </c>
      <c r="D645" s="142" t="s">
        <v>72</v>
      </c>
      <c r="E645" s="142" t="s">
        <v>518</v>
      </c>
      <c r="F645" s="142" t="s">
        <v>20</v>
      </c>
      <c r="G645" s="142" t="s">
        <v>21</v>
      </c>
      <c r="H645" s="142">
        <v>25.92876712328767</v>
      </c>
      <c r="I645" s="142">
        <v>2</v>
      </c>
      <c r="J645" s="142" t="s">
        <v>517</v>
      </c>
      <c r="K645" s="142">
        <v>34.026000000000003</v>
      </c>
      <c r="L645" s="142">
        <f t="shared" si="290"/>
        <v>7.257000000000005</v>
      </c>
    </row>
    <row r="646" spans="1:12">
      <c r="A646" s="140" t="s">
        <v>120</v>
      </c>
      <c r="B646" s="140">
        <v>2021</v>
      </c>
      <c r="C646" s="141">
        <v>44387</v>
      </c>
      <c r="D646" s="140" t="s">
        <v>72</v>
      </c>
      <c r="E646" s="140" t="s">
        <v>518</v>
      </c>
      <c r="F646" s="140" t="s">
        <v>539</v>
      </c>
      <c r="G646" s="140" t="s">
        <v>121</v>
      </c>
      <c r="H646" s="140">
        <v>400</v>
      </c>
      <c r="I646" s="140">
        <v>3</v>
      </c>
      <c r="J646" s="140" t="s">
        <v>514</v>
      </c>
      <c r="K646" s="140">
        <v>11.663</v>
      </c>
      <c r="L646" s="140">
        <f t="shared" ref="L646" si="321">K646</f>
        <v>11.663</v>
      </c>
    </row>
    <row r="647" spans="1:12">
      <c r="A647" s="142" t="s">
        <v>120</v>
      </c>
      <c r="B647" s="142">
        <v>2021</v>
      </c>
      <c r="C647" s="143">
        <v>44387</v>
      </c>
      <c r="D647" s="142" t="s">
        <v>72</v>
      </c>
      <c r="E647" s="142" t="s">
        <v>518</v>
      </c>
      <c r="F647" s="142" t="s">
        <v>539</v>
      </c>
      <c r="G647" s="142" t="s">
        <v>121</v>
      </c>
      <c r="H647" s="142">
        <v>400</v>
      </c>
      <c r="I647" s="142">
        <v>3</v>
      </c>
      <c r="J647" s="142" t="s">
        <v>515</v>
      </c>
      <c r="K647" s="142">
        <v>19.045000000000002</v>
      </c>
      <c r="L647" s="142">
        <f t="shared" ref="L647:L709" si="322">K647-K646</f>
        <v>7.3820000000000014</v>
      </c>
    </row>
    <row r="648" spans="1:12">
      <c r="A648" s="140" t="s">
        <v>120</v>
      </c>
      <c r="B648" s="140">
        <v>2021</v>
      </c>
      <c r="C648" s="141">
        <v>44387</v>
      </c>
      <c r="D648" s="140" t="s">
        <v>72</v>
      </c>
      <c r="E648" s="140" t="s">
        <v>518</v>
      </c>
      <c r="F648" s="140" t="s">
        <v>539</v>
      </c>
      <c r="G648" s="140" t="s">
        <v>121</v>
      </c>
      <c r="H648" s="140">
        <v>400</v>
      </c>
      <c r="I648" s="140">
        <v>3</v>
      </c>
      <c r="J648" s="140" t="s">
        <v>516</v>
      </c>
      <c r="K648" s="140">
        <v>26.408999999999999</v>
      </c>
      <c r="L648" s="142">
        <f t="shared" si="322"/>
        <v>7.3639999999999972</v>
      </c>
    </row>
    <row r="649" spans="1:12">
      <c r="A649" s="142" t="s">
        <v>120</v>
      </c>
      <c r="B649" s="142">
        <v>2021</v>
      </c>
      <c r="C649" s="143">
        <v>44387</v>
      </c>
      <c r="D649" s="142" t="s">
        <v>72</v>
      </c>
      <c r="E649" s="142" t="s">
        <v>518</v>
      </c>
      <c r="F649" s="142" t="s">
        <v>539</v>
      </c>
      <c r="G649" s="142" t="s">
        <v>121</v>
      </c>
      <c r="H649" s="142">
        <v>400</v>
      </c>
      <c r="I649" s="142">
        <v>3</v>
      </c>
      <c r="J649" s="142" t="s">
        <v>517</v>
      </c>
      <c r="K649" s="142">
        <v>34.22</v>
      </c>
      <c r="L649" s="142">
        <f t="shared" si="322"/>
        <v>7.8109999999999999</v>
      </c>
    </row>
    <row r="650" spans="1:12">
      <c r="A650" s="140" t="s">
        <v>120</v>
      </c>
      <c r="B650" s="140">
        <v>2021</v>
      </c>
      <c r="C650" s="141">
        <v>44387</v>
      </c>
      <c r="D650" s="140" t="s">
        <v>72</v>
      </c>
      <c r="E650" s="140" t="s">
        <v>518</v>
      </c>
      <c r="F650" s="140" t="s">
        <v>126</v>
      </c>
      <c r="G650" s="140" t="s">
        <v>127</v>
      </c>
      <c r="H650" s="140">
        <v>400</v>
      </c>
      <c r="I650" s="140">
        <v>4</v>
      </c>
      <c r="J650" s="140" t="s">
        <v>514</v>
      </c>
      <c r="K650" s="140">
        <v>12.164999999999999</v>
      </c>
      <c r="L650" s="140">
        <f t="shared" ref="L650" si="323">K650</f>
        <v>12.164999999999999</v>
      </c>
    </row>
    <row r="651" spans="1:12">
      <c r="A651" s="142" t="s">
        <v>120</v>
      </c>
      <c r="B651" s="142">
        <v>2021</v>
      </c>
      <c r="C651" s="143">
        <v>44387</v>
      </c>
      <c r="D651" s="142" t="s">
        <v>72</v>
      </c>
      <c r="E651" s="142" t="s">
        <v>518</v>
      </c>
      <c r="F651" s="142" t="s">
        <v>126</v>
      </c>
      <c r="G651" s="142" t="s">
        <v>127</v>
      </c>
      <c r="H651" s="142">
        <v>400</v>
      </c>
      <c r="I651" s="142">
        <v>4</v>
      </c>
      <c r="J651" s="142" t="s">
        <v>515</v>
      </c>
      <c r="K651" s="142">
        <v>19.638999999999999</v>
      </c>
      <c r="L651" s="142">
        <f t="shared" ref="L651" si="324">K651-K650</f>
        <v>7.4740000000000002</v>
      </c>
    </row>
    <row r="652" spans="1:12">
      <c r="A652" s="140" t="s">
        <v>120</v>
      </c>
      <c r="B652" s="140">
        <v>2021</v>
      </c>
      <c r="C652" s="141">
        <v>44387</v>
      </c>
      <c r="D652" s="140" t="s">
        <v>72</v>
      </c>
      <c r="E652" s="140" t="s">
        <v>518</v>
      </c>
      <c r="F652" s="140" t="s">
        <v>126</v>
      </c>
      <c r="G652" s="140" t="s">
        <v>127</v>
      </c>
      <c r="H652" s="140">
        <v>400</v>
      </c>
      <c r="I652" s="140">
        <v>4</v>
      </c>
      <c r="J652" s="140" t="s">
        <v>516</v>
      </c>
      <c r="K652" s="140">
        <v>26.969000000000001</v>
      </c>
      <c r="L652" s="142">
        <f t="shared" si="322"/>
        <v>7.3300000000000018</v>
      </c>
    </row>
    <row r="653" spans="1:12">
      <c r="A653" s="142" t="s">
        <v>120</v>
      </c>
      <c r="B653" s="142">
        <v>2021</v>
      </c>
      <c r="C653" s="143">
        <v>44387</v>
      </c>
      <c r="D653" s="142" t="s">
        <v>72</v>
      </c>
      <c r="E653" s="142" t="s">
        <v>518</v>
      </c>
      <c r="F653" s="142" t="s">
        <v>126</v>
      </c>
      <c r="G653" s="142" t="s">
        <v>127</v>
      </c>
      <c r="H653" s="142">
        <v>400</v>
      </c>
      <c r="I653" s="142">
        <v>4</v>
      </c>
      <c r="J653" s="142" t="s">
        <v>517</v>
      </c>
      <c r="K653" s="142">
        <v>34.542999999999999</v>
      </c>
      <c r="L653" s="142">
        <f t="shared" si="322"/>
        <v>7.5739999999999981</v>
      </c>
    </row>
    <row r="654" spans="1:12">
      <c r="A654" s="140" t="s">
        <v>120</v>
      </c>
      <c r="B654" s="140">
        <v>2021</v>
      </c>
      <c r="C654" s="141">
        <v>44387</v>
      </c>
      <c r="D654" s="140" t="s">
        <v>72</v>
      </c>
      <c r="E654" s="140" t="s">
        <v>518</v>
      </c>
      <c r="F654" s="140" t="s">
        <v>55</v>
      </c>
      <c r="G654" s="140" t="s">
        <v>56</v>
      </c>
      <c r="H654" s="140">
        <v>400</v>
      </c>
      <c r="I654" s="140">
        <v>5</v>
      </c>
      <c r="J654" s="140" t="s">
        <v>514</v>
      </c>
      <c r="K654" s="140">
        <v>12.827</v>
      </c>
      <c r="L654" s="140">
        <f t="shared" ref="L654" si="325">K654</f>
        <v>12.827</v>
      </c>
    </row>
    <row r="655" spans="1:12">
      <c r="A655" s="142" t="s">
        <v>120</v>
      </c>
      <c r="B655" s="142">
        <v>2021</v>
      </c>
      <c r="C655" s="143">
        <v>44387</v>
      </c>
      <c r="D655" s="142" t="s">
        <v>72</v>
      </c>
      <c r="E655" s="142" t="s">
        <v>518</v>
      </c>
      <c r="F655" s="142" t="s">
        <v>55</v>
      </c>
      <c r="G655" s="142" t="s">
        <v>56</v>
      </c>
      <c r="H655" s="142">
        <v>400</v>
      </c>
      <c r="I655" s="142">
        <v>5</v>
      </c>
      <c r="J655" s="142" t="s">
        <v>515</v>
      </c>
      <c r="K655" s="142">
        <v>20.302</v>
      </c>
      <c r="L655" s="142">
        <f t="shared" ref="L655" si="326">K655-K654</f>
        <v>7.4749999999999996</v>
      </c>
    </row>
    <row r="656" spans="1:12">
      <c r="A656" s="140" t="s">
        <v>120</v>
      </c>
      <c r="B656" s="140">
        <v>2021</v>
      </c>
      <c r="C656" s="141">
        <v>44387</v>
      </c>
      <c r="D656" s="140" t="s">
        <v>72</v>
      </c>
      <c r="E656" s="140" t="s">
        <v>518</v>
      </c>
      <c r="F656" s="140" t="s">
        <v>55</v>
      </c>
      <c r="G656" s="140" t="s">
        <v>56</v>
      </c>
      <c r="H656" s="140">
        <v>400</v>
      </c>
      <c r="I656" s="140">
        <v>5</v>
      </c>
      <c r="J656" s="140" t="s">
        <v>516</v>
      </c>
      <c r="K656" s="140">
        <v>27.553000000000001</v>
      </c>
      <c r="L656" s="142">
        <f t="shared" si="322"/>
        <v>7.2510000000000012</v>
      </c>
    </row>
    <row r="657" spans="1:12">
      <c r="A657" s="142" t="s">
        <v>120</v>
      </c>
      <c r="B657" s="142">
        <v>2021</v>
      </c>
      <c r="C657" s="143">
        <v>44387</v>
      </c>
      <c r="D657" s="142" t="s">
        <v>72</v>
      </c>
      <c r="E657" s="142" t="s">
        <v>518</v>
      </c>
      <c r="F657" s="142" t="s">
        <v>55</v>
      </c>
      <c r="G657" s="142" t="s">
        <v>56</v>
      </c>
      <c r="H657" s="142">
        <v>400</v>
      </c>
      <c r="I657" s="142">
        <v>5</v>
      </c>
      <c r="J657" s="142" t="s">
        <v>517</v>
      </c>
      <c r="K657" s="142">
        <v>35.103000000000002</v>
      </c>
      <c r="L657" s="142">
        <f t="shared" si="322"/>
        <v>7.5500000000000007</v>
      </c>
    </row>
    <row r="658" spans="1:12">
      <c r="A658" s="140" t="s">
        <v>120</v>
      </c>
      <c r="B658" s="140">
        <v>2021</v>
      </c>
      <c r="C658" s="141">
        <v>44387</v>
      </c>
      <c r="D658" s="140" t="s">
        <v>72</v>
      </c>
      <c r="E658" s="140" t="s">
        <v>518</v>
      </c>
      <c r="F658" s="140" t="s">
        <v>540</v>
      </c>
      <c r="G658" s="140" t="s">
        <v>15</v>
      </c>
      <c r="H658" s="140">
        <v>400</v>
      </c>
      <c r="I658" s="140">
        <v>6</v>
      </c>
      <c r="J658" s="140" t="s">
        <v>514</v>
      </c>
      <c r="K658" s="140">
        <v>12.342000000000001</v>
      </c>
      <c r="L658" s="140">
        <f t="shared" ref="L658" si="327">K658</f>
        <v>12.342000000000001</v>
      </c>
    </row>
    <row r="659" spans="1:12">
      <c r="A659" s="142" t="s">
        <v>120</v>
      </c>
      <c r="B659" s="142">
        <v>2021</v>
      </c>
      <c r="C659" s="143">
        <v>44387</v>
      </c>
      <c r="D659" s="142" t="s">
        <v>72</v>
      </c>
      <c r="E659" s="142" t="s">
        <v>518</v>
      </c>
      <c r="F659" s="142" t="s">
        <v>540</v>
      </c>
      <c r="G659" s="142" t="s">
        <v>15</v>
      </c>
      <c r="H659" s="142">
        <v>400</v>
      </c>
      <c r="I659" s="142">
        <v>6</v>
      </c>
      <c r="J659" s="142" t="s">
        <v>515</v>
      </c>
      <c r="K659" s="142">
        <v>20.07</v>
      </c>
      <c r="L659" s="142">
        <f t="shared" ref="L659" si="328">K659-K658</f>
        <v>7.7279999999999998</v>
      </c>
    </row>
    <row r="660" spans="1:12">
      <c r="A660" s="140" t="s">
        <v>120</v>
      </c>
      <c r="B660" s="140">
        <v>2021</v>
      </c>
      <c r="C660" s="141">
        <v>44387</v>
      </c>
      <c r="D660" s="140" t="s">
        <v>72</v>
      </c>
      <c r="E660" s="140" t="s">
        <v>518</v>
      </c>
      <c r="F660" s="140" t="s">
        <v>540</v>
      </c>
      <c r="G660" s="140" t="s">
        <v>15</v>
      </c>
      <c r="H660" s="140">
        <v>400</v>
      </c>
      <c r="I660" s="140">
        <v>6</v>
      </c>
      <c r="J660" s="140" t="s">
        <v>516</v>
      </c>
      <c r="K660" s="140">
        <v>27.637</v>
      </c>
      <c r="L660" s="142">
        <f t="shared" si="322"/>
        <v>7.5670000000000002</v>
      </c>
    </row>
    <row r="661" spans="1:12">
      <c r="A661" s="142" t="s">
        <v>120</v>
      </c>
      <c r="B661" s="142">
        <v>2021</v>
      </c>
      <c r="C661" s="143">
        <v>44387</v>
      </c>
      <c r="D661" s="142" t="s">
        <v>72</v>
      </c>
      <c r="E661" s="142" t="s">
        <v>518</v>
      </c>
      <c r="F661" s="142" t="s">
        <v>540</v>
      </c>
      <c r="G661" s="142" t="s">
        <v>15</v>
      </c>
      <c r="H661" s="142">
        <v>400</v>
      </c>
      <c r="I661" s="142">
        <v>6</v>
      </c>
      <c r="J661" s="142" t="s">
        <v>517</v>
      </c>
      <c r="K661" s="142">
        <v>35.387999999999998</v>
      </c>
      <c r="L661" s="142">
        <f t="shared" si="322"/>
        <v>7.7509999999999977</v>
      </c>
    </row>
    <row r="662" spans="1:12">
      <c r="A662" s="140" t="s">
        <v>120</v>
      </c>
      <c r="B662" s="140">
        <v>2021</v>
      </c>
      <c r="C662" s="141">
        <v>44387</v>
      </c>
      <c r="D662" s="140" t="s">
        <v>72</v>
      </c>
      <c r="E662" s="140" t="s">
        <v>518</v>
      </c>
      <c r="F662" s="140" t="s">
        <v>128</v>
      </c>
      <c r="G662" s="140" t="s">
        <v>15</v>
      </c>
      <c r="H662" s="140">
        <v>400</v>
      </c>
      <c r="I662" s="140">
        <v>7</v>
      </c>
      <c r="J662" s="140" t="s">
        <v>514</v>
      </c>
      <c r="K662" s="140">
        <v>13.118</v>
      </c>
      <c r="L662" s="140">
        <f t="shared" ref="L662" si="329">K662</f>
        <v>13.118</v>
      </c>
    </row>
    <row r="663" spans="1:12">
      <c r="A663" s="142" t="s">
        <v>120</v>
      </c>
      <c r="B663" s="142">
        <v>2021</v>
      </c>
      <c r="C663" s="143">
        <v>44387</v>
      </c>
      <c r="D663" s="142" t="s">
        <v>72</v>
      </c>
      <c r="E663" s="142" t="s">
        <v>518</v>
      </c>
      <c r="F663" s="142" t="s">
        <v>128</v>
      </c>
      <c r="G663" s="142" t="s">
        <v>15</v>
      </c>
      <c r="H663" s="142">
        <v>400</v>
      </c>
      <c r="I663" s="142">
        <v>7</v>
      </c>
      <c r="J663" s="142" t="s">
        <v>515</v>
      </c>
      <c r="K663" s="142">
        <v>21.129000000000001</v>
      </c>
      <c r="L663" s="142">
        <f t="shared" ref="L663" si="330">K663-K662</f>
        <v>8.011000000000001</v>
      </c>
    </row>
    <row r="664" spans="1:12">
      <c r="A664" s="140" t="s">
        <v>120</v>
      </c>
      <c r="B664" s="140">
        <v>2021</v>
      </c>
      <c r="C664" s="141">
        <v>44387</v>
      </c>
      <c r="D664" s="140" t="s">
        <v>72</v>
      </c>
      <c r="E664" s="140" t="s">
        <v>518</v>
      </c>
      <c r="F664" s="140" t="s">
        <v>128</v>
      </c>
      <c r="G664" s="140" t="s">
        <v>15</v>
      </c>
      <c r="H664" s="140">
        <v>400</v>
      </c>
      <c r="I664" s="140">
        <v>7</v>
      </c>
      <c r="J664" s="140" t="s">
        <v>516</v>
      </c>
      <c r="K664" s="140">
        <v>28.741</v>
      </c>
      <c r="L664" s="142">
        <f t="shared" si="322"/>
        <v>7.6119999999999983</v>
      </c>
    </row>
    <row r="665" spans="1:12">
      <c r="A665" s="142" t="s">
        <v>120</v>
      </c>
      <c r="B665" s="142">
        <v>2021</v>
      </c>
      <c r="C665" s="143">
        <v>44387</v>
      </c>
      <c r="D665" s="142" t="s">
        <v>72</v>
      </c>
      <c r="E665" s="142" t="s">
        <v>518</v>
      </c>
      <c r="F665" s="142" t="s">
        <v>128</v>
      </c>
      <c r="G665" s="142" t="s">
        <v>15</v>
      </c>
      <c r="H665" s="142">
        <v>400</v>
      </c>
      <c r="I665" s="142">
        <v>7</v>
      </c>
      <c r="J665" s="142" t="s">
        <v>517</v>
      </c>
      <c r="K665" s="142">
        <v>36.360999999999997</v>
      </c>
      <c r="L665" s="142">
        <f t="shared" si="322"/>
        <v>7.6199999999999974</v>
      </c>
    </row>
    <row r="666" spans="1:12">
      <c r="A666" s="140" t="s">
        <v>120</v>
      </c>
      <c r="B666" s="140">
        <v>2021</v>
      </c>
      <c r="C666" s="141">
        <v>44387</v>
      </c>
      <c r="D666" s="140" t="s">
        <v>72</v>
      </c>
      <c r="E666" s="140" t="s">
        <v>518</v>
      </c>
      <c r="F666" s="140" t="s">
        <v>115</v>
      </c>
      <c r="G666" s="140" t="s">
        <v>31</v>
      </c>
      <c r="H666" s="140">
        <v>400</v>
      </c>
      <c r="I666" s="140">
        <v>8</v>
      </c>
      <c r="J666" s="140" t="s">
        <v>514</v>
      </c>
      <c r="K666" s="140">
        <v>13.553000000000001</v>
      </c>
      <c r="L666" s="140">
        <f t="shared" ref="L666" si="331">K666</f>
        <v>13.553000000000001</v>
      </c>
    </row>
    <row r="667" spans="1:12">
      <c r="A667" s="142" t="s">
        <v>120</v>
      </c>
      <c r="B667" s="142">
        <v>2021</v>
      </c>
      <c r="C667" s="143">
        <v>44387</v>
      </c>
      <c r="D667" s="142" t="s">
        <v>72</v>
      </c>
      <c r="E667" s="142" t="s">
        <v>518</v>
      </c>
      <c r="F667" s="142" t="s">
        <v>115</v>
      </c>
      <c r="G667" s="142" t="s">
        <v>31</v>
      </c>
      <c r="H667" s="142">
        <v>400</v>
      </c>
      <c r="I667" s="142">
        <v>8</v>
      </c>
      <c r="J667" s="142" t="s">
        <v>515</v>
      </c>
      <c r="K667" s="142">
        <v>21.315999999999999</v>
      </c>
      <c r="L667" s="142">
        <f t="shared" ref="L667" si="332">K667-K666</f>
        <v>7.7629999999999981</v>
      </c>
    </row>
    <row r="668" spans="1:12">
      <c r="A668" s="140" t="s">
        <v>120</v>
      </c>
      <c r="B668" s="140">
        <v>2021</v>
      </c>
      <c r="C668" s="141">
        <v>44387</v>
      </c>
      <c r="D668" s="140" t="s">
        <v>72</v>
      </c>
      <c r="E668" s="140" t="s">
        <v>518</v>
      </c>
      <c r="F668" s="140" t="s">
        <v>115</v>
      </c>
      <c r="G668" s="140" t="s">
        <v>31</v>
      </c>
      <c r="H668" s="140">
        <v>400</v>
      </c>
      <c r="I668" s="140">
        <v>8</v>
      </c>
      <c r="J668" s="140" t="s">
        <v>516</v>
      </c>
      <c r="K668" s="140">
        <v>29.018999999999998</v>
      </c>
      <c r="L668" s="142">
        <f t="shared" si="322"/>
        <v>7.7029999999999994</v>
      </c>
    </row>
    <row r="669" spans="1:12">
      <c r="A669" s="142" t="s">
        <v>120</v>
      </c>
      <c r="B669" s="142">
        <v>2021</v>
      </c>
      <c r="C669" s="143">
        <v>44387</v>
      </c>
      <c r="D669" s="142" t="s">
        <v>72</v>
      </c>
      <c r="E669" s="142" t="s">
        <v>518</v>
      </c>
      <c r="F669" s="142" t="s">
        <v>115</v>
      </c>
      <c r="G669" s="142" t="s">
        <v>31</v>
      </c>
      <c r="H669" s="142">
        <v>400</v>
      </c>
      <c r="I669" s="142">
        <v>8</v>
      </c>
      <c r="J669" s="142" t="s">
        <v>517</v>
      </c>
      <c r="K669" s="142">
        <v>37.03</v>
      </c>
      <c r="L669" s="142">
        <f t="shared" si="322"/>
        <v>8.0110000000000028</v>
      </c>
    </row>
    <row r="670" spans="1:12">
      <c r="A670" s="140" t="s">
        <v>120</v>
      </c>
      <c r="B670" s="140">
        <v>2021</v>
      </c>
      <c r="C670" s="141">
        <v>44387</v>
      </c>
      <c r="D670" s="140" t="s">
        <v>72</v>
      </c>
      <c r="E670" s="140" t="s">
        <v>518</v>
      </c>
      <c r="F670" s="140" t="s">
        <v>238</v>
      </c>
      <c r="G670" s="140" t="s">
        <v>239</v>
      </c>
      <c r="H670" s="140">
        <v>400</v>
      </c>
      <c r="I670" s="140">
        <v>9</v>
      </c>
      <c r="J670" s="140" t="s">
        <v>514</v>
      </c>
      <c r="K670" s="140">
        <v>13.512</v>
      </c>
      <c r="L670" s="140">
        <f t="shared" ref="L670" si="333">K670</f>
        <v>13.512</v>
      </c>
    </row>
    <row r="671" spans="1:12">
      <c r="A671" s="142" t="s">
        <v>120</v>
      </c>
      <c r="B671" s="142">
        <v>2021</v>
      </c>
      <c r="C671" s="143">
        <v>44387</v>
      </c>
      <c r="D671" s="142" t="s">
        <v>72</v>
      </c>
      <c r="E671" s="142" t="s">
        <v>518</v>
      </c>
      <c r="F671" s="142" t="s">
        <v>238</v>
      </c>
      <c r="G671" s="142" t="s">
        <v>239</v>
      </c>
      <c r="H671" s="142">
        <v>400</v>
      </c>
      <c r="I671" s="142">
        <v>9</v>
      </c>
      <c r="J671" s="142" t="s">
        <v>515</v>
      </c>
      <c r="K671" s="142">
        <v>21.565000000000001</v>
      </c>
      <c r="L671" s="142">
        <f t="shared" ref="L671" si="334">K671-K670</f>
        <v>8.0530000000000008</v>
      </c>
    </row>
    <row r="672" spans="1:12">
      <c r="A672" s="140" t="s">
        <v>120</v>
      </c>
      <c r="B672" s="140">
        <v>2021</v>
      </c>
      <c r="C672" s="141">
        <v>44387</v>
      </c>
      <c r="D672" s="140" t="s">
        <v>72</v>
      </c>
      <c r="E672" s="140" t="s">
        <v>518</v>
      </c>
      <c r="F672" s="140" t="s">
        <v>238</v>
      </c>
      <c r="G672" s="140" t="s">
        <v>239</v>
      </c>
      <c r="H672" s="140">
        <v>400</v>
      </c>
      <c r="I672" s="140">
        <v>9</v>
      </c>
      <c r="J672" s="140" t="s">
        <v>516</v>
      </c>
      <c r="K672" s="140">
        <v>29.402999999999999</v>
      </c>
      <c r="L672" s="142">
        <f t="shared" si="322"/>
        <v>7.8379999999999974</v>
      </c>
    </row>
    <row r="673" spans="1:12">
      <c r="A673" s="142" t="s">
        <v>120</v>
      </c>
      <c r="B673" s="142">
        <v>2021</v>
      </c>
      <c r="C673" s="143">
        <v>44387</v>
      </c>
      <c r="D673" s="142" t="s">
        <v>72</v>
      </c>
      <c r="E673" s="142" t="s">
        <v>518</v>
      </c>
      <c r="F673" s="142" t="s">
        <v>238</v>
      </c>
      <c r="G673" s="142" t="s">
        <v>239</v>
      </c>
      <c r="H673" s="142">
        <v>400</v>
      </c>
      <c r="I673" s="142">
        <v>9</v>
      </c>
      <c r="J673" s="142" t="s">
        <v>517</v>
      </c>
      <c r="K673" s="142">
        <v>37.237000000000002</v>
      </c>
      <c r="L673" s="142">
        <f t="shared" si="322"/>
        <v>7.8340000000000032</v>
      </c>
    </row>
    <row r="674" spans="1:12">
      <c r="A674" s="140" t="s">
        <v>120</v>
      </c>
      <c r="B674" s="140">
        <v>2021</v>
      </c>
      <c r="C674" s="141">
        <v>44387</v>
      </c>
      <c r="D674" s="140" t="s">
        <v>72</v>
      </c>
      <c r="E674" s="140" t="s">
        <v>518</v>
      </c>
      <c r="F674" s="140" t="s">
        <v>541</v>
      </c>
      <c r="G674" s="140" t="s">
        <v>239</v>
      </c>
      <c r="H674" s="140">
        <v>400</v>
      </c>
      <c r="I674" s="140">
        <v>10</v>
      </c>
      <c r="J674" s="140" t="s">
        <v>514</v>
      </c>
      <c r="K674" s="140">
        <v>14.208</v>
      </c>
      <c r="L674" s="140">
        <f t="shared" ref="L674" si="335">K674</f>
        <v>14.208</v>
      </c>
    </row>
    <row r="675" spans="1:12">
      <c r="A675" s="142" t="s">
        <v>120</v>
      </c>
      <c r="B675" s="142">
        <v>2021</v>
      </c>
      <c r="C675" s="143">
        <v>44387</v>
      </c>
      <c r="D675" s="142" t="s">
        <v>72</v>
      </c>
      <c r="E675" s="142" t="s">
        <v>518</v>
      </c>
      <c r="F675" s="142" t="s">
        <v>541</v>
      </c>
      <c r="G675" s="142" t="s">
        <v>239</v>
      </c>
      <c r="H675" s="142">
        <v>400</v>
      </c>
      <c r="I675" s="142">
        <v>10</v>
      </c>
      <c r="J675" s="142" t="s">
        <v>515</v>
      </c>
      <c r="K675" s="142">
        <v>22.771000000000001</v>
      </c>
      <c r="L675" s="142">
        <f t="shared" ref="L675" si="336">K675-K674</f>
        <v>8.5630000000000006</v>
      </c>
    </row>
    <row r="676" spans="1:12">
      <c r="A676" s="140" t="s">
        <v>120</v>
      </c>
      <c r="B676" s="140">
        <v>2021</v>
      </c>
      <c r="C676" s="141">
        <v>44387</v>
      </c>
      <c r="D676" s="140" t="s">
        <v>72</v>
      </c>
      <c r="E676" s="140" t="s">
        <v>518</v>
      </c>
      <c r="F676" s="140" t="s">
        <v>541</v>
      </c>
      <c r="G676" s="140" t="s">
        <v>239</v>
      </c>
      <c r="H676" s="140">
        <v>400</v>
      </c>
      <c r="I676" s="140">
        <v>10</v>
      </c>
      <c r="J676" s="140" t="s">
        <v>516</v>
      </c>
      <c r="K676" s="140">
        <v>30.800999999999998</v>
      </c>
      <c r="L676" s="142">
        <f t="shared" si="322"/>
        <v>8.0299999999999976</v>
      </c>
    </row>
    <row r="677" spans="1:12">
      <c r="A677" s="142" t="s">
        <v>120</v>
      </c>
      <c r="B677" s="142">
        <v>2021</v>
      </c>
      <c r="C677" s="143">
        <v>44387</v>
      </c>
      <c r="D677" s="142" t="s">
        <v>72</v>
      </c>
      <c r="E677" s="142" t="s">
        <v>518</v>
      </c>
      <c r="F677" s="142" t="s">
        <v>541</v>
      </c>
      <c r="G677" s="142" t="s">
        <v>239</v>
      </c>
      <c r="H677" s="142">
        <v>400</v>
      </c>
      <c r="I677" s="142">
        <v>10</v>
      </c>
      <c r="J677" s="142" t="s">
        <v>517</v>
      </c>
      <c r="K677" s="142">
        <v>38.808</v>
      </c>
      <c r="L677" s="142">
        <f t="shared" si="322"/>
        <v>8.0070000000000014</v>
      </c>
    </row>
    <row r="678" spans="1:12">
      <c r="A678" s="140" t="s">
        <v>120</v>
      </c>
      <c r="B678" s="140">
        <v>2021</v>
      </c>
      <c r="C678" s="141">
        <v>44387</v>
      </c>
      <c r="D678" s="140" t="s">
        <v>72</v>
      </c>
      <c r="E678" s="140" t="s">
        <v>209</v>
      </c>
      <c r="F678" s="140" t="s">
        <v>20</v>
      </c>
      <c r="G678" s="140" t="s">
        <v>21</v>
      </c>
      <c r="H678" s="140">
        <v>25.92876712328767</v>
      </c>
      <c r="I678" s="140">
        <v>1</v>
      </c>
      <c r="J678" s="140" t="s">
        <v>514</v>
      </c>
      <c r="K678" s="140">
        <v>12.023</v>
      </c>
      <c r="L678" s="140">
        <f t="shared" ref="L678" si="337">K678</f>
        <v>12.023</v>
      </c>
    </row>
    <row r="679" spans="1:12">
      <c r="A679" s="142" t="s">
        <v>120</v>
      </c>
      <c r="B679" s="142">
        <v>2021</v>
      </c>
      <c r="C679" s="143">
        <v>44387</v>
      </c>
      <c r="D679" s="142" t="s">
        <v>72</v>
      </c>
      <c r="E679" s="142" t="s">
        <v>209</v>
      </c>
      <c r="F679" s="142" t="s">
        <v>20</v>
      </c>
      <c r="G679" s="142" t="s">
        <v>21</v>
      </c>
      <c r="H679" s="142">
        <v>25.92876712328767</v>
      </c>
      <c r="I679" s="142">
        <v>1</v>
      </c>
      <c r="J679" s="142" t="s">
        <v>515</v>
      </c>
      <c r="K679" s="142">
        <v>19.414000000000001</v>
      </c>
      <c r="L679" s="142">
        <f t="shared" ref="L679" si="338">K679-K678</f>
        <v>7.3910000000000018</v>
      </c>
    </row>
    <row r="680" spans="1:12">
      <c r="A680" s="140" t="s">
        <v>120</v>
      </c>
      <c r="B680" s="140">
        <v>2021</v>
      </c>
      <c r="C680" s="141">
        <v>44387</v>
      </c>
      <c r="D680" s="140" t="s">
        <v>72</v>
      </c>
      <c r="E680" s="140" t="s">
        <v>209</v>
      </c>
      <c r="F680" s="140" t="s">
        <v>20</v>
      </c>
      <c r="G680" s="140" t="s">
        <v>21</v>
      </c>
      <c r="H680" s="140">
        <v>25.92876712328767</v>
      </c>
      <c r="I680" s="140">
        <v>1</v>
      </c>
      <c r="J680" s="140" t="s">
        <v>516</v>
      </c>
      <c r="K680" s="140">
        <v>26.527000000000001</v>
      </c>
      <c r="L680" s="142">
        <f t="shared" si="322"/>
        <v>7.1129999999999995</v>
      </c>
    </row>
    <row r="681" spans="1:12">
      <c r="A681" s="142" t="s">
        <v>120</v>
      </c>
      <c r="B681" s="142">
        <v>2021</v>
      </c>
      <c r="C681" s="143">
        <v>44387</v>
      </c>
      <c r="D681" s="142" t="s">
        <v>72</v>
      </c>
      <c r="E681" s="142" t="s">
        <v>209</v>
      </c>
      <c r="F681" s="142" t="s">
        <v>20</v>
      </c>
      <c r="G681" s="142" t="s">
        <v>21</v>
      </c>
      <c r="H681" s="142">
        <v>25.92876712328767</v>
      </c>
      <c r="I681" s="142">
        <v>1</v>
      </c>
      <c r="J681" s="142" t="s">
        <v>517</v>
      </c>
      <c r="K681" s="142">
        <v>33.805999999999997</v>
      </c>
      <c r="L681" s="142">
        <f t="shared" si="322"/>
        <v>7.2789999999999964</v>
      </c>
    </row>
    <row r="682" spans="1:12">
      <c r="A682" s="140" t="s">
        <v>120</v>
      </c>
      <c r="B682" s="140">
        <v>2021</v>
      </c>
      <c r="C682" s="141">
        <v>44387</v>
      </c>
      <c r="D682" s="140" t="s">
        <v>72</v>
      </c>
      <c r="E682" s="140" t="s">
        <v>209</v>
      </c>
      <c r="F682" s="140" t="s">
        <v>538</v>
      </c>
      <c r="G682" s="140" t="s">
        <v>121</v>
      </c>
      <c r="H682" s="140">
        <v>400</v>
      </c>
      <c r="I682" s="140">
        <v>2</v>
      </c>
      <c r="J682" s="140" t="s">
        <v>514</v>
      </c>
      <c r="K682" s="140">
        <v>11.98</v>
      </c>
      <c r="L682" s="140">
        <f t="shared" ref="L682" si="339">K682</f>
        <v>11.98</v>
      </c>
    </row>
    <row r="683" spans="1:12">
      <c r="A683" s="142" t="s">
        <v>120</v>
      </c>
      <c r="B683" s="142">
        <v>2021</v>
      </c>
      <c r="C683" s="143">
        <v>44387</v>
      </c>
      <c r="D683" s="142" t="s">
        <v>72</v>
      </c>
      <c r="E683" s="142" t="s">
        <v>209</v>
      </c>
      <c r="F683" s="142" t="s">
        <v>538</v>
      </c>
      <c r="G683" s="142" t="s">
        <v>121</v>
      </c>
      <c r="H683" s="142">
        <v>400</v>
      </c>
      <c r="I683" s="142">
        <v>2</v>
      </c>
      <c r="J683" s="142" t="s">
        <v>515</v>
      </c>
      <c r="K683" s="142">
        <v>19.347999999999999</v>
      </c>
      <c r="L683" s="142">
        <f t="shared" ref="L683" si="340">K683-K682</f>
        <v>7.3679999999999986</v>
      </c>
    </row>
    <row r="684" spans="1:12">
      <c r="A684" s="140" t="s">
        <v>120</v>
      </c>
      <c r="B684" s="140">
        <v>2021</v>
      </c>
      <c r="C684" s="141">
        <v>44387</v>
      </c>
      <c r="D684" s="140" t="s">
        <v>72</v>
      </c>
      <c r="E684" s="140" t="s">
        <v>209</v>
      </c>
      <c r="F684" s="140" t="s">
        <v>538</v>
      </c>
      <c r="G684" s="140" t="s">
        <v>121</v>
      </c>
      <c r="H684" s="140">
        <v>400</v>
      </c>
      <c r="I684" s="140">
        <v>2</v>
      </c>
      <c r="J684" s="140" t="s">
        <v>516</v>
      </c>
      <c r="K684" s="140">
        <v>26.492000000000001</v>
      </c>
      <c r="L684" s="142">
        <f t="shared" si="322"/>
        <v>7.1440000000000019</v>
      </c>
    </row>
    <row r="685" spans="1:12">
      <c r="A685" s="142" t="s">
        <v>120</v>
      </c>
      <c r="B685" s="142">
        <v>2021</v>
      </c>
      <c r="C685" s="143">
        <v>44387</v>
      </c>
      <c r="D685" s="142" t="s">
        <v>72</v>
      </c>
      <c r="E685" s="142" t="s">
        <v>209</v>
      </c>
      <c r="F685" s="142" t="s">
        <v>538</v>
      </c>
      <c r="G685" s="142" t="s">
        <v>121</v>
      </c>
      <c r="H685" s="142">
        <v>400</v>
      </c>
      <c r="I685" s="142">
        <v>2</v>
      </c>
      <c r="J685" s="142" t="s">
        <v>517</v>
      </c>
      <c r="K685" s="142">
        <v>33.844000000000001</v>
      </c>
      <c r="L685" s="142">
        <f t="shared" si="322"/>
        <v>7.3520000000000003</v>
      </c>
    </row>
    <row r="686" spans="1:12">
      <c r="A686" s="140" t="s">
        <v>120</v>
      </c>
      <c r="B686" s="140">
        <v>2021</v>
      </c>
      <c r="C686" s="141">
        <v>44387</v>
      </c>
      <c r="D686" s="140" t="s">
        <v>72</v>
      </c>
      <c r="E686" s="140" t="s">
        <v>209</v>
      </c>
      <c r="F686" s="140" t="s">
        <v>539</v>
      </c>
      <c r="G686" s="140" t="s">
        <v>121</v>
      </c>
      <c r="H686" s="140">
        <v>400</v>
      </c>
      <c r="I686" s="140">
        <v>3</v>
      </c>
      <c r="J686" s="140" t="s">
        <v>514</v>
      </c>
      <c r="K686" s="140">
        <v>11.714</v>
      </c>
      <c r="L686" s="140">
        <f t="shared" ref="L686" si="341">K686</f>
        <v>11.714</v>
      </c>
    </row>
    <row r="687" spans="1:12">
      <c r="A687" s="142" t="s">
        <v>120</v>
      </c>
      <c r="B687" s="142">
        <v>2021</v>
      </c>
      <c r="C687" s="143">
        <v>44387</v>
      </c>
      <c r="D687" s="142" t="s">
        <v>72</v>
      </c>
      <c r="E687" s="142" t="s">
        <v>209</v>
      </c>
      <c r="F687" s="142" t="s">
        <v>539</v>
      </c>
      <c r="G687" s="142" t="s">
        <v>121</v>
      </c>
      <c r="H687" s="142">
        <v>400</v>
      </c>
      <c r="I687" s="142">
        <v>3</v>
      </c>
      <c r="J687" s="142" t="s">
        <v>515</v>
      </c>
      <c r="K687" s="142">
        <v>19.091000000000001</v>
      </c>
      <c r="L687" s="142">
        <f t="shared" ref="L687" si="342">K687-K686</f>
        <v>7.3770000000000007</v>
      </c>
    </row>
    <row r="688" spans="1:12">
      <c r="A688" s="140" t="s">
        <v>120</v>
      </c>
      <c r="B688" s="140">
        <v>2021</v>
      </c>
      <c r="C688" s="141">
        <v>44387</v>
      </c>
      <c r="D688" s="140" t="s">
        <v>72</v>
      </c>
      <c r="E688" s="140" t="s">
        <v>209</v>
      </c>
      <c r="F688" s="140" t="s">
        <v>539</v>
      </c>
      <c r="G688" s="140" t="s">
        <v>121</v>
      </c>
      <c r="H688" s="140">
        <v>400</v>
      </c>
      <c r="I688" s="140">
        <v>3</v>
      </c>
      <c r="J688" s="140" t="s">
        <v>516</v>
      </c>
      <c r="K688" s="140">
        <v>26.443999999999999</v>
      </c>
      <c r="L688" s="142">
        <f t="shared" si="322"/>
        <v>7.352999999999998</v>
      </c>
    </row>
    <row r="689" spans="1:12">
      <c r="A689" s="142" t="s">
        <v>120</v>
      </c>
      <c r="B689" s="142">
        <v>2021</v>
      </c>
      <c r="C689" s="143">
        <v>44387</v>
      </c>
      <c r="D689" s="142" t="s">
        <v>72</v>
      </c>
      <c r="E689" s="142" t="s">
        <v>209</v>
      </c>
      <c r="F689" s="142" t="s">
        <v>539</v>
      </c>
      <c r="G689" s="142" t="s">
        <v>121</v>
      </c>
      <c r="H689" s="142">
        <v>400</v>
      </c>
      <c r="I689" s="142">
        <v>3</v>
      </c>
      <c r="J689" s="142" t="s">
        <v>517</v>
      </c>
      <c r="K689" s="142">
        <v>34.265999999999998</v>
      </c>
      <c r="L689" s="142">
        <f t="shared" si="322"/>
        <v>7.8219999999999992</v>
      </c>
    </row>
    <row r="690" spans="1:12">
      <c r="A690" s="140" t="s">
        <v>120</v>
      </c>
      <c r="B690" s="140">
        <v>2021</v>
      </c>
      <c r="C690" s="141">
        <v>44387</v>
      </c>
      <c r="D690" s="140" t="s">
        <v>72</v>
      </c>
      <c r="E690" s="140" t="s">
        <v>209</v>
      </c>
      <c r="F690" s="140" t="s">
        <v>126</v>
      </c>
      <c r="G690" s="140" t="s">
        <v>127</v>
      </c>
      <c r="H690" s="140">
        <v>400</v>
      </c>
      <c r="I690" s="140">
        <v>4</v>
      </c>
      <c r="J690" s="140" t="s">
        <v>514</v>
      </c>
      <c r="K690" s="140">
        <v>12.294</v>
      </c>
      <c r="L690" s="140">
        <f t="shared" ref="L690" si="343">K690</f>
        <v>12.294</v>
      </c>
    </row>
    <row r="691" spans="1:12">
      <c r="A691" s="142" t="s">
        <v>120</v>
      </c>
      <c r="B691" s="142">
        <v>2021</v>
      </c>
      <c r="C691" s="143">
        <v>44387</v>
      </c>
      <c r="D691" s="142" t="s">
        <v>72</v>
      </c>
      <c r="E691" s="142" t="s">
        <v>209</v>
      </c>
      <c r="F691" s="142" t="s">
        <v>126</v>
      </c>
      <c r="G691" s="142" t="s">
        <v>127</v>
      </c>
      <c r="H691" s="142">
        <v>400</v>
      </c>
      <c r="I691" s="142">
        <v>4</v>
      </c>
      <c r="J691" s="142" t="s">
        <v>515</v>
      </c>
      <c r="K691" s="142">
        <v>19.756</v>
      </c>
      <c r="L691" s="142">
        <f t="shared" ref="L691" si="344">K691-K690</f>
        <v>7.4619999999999997</v>
      </c>
    </row>
    <row r="692" spans="1:12">
      <c r="A692" s="140" t="s">
        <v>120</v>
      </c>
      <c r="B692" s="140">
        <v>2021</v>
      </c>
      <c r="C692" s="141">
        <v>44387</v>
      </c>
      <c r="D692" s="140" t="s">
        <v>72</v>
      </c>
      <c r="E692" s="140" t="s">
        <v>209</v>
      </c>
      <c r="F692" s="140" t="s">
        <v>126</v>
      </c>
      <c r="G692" s="140" t="s">
        <v>127</v>
      </c>
      <c r="H692" s="140">
        <v>400</v>
      </c>
      <c r="I692" s="140">
        <v>4</v>
      </c>
      <c r="J692" s="140" t="s">
        <v>516</v>
      </c>
      <c r="K692" s="140">
        <v>27.094000000000001</v>
      </c>
      <c r="L692" s="142">
        <f t="shared" si="322"/>
        <v>7.338000000000001</v>
      </c>
    </row>
    <row r="693" spans="1:12">
      <c r="A693" s="142" t="s">
        <v>120</v>
      </c>
      <c r="B693" s="142">
        <v>2021</v>
      </c>
      <c r="C693" s="143">
        <v>44387</v>
      </c>
      <c r="D693" s="142" t="s">
        <v>72</v>
      </c>
      <c r="E693" s="142" t="s">
        <v>209</v>
      </c>
      <c r="F693" s="142" t="s">
        <v>126</v>
      </c>
      <c r="G693" s="142" t="s">
        <v>127</v>
      </c>
      <c r="H693" s="142">
        <v>400</v>
      </c>
      <c r="I693" s="142">
        <v>4</v>
      </c>
      <c r="J693" s="142" t="s">
        <v>517</v>
      </c>
      <c r="K693" s="142">
        <v>34.762</v>
      </c>
      <c r="L693" s="142">
        <f t="shared" si="322"/>
        <v>7.6679999999999993</v>
      </c>
    </row>
    <row r="694" spans="1:12">
      <c r="A694" s="140" t="s">
        <v>120</v>
      </c>
      <c r="B694" s="140">
        <v>2021</v>
      </c>
      <c r="C694" s="141">
        <v>44387</v>
      </c>
      <c r="D694" s="140" t="s">
        <v>72</v>
      </c>
      <c r="E694" s="140" t="s">
        <v>209</v>
      </c>
      <c r="F694" s="140" t="s">
        <v>55</v>
      </c>
      <c r="G694" s="140" t="s">
        <v>56</v>
      </c>
      <c r="H694" s="140">
        <v>400</v>
      </c>
      <c r="I694" s="140">
        <v>5</v>
      </c>
      <c r="J694" s="140" t="s">
        <v>514</v>
      </c>
      <c r="K694" s="140">
        <v>12.802</v>
      </c>
      <c r="L694" s="140">
        <f t="shared" ref="L694" si="345">K694</f>
        <v>12.802</v>
      </c>
    </row>
    <row r="695" spans="1:12">
      <c r="A695" s="142" t="s">
        <v>120</v>
      </c>
      <c r="B695" s="142">
        <v>2021</v>
      </c>
      <c r="C695" s="143">
        <v>44387</v>
      </c>
      <c r="D695" s="142" t="s">
        <v>72</v>
      </c>
      <c r="E695" s="142" t="s">
        <v>209</v>
      </c>
      <c r="F695" s="142" t="s">
        <v>55</v>
      </c>
      <c r="G695" s="142" t="s">
        <v>56</v>
      </c>
      <c r="H695" s="142">
        <v>400</v>
      </c>
      <c r="I695" s="142">
        <v>5</v>
      </c>
      <c r="J695" s="142" t="s">
        <v>515</v>
      </c>
      <c r="K695" s="142">
        <v>20.303000000000001</v>
      </c>
      <c r="L695" s="142">
        <f t="shared" ref="L695" si="346">K695-K694</f>
        <v>7.5010000000000012</v>
      </c>
    </row>
    <row r="696" spans="1:12">
      <c r="A696" s="140" t="s">
        <v>120</v>
      </c>
      <c r="B696" s="140">
        <v>2021</v>
      </c>
      <c r="C696" s="141">
        <v>44387</v>
      </c>
      <c r="D696" s="140" t="s">
        <v>72</v>
      </c>
      <c r="E696" s="140" t="s">
        <v>209</v>
      </c>
      <c r="F696" s="140" t="s">
        <v>55</v>
      </c>
      <c r="G696" s="140" t="s">
        <v>56</v>
      </c>
      <c r="H696" s="140">
        <v>400</v>
      </c>
      <c r="I696" s="140">
        <v>5</v>
      </c>
      <c r="J696" s="140" t="s">
        <v>516</v>
      </c>
      <c r="K696" s="140">
        <v>27.562999999999999</v>
      </c>
      <c r="L696" s="142">
        <f t="shared" si="322"/>
        <v>7.259999999999998</v>
      </c>
    </row>
    <row r="697" spans="1:12">
      <c r="A697" s="142" t="s">
        <v>120</v>
      </c>
      <c r="B697" s="142">
        <v>2021</v>
      </c>
      <c r="C697" s="143">
        <v>44387</v>
      </c>
      <c r="D697" s="142" t="s">
        <v>72</v>
      </c>
      <c r="E697" s="142" t="s">
        <v>209</v>
      </c>
      <c r="F697" s="142" t="s">
        <v>55</v>
      </c>
      <c r="G697" s="142" t="s">
        <v>56</v>
      </c>
      <c r="H697" s="142">
        <v>400</v>
      </c>
      <c r="I697" s="142">
        <v>5</v>
      </c>
      <c r="J697" s="142" t="s">
        <v>517</v>
      </c>
      <c r="K697" s="142">
        <v>35.119</v>
      </c>
      <c r="L697" s="142">
        <f t="shared" si="322"/>
        <v>7.5560000000000009</v>
      </c>
    </row>
    <row r="698" spans="1:12">
      <c r="A698" s="140" t="s">
        <v>120</v>
      </c>
      <c r="B698" s="140">
        <v>2021</v>
      </c>
      <c r="C698" s="141">
        <v>44387</v>
      </c>
      <c r="D698" s="140" t="s">
        <v>72</v>
      </c>
      <c r="E698" s="140" t="s">
        <v>209</v>
      </c>
      <c r="F698" s="140" t="s">
        <v>540</v>
      </c>
      <c r="G698" s="140" t="s">
        <v>15</v>
      </c>
      <c r="H698" s="140">
        <v>400</v>
      </c>
      <c r="I698" s="140">
        <v>6</v>
      </c>
      <c r="J698" s="140" t="s">
        <v>514</v>
      </c>
      <c r="K698" s="140">
        <v>12.47</v>
      </c>
      <c r="L698" s="140">
        <f t="shared" ref="L698" si="347">K698</f>
        <v>12.47</v>
      </c>
    </row>
    <row r="699" spans="1:12">
      <c r="A699" s="142" t="s">
        <v>120</v>
      </c>
      <c r="B699" s="142">
        <v>2021</v>
      </c>
      <c r="C699" s="143">
        <v>44387</v>
      </c>
      <c r="D699" s="142" t="s">
        <v>72</v>
      </c>
      <c r="E699" s="142" t="s">
        <v>209</v>
      </c>
      <c r="F699" s="142" t="s">
        <v>540</v>
      </c>
      <c r="G699" s="142" t="s">
        <v>15</v>
      </c>
      <c r="H699" s="142">
        <v>400</v>
      </c>
      <c r="I699" s="142">
        <v>6</v>
      </c>
      <c r="J699" s="142" t="s">
        <v>515</v>
      </c>
      <c r="K699" s="142">
        <v>20.303999999999998</v>
      </c>
      <c r="L699" s="142">
        <f t="shared" ref="L699" si="348">K699-K698</f>
        <v>7.8339999999999979</v>
      </c>
    </row>
    <row r="700" spans="1:12">
      <c r="A700" s="140" t="s">
        <v>120</v>
      </c>
      <c r="B700" s="140">
        <v>2021</v>
      </c>
      <c r="C700" s="141">
        <v>44387</v>
      </c>
      <c r="D700" s="140" t="s">
        <v>72</v>
      </c>
      <c r="E700" s="140" t="s">
        <v>209</v>
      </c>
      <c r="F700" s="140" t="s">
        <v>540</v>
      </c>
      <c r="G700" s="140" t="s">
        <v>15</v>
      </c>
      <c r="H700" s="140">
        <v>400</v>
      </c>
      <c r="I700" s="140">
        <v>6</v>
      </c>
      <c r="J700" s="140" t="s">
        <v>516</v>
      </c>
      <c r="K700" s="140">
        <v>27.849</v>
      </c>
      <c r="L700" s="142">
        <f t="shared" si="322"/>
        <v>7.5450000000000017</v>
      </c>
    </row>
    <row r="701" spans="1:12">
      <c r="A701" s="142" t="s">
        <v>120</v>
      </c>
      <c r="B701" s="142">
        <v>2021</v>
      </c>
      <c r="C701" s="143">
        <v>44387</v>
      </c>
      <c r="D701" s="142" t="s">
        <v>72</v>
      </c>
      <c r="E701" s="142" t="s">
        <v>209</v>
      </c>
      <c r="F701" s="142" t="s">
        <v>540</v>
      </c>
      <c r="G701" s="142" t="s">
        <v>15</v>
      </c>
      <c r="H701" s="142">
        <v>400</v>
      </c>
      <c r="I701" s="142">
        <v>6</v>
      </c>
      <c r="J701" s="142" t="s">
        <v>517</v>
      </c>
      <c r="K701" s="142">
        <v>35.588000000000001</v>
      </c>
      <c r="L701" s="142">
        <f t="shared" si="322"/>
        <v>7.7390000000000008</v>
      </c>
    </row>
    <row r="702" spans="1:12">
      <c r="A702" s="140" t="s">
        <v>120</v>
      </c>
      <c r="B702" s="140">
        <v>2021</v>
      </c>
      <c r="C702" s="141">
        <v>44387</v>
      </c>
      <c r="D702" s="140" t="s">
        <v>72</v>
      </c>
      <c r="E702" s="140" t="s">
        <v>209</v>
      </c>
      <c r="F702" s="140" t="s">
        <v>115</v>
      </c>
      <c r="G702" s="140" t="s">
        <v>31</v>
      </c>
      <c r="H702" s="140">
        <v>400</v>
      </c>
      <c r="I702" s="140">
        <v>7</v>
      </c>
      <c r="J702" s="140" t="s">
        <v>514</v>
      </c>
      <c r="K702" s="140">
        <v>13.14</v>
      </c>
      <c r="L702" s="140">
        <f t="shared" ref="L702" si="349">K702</f>
        <v>13.14</v>
      </c>
    </row>
    <row r="703" spans="1:12">
      <c r="A703" s="142" t="s">
        <v>120</v>
      </c>
      <c r="B703" s="142">
        <v>2021</v>
      </c>
      <c r="C703" s="143">
        <v>44387</v>
      </c>
      <c r="D703" s="142" t="s">
        <v>72</v>
      </c>
      <c r="E703" s="142" t="s">
        <v>209</v>
      </c>
      <c r="F703" s="142" t="s">
        <v>115</v>
      </c>
      <c r="G703" s="142" t="s">
        <v>31</v>
      </c>
      <c r="H703" s="142">
        <v>400</v>
      </c>
      <c r="I703" s="142">
        <v>7</v>
      </c>
      <c r="J703" s="142" t="s">
        <v>515</v>
      </c>
      <c r="K703" s="142">
        <v>20.881</v>
      </c>
      <c r="L703" s="142">
        <f t="shared" ref="L703" si="350">K703-K702</f>
        <v>7.7409999999999997</v>
      </c>
    </row>
    <row r="704" spans="1:12">
      <c r="A704" s="140" t="s">
        <v>120</v>
      </c>
      <c r="B704" s="140">
        <v>2021</v>
      </c>
      <c r="C704" s="141">
        <v>44387</v>
      </c>
      <c r="D704" s="140" t="s">
        <v>72</v>
      </c>
      <c r="E704" s="140" t="s">
        <v>209</v>
      </c>
      <c r="F704" s="140" t="s">
        <v>115</v>
      </c>
      <c r="G704" s="140" t="s">
        <v>31</v>
      </c>
      <c r="H704" s="140">
        <v>400</v>
      </c>
      <c r="I704" s="140">
        <v>7</v>
      </c>
      <c r="J704" s="140" t="s">
        <v>516</v>
      </c>
      <c r="K704" s="140">
        <v>28.451000000000001</v>
      </c>
      <c r="L704" s="142">
        <f t="shared" si="322"/>
        <v>7.57</v>
      </c>
    </row>
    <row r="705" spans="1:12">
      <c r="A705" s="142" t="s">
        <v>120</v>
      </c>
      <c r="B705" s="142">
        <v>2021</v>
      </c>
      <c r="C705" s="143">
        <v>44387</v>
      </c>
      <c r="D705" s="142" t="s">
        <v>72</v>
      </c>
      <c r="E705" s="142" t="s">
        <v>209</v>
      </c>
      <c r="F705" s="142" t="s">
        <v>115</v>
      </c>
      <c r="G705" s="142" t="s">
        <v>31</v>
      </c>
      <c r="H705" s="142">
        <v>400</v>
      </c>
      <c r="I705" s="142">
        <v>7</v>
      </c>
      <c r="J705" s="142" t="s">
        <v>517</v>
      </c>
      <c r="K705" s="142">
        <v>36.320999999999998</v>
      </c>
      <c r="L705" s="142">
        <f t="shared" si="322"/>
        <v>7.8699999999999974</v>
      </c>
    </row>
    <row r="706" spans="1:12">
      <c r="A706" s="140" t="s">
        <v>120</v>
      </c>
      <c r="B706" s="140">
        <v>2021</v>
      </c>
      <c r="C706" s="141">
        <v>44387</v>
      </c>
      <c r="D706" s="140" t="s">
        <v>72</v>
      </c>
      <c r="E706" s="140" t="s">
        <v>209</v>
      </c>
      <c r="F706" s="140" t="s">
        <v>128</v>
      </c>
      <c r="G706" s="140" t="s">
        <v>15</v>
      </c>
      <c r="H706" s="140">
        <v>400</v>
      </c>
      <c r="I706" s="140">
        <v>8</v>
      </c>
      <c r="J706" s="140" t="s">
        <v>514</v>
      </c>
      <c r="K706" s="140">
        <v>13.193</v>
      </c>
      <c r="L706" s="140">
        <f t="shared" ref="L706" si="351">K706</f>
        <v>13.193</v>
      </c>
    </row>
    <row r="707" spans="1:12">
      <c r="A707" s="142" t="s">
        <v>120</v>
      </c>
      <c r="B707" s="142">
        <v>2021</v>
      </c>
      <c r="C707" s="143">
        <v>44387</v>
      </c>
      <c r="D707" s="142" t="s">
        <v>72</v>
      </c>
      <c r="E707" s="142" t="s">
        <v>209</v>
      </c>
      <c r="F707" s="142" t="s">
        <v>128</v>
      </c>
      <c r="G707" s="142" t="s">
        <v>15</v>
      </c>
      <c r="H707" s="142">
        <v>400</v>
      </c>
      <c r="I707" s="142">
        <v>8</v>
      </c>
      <c r="J707" s="142" t="s">
        <v>515</v>
      </c>
      <c r="K707" s="142">
        <v>21.175999999999998</v>
      </c>
      <c r="L707" s="142">
        <f t="shared" ref="L707" si="352">K707-K706</f>
        <v>7.9829999999999988</v>
      </c>
    </row>
    <row r="708" spans="1:12">
      <c r="A708" s="140" t="s">
        <v>120</v>
      </c>
      <c r="B708" s="140">
        <v>2021</v>
      </c>
      <c r="C708" s="141">
        <v>44387</v>
      </c>
      <c r="D708" s="140" t="s">
        <v>72</v>
      </c>
      <c r="E708" s="140" t="s">
        <v>209</v>
      </c>
      <c r="F708" s="140" t="s">
        <v>128</v>
      </c>
      <c r="G708" s="140" t="s">
        <v>15</v>
      </c>
      <c r="H708" s="140">
        <v>400</v>
      </c>
      <c r="I708" s="140">
        <v>8</v>
      </c>
      <c r="J708" s="140" t="s">
        <v>516</v>
      </c>
      <c r="K708" s="140">
        <v>28.777000000000001</v>
      </c>
      <c r="L708" s="142">
        <f t="shared" si="322"/>
        <v>7.6010000000000026</v>
      </c>
    </row>
    <row r="709" spans="1:12">
      <c r="A709" s="142" t="s">
        <v>120</v>
      </c>
      <c r="B709" s="142">
        <v>2021</v>
      </c>
      <c r="C709" s="143">
        <v>44387</v>
      </c>
      <c r="D709" s="142" t="s">
        <v>72</v>
      </c>
      <c r="E709" s="142" t="s">
        <v>209</v>
      </c>
      <c r="F709" s="142" t="s">
        <v>128</v>
      </c>
      <c r="G709" s="142" t="s">
        <v>15</v>
      </c>
      <c r="H709" s="142">
        <v>400</v>
      </c>
      <c r="I709" s="142">
        <v>8</v>
      </c>
      <c r="J709" s="142" t="s">
        <v>517</v>
      </c>
      <c r="K709" s="142">
        <v>36.438000000000002</v>
      </c>
      <c r="L709" s="142">
        <f t="shared" si="322"/>
        <v>7.6610000000000014</v>
      </c>
    </row>
    <row r="710" spans="1:12">
      <c r="A710" s="140" t="s">
        <v>130</v>
      </c>
      <c r="B710" s="140">
        <v>2021</v>
      </c>
      <c r="C710" s="141">
        <v>44331</v>
      </c>
      <c r="D710" s="140" t="s">
        <v>72</v>
      </c>
      <c r="E710" s="140" t="s">
        <v>518</v>
      </c>
      <c r="F710" s="140" t="s">
        <v>52</v>
      </c>
      <c r="G710" s="140" t="s">
        <v>53</v>
      </c>
      <c r="H710" s="140">
        <v>24.18082191780822</v>
      </c>
      <c r="I710" s="140">
        <v>1</v>
      </c>
      <c r="J710" s="140" t="s">
        <v>514</v>
      </c>
      <c r="K710" s="140">
        <v>11.872999999999999</v>
      </c>
      <c r="L710" s="140">
        <f t="shared" ref="L710" si="353">K710</f>
        <v>11.872999999999999</v>
      </c>
    </row>
    <row r="711" spans="1:12">
      <c r="A711" s="142" t="s">
        <v>130</v>
      </c>
      <c r="B711" s="142">
        <v>2021</v>
      </c>
      <c r="C711" s="143">
        <v>44331</v>
      </c>
      <c r="D711" s="142" t="s">
        <v>72</v>
      </c>
      <c r="E711" s="142" t="s">
        <v>518</v>
      </c>
      <c r="F711" s="142" t="s">
        <v>52</v>
      </c>
      <c r="G711" s="142" t="s">
        <v>53</v>
      </c>
      <c r="H711" s="142">
        <v>24.18082191780822</v>
      </c>
      <c r="I711" s="142">
        <v>1</v>
      </c>
      <c r="J711" s="142" t="s">
        <v>515</v>
      </c>
      <c r="K711" s="142">
        <v>19.359000000000002</v>
      </c>
      <c r="L711" s="142">
        <f t="shared" ref="L711:L773" si="354">K711-K710</f>
        <v>7.4860000000000024</v>
      </c>
    </row>
    <row r="712" spans="1:12">
      <c r="A712" s="140" t="s">
        <v>130</v>
      </c>
      <c r="B712" s="140">
        <v>2021</v>
      </c>
      <c r="C712" s="141">
        <v>44331</v>
      </c>
      <c r="D712" s="140" t="s">
        <v>72</v>
      </c>
      <c r="E712" s="140" t="s">
        <v>518</v>
      </c>
      <c r="F712" s="140" t="s">
        <v>52</v>
      </c>
      <c r="G712" s="140" t="s">
        <v>53</v>
      </c>
      <c r="H712" s="140">
        <v>24.18082191780822</v>
      </c>
      <c r="I712" s="140">
        <v>1</v>
      </c>
      <c r="J712" s="140" t="s">
        <v>516</v>
      </c>
      <c r="K712" s="140">
        <v>26.626999999999999</v>
      </c>
      <c r="L712" s="142">
        <f t="shared" si="354"/>
        <v>7.2679999999999971</v>
      </c>
    </row>
    <row r="713" spans="1:12">
      <c r="A713" s="142" t="s">
        <v>130</v>
      </c>
      <c r="B713" s="142">
        <v>2021</v>
      </c>
      <c r="C713" s="143">
        <v>44331</v>
      </c>
      <c r="D713" s="142" t="s">
        <v>72</v>
      </c>
      <c r="E713" s="142" t="s">
        <v>518</v>
      </c>
      <c r="F713" s="142" t="s">
        <v>52</v>
      </c>
      <c r="G713" s="142" t="s">
        <v>53</v>
      </c>
      <c r="H713" s="142">
        <v>24.18082191780822</v>
      </c>
      <c r="I713" s="142">
        <v>1</v>
      </c>
      <c r="J713" s="142" t="s">
        <v>517</v>
      </c>
      <c r="K713" s="142">
        <v>34.094000000000001</v>
      </c>
      <c r="L713" s="142">
        <f t="shared" si="354"/>
        <v>7.4670000000000023</v>
      </c>
    </row>
    <row r="714" spans="1:12">
      <c r="A714" s="140" t="s">
        <v>130</v>
      </c>
      <c r="B714" s="140">
        <v>2021</v>
      </c>
      <c r="C714" s="141">
        <v>44331</v>
      </c>
      <c r="D714" s="140" t="s">
        <v>72</v>
      </c>
      <c r="E714" s="140" t="s">
        <v>518</v>
      </c>
      <c r="F714" s="140" t="s">
        <v>60</v>
      </c>
      <c r="G714" s="140" t="s">
        <v>61</v>
      </c>
      <c r="H714" s="140">
        <v>32.830136986301369</v>
      </c>
      <c r="I714" s="140">
        <v>2</v>
      </c>
      <c r="J714" s="140" t="s">
        <v>514</v>
      </c>
      <c r="K714" s="140">
        <v>12.21</v>
      </c>
      <c r="L714" s="140">
        <f t="shared" ref="L714" si="355">K714</f>
        <v>12.21</v>
      </c>
    </row>
    <row r="715" spans="1:12">
      <c r="A715" s="142" t="s">
        <v>130</v>
      </c>
      <c r="B715" s="142">
        <v>2021</v>
      </c>
      <c r="C715" s="143">
        <v>44331</v>
      </c>
      <c r="D715" s="142" t="s">
        <v>72</v>
      </c>
      <c r="E715" s="142" t="s">
        <v>518</v>
      </c>
      <c r="F715" s="142" t="s">
        <v>60</v>
      </c>
      <c r="G715" s="142" t="s">
        <v>61</v>
      </c>
      <c r="H715" s="142">
        <v>32.830136986301369</v>
      </c>
      <c r="I715" s="142">
        <v>2</v>
      </c>
      <c r="J715" s="142" t="s">
        <v>515</v>
      </c>
      <c r="K715" s="142">
        <v>19.876999999999999</v>
      </c>
      <c r="L715" s="142">
        <f t="shared" ref="L715" si="356">K715-K714</f>
        <v>7.666999999999998</v>
      </c>
    </row>
    <row r="716" spans="1:12">
      <c r="A716" s="140" t="s">
        <v>130</v>
      </c>
      <c r="B716" s="140">
        <v>2021</v>
      </c>
      <c r="C716" s="141">
        <v>44331</v>
      </c>
      <c r="D716" s="140" t="s">
        <v>72</v>
      </c>
      <c r="E716" s="140" t="s">
        <v>518</v>
      </c>
      <c r="F716" s="140" t="s">
        <v>60</v>
      </c>
      <c r="G716" s="140" t="s">
        <v>61</v>
      </c>
      <c r="H716" s="140">
        <v>32.830136986301369</v>
      </c>
      <c r="I716" s="140">
        <v>2</v>
      </c>
      <c r="J716" s="140" t="s">
        <v>516</v>
      </c>
      <c r="K716" s="140">
        <v>27.47</v>
      </c>
      <c r="L716" s="142">
        <f t="shared" si="354"/>
        <v>7.593</v>
      </c>
    </row>
    <row r="717" spans="1:12">
      <c r="A717" s="142" t="s">
        <v>130</v>
      </c>
      <c r="B717" s="142">
        <v>2021</v>
      </c>
      <c r="C717" s="143">
        <v>44331</v>
      </c>
      <c r="D717" s="142" t="s">
        <v>72</v>
      </c>
      <c r="E717" s="142" t="s">
        <v>518</v>
      </c>
      <c r="F717" s="142" t="s">
        <v>60</v>
      </c>
      <c r="G717" s="142" t="s">
        <v>61</v>
      </c>
      <c r="H717" s="142">
        <v>32.830136986301369</v>
      </c>
      <c r="I717" s="142">
        <v>2</v>
      </c>
      <c r="J717" s="142" t="s">
        <v>517</v>
      </c>
      <c r="K717" s="142">
        <v>35.302999999999997</v>
      </c>
      <c r="L717" s="142">
        <f t="shared" si="354"/>
        <v>7.8329999999999984</v>
      </c>
    </row>
    <row r="718" spans="1:12">
      <c r="A718" s="140" t="s">
        <v>130</v>
      </c>
      <c r="B718" s="140">
        <v>2021</v>
      </c>
      <c r="C718" s="141">
        <v>44331</v>
      </c>
      <c r="D718" s="140" t="s">
        <v>72</v>
      </c>
      <c r="E718" s="140" t="s">
        <v>518</v>
      </c>
      <c r="F718" s="140" t="s">
        <v>64</v>
      </c>
      <c r="G718" s="140" t="s">
        <v>65</v>
      </c>
      <c r="H718" s="140">
        <v>400</v>
      </c>
      <c r="I718" s="140">
        <v>3</v>
      </c>
      <c r="J718" s="140" t="s">
        <v>514</v>
      </c>
      <c r="K718" s="140">
        <v>12.696999999999999</v>
      </c>
      <c r="L718" s="140">
        <f t="shared" ref="L718" si="357">K718</f>
        <v>12.696999999999999</v>
      </c>
    </row>
    <row r="719" spans="1:12">
      <c r="A719" s="142" t="s">
        <v>130</v>
      </c>
      <c r="B719" s="142">
        <v>2021</v>
      </c>
      <c r="C719" s="143">
        <v>44331</v>
      </c>
      <c r="D719" s="142" t="s">
        <v>72</v>
      </c>
      <c r="E719" s="142" t="s">
        <v>518</v>
      </c>
      <c r="F719" s="142" t="s">
        <v>64</v>
      </c>
      <c r="G719" s="142" t="s">
        <v>65</v>
      </c>
      <c r="H719" s="142">
        <v>400</v>
      </c>
      <c r="I719" s="142">
        <v>3</v>
      </c>
      <c r="J719" s="142" t="s">
        <v>515</v>
      </c>
      <c r="K719" s="142">
        <v>20.495000000000001</v>
      </c>
      <c r="L719" s="142">
        <f t="shared" ref="L719" si="358">K719-K718</f>
        <v>7.7980000000000018</v>
      </c>
    </row>
    <row r="720" spans="1:12">
      <c r="A720" s="140" t="s">
        <v>130</v>
      </c>
      <c r="B720" s="140">
        <v>2021</v>
      </c>
      <c r="C720" s="141">
        <v>44331</v>
      </c>
      <c r="D720" s="140" t="s">
        <v>72</v>
      </c>
      <c r="E720" s="140" t="s">
        <v>518</v>
      </c>
      <c r="F720" s="140" t="s">
        <v>64</v>
      </c>
      <c r="G720" s="140" t="s">
        <v>65</v>
      </c>
      <c r="H720" s="140">
        <v>400</v>
      </c>
      <c r="I720" s="140">
        <v>3</v>
      </c>
      <c r="J720" s="140" t="s">
        <v>516</v>
      </c>
      <c r="K720" s="140">
        <v>28.135000000000002</v>
      </c>
      <c r="L720" s="142">
        <f t="shared" si="354"/>
        <v>7.6400000000000006</v>
      </c>
    </row>
    <row r="721" spans="1:12">
      <c r="A721" s="142" t="s">
        <v>130</v>
      </c>
      <c r="B721" s="142">
        <v>2021</v>
      </c>
      <c r="C721" s="143">
        <v>44331</v>
      </c>
      <c r="D721" s="142" t="s">
        <v>72</v>
      </c>
      <c r="E721" s="142" t="s">
        <v>518</v>
      </c>
      <c r="F721" s="142" t="s">
        <v>64</v>
      </c>
      <c r="G721" s="142" t="s">
        <v>65</v>
      </c>
      <c r="H721" s="142">
        <v>400</v>
      </c>
      <c r="I721" s="142">
        <v>3</v>
      </c>
      <c r="J721" s="142" t="s">
        <v>517</v>
      </c>
      <c r="K721" s="142">
        <v>36.049999999999997</v>
      </c>
      <c r="L721" s="142">
        <f t="shared" si="354"/>
        <v>7.9149999999999956</v>
      </c>
    </row>
    <row r="722" spans="1:12">
      <c r="A722" s="140" t="s">
        <v>130</v>
      </c>
      <c r="B722" s="140">
        <v>2021</v>
      </c>
      <c r="C722" s="141">
        <v>44331</v>
      </c>
      <c r="D722" s="140" t="s">
        <v>72</v>
      </c>
      <c r="E722" s="140" t="s">
        <v>518</v>
      </c>
      <c r="F722" s="140" t="s">
        <v>58</v>
      </c>
      <c r="G722" s="140" t="s">
        <v>59</v>
      </c>
      <c r="H722" s="140">
        <v>23.331506849315069</v>
      </c>
      <c r="I722" s="140">
        <v>4</v>
      </c>
      <c r="J722" s="140" t="s">
        <v>514</v>
      </c>
      <c r="K722" s="140">
        <v>13.212999999999999</v>
      </c>
      <c r="L722" s="140">
        <f t="shared" ref="L722" si="359">K722</f>
        <v>13.212999999999999</v>
      </c>
    </row>
    <row r="723" spans="1:12">
      <c r="A723" s="142" t="s">
        <v>130</v>
      </c>
      <c r="B723" s="142">
        <v>2021</v>
      </c>
      <c r="C723" s="143">
        <v>44331</v>
      </c>
      <c r="D723" s="142" t="s">
        <v>72</v>
      </c>
      <c r="E723" s="142" t="s">
        <v>518</v>
      </c>
      <c r="F723" s="142" t="s">
        <v>58</v>
      </c>
      <c r="G723" s="142" t="s">
        <v>59</v>
      </c>
      <c r="H723" s="142">
        <v>23.331506849315069</v>
      </c>
      <c r="I723" s="142">
        <v>4</v>
      </c>
      <c r="J723" s="142" t="s">
        <v>515</v>
      </c>
      <c r="K723" s="142">
        <v>20.934999999999999</v>
      </c>
      <c r="L723" s="142">
        <f t="shared" ref="L723" si="360">K723-K722</f>
        <v>7.7219999999999995</v>
      </c>
    </row>
    <row r="724" spans="1:12">
      <c r="A724" s="140" t="s">
        <v>130</v>
      </c>
      <c r="B724" s="140">
        <v>2021</v>
      </c>
      <c r="C724" s="141">
        <v>44331</v>
      </c>
      <c r="D724" s="140" t="s">
        <v>72</v>
      </c>
      <c r="E724" s="140" t="s">
        <v>518</v>
      </c>
      <c r="F724" s="140" t="s">
        <v>58</v>
      </c>
      <c r="G724" s="140" t="s">
        <v>59</v>
      </c>
      <c r="H724" s="140">
        <v>23.331506849315069</v>
      </c>
      <c r="I724" s="140">
        <v>4</v>
      </c>
      <c r="J724" s="140" t="s">
        <v>516</v>
      </c>
      <c r="K724" s="140">
        <v>28.436</v>
      </c>
      <c r="L724" s="142">
        <f t="shared" si="354"/>
        <v>7.5010000000000012</v>
      </c>
    </row>
    <row r="725" spans="1:12">
      <c r="A725" s="142" t="s">
        <v>130</v>
      </c>
      <c r="B725" s="142">
        <v>2021</v>
      </c>
      <c r="C725" s="143">
        <v>44331</v>
      </c>
      <c r="D725" s="142" t="s">
        <v>72</v>
      </c>
      <c r="E725" s="142" t="s">
        <v>518</v>
      </c>
      <c r="F725" s="142" t="s">
        <v>58</v>
      </c>
      <c r="G725" s="142" t="s">
        <v>59</v>
      </c>
      <c r="H725" s="142">
        <v>23.331506849315069</v>
      </c>
      <c r="I725" s="142">
        <v>4</v>
      </c>
      <c r="J725" s="142" t="s">
        <v>517</v>
      </c>
      <c r="K725" s="142">
        <v>36.075000000000003</v>
      </c>
      <c r="L725" s="142">
        <f t="shared" si="354"/>
        <v>7.6390000000000029</v>
      </c>
    </row>
    <row r="726" spans="1:12">
      <c r="A726" s="140" t="s">
        <v>130</v>
      </c>
      <c r="B726" s="140">
        <v>2021</v>
      </c>
      <c r="C726" s="141">
        <v>44331</v>
      </c>
      <c r="D726" s="140" t="s">
        <v>72</v>
      </c>
      <c r="E726" s="140" t="s">
        <v>518</v>
      </c>
      <c r="F726" s="140" t="s">
        <v>132</v>
      </c>
      <c r="G726" s="140" t="s">
        <v>65</v>
      </c>
      <c r="H726" s="140">
        <v>121.45479452054795</v>
      </c>
      <c r="I726" s="140">
        <v>5</v>
      </c>
      <c r="J726" s="140" t="s">
        <v>514</v>
      </c>
      <c r="K726" s="140">
        <v>12.868</v>
      </c>
      <c r="L726" s="140">
        <f t="shared" ref="L726" si="361">K726</f>
        <v>12.868</v>
      </c>
    </row>
    <row r="727" spans="1:12">
      <c r="A727" s="142" t="s">
        <v>130</v>
      </c>
      <c r="B727" s="142">
        <v>2021</v>
      </c>
      <c r="C727" s="143">
        <v>44331</v>
      </c>
      <c r="D727" s="142" t="s">
        <v>72</v>
      </c>
      <c r="E727" s="142" t="s">
        <v>518</v>
      </c>
      <c r="F727" s="142" t="s">
        <v>132</v>
      </c>
      <c r="G727" s="142" t="s">
        <v>65</v>
      </c>
      <c r="H727" s="142">
        <v>121.45479452054795</v>
      </c>
      <c r="I727" s="142">
        <v>5</v>
      </c>
      <c r="J727" s="142" t="s">
        <v>515</v>
      </c>
      <c r="K727" s="142">
        <v>20.713999999999999</v>
      </c>
      <c r="L727" s="142">
        <f t="shared" ref="L727" si="362">K727-K726</f>
        <v>7.8459999999999983</v>
      </c>
    </row>
    <row r="728" spans="1:12">
      <c r="A728" s="140" t="s">
        <v>130</v>
      </c>
      <c r="B728" s="140">
        <v>2021</v>
      </c>
      <c r="C728" s="141">
        <v>44331</v>
      </c>
      <c r="D728" s="140" t="s">
        <v>72</v>
      </c>
      <c r="E728" s="140" t="s">
        <v>518</v>
      </c>
      <c r="F728" s="140" t="s">
        <v>132</v>
      </c>
      <c r="G728" s="140" t="s">
        <v>65</v>
      </c>
      <c r="H728" s="140">
        <v>121.45479452054795</v>
      </c>
      <c r="I728" s="140">
        <v>5</v>
      </c>
      <c r="J728" s="140" t="s">
        <v>516</v>
      </c>
      <c r="K728" s="140">
        <v>28.396999999999998</v>
      </c>
      <c r="L728" s="142">
        <f t="shared" si="354"/>
        <v>7.6829999999999998</v>
      </c>
    </row>
    <row r="729" spans="1:12">
      <c r="A729" s="142" t="s">
        <v>130</v>
      </c>
      <c r="B729" s="142">
        <v>2021</v>
      </c>
      <c r="C729" s="143">
        <v>44331</v>
      </c>
      <c r="D729" s="142" t="s">
        <v>72</v>
      </c>
      <c r="E729" s="142" t="s">
        <v>518</v>
      </c>
      <c r="F729" s="142" t="s">
        <v>132</v>
      </c>
      <c r="G729" s="142" t="s">
        <v>65</v>
      </c>
      <c r="H729" s="142">
        <v>121.45479452054795</v>
      </c>
      <c r="I729" s="142">
        <v>5</v>
      </c>
      <c r="J729" s="142" t="s">
        <v>517</v>
      </c>
      <c r="K729" s="142">
        <v>36.341000000000001</v>
      </c>
      <c r="L729" s="142">
        <f t="shared" si="354"/>
        <v>7.9440000000000026</v>
      </c>
    </row>
    <row r="730" spans="1:12">
      <c r="A730" s="140" t="s">
        <v>130</v>
      </c>
      <c r="B730" s="140">
        <v>2021</v>
      </c>
      <c r="C730" s="141">
        <v>44331</v>
      </c>
      <c r="D730" s="140" t="s">
        <v>72</v>
      </c>
      <c r="E730" s="140" t="s">
        <v>209</v>
      </c>
      <c r="F730" s="140" t="s">
        <v>52</v>
      </c>
      <c r="G730" s="140" t="s">
        <v>53</v>
      </c>
      <c r="H730" s="140">
        <v>24.18082191780822</v>
      </c>
      <c r="I730" s="140">
        <v>1</v>
      </c>
      <c r="J730" s="140" t="s">
        <v>514</v>
      </c>
      <c r="K730" s="140">
        <v>11.708</v>
      </c>
      <c r="L730" s="140">
        <f t="shared" ref="L730" si="363">K730</f>
        <v>11.708</v>
      </c>
    </row>
    <row r="731" spans="1:12">
      <c r="A731" s="142" t="s">
        <v>130</v>
      </c>
      <c r="B731" s="142">
        <v>2021</v>
      </c>
      <c r="C731" s="143">
        <v>44331</v>
      </c>
      <c r="D731" s="142" t="s">
        <v>72</v>
      </c>
      <c r="E731" s="142" t="s">
        <v>209</v>
      </c>
      <c r="F731" s="142" t="s">
        <v>52</v>
      </c>
      <c r="G731" s="142" t="s">
        <v>53</v>
      </c>
      <c r="H731" s="142">
        <v>24.18082191780822</v>
      </c>
      <c r="I731" s="142">
        <v>1</v>
      </c>
      <c r="J731" s="142" t="s">
        <v>515</v>
      </c>
      <c r="K731" s="142">
        <v>19.196000000000002</v>
      </c>
      <c r="L731" s="142">
        <f t="shared" ref="L731" si="364">K731-K730</f>
        <v>7.4880000000000013</v>
      </c>
    </row>
    <row r="732" spans="1:12">
      <c r="A732" s="140" t="s">
        <v>130</v>
      </c>
      <c r="B732" s="140">
        <v>2021</v>
      </c>
      <c r="C732" s="141">
        <v>44331</v>
      </c>
      <c r="D732" s="140" t="s">
        <v>72</v>
      </c>
      <c r="E732" s="140" t="s">
        <v>209</v>
      </c>
      <c r="F732" s="140" t="s">
        <v>52</v>
      </c>
      <c r="G732" s="140" t="s">
        <v>53</v>
      </c>
      <c r="H732" s="140">
        <v>24.18082191780822</v>
      </c>
      <c r="I732" s="140">
        <v>1</v>
      </c>
      <c r="J732" s="140" t="s">
        <v>516</v>
      </c>
      <c r="K732" s="140">
        <v>26.501999999999999</v>
      </c>
      <c r="L732" s="142">
        <f t="shared" si="354"/>
        <v>7.3059999999999974</v>
      </c>
    </row>
    <row r="733" spans="1:12">
      <c r="A733" s="142" t="s">
        <v>130</v>
      </c>
      <c r="B733" s="142">
        <v>2021</v>
      </c>
      <c r="C733" s="143">
        <v>44331</v>
      </c>
      <c r="D733" s="142" t="s">
        <v>72</v>
      </c>
      <c r="E733" s="142" t="s">
        <v>209</v>
      </c>
      <c r="F733" s="142" t="s">
        <v>52</v>
      </c>
      <c r="G733" s="142" t="s">
        <v>53</v>
      </c>
      <c r="H733" s="142">
        <v>24.18082191780822</v>
      </c>
      <c r="I733" s="142">
        <v>1</v>
      </c>
      <c r="J733" s="142" t="s">
        <v>517</v>
      </c>
      <c r="K733" s="142">
        <v>34.021999999999998</v>
      </c>
      <c r="L733" s="142">
        <f t="shared" si="354"/>
        <v>7.52</v>
      </c>
    </row>
    <row r="734" spans="1:12">
      <c r="A734" s="140" t="s">
        <v>130</v>
      </c>
      <c r="B734" s="140">
        <v>2021</v>
      </c>
      <c r="C734" s="141">
        <v>44331</v>
      </c>
      <c r="D734" s="140" t="s">
        <v>72</v>
      </c>
      <c r="E734" s="140" t="s">
        <v>209</v>
      </c>
      <c r="F734" s="140" t="s">
        <v>60</v>
      </c>
      <c r="G734" s="140" t="s">
        <v>61</v>
      </c>
      <c r="H734" s="140">
        <v>32.830136986301369</v>
      </c>
      <c r="I734" s="140">
        <v>2</v>
      </c>
      <c r="J734" s="140" t="s">
        <v>514</v>
      </c>
      <c r="K734" s="140">
        <v>12.2</v>
      </c>
      <c r="L734" s="140">
        <f t="shared" ref="L734" si="365">K734</f>
        <v>12.2</v>
      </c>
    </row>
    <row r="735" spans="1:12">
      <c r="A735" s="142" t="s">
        <v>130</v>
      </c>
      <c r="B735" s="142">
        <v>2021</v>
      </c>
      <c r="C735" s="143">
        <v>44331</v>
      </c>
      <c r="D735" s="142" t="s">
        <v>72</v>
      </c>
      <c r="E735" s="142" t="s">
        <v>209</v>
      </c>
      <c r="F735" s="142" t="s">
        <v>60</v>
      </c>
      <c r="G735" s="142" t="s">
        <v>61</v>
      </c>
      <c r="H735" s="142">
        <v>32.830136986301369</v>
      </c>
      <c r="I735" s="142">
        <v>2</v>
      </c>
      <c r="J735" s="142" t="s">
        <v>515</v>
      </c>
      <c r="K735" s="142">
        <v>19.754000000000001</v>
      </c>
      <c r="L735" s="142">
        <f t="shared" ref="L735" si="366">K735-K734</f>
        <v>7.554000000000002</v>
      </c>
    </row>
    <row r="736" spans="1:12">
      <c r="A736" s="140" t="s">
        <v>130</v>
      </c>
      <c r="B736" s="140">
        <v>2021</v>
      </c>
      <c r="C736" s="141">
        <v>44331</v>
      </c>
      <c r="D736" s="140" t="s">
        <v>72</v>
      </c>
      <c r="E736" s="140" t="s">
        <v>209</v>
      </c>
      <c r="F736" s="140" t="s">
        <v>60</v>
      </c>
      <c r="G736" s="140" t="s">
        <v>61</v>
      </c>
      <c r="H736" s="140">
        <v>32.830136986301369</v>
      </c>
      <c r="I736" s="140">
        <v>2</v>
      </c>
      <c r="J736" s="140" t="s">
        <v>516</v>
      </c>
      <c r="K736" s="140">
        <v>27.212</v>
      </c>
      <c r="L736" s="142">
        <f t="shared" si="354"/>
        <v>7.4579999999999984</v>
      </c>
    </row>
    <row r="737" spans="1:12">
      <c r="A737" s="142" t="s">
        <v>130</v>
      </c>
      <c r="B737" s="142">
        <v>2021</v>
      </c>
      <c r="C737" s="143">
        <v>44331</v>
      </c>
      <c r="D737" s="142" t="s">
        <v>72</v>
      </c>
      <c r="E737" s="142" t="s">
        <v>209</v>
      </c>
      <c r="F737" s="142" t="s">
        <v>60</v>
      </c>
      <c r="G737" s="142" t="s">
        <v>61</v>
      </c>
      <c r="H737" s="142">
        <v>32.830136986301369</v>
      </c>
      <c r="I737" s="142">
        <v>2</v>
      </c>
      <c r="J737" s="142" t="s">
        <v>517</v>
      </c>
      <c r="K737" s="142">
        <v>34.902999999999999</v>
      </c>
      <c r="L737" s="142">
        <f t="shared" si="354"/>
        <v>7.6909999999999989</v>
      </c>
    </row>
    <row r="738" spans="1:12">
      <c r="A738" s="140" t="s">
        <v>130</v>
      </c>
      <c r="B738" s="140">
        <v>2021</v>
      </c>
      <c r="C738" s="141">
        <v>44331</v>
      </c>
      <c r="D738" s="140" t="s">
        <v>72</v>
      </c>
      <c r="E738" s="140" t="s">
        <v>209</v>
      </c>
      <c r="F738" s="140" t="s">
        <v>58</v>
      </c>
      <c r="G738" s="140" t="s">
        <v>59</v>
      </c>
      <c r="H738" s="140">
        <v>23.331506849315069</v>
      </c>
      <c r="I738" s="140">
        <v>3</v>
      </c>
      <c r="J738" s="140" t="s">
        <v>514</v>
      </c>
      <c r="K738" s="140">
        <v>12.862</v>
      </c>
      <c r="L738" s="140">
        <f t="shared" ref="L738" si="367">K738</f>
        <v>12.862</v>
      </c>
    </row>
    <row r="739" spans="1:12">
      <c r="A739" s="142" t="s">
        <v>130</v>
      </c>
      <c r="B739" s="142">
        <v>2021</v>
      </c>
      <c r="C739" s="143">
        <v>44331</v>
      </c>
      <c r="D739" s="142" t="s">
        <v>72</v>
      </c>
      <c r="E739" s="142" t="s">
        <v>209</v>
      </c>
      <c r="F739" s="142" t="s">
        <v>58</v>
      </c>
      <c r="G739" s="142" t="s">
        <v>59</v>
      </c>
      <c r="H739" s="142">
        <v>23.331506849315069</v>
      </c>
      <c r="I739" s="142">
        <v>3</v>
      </c>
      <c r="J739" s="142" t="s">
        <v>515</v>
      </c>
      <c r="K739" s="142">
        <v>20.492999999999999</v>
      </c>
      <c r="L739" s="142">
        <f t="shared" ref="L739" si="368">K739-K738</f>
        <v>7.6309999999999985</v>
      </c>
    </row>
    <row r="740" spans="1:12">
      <c r="A740" s="140" t="s">
        <v>130</v>
      </c>
      <c r="B740" s="140">
        <v>2021</v>
      </c>
      <c r="C740" s="141">
        <v>44331</v>
      </c>
      <c r="D740" s="140" t="s">
        <v>72</v>
      </c>
      <c r="E740" s="140" t="s">
        <v>209</v>
      </c>
      <c r="F740" s="140" t="s">
        <v>58</v>
      </c>
      <c r="G740" s="140" t="s">
        <v>59</v>
      </c>
      <c r="H740" s="140">
        <v>23.331506849315069</v>
      </c>
      <c r="I740" s="140">
        <v>3</v>
      </c>
      <c r="J740" s="140" t="s">
        <v>516</v>
      </c>
      <c r="K740" s="140">
        <v>27.931999999999999</v>
      </c>
      <c r="L740" s="142">
        <f t="shared" si="354"/>
        <v>7.4390000000000001</v>
      </c>
    </row>
    <row r="741" spans="1:12">
      <c r="A741" s="142" t="s">
        <v>130</v>
      </c>
      <c r="B741" s="142">
        <v>2021</v>
      </c>
      <c r="C741" s="143">
        <v>44331</v>
      </c>
      <c r="D741" s="142" t="s">
        <v>72</v>
      </c>
      <c r="E741" s="142" t="s">
        <v>209</v>
      </c>
      <c r="F741" s="142" t="s">
        <v>58</v>
      </c>
      <c r="G741" s="142" t="s">
        <v>59</v>
      </c>
      <c r="H741" s="142">
        <v>23.331506849315069</v>
      </c>
      <c r="I741" s="142">
        <v>3</v>
      </c>
      <c r="J741" s="142" t="s">
        <v>517</v>
      </c>
      <c r="K741" s="142">
        <v>35.493000000000002</v>
      </c>
      <c r="L741" s="142">
        <f t="shared" si="354"/>
        <v>7.5610000000000035</v>
      </c>
    </row>
    <row r="742" spans="1:12">
      <c r="A742" s="140" t="s">
        <v>130</v>
      </c>
      <c r="B742" s="140">
        <v>2021</v>
      </c>
      <c r="C742" s="141">
        <v>44331</v>
      </c>
      <c r="D742" s="140" t="s">
        <v>72</v>
      </c>
      <c r="E742" s="140" t="s">
        <v>209</v>
      </c>
      <c r="F742" s="140" t="s">
        <v>64</v>
      </c>
      <c r="G742" s="140" t="s">
        <v>65</v>
      </c>
      <c r="H742" s="140">
        <v>400</v>
      </c>
      <c r="I742" s="140">
        <v>4</v>
      </c>
      <c r="J742" s="140" t="s">
        <v>514</v>
      </c>
      <c r="K742" s="140">
        <v>12.484999999999999</v>
      </c>
      <c r="L742" s="140">
        <f t="shared" ref="L742" si="369">K742</f>
        <v>12.484999999999999</v>
      </c>
    </row>
    <row r="743" spans="1:12">
      <c r="A743" s="142" t="s">
        <v>130</v>
      </c>
      <c r="B743" s="142">
        <v>2021</v>
      </c>
      <c r="C743" s="143">
        <v>44331</v>
      </c>
      <c r="D743" s="142" t="s">
        <v>72</v>
      </c>
      <c r="E743" s="142" t="s">
        <v>209</v>
      </c>
      <c r="F743" s="142" t="s">
        <v>64</v>
      </c>
      <c r="G743" s="142" t="s">
        <v>65</v>
      </c>
      <c r="H743" s="142">
        <v>400</v>
      </c>
      <c r="I743" s="142">
        <v>4</v>
      </c>
      <c r="J743" s="142" t="s">
        <v>515</v>
      </c>
      <c r="K743" s="142">
        <v>20.231000000000002</v>
      </c>
      <c r="L743" s="142">
        <f t="shared" ref="L743" si="370">K743-K742</f>
        <v>7.7460000000000022</v>
      </c>
    </row>
    <row r="744" spans="1:12">
      <c r="A744" s="140" t="s">
        <v>130</v>
      </c>
      <c r="B744" s="140">
        <v>2021</v>
      </c>
      <c r="C744" s="141">
        <v>44331</v>
      </c>
      <c r="D744" s="140" t="s">
        <v>72</v>
      </c>
      <c r="E744" s="140" t="s">
        <v>209</v>
      </c>
      <c r="F744" s="140" t="s">
        <v>64</v>
      </c>
      <c r="G744" s="140" t="s">
        <v>65</v>
      </c>
      <c r="H744" s="140">
        <v>400</v>
      </c>
      <c r="I744" s="140">
        <v>4</v>
      </c>
      <c r="J744" s="140" t="s">
        <v>516</v>
      </c>
      <c r="K744" s="140">
        <v>27.861999999999998</v>
      </c>
      <c r="L744" s="142">
        <f t="shared" si="354"/>
        <v>7.6309999999999967</v>
      </c>
    </row>
    <row r="745" spans="1:12">
      <c r="A745" s="142" t="s">
        <v>130</v>
      </c>
      <c r="B745" s="142">
        <v>2021</v>
      </c>
      <c r="C745" s="143">
        <v>44331</v>
      </c>
      <c r="D745" s="142" t="s">
        <v>72</v>
      </c>
      <c r="E745" s="142" t="s">
        <v>209</v>
      </c>
      <c r="F745" s="142" t="s">
        <v>64</v>
      </c>
      <c r="G745" s="142" t="s">
        <v>65</v>
      </c>
      <c r="H745" s="142">
        <v>400</v>
      </c>
      <c r="I745" s="142">
        <v>4</v>
      </c>
      <c r="J745" s="142" t="s">
        <v>517</v>
      </c>
      <c r="K745" s="142">
        <v>35.826999999999998</v>
      </c>
      <c r="L745" s="142">
        <f t="shared" si="354"/>
        <v>7.9649999999999999</v>
      </c>
    </row>
    <row r="746" spans="1:12">
      <c r="A746" s="140" t="s">
        <v>130</v>
      </c>
      <c r="B746" s="140">
        <v>2021</v>
      </c>
      <c r="C746" s="141">
        <v>44331</v>
      </c>
      <c r="D746" s="140" t="s">
        <v>72</v>
      </c>
      <c r="E746" s="140" t="s">
        <v>209</v>
      </c>
      <c r="F746" s="140" t="s">
        <v>132</v>
      </c>
      <c r="G746" s="140" t="s">
        <v>65</v>
      </c>
      <c r="H746" s="140">
        <v>121.45479452054795</v>
      </c>
      <c r="I746" s="140">
        <v>5</v>
      </c>
      <c r="J746" s="140" t="s">
        <v>514</v>
      </c>
      <c r="K746" s="140">
        <v>12.72</v>
      </c>
      <c r="L746" s="140">
        <f t="shared" ref="L746" si="371">K746</f>
        <v>12.72</v>
      </c>
    </row>
    <row r="747" spans="1:12">
      <c r="A747" s="142" t="s">
        <v>130</v>
      </c>
      <c r="B747" s="142">
        <v>2021</v>
      </c>
      <c r="C747" s="143">
        <v>44331</v>
      </c>
      <c r="D747" s="142" t="s">
        <v>72</v>
      </c>
      <c r="E747" s="142" t="s">
        <v>209</v>
      </c>
      <c r="F747" s="142" t="s">
        <v>132</v>
      </c>
      <c r="G747" s="142" t="s">
        <v>65</v>
      </c>
      <c r="H747" s="142">
        <v>121.45479452054795</v>
      </c>
      <c r="I747" s="142">
        <v>5</v>
      </c>
      <c r="J747" s="142" t="s">
        <v>515</v>
      </c>
      <c r="K747" s="142">
        <v>20.526</v>
      </c>
      <c r="L747" s="142">
        <f t="shared" ref="L747" si="372">K747-K746</f>
        <v>7.8059999999999992</v>
      </c>
    </row>
    <row r="748" spans="1:12">
      <c r="A748" s="140" t="s">
        <v>130</v>
      </c>
      <c r="B748" s="140">
        <v>2021</v>
      </c>
      <c r="C748" s="141">
        <v>44331</v>
      </c>
      <c r="D748" s="140" t="s">
        <v>72</v>
      </c>
      <c r="E748" s="140" t="s">
        <v>209</v>
      </c>
      <c r="F748" s="140" t="s">
        <v>132</v>
      </c>
      <c r="G748" s="140" t="s">
        <v>65</v>
      </c>
      <c r="H748" s="140">
        <v>121.45479452054795</v>
      </c>
      <c r="I748" s="140">
        <v>5</v>
      </c>
      <c r="J748" s="140" t="s">
        <v>516</v>
      </c>
      <c r="K748" s="140">
        <v>28.222999999999999</v>
      </c>
      <c r="L748" s="142">
        <f t="shared" si="354"/>
        <v>7.6969999999999992</v>
      </c>
    </row>
    <row r="749" spans="1:12">
      <c r="A749" s="142" t="s">
        <v>130</v>
      </c>
      <c r="B749" s="142">
        <v>2021</v>
      </c>
      <c r="C749" s="143">
        <v>44331</v>
      </c>
      <c r="D749" s="142" t="s">
        <v>72</v>
      </c>
      <c r="E749" s="142" t="s">
        <v>209</v>
      </c>
      <c r="F749" s="142" t="s">
        <v>132</v>
      </c>
      <c r="G749" s="142" t="s">
        <v>65</v>
      </c>
      <c r="H749" s="142">
        <v>121.45479452054795</v>
      </c>
      <c r="I749" s="142">
        <v>5</v>
      </c>
      <c r="J749" s="142" t="s">
        <v>517</v>
      </c>
      <c r="K749" s="142">
        <v>36.149000000000001</v>
      </c>
      <c r="L749" s="142">
        <f t="shared" si="354"/>
        <v>7.9260000000000019</v>
      </c>
    </row>
    <row r="750" spans="1:12">
      <c r="A750" s="140" t="s">
        <v>134</v>
      </c>
      <c r="B750" s="140">
        <v>2020</v>
      </c>
      <c r="C750" s="141">
        <v>43890</v>
      </c>
      <c r="D750" s="140" t="s">
        <v>13</v>
      </c>
      <c r="E750" s="140" t="s">
        <v>518</v>
      </c>
      <c r="F750" s="140" t="s">
        <v>14</v>
      </c>
      <c r="G750" s="140" t="s">
        <v>15</v>
      </c>
      <c r="H750" s="140">
        <v>120.24657534246575</v>
      </c>
      <c r="I750" s="140">
        <v>1</v>
      </c>
      <c r="J750" s="140" t="s">
        <v>514</v>
      </c>
      <c r="K750" s="140">
        <v>12.038</v>
      </c>
      <c r="L750" s="140">
        <f t="shared" ref="L750" si="373">K750</f>
        <v>12.038</v>
      </c>
    </row>
    <row r="751" spans="1:12">
      <c r="A751" s="142" t="s">
        <v>134</v>
      </c>
      <c r="B751" s="142">
        <v>2020</v>
      </c>
      <c r="C751" s="143">
        <v>43890</v>
      </c>
      <c r="D751" s="142" t="s">
        <v>13</v>
      </c>
      <c r="E751" s="142" t="s">
        <v>518</v>
      </c>
      <c r="F751" s="142" t="s">
        <v>14</v>
      </c>
      <c r="G751" s="142" t="s">
        <v>15</v>
      </c>
      <c r="H751" s="142">
        <v>120.24657534246575</v>
      </c>
      <c r="I751" s="142">
        <v>1</v>
      </c>
      <c r="J751" s="142" t="s">
        <v>515</v>
      </c>
      <c r="K751" s="142">
        <v>19.202999999999999</v>
      </c>
      <c r="L751" s="142">
        <f t="shared" ref="L751" si="374">K751-K750</f>
        <v>7.1649999999999991</v>
      </c>
    </row>
    <row r="752" spans="1:12">
      <c r="A752" s="140" t="s">
        <v>134</v>
      </c>
      <c r="B752" s="140">
        <v>2020</v>
      </c>
      <c r="C752" s="141">
        <v>43890</v>
      </c>
      <c r="D752" s="140" t="s">
        <v>13</v>
      </c>
      <c r="E752" s="140" t="s">
        <v>518</v>
      </c>
      <c r="F752" s="140" t="s">
        <v>14</v>
      </c>
      <c r="G752" s="140" t="s">
        <v>15</v>
      </c>
      <c r="H752" s="140">
        <v>120.24657534246575</v>
      </c>
      <c r="I752" s="140">
        <v>1</v>
      </c>
      <c r="J752" s="140" t="s">
        <v>516</v>
      </c>
      <c r="K752" s="140">
        <v>26.14</v>
      </c>
      <c r="L752" s="142">
        <f t="shared" si="354"/>
        <v>6.9370000000000012</v>
      </c>
    </row>
    <row r="753" spans="1:12">
      <c r="A753" s="142" t="s">
        <v>134</v>
      </c>
      <c r="B753" s="142">
        <v>2020</v>
      </c>
      <c r="C753" s="143">
        <v>43890</v>
      </c>
      <c r="D753" s="142" t="s">
        <v>13</v>
      </c>
      <c r="E753" s="142" t="s">
        <v>518</v>
      </c>
      <c r="F753" s="142" t="s">
        <v>14</v>
      </c>
      <c r="G753" s="142" t="s">
        <v>15</v>
      </c>
      <c r="H753" s="142">
        <v>120.24657534246575</v>
      </c>
      <c r="I753" s="142">
        <v>1</v>
      </c>
      <c r="J753" s="142" t="s">
        <v>517</v>
      </c>
      <c r="K753" s="142">
        <v>33.197000000000003</v>
      </c>
      <c r="L753" s="142">
        <f t="shared" si="354"/>
        <v>7.0570000000000022</v>
      </c>
    </row>
    <row r="754" spans="1:12">
      <c r="A754" s="140" t="s">
        <v>134</v>
      </c>
      <c r="B754" s="140">
        <v>2020</v>
      </c>
      <c r="C754" s="141">
        <v>43890</v>
      </c>
      <c r="D754" s="140" t="s">
        <v>13</v>
      </c>
      <c r="E754" s="140" t="s">
        <v>518</v>
      </c>
      <c r="F754" s="140" t="s">
        <v>22</v>
      </c>
      <c r="G754" s="140" t="s">
        <v>15</v>
      </c>
      <c r="H754" s="140">
        <v>120.24657534246575</v>
      </c>
      <c r="I754" s="140">
        <v>2</v>
      </c>
      <c r="J754" s="140" t="s">
        <v>514</v>
      </c>
      <c r="K754" s="140">
        <v>11.715</v>
      </c>
      <c r="L754" s="140">
        <f t="shared" ref="L754" si="375">K754</f>
        <v>11.715</v>
      </c>
    </row>
    <row r="755" spans="1:12">
      <c r="A755" s="142" t="s">
        <v>134</v>
      </c>
      <c r="B755" s="142">
        <v>2020</v>
      </c>
      <c r="C755" s="143">
        <v>43890</v>
      </c>
      <c r="D755" s="142" t="s">
        <v>13</v>
      </c>
      <c r="E755" s="142" t="s">
        <v>518</v>
      </c>
      <c r="F755" s="142" t="s">
        <v>22</v>
      </c>
      <c r="G755" s="142" t="s">
        <v>15</v>
      </c>
      <c r="H755" s="142">
        <v>120.24657534246575</v>
      </c>
      <c r="I755" s="142">
        <v>2</v>
      </c>
      <c r="J755" s="142" t="s">
        <v>515</v>
      </c>
      <c r="K755" s="142">
        <v>19.012</v>
      </c>
      <c r="L755" s="142">
        <f t="shared" ref="L755" si="376">K755-K754</f>
        <v>7.2970000000000006</v>
      </c>
    </row>
    <row r="756" spans="1:12">
      <c r="A756" s="140" t="s">
        <v>134</v>
      </c>
      <c r="B756" s="140">
        <v>2020</v>
      </c>
      <c r="C756" s="141">
        <v>43890</v>
      </c>
      <c r="D756" s="140" t="s">
        <v>13</v>
      </c>
      <c r="E756" s="140" t="s">
        <v>518</v>
      </c>
      <c r="F756" s="140" t="s">
        <v>22</v>
      </c>
      <c r="G756" s="140" t="s">
        <v>15</v>
      </c>
      <c r="H756" s="140">
        <v>120.24657534246575</v>
      </c>
      <c r="I756" s="140">
        <v>2</v>
      </c>
      <c r="J756" s="140" t="s">
        <v>516</v>
      </c>
      <c r="K756" s="140">
        <v>26.039000000000001</v>
      </c>
      <c r="L756" s="142">
        <f t="shared" si="354"/>
        <v>7.027000000000001</v>
      </c>
    </row>
    <row r="757" spans="1:12">
      <c r="A757" s="142" t="s">
        <v>134</v>
      </c>
      <c r="B757" s="142">
        <v>2020</v>
      </c>
      <c r="C757" s="143">
        <v>43890</v>
      </c>
      <c r="D757" s="142" t="s">
        <v>13</v>
      </c>
      <c r="E757" s="142" t="s">
        <v>518</v>
      </c>
      <c r="F757" s="142" t="s">
        <v>22</v>
      </c>
      <c r="G757" s="142" t="s">
        <v>15</v>
      </c>
      <c r="H757" s="142">
        <v>120.24657534246575</v>
      </c>
      <c r="I757" s="142">
        <v>2</v>
      </c>
      <c r="J757" s="142" t="s">
        <v>517</v>
      </c>
      <c r="K757" s="142">
        <v>33.262</v>
      </c>
      <c r="L757" s="142">
        <f t="shared" si="354"/>
        <v>7.222999999999999</v>
      </c>
    </row>
    <row r="758" spans="1:12">
      <c r="A758" s="140" t="s">
        <v>134</v>
      </c>
      <c r="B758" s="140">
        <v>2020</v>
      </c>
      <c r="C758" s="141">
        <v>43890</v>
      </c>
      <c r="D758" s="140" t="s">
        <v>13</v>
      </c>
      <c r="E758" s="140" t="s">
        <v>518</v>
      </c>
      <c r="F758" s="140" t="s">
        <v>141</v>
      </c>
      <c r="G758" s="140" t="s">
        <v>44</v>
      </c>
      <c r="H758" s="140">
        <v>29.643835616438356</v>
      </c>
      <c r="I758" s="140">
        <v>3</v>
      </c>
      <c r="J758" s="140" t="s">
        <v>514</v>
      </c>
      <c r="K758" s="140">
        <v>11.795999999999999</v>
      </c>
      <c r="L758" s="140">
        <f t="shared" ref="L758" si="377">K758</f>
        <v>11.795999999999999</v>
      </c>
    </row>
    <row r="759" spans="1:12">
      <c r="A759" s="142" t="s">
        <v>134</v>
      </c>
      <c r="B759" s="142">
        <v>2020</v>
      </c>
      <c r="C759" s="143">
        <v>43890</v>
      </c>
      <c r="D759" s="142" t="s">
        <v>13</v>
      </c>
      <c r="E759" s="142" t="s">
        <v>518</v>
      </c>
      <c r="F759" s="142" t="s">
        <v>141</v>
      </c>
      <c r="G759" s="142" t="s">
        <v>44</v>
      </c>
      <c r="H759" s="142">
        <v>29.643835616438356</v>
      </c>
      <c r="I759" s="142">
        <v>3</v>
      </c>
      <c r="J759" s="142" t="s">
        <v>515</v>
      </c>
      <c r="K759" s="142">
        <v>19.027000000000001</v>
      </c>
      <c r="L759" s="142">
        <f t="shared" ref="L759" si="378">K759-K758</f>
        <v>7.2310000000000016</v>
      </c>
    </row>
    <row r="760" spans="1:12">
      <c r="A760" s="140" t="s">
        <v>134</v>
      </c>
      <c r="B760" s="140">
        <v>2020</v>
      </c>
      <c r="C760" s="141">
        <v>43890</v>
      </c>
      <c r="D760" s="140" t="s">
        <v>13</v>
      </c>
      <c r="E760" s="140" t="s">
        <v>518</v>
      </c>
      <c r="F760" s="140" t="s">
        <v>141</v>
      </c>
      <c r="G760" s="140" t="s">
        <v>44</v>
      </c>
      <c r="H760" s="140">
        <v>29.643835616438356</v>
      </c>
      <c r="I760" s="140">
        <v>3</v>
      </c>
      <c r="J760" s="140" t="s">
        <v>516</v>
      </c>
      <c r="K760" s="140">
        <v>26.065999999999999</v>
      </c>
      <c r="L760" s="142">
        <f t="shared" si="354"/>
        <v>7.0389999999999979</v>
      </c>
    </row>
    <row r="761" spans="1:12">
      <c r="A761" s="142" t="s">
        <v>134</v>
      </c>
      <c r="B761" s="142">
        <v>2020</v>
      </c>
      <c r="C761" s="143">
        <v>43890</v>
      </c>
      <c r="D761" s="142" t="s">
        <v>13</v>
      </c>
      <c r="E761" s="142" t="s">
        <v>518</v>
      </c>
      <c r="F761" s="142" t="s">
        <v>141</v>
      </c>
      <c r="G761" s="142" t="s">
        <v>44</v>
      </c>
      <c r="H761" s="142">
        <v>29.643835616438356</v>
      </c>
      <c r="I761" s="142">
        <v>3</v>
      </c>
      <c r="J761" s="142" t="s">
        <v>517</v>
      </c>
      <c r="K761" s="142">
        <v>33.298999999999999</v>
      </c>
      <c r="L761" s="142">
        <f t="shared" si="354"/>
        <v>7.2330000000000005</v>
      </c>
    </row>
    <row r="762" spans="1:12">
      <c r="A762" s="140" t="s">
        <v>134</v>
      </c>
      <c r="B762" s="140">
        <v>2020</v>
      </c>
      <c r="C762" s="141">
        <v>43890</v>
      </c>
      <c r="D762" s="140" t="s">
        <v>13</v>
      </c>
      <c r="E762" s="140" t="s">
        <v>518</v>
      </c>
      <c r="F762" s="140" t="s">
        <v>52</v>
      </c>
      <c r="G762" s="140" t="s">
        <v>53</v>
      </c>
      <c r="H762" s="140">
        <v>22.972602739726028</v>
      </c>
      <c r="I762" s="140">
        <v>4</v>
      </c>
      <c r="J762" s="140" t="s">
        <v>514</v>
      </c>
      <c r="K762" s="140">
        <v>11.598000000000001</v>
      </c>
      <c r="L762" s="140">
        <f t="shared" ref="L762" si="379">K762</f>
        <v>11.598000000000001</v>
      </c>
    </row>
    <row r="763" spans="1:12">
      <c r="A763" s="142" t="s">
        <v>134</v>
      </c>
      <c r="B763" s="142">
        <v>2020</v>
      </c>
      <c r="C763" s="143">
        <v>43890</v>
      </c>
      <c r="D763" s="142" t="s">
        <v>13</v>
      </c>
      <c r="E763" s="142" t="s">
        <v>518</v>
      </c>
      <c r="F763" s="142" t="s">
        <v>52</v>
      </c>
      <c r="G763" s="142" t="s">
        <v>53</v>
      </c>
      <c r="H763" s="142">
        <v>22.972602739726028</v>
      </c>
      <c r="I763" s="142">
        <v>4</v>
      </c>
      <c r="J763" s="142" t="s">
        <v>515</v>
      </c>
      <c r="K763" s="142">
        <v>18.927</v>
      </c>
      <c r="L763" s="142">
        <f t="shared" ref="L763" si="380">K763-K762</f>
        <v>7.3289999999999988</v>
      </c>
    </row>
    <row r="764" spans="1:12">
      <c r="A764" s="140" t="s">
        <v>134</v>
      </c>
      <c r="B764" s="140">
        <v>2020</v>
      </c>
      <c r="C764" s="141">
        <v>43890</v>
      </c>
      <c r="D764" s="140" t="s">
        <v>13</v>
      </c>
      <c r="E764" s="140" t="s">
        <v>518</v>
      </c>
      <c r="F764" s="140" t="s">
        <v>52</v>
      </c>
      <c r="G764" s="140" t="s">
        <v>53</v>
      </c>
      <c r="H764" s="140">
        <v>22.972602739726028</v>
      </c>
      <c r="I764" s="140">
        <v>4</v>
      </c>
      <c r="J764" s="140" t="s">
        <v>516</v>
      </c>
      <c r="K764" s="140">
        <v>26.068000000000001</v>
      </c>
      <c r="L764" s="142">
        <f t="shared" si="354"/>
        <v>7.1410000000000018</v>
      </c>
    </row>
    <row r="765" spans="1:12">
      <c r="A765" s="142" t="s">
        <v>134</v>
      </c>
      <c r="B765" s="142">
        <v>2020</v>
      </c>
      <c r="C765" s="143">
        <v>43890</v>
      </c>
      <c r="D765" s="142" t="s">
        <v>13</v>
      </c>
      <c r="E765" s="142" t="s">
        <v>518</v>
      </c>
      <c r="F765" s="142" t="s">
        <v>52</v>
      </c>
      <c r="G765" s="142" t="s">
        <v>53</v>
      </c>
      <c r="H765" s="142">
        <v>22.972602739726028</v>
      </c>
      <c r="I765" s="142">
        <v>4</v>
      </c>
      <c r="J765" s="142" t="s">
        <v>517</v>
      </c>
      <c r="K765" s="142">
        <v>33.409999999999997</v>
      </c>
      <c r="L765" s="142">
        <f t="shared" si="354"/>
        <v>7.3419999999999952</v>
      </c>
    </row>
    <row r="766" spans="1:12">
      <c r="A766" s="140" t="s">
        <v>134</v>
      </c>
      <c r="B766" s="140">
        <v>2020</v>
      </c>
      <c r="C766" s="141">
        <v>43890</v>
      </c>
      <c r="D766" s="140" t="s">
        <v>13</v>
      </c>
      <c r="E766" s="140" t="s">
        <v>518</v>
      </c>
      <c r="F766" s="140" t="s">
        <v>113</v>
      </c>
      <c r="G766" s="140" t="s">
        <v>121</v>
      </c>
      <c r="H766" s="140">
        <v>400</v>
      </c>
      <c r="I766" s="140">
        <v>5</v>
      </c>
      <c r="J766" s="140" t="s">
        <v>514</v>
      </c>
      <c r="K766" s="140">
        <v>11.769</v>
      </c>
      <c r="L766" s="140">
        <f t="shared" ref="L766" si="381">K766</f>
        <v>11.769</v>
      </c>
    </row>
    <row r="767" spans="1:12">
      <c r="A767" s="142" t="s">
        <v>134</v>
      </c>
      <c r="B767" s="142">
        <v>2020</v>
      </c>
      <c r="C767" s="143">
        <v>43890</v>
      </c>
      <c r="D767" s="142" t="s">
        <v>13</v>
      </c>
      <c r="E767" s="142" t="s">
        <v>518</v>
      </c>
      <c r="F767" s="142" t="s">
        <v>113</v>
      </c>
      <c r="G767" s="142" t="s">
        <v>121</v>
      </c>
      <c r="H767" s="142">
        <v>400</v>
      </c>
      <c r="I767" s="142">
        <v>5</v>
      </c>
      <c r="J767" s="142" t="s">
        <v>515</v>
      </c>
      <c r="K767" s="142">
        <v>19.134</v>
      </c>
      <c r="L767" s="142">
        <f t="shared" ref="L767" si="382">K767-K766</f>
        <v>7.3650000000000002</v>
      </c>
    </row>
    <row r="768" spans="1:12">
      <c r="A768" s="140" t="s">
        <v>134</v>
      </c>
      <c r="B768" s="140">
        <v>2020</v>
      </c>
      <c r="C768" s="141">
        <v>43890</v>
      </c>
      <c r="D768" s="140" t="s">
        <v>13</v>
      </c>
      <c r="E768" s="140" t="s">
        <v>518</v>
      </c>
      <c r="F768" s="140" t="s">
        <v>113</v>
      </c>
      <c r="G768" s="140" t="s">
        <v>121</v>
      </c>
      <c r="H768" s="140">
        <v>400</v>
      </c>
      <c r="I768" s="140">
        <v>5</v>
      </c>
      <c r="J768" s="140" t="s">
        <v>516</v>
      </c>
      <c r="K768" s="140">
        <v>26.241</v>
      </c>
      <c r="L768" s="142">
        <f t="shared" si="354"/>
        <v>7.1069999999999993</v>
      </c>
    </row>
    <row r="769" spans="1:12">
      <c r="A769" s="142" t="s">
        <v>134</v>
      </c>
      <c r="B769" s="142">
        <v>2020</v>
      </c>
      <c r="C769" s="143">
        <v>43890</v>
      </c>
      <c r="D769" s="142" t="s">
        <v>13</v>
      </c>
      <c r="E769" s="142" t="s">
        <v>518</v>
      </c>
      <c r="F769" s="142" t="s">
        <v>113</v>
      </c>
      <c r="G769" s="142" t="s">
        <v>121</v>
      </c>
      <c r="H769" s="142">
        <v>400</v>
      </c>
      <c r="I769" s="142">
        <v>5</v>
      </c>
      <c r="J769" s="142" t="s">
        <v>517</v>
      </c>
      <c r="K769" s="142">
        <v>33.47</v>
      </c>
      <c r="L769" s="142">
        <f t="shared" si="354"/>
        <v>7.2289999999999992</v>
      </c>
    </row>
    <row r="770" spans="1:12">
      <c r="A770" s="140" t="s">
        <v>134</v>
      </c>
      <c r="B770" s="140">
        <v>2020</v>
      </c>
      <c r="C770" s="141">
        <v>43890</v>
      </c>
      <c r="D770" s="140" t="s">
        <v>13</v>
      </c>
      <c r="E770" s="140" t="s">
        <v>518</v>
      </c>
      <c r="F770" s="140" t="s">
        <v>519</v>
      </c>
      <c r="G770" s="140" t="s">
        <v>19</v>
      </c>
      <c r="H770" s="140">
        <v>23.890410958904109</v>
      </c>
      <c r="I770" s="140">
        <v>6</v>
      </c>
      <c r="J770" s="140" t="s">
        <v>514</v>
      </c>
      <c r="K770" s="140">
        <v>11.505000000000001</v>
      </c>
      <c r="L770" s="140">
        <f t="shared" ref="L770" si="383">K770</f>
        <v>11.505000000000001</v>
      </c>
    </row>
    <row r="771" spans="1:12">
      <c r="A771" s="142" t="s">
        <v>134</v>
      </c>
      <c r="B771" s="142">
        <v>2020</v>
      </c>
      <c r="C771" s="143">
        <v>43890</v>
      </c>
      <c r="D771" s="142" t="s">
        <v>13</v>
      </c>
      <c r="E771" s="142" t="s">
        <v>518</v>
      </c>
      <c r="F771" s="142" t="s">
        <v>519</v>
      </c>
      <c r="G771" s="142" t="s">
        <v>19</v>
      </c>
      <c r="H771" s="142">
        <v>23.890410958904109</v>
      </c>
      <c r="I771" s="142">
        <v>6</v>
      </c>
      <c r="J771" s="142" t="s">
        <v>515</v>
      </c>
      <c r="K771" s="142">
        <v>18.803999999999998</v>
      </c>
      <c r="L771" s="142">
        <f t="shared" ref="L771" si="384">K771-K770</f>
        <v>7.2989999999999977</v>
      </c>
    </row>
    <row r="772" spans="1:12">
      <c r="A772" s="140" t="s">
        <v>134</v>
      </c>
      <c r="B772" s="140">
        <v>2020</v>
      </c>
      <c r="C772" s="141">
        <v>43890</v>
      </c>
      <c r="D772" s="140" t="s">
        <v>13</v>
      </c>
      <c r="E772" s="140" t="s">
        <v>518</v>
      </c>
      <c r="F772" s="140" t="s">
        <v>519</v>
      </c>
      <c r="G772" s="140" t="s">
        <v>19</v>
      </c>
      <c r="H772" s="140">
        <v>23.890410958904109</v>
      </c>
      <c r="I772" s="140">
        <v>6</v>
      </c>
      <c r="J772" s="140" t="s">
        <v>516</v>
      </c>
      <c r="K772" s="140">
        <v>25.995999999999999</v>
      </c>
      <c r="L772" s="142">
        <f t="shared" si="354"/>
        <v>7.1920000000000002</v>
      </c>
    </row>
    <row r="773" spans="1:12">
      <c r="A773" s="142" t="s">
        <v>134</v>
      </c>
      <c r="B773" s="142">
        <v>2020</v>
      </c>
      <c r="C773" s="143">
        <v>43890</v>
      </c>
      <c r="D773" s="142" t="s">
        <v>13</v>
      </c>
      <c r="E773" s="142" t="s">
        <v>518</v>
      </c>
      <c r="F773" s="142" t="s">
        <v>519</v>
      </c>
      <c r="G773" s="142" t="s">
        <v>19</v>
      </c>
      <c r="H773" s="142">
        <v>23.890410958904109</v>
      </c>
      <c r="I773" s="142">
        <v>6</v>
      </c>
      <c r="J773" s="142" t="s">
        <v>517</v>
      </c>
      <c r="K773" s="142">
        <v>33.521000000000001</v>
      </c>
      <c r="L773" s="142">
        <f t="shared" si="354"/>
        <v>7.5250000000000021</v>
      </c>
    </row>
    <row r="774" spans="1:12">
      <c r="A774" s="140" t="s">
        <v>134</v>
      </c>
      <c r="B774" s="140">
        <v>2020</v>
      </c>
      <c r="C774" s="141">
        <v>43890</v>
      </c>
      <c r="D774" s="140" t="s">
        <v>13</v>
      </c>
      <c r="E774" s="140" t="s">
        <v>518</v>
      </c>
      <c r="F774" s="140" t="s">
        <v>111</v>
      </c>
      <c r="G774" s="140" t="s">
        <v>121</v>
      </c>
      <c r="H774" s="140">
        <v>400</v>
      </c>
      <c r="I774" s="140">
        <v>7</v>
      </c>
      <c r="J774" s="140" t="s">
        <v>514</v>
      </c>
      <c r="K774" s="140">
        <v>11.891</v>
      </c>
      <c r="L774" s="140">
        <f t="shared" ref="L774" si="385">K774</f>
        <v>11.891</v>
      </c>
    </row>
    <row r="775" spans="1:12">
      <c r="A775" s="142" t="s">
        <v>134</v>
      </c>
      <c r="B775" s="142">
        <v>2020</v>
      </c>
      <c r="C775" s="143">
        <v>43890</v>
      </c>
      <c r="D775" s="142" t="s">
        <v>13</v>
      </c>
      <c r="E775" s="142" t="s">
        <v>518</v>
      </c>
      <c r="F775" s="142" t="s">
        <v>111</v>
      </c>
      <c r="G775" s="142" t="s">
        <v>121</v>
      </c>
      <c r="H775" s="142">
        <v>400</v>
      </c>
      <c r="I775" s="142">
        <v>7</v>
      </c>
      <c r="J775" s="142" t="s">
        <v>515</v>
      </c>
      <c r="K775" s="142">
        <v>19.263000000000002</v>
      </c>
      <c r="L775" s="142">
        <f t="shared" ref="L775:L837" si="386">K775-K774</f>
        <v>7.3720000000000017</v>
      </c>
    </row>
    <row r="776" spans="1:12">
      <c r="A776" s="140" t="s">
        <v>134</v>
      </c>
      <c r="B776" s="140">
        <v>2020</v>
      </c>
      <c r="C776" s="141">
        <v>43890</v>
      </c>
      <c r="D776" s="140" t="s">
        <v>13</v>
      </c>
      <c r="E776" s="140" t="s">
        <v>518</v>
      </c>
      <c r="F776" s="140" t="s">
        <v>111</v>
      </c>
      <c r="G776" s="140" t="s">
        <v>121</v>
      </c>
      <c r="H776" s="140">
        <v>400</v>
      </c>
      <c r="I776" s="140">
        <v>7</v>
      </c>
      <c r="J776" s="140" t="s">
        <v>516</v>
      </c>
      <c r="K776" s="140">
        <v>26.344000000000001</v>
      </c>
      <c r="L776" s="142">
        <f t="shared" si="386"/>
        <v>7.0809999999999995</v>
      </c>
    </row>
    <row r="777" spans="1:12">
      <c r="A777" s="142" t="s">
        <v>134</v>
      </c>
      <c r="B777" s="142">
        <v>2020</v>
      </c>
      <c r="C777" s="143">
        <v>43890</v>
      </c>
      <c r="D777" s="142" t="s">
        <v>13</v>
      </c>
      <c r="E777" s="142" t="s">
        <v>518</v>
      </c>
      <c r="F777" s="142" t="s">
        <v>111</v>
      </c>
      <c r="G777" s="142" t="s">
        <v>121</v>
      </c>
      <c r="H777" s="142">
        <v>400</v>
      </c>
      <c r="I777" s="142">
        <v>7</v>
      </c>
      <c r="J777" s="142" t="s">
        <v>517</v>
      </c>
      <c r="K777" s="142">
        <v>33.549999999999997</v>
      </c>
      <c r="L777" s="142">
        <f t="shared" si="386"/>
        <v>7.205999999999996</v>
      </c>
    </row>
    <row r="778" spans="1:12">
      <c r="A778" s="140" t="s">
        <v>134</v>
      </c>
      <c r="B778" s="140">
        <v>2020</v>
      </c>
      <c r="C778" s="141">
        <v>43890</v>
      </c>
      <c r="D778" s="140" t="s">
        <v>13</v>
      </c>
      <c r="E778" s="140" t="s">
        <v>518</v>
      </c>
      <c r="F778" s="140" t="s">
        <v>101</v>
      </c>
      <c r="G778" s="140" t="s">
        <v>47</v>
      </c>
      <c r="H778" s="140">
        <v>400</v>
      </c>
      <c r="I778" s="140">
        <v>8</v>
      </c>
      <c r="J778" s="140" t="s">
        <v>514</v>
      </c>
      <c r="K778" s="140">
        <v>11.866</v>
      </c>
      <c r="L778" s="140">
        <f t="shared" ref="L778" si="387">K778</f>
        <v>11.866</v>
      </c>
    </row>
    <row r="779" spans="1:12">
      <c r="A779" s="142" t="s">
        <v>134</v>
      </c>
      <c r="B779" s="142">
        <v>2020</v>
      </c>
      <c r="C779" s="143">
        <v>43890</v>
      </c>
      <c r="D779" s="142" t="s">
        <v>13</v>
      </c>
      <c r="E779" s="142" t="s">
        <v>518</v>
      </c>
      <c r="F779" s="142" t="s">
        <v>101</v>
      </c>
      <c r="G779" s="142" t="s">
        <v>47</v>
      </c>
      <c r="H779" s="142">
        <v>400</v>
      </c>
      <c r="I779" s="142">
        <v>8</v>
      </c>
      <c r="J779" s="142" t="s">
        <v>515</v>
      </c>
      <c r="K779" s="142">
        <v>19.274999999999999</v>
      </c>
      <c r="L779" s="142">
        <f t="shared" ref="L779" si="388">K779-K778</f>
        <v>7.4089999999999989</v>
      </c>
    </row>
    <row r="780" spans="1:12">
      <c r="A780" s="140" t="s">
        <v>134</v>
      </c>
      <c r="B780" s="140">
        <v>2020</v>
      </c>
      <c r="C780" s="141">
        <v>43890</v>
      </c>
      <c r="D780" s="140" t="s">
        <v>13</v>
      </c>
      <c r="E780" s="140" t="s">
        <v>518</v>
      </c>
      <c r="F780" s="140" t="s">
        <v>101</v>
      </c>
      <c r="G780" s="140" t="s">
        <v>47</v>
      </c>
      <c r="H780" s="140">
        <v>400</v>
      </c>
      <c r="I780" s="140">
        <v>8</v>
      </c>
      <c r="J780" s="140" t="s">
        <v>516</v>
      </c>
      <c r="K780" s="140">
        <v>26.375</v>
      </c>
      <c r="L780" s="142">
        <f t="shared" si="386"/>
        <v>7.1000000000000014</v>
      </c>
    </row>
    <row r="781" spans="1:12">
      <c r="A781" s="142" t="s">
        <v>134</v>
      </c>
      <c r="B781" s="142">
        <v>2020</v>
      </c>
      <c r="C781" s="143">
        <v>43890</v>
      </c>
      <c r="D781" s="142" t="s">
        <v>13</v>
      </c>
      <c r="E781" s="142" t="s">
        <v>518</v>
      </c>
      <c r="F781" s="142" t="s">
        <v>101</v>
      </c>
      <c r="G781" s="142" t="s">
        <v>47</v>
      </c>
      <c r="H781" s="142">
        <v>400</v>
      </c>
      <c r="I781" s="142">
        <v>8</v>
      </c>
      <c r="J781" s="142" t="s">
        <v>517</v>
      </c>
      <c r="K781" s="142">
        <v>33.655000000000001</v>
      </c>
      <c r="L781" s="142">
        <f t="shared" si="386"/>
        <v>7.2800000000000011</v>
      </c>
    </row>
    <row r="782" spans="1:12">
      <c r="A782" s="140" t="s">
        <v>134</v>
      </c>
      <c r="B782" s="140">
        <v>2020</v>
      </c>
      <c r="C782" s="141">
        <v>43890</v>
      </c>
      <c r="D782" s="140" t="s">
        <v>13</v>
      </c>
      <c r="E782" s="140" t="s">
        <v>518</v>
      </c>
      <c r="F782" s="140" t="s">
        <v>30</v>
      </c>
      <c r="G782" s="140" t="s">
        <v>31</v>
      </c>
      <c r="H782" s="140">
        <v>400</v>
      </c>
      <c r="I782" s="140">
        <v>9</v>
      </c>
      <c r="J782" s="140" t="s">
        <v>514</v>
      </c>
      <c r="K782" s="140">
        <v>12.05</v>
      </c>
      <c r="L782" s="140">
        <f t="shared" ref="L782" si="389">K782</f>
        <v>12.05</v>
      </c>
    </row>
    <row r="783" spans="1:12">
      <c r="A783" s="142" t="s">
        <v>134</v>
      </c>
      <c r="B783" s="142">
        <v>2020</v>
      </c>
      <c r="C783" s="143">
        <v>43890</v>
      </c>
      <c r="D783" s="142" t="s">
        <v>13</v>
      </c>
      <c r="E783" s="142" t="s">
        <v>518</v>
      </c>
      <c r="F783" s="142" t="s">
        <v>30</v>
      </c>
      <c r="G783" s="142" t="s">
        <v>31</v>
      </c>
      <c r="H783" s="142">
        <v>400</v>
      </c>
      <c r="I783" s="142">
        <v>9</v>
      </c>
      <c r="J783" s="142" t="s">
        <v>515</v>
      </c>
      <c r="K783" s="142">
        <v>19.420999999999999</v>
      </c>
      <c r="L783" s="142">
        <f t="shared" ref="L783" si="390">K783-K782</f>
        <v>7.3709999999999987</v>
      </c>
    </row>
    <row r="784" spans="1:12">
      <c r="A784" s="140" t="s">
        <v>134</v>
      </c>
      <c r="B784" s="140">
        <v>2020</v>
      </c>
      <c r="C784" s="141">
        <v>43890</v>
      </c>
      <c r="D784" s="140" t="s">
        <v>13</v>
      </c>
      <c r="E784" s="140" t="s">
        <v>518</v>
      </c>
      <c r="F784" s="140" t="s">
        <v>30</v>
      </c>
      <c r="G784" s="140" t="s">
        <v>31</v>
      </c>
      <c r="H784" s="140">
        <v>400</v>
      </c>
      <c r="I784" s="140">
        <v>9</v>
      </c>
      <c r="J784" s="140" t="s">
        <v>516</v>
      </c>
      <c r="K784" s="140">
        <v>26.527999999999999</v>
      </c>
      <c r="L784" s="142">
        <f t="shared" si="386"/>
        <v>7.1069999999999993</v>
      </c>
    </row>
    <row r="785" spans="1:12">
      <c r="A785" s="142" t="s">
        <v>134</v>
      </c>
      <c r="B785" s="142">
        <v>2020</v>
      </c>
      <c r="C785" s="143">
        <v>43890</v>
      </c>
      <c r="D785" s="142" t="s">
        <v>13</v>
      </c>
      <c r="E785" s="142" t="s">
        <v>518</v>
      </c>
      <c r="F785" s="142" t="s">
        <v>30</v>
      </c>
      <c r="G785" s="142" t="s">
        <v>31</v>
      </c>
      <c r="H785" s="142">
        <v>400</v>
      </c>
      <c r="I785" s="142">
        <v>9</v>
      </c>
      <c r="J785" s="142" t="s">
        <v>517</v>
      </c>
      <c r="K785" s="142">
        <v>33.777999999999999</v>
      </c>
      <c r="L785" s="142">
        <f t="shared" si="386"/>
        <v>7.25</v>
      </c>
    </row>
    <row r="786" spans="1:12">
      <c r="A786" s="140" t="s">
        <v>134</v>
      </c>
      <c r="B786" s="140">
        <v>2020</v>
      </c>
      <c r="C786" s="141">
        <v>43890</v>
      </c>
      <c r="D786" s="140" t="s">
        <v>13</v>
      </c>
      <c r="E786" s="140" t="s">
        <v>518</v>
      </c>
      <c r="F786" s="140" t="s">
        <v>43</v>
      </c>
      <c r="G786" s="140" t="s">
        <v>44</v>
      </c>
      <c r="H786" s="140">
        <v>27.279452054794522</v>
      </c>
      <c r="I786" s="140">
        <v>10</v>
      </c>
      <c r="J786" s="140" t="s">
        <v>514</v>
      </c>
      <c r="K786" s="140">
        <v>11.987</v>
      </c>
      <c r="L786" s="140">
        <f t="shared" ref="L786" si="391">K786</f>
        <v>11.987</v>
      </c>
    </row>
    <row r="787" spans="1:12">
      <c r="A787" s="142" t="s">
        <v>134</v>
      </c>
      <c r="B787" s="142">
        <v>2020</v>
      </c>
      <c r="C787" s="143">
        <v>43890</v>
      </c>
      <c r="D787" s="142" t="s">
        <v>13</v>
      </c>
      <c r="E787" s="142" t="s">
        <v>518</v>
      </c>
      <c r="F787" s="142" t="s">
        <v>43</v>
      </c>
      <c r="G787" s="142" t="s">
        <v>44</v>
      </c>
      <c r="H787" s="142">
        <v>27.279452054794522</v>
      </c>
      <c r="I787" s="142">
        <v>10</v>
      </c>
      <c r="J787" s="142" t="s">
        <v>515</v>
      </c>
      <c r="K787" s="142">
        <v>19.350000000000001</v>
      </c>
      <c r="L787" s="142">
        <f t="shared" ref="L787" si="392">K787-K786</f>
        <v>7.3630000000000013</v>
      </c>
    </row>
    <row r="788" spans="1:12">
      <c r="A788" s="140" t="s">
        <v>134</v>
      </c>
      <c r="B788" s="140">
        <v>2020</v>
      </c>
      <c r="C788" s="141">
        <v>43890</v>
      </c>
      <c r="D788" s="140" t="s">
        <v>13</v>
      </c>
      <c r="E788" s="140" t="s">
        <v>518</v>
      </c>
      <c r="F788" s="140" t="s">
        <v>43</v>
      </c>
      <c r="G788" s="140" t="s">
        <v>44</v>
      </c>
      <c r="H788" s="140">
        <v>27.279452054794522</v>
      </c>
      <c r="I788" s="140">
        <v>10</v>
      </c>
      <c r="J788" s="140" t="s">
        <v>516</v>
      </c>
      <c r="K788" s="140">
        <v>26.49</v>
      </c>
      <c r="L788" s="142">
        <f t="shared" si="386"/>
        <v>7.139999999999997</v>
      </c>
    </row>
    <row r="789" spans="1:12">
      <c r="A789" s="142" t="s">
        <v>134</v>
      </c>
      <c r="B789" s="142">
        <v>2020</v>
      </c>
      <c r="C789" s="143">
        <v>43890</v>
      </c>
      <c r="D789" s="142" t="s">
        <v>13</v>
      </c>
      <c r="E789" s="142" t="s">
        <v>518</v>
      </c>
      <c r="F789" s="142" t="s">
        <v>43</v>
      </c>
      <c r="G789" s="142" t="s">
        <v>44</v>
      </c>
      <c r="H789" s="142">
        <v>27.279452054794522</v>
      </c>
      <c r="I789" s="142">
        <v>10</v>
      </c>
      <c r="J789" s="142" t="s">
        <v>517</v>
      </c>
      <c r="K789" s="142">
        <v>33.869999999999997</v>
      </c>
      <c r="L789" s="142">
        <f t="shared" si="386"/>
        <v>7.379999999999999</v>
      </c>
    </row>
    <row r="790" spans="1:12">
      <c r="A790" s="140" t="s">
        <v>134</v>
      </c>
      <c r="B790" s="140">
        <v>2020</v>
      </c>
      <c r="C790" s="141">
        <v>43890</v>
      </c>
      <c r="D790" s="140" t="s">
        <v>13</v>
      </c>
      <c r="E790" s="140" t="s">
        <v>518</v>
      </c>
      <c r="F790" s="140" t="s">
        <v>143</v>
      </c>
      <c r="G790" s="140" t="s">
        <v>121</v>
      </c>
      <c r="H790" s="140">
        <v>400</v>
      </c>
      <c r="I790" s="140">
        <v>11</v>
      </c>
      <c r="J790" s="140" t="s">
        <v>514</v>
      </c>
      <c r="K790" s="140">
        <v>11.675000000000001</v>
      </c>
      <c r="L790" s="140">
        <f t="shared" ref="L790" si="393">K790</f>
        <v>11.675000000000001</v>
      </c>
    </row>
    <row r="791" spans="1:12">
      <c r="A791" s="142" t="s">
        <v>134</v>
      </c>
      <c r="B791" s="142">
        <v>2020</v>
      </c>
      <c r="C791" s="143">
        <v>43890</v>
      </c>
      <c r="D791" s="142" t="s">
        <v>13</v>
      </c>
      <c r="E791" s="142" t="s">
        <v>518</v>
      </c>
      <c r="F791" s="142" t="s">
        <v>143</v>
      </c>
      <c r="G791" s="142" t="s">
        <v>121</v>
      </c>
      <c r="H791" s="142">
        <v>400</v>
      </c>
      <c r="I791" s="142">
        <v>11</v>
      </c>
      <c r="J791" s="142" t="s">
        <v>515</v>
      </c>
      <c r="K791" s="142">
        <v>19.143000000000001</v>
      </c>
      <c r="L791" s="142">
        <f t="shared" ref="L791" si="394">K791-K790</f>
        <v>7.468</v>
      </c>
    </row>
    <row r="792" spans="1:12">
      <c r="A792" s="140" t="s">
        <v>134</v>
      </c>
      <c r="B792" s="140">
        <v>2020</v>
      </c>
      <c r="C792" s="141">
        <v>43890</v>
      </c>
      <c r="D792" s="140" t="s">
        <v>13</v>
      </c>
      <c r="E792" s="140" t="s">
        <v>518</v>
      </c>
      <c r="F792" s="140" t="s">
        <v>143</v>
      </c>
      <c r="G792" s="140" t="s">
        <v>121</v>
      </c>
      <c r="H792" s="140">
        <v>400</v>
      </c>
      <c r="I792" s="140">
        <v>11</v>
      </c>
      <c r="J792" s="140" t="s">
        <v>516</v>
      </c>
      <c r="K792" s="140">
        <v>26.437999999999999</v>
      </c>
      <c r="L792" s="142">
        <f t="shared" si="386"/>
        <v>7.2949999999999982</v>
      </c>
    </row>
    <row r="793" spans="1:12">
      <c r="A793" s="142" t="s">
        <v>134</v>
      </c>
      <c r="B793" s="142">
        <v>2020</v>
      </c>
      <c r="C793" s="143">
        <v>43890</v>
      </c>
      <c r="D793" s="142" t="s">
        <v>13</v>
      </c>
      <c r="E793" s="142" t="s">
        <v>518</v>
      </c>
      <c r="F793" s="142" t="s">
        <v>143</v>
      </c>
      <c r="G793" s="142" t="s">
        <v>121</v>
      </c>
      <c r="H793" s="142">
        <v>400</v>
      </c>
      <c r="I793" s="142">
        <v>11</v>
      </c>
      <c r="J793" s="142" t="s">
        <v>517</v>
      </c>
      <c r="K793" s="142">
        <v>33.988</v>
      </c>
      <c r="L793" s="142">
        <f t="shared" si="386"/>
        <v>7.5500000000000007</v>
      </c>
    </row>
    <row r="794" spans="1:12">
      <c r="A794" s="140" t="s">
        <v>134</v>
      </c>
      <c r="B794" s="140">
        <v>2020</v>
      </c>
      <c r="C794" s="141">
        <v>43890</v>
      </c>
      <c r="D794" s="140" t="s">
        <v>13</v>
      </c>
      <c r="E794" s="140" t="s">
        <v>518</v>
      </c>
      <c r="F794" s="140" t="s">
        <v>523</v>
      </c>
      <c r="G794" s="140" t="s">
        <v>19</v>
      </c>
      <c r="H794" s="140">
        <v>20.484931506849314</v>
      </c>
      <c r="I794" s="140">
        <v>12</v>
      </c>
      <c r="J794" s="140" t="s">
        <v>514</v>
      </c>
      <c r="K794" s="140">
        <v>12.208</v>
      </c>
      <c r="L794" s="140">
        <f t="shared" ref="L794" si="395">K794</f>
        <v>12.208</v>
      </c>
    </row>
    <row r="795" spans="1:12">
      <c r="A795" s="142" t="s">
        <v>134</v>
      </c>
      <c r="B795" s="142">
        <v>2020</v>
      </c>
      <c r="C795" s="143">
        <v>43890</v>
      </c>
      <c r="D795" s="142" t="s">
        <v>13</v>
      </c>
      <c r="E795" s="142" t="s">
        <v>518</v>
      </c>
      <c r="F795" s="142" t="s">
        <v>523</v>
      </c>
      <c r="G795" s="142" t="s">
        <v>19</v>
      </c>
      <c r="H795" s="142">
        <v>20.484931506849314</v>
      </c>
      <c r="I795" s="142">
        <v>12</v>
      </c>
      <c r="J795" s="142" t="s">
        <v>515</v>
      </c>
      <c r="K795" s="142">
        <v>19.678999999999998</v>
      </c>
      <c r="L795" s="142">
        <f t="shared" ref="L795" si="396">K795-K794</f>
        <v>7.4709999999999983</v>
      </c>
    </row>
    <row r="796" spans="1:12">
      <c r="A796" s="140" t="s">
        <v>134</v>
      </c>
      <c r="B796" s="140">
        <v>2020</v>
      </c>
      <c r="C796" s="141">
        <v>43890</v>
      </c>
      <c r="D796" s="140" t="s">
        <v>13</v>
      </c>
      <c r="E796" s="140" t="s">
        <v>518</v>
      </c>
      <c r="F796" s="140" t="s">
        <v>523</v>
      </c>
      <c r="G796" s="140" t="s">
        <v>19</v>
      </c>
      <c r="H796" s="140">
        <v>20.484931506849314</v>
      </c>
      <c r="I796" s="140">
        <v>12</v>
      </c>
      <c r="J796" s="140" t="s">
        <v>516</v>
      </c>
      <c r="K796" s="140">
        <v>26.82</v>
      </c>
      <c r="L796" s="142">
        <f t="shared" si="386"/>
        <v>7.1410000000000018</v>
      </c>
    </row>
    <row r="797" spans="1:12">
      <c r="A797" s="142" t="s">
        <v>134</v>
      </c>
      <c r="B797" s="142">
        <v>2020</v>
      </c>
      <c r="C797" s="143">
        <v>43890</v>
      </c>
      <c r="D797" s="142" t="s">
        <v>13</v>
      </c>
      <c r="E797" s="142" t="s">
        <v>518</v>
      </c>
      <c r="F797" s="142" t="s">
        <v>523</v>
      </c>
      <c r="G797" s="142" t="s">
        <v>19</v>
      </c>
      <c r="H797" s="142">
        <v>20.484931506849314</v>
      </c>
      <c r="I797" s="142">
        <v>12</v>
      </c>
      <c r="J797" s="142" t="s">
        <v>517</v>
      </c>
      <c r="K797" s="142">
        <v>34.064</v>
      </c>
      <c r="L797" s="142">
        <f t="shared" si="386"/>
        <v>7.2439999999999998</v>
      </c>
    </row>
    <row r="798" spans="1:12">
      <c r="A798" s="140" t="s">
        <v>134</v>
      </c>
      <c r="B798" s="140">
        <v>2020</v>
      </c>
      <c r="C798" s="141">
        <v>43890</v>
      </c>
      <c r="D798" s="140" t="s">
        <v>13</v>
      </c>
      <c r="E798" s="140" t="s">
        <v>518</v>
      </c>
      <c r="F798" s="140" t="s">
        <v>166</v>
      </c>
      <c r="G798" s="140" t="s">
        <v>121</v>
      </c>
      <c r="H798" s="140">
        <v>400</v>
      </c>
      <c r="I798" s="140">
        <v>13</v>
      </c>
      <c r="J798" s="140" t="s">
        <v>514</v>
      </c>
      <c r="K798" s="140">
        <v>11.833</v>
      </c>
      <c r="L798" s="140">
        <f t="shared" ref="L798" si="397">K798</f>
        <v>11.833</v>
      </c>
    </row>
    <row r="799" spans="1:12">
      <c r="A799" s="142" t="s">
        <v>134</v>
      </c>
      <c r="B799" s="142">
        <v>2020</v>
      </c>
      <c r="C799" s="143">
        <v>43890</v>
      </c>
      <c r="D799" s="142" t="s">
        <v>13</v>
      </c>
      <c r="E799" s="142" t="s">
        <v>518</v>
      </c>
      <c r="F799" s="142" t="s">
        <v>166</v>
      </c>
      <c r="G799" s="142" t="s">
        <v>121</v>
      </c>
      <c r="H799" s="142">
        <v>400</v>
      </c>
      <c r="I799" s="142">
        <v>13</v>
      </c>
      <c r="J799" s="142" t="s">
        <v>515</v>
      </c>
      <c r="K799" s="142">
        <v>19.132000000000001</v>
      </c>
      <c r="L799" s="142">
        <f t="shared" ref="L799" si="398">K799-K798</f>
        <v>7.2990000000000013</v>
      </c>
    </row>
    <row r="800" spans="1:12">
      <c r="A800" s="140" t="s">
        <v>134</v>
      </c>
      <c r="B800" s="140">
        <v>2020</v>
      </c>
      <c r="C800" s="141">
        <v>43890</v>
      </c>
      <c r="D800" s="140" t="s">
        <v>13</v>
      </c>
      <c r="E800" s="140" t="s">
        <v>518</v>
      </c>
      <c r="F800" s="140" t="s">
        <v>166</v>
      </c>
      <c r="G800" s="140" t="s">
        <v>121</v>
      </c>
      <c r="H800" s="140">
        <v>400</v>
      </c>
      <c r="I800" s="140">
        <v>13</v>
      </c>
      <c r="J800" s="140" t="s">
        <v>516</v>
      </c>
      <c r="K800" s="140">
        <v>26.38</v>
      </c>
      <c r="L800" s="142">
        <f t="shared" si="386"/>
        <v>7.2479999999999976</v>
      </c>
    </row>
    <row r="801" spans="1:12">
      <c r="A801" s="142" t="s">
        <v>134</v>
      </c>
      <c r="B801" s="142">
        <v>2020</v>
      </c>
      <c r="C801" s="143">
        <v>43890</v>
      </c>
      <c r="D801" s="142" t="s">
        <v>13</v>
      </c>
      <c r="E801" s="142" t="s">
        <v>518</v>
      </c>
      <c r="F801" s="142" t="s">
        <v>166</v>
      </c>
      <c r="G801" s="142" t="s">
        <v>121</v>
      </c>
      <c r="H801" s="142">
        <v>400</v>
      </c>
      <c r="I801" s="142">
        <v>13</v>
      </c>
      <c r="J801" s="142" t="s">
        <v>517</v>
      </c>
      <c r="K801" s="142">
        <v>34.073999999999998</v>
      </c>
      <c r="L801" s="142">
        <f t="shared" si="386"/>
        <v>7.6939999999999991</v>
      </c>
    </row>
    <row r="802" spans="1:12">
      <c r="A802" s="140" t="s">
        <v>134</v>
      </c>
      <c r="B802" s="140">
        <v>2020</v>
      </c>
      <c r="C802" s="141">
        <v>43890</v>
      </c>
      <c r="D802" s="140" t="s">
        <v>13</v>
      </c>
      <c r="E802" s="140" t="s">
        <v>518</v>
      </c>
      <c r="F802" s="140" t="s">
        <v>542</v>
      </c>
      <c r="G802" s="140" t="s">
        <v>36</v>
      </c>
      <c r="H802" s="140">
        <v>400</v>
      </c>
      <c r="I802" s="140">
        <v>14</v>
      </c>
      <c r="J802" s="140" t="s">
        <v>514</v>
      </c>
      <c r="K802" s="140">
        <v>11.848000000000001</v>
      </c>
      <c r="L802" s="140">
        <f t="shared" ref="L802" si="399">K802</f>
        <v>11.848000000000001</v>
      </c>
    </row>
    <row r="803" spans="1:12">
      <c r="A803" s="142" t="s">
        <v>134</v>
      </c>
      <c r="B803" s="142">
        <v>2020</v>
      </c>
      <c r="C803" s="143">
        <v>43890</v>
      </c>
      <c r="D803" s="142" t="s">
        <v>13</v>
      </c>
      <c r="E803" s="142" t="s">
        <v>518</v>
      </c>
      <c r="F803" s="142" t="s">
        <v>542</v>
      </c>
      <c r="G803" s="142" t="s">
        <v>36</v>
      </c>
      <c r="H803" s="142">
        <v>400</v>
      </c>
      <c r="I803" s="142">
        <v>14</v>
      </c>
      <c r="J803" s="142" t="s">
        <v>515</v>
      </c>
      <c r="K803" s="142">
        <v>19.294</v>
      </c>
      <c r="L803" s="142">
        <f t="shared" ref="L803" si="400">K803-K802</f>
        <v>7.4459999999999997</v>
      </c>
    </row>
    <row r="804" spans="1:12">
      <c r="A804" s="140" t="s">
        <v>134</v>
      </c>
      <c r="B804" s="140">
        <v>2020</v>
      </c>
      <c r="C804" s="141">
        <v>43890</v>
      </c>
      <c r="D804" s="140" t="s">
        <v>13</v>
      </c>
      <c r="E804" s="140" t="s">
        <v>518</v>
      </c>
      <c r="F804" s="140" t="s">
        <v>542</v>
      </c>
      <c r="G804" s="140" t="s">
        <v>36</v>
      </c>
      <c r="H804" s="140">
        <v>400</v>
      </c>
      <c r="I804" s="140">
        <v>14</v>
      </c>
      <c r="J804" s="140" t="s">
        <v>516</v>
      </c>
      <c r="K804" s="140">
        <v>26.605</v>
      </c>
      <c r="L804" s="142">
        <f t="shared" si="386"/>
        <v>7.3109999999999999</v>
      </c>
    </row>
    <row r="805" spans="1:12">
      <c r="A805" s="142" t="s">
        <v>134</v>
      </c>
      <c r="B805" s="142">
        <v>2020</v>
      </c>
      <c r="C805" s="143">
        <v>43890</v>
      </c>
      <c r="D805" s="142" t="s">
        <v>13</v>
      </c>
      <c r="E805" s="142" t="s">
        <v>518</v>
      </c>
      <c r="F805" s="142" t="s">
        <v>542</v>
      </c>
      <c r="G805" s="142" t="s">
        <v>36</v>
      </c>
      <c r="H805" s="142">
        <v>400</v>
      </c>
      <c r="I805" s="142">
        <v>14</v>
      </c>
      <c r="J805" s="142" t="s">
        <v>517</v>
      </c>
      <c r="K805" s="142">
        <v>34.139000000000003</v>
      </c>
      <c r="L805" s="142">
        <f t="shared" si="386"/>
        <v>7.5340000000000025</v>
      </c>
    </row>
    <row r="806" spans="1:12">
      <c r="A806" s="140" t="s">
        <v>134</v>
      </c>
      <c r="B806" s="140">
        <v>2020</v>
      </c>
      <c r="C806" s="141">
        <v>43890</v>
      </c>
      <c r="D806" s="140" t="s">
        <v>13</v>
      </c>
      <c r="E806" s="140" t="s">
        <v>518</v>
      </c>
      <c r="F806" s="140" t="s">
        <v>60</v>
      </c>
      <c r="G806" s="140" t="s">
        <v>61</v>
      </c>
      <c r="H806" s="140">
        <v>31.621917808219177</v>
      </c>
      <c r="I806" s="140">
        <v>15</v>
      </c>
      <c r="J806" s="140" t="s">
        <v>514</v>
      </c>
      <c r="K806" s="140">
        <v>12.256</v>
      </c>
      <c r="L806" s="140">
        <f t="shared" ref="L806" si="401">K806</f>
        <v>12.256</v>
      </c>
    </row>
    <row r="807" spans="1:12">
      <c r="A807" s="142" t="s">
        <v>134</v>
      </c>
      <c r="B807" s="142">
        <v>2020</v>
      </c>
      <c r="C807" s="143">
        <v>43890</v>
      </c>
      <c r="D807" s="142" t="s">
        <v>13</v>
      </c>
      <c r="E807" s="142" t="s">
        <v>518</v>
      </c>
      <c r="F807" s="142" t="s">
        <v>60</v>
      </c>
      <c r="G807" s="142" t="s">
        <v>61</v>
      </c>
      <c r="H807" s="142">
        <v>31.621917808219177</v>
      </c>
      <c r="I807" s="142">
        <v>15</v>
      </c>
      <c r="J807" s="142" t="s">
        <v>515</v>
      </c>
      <c r="K807" s="142">
        <v>19.715</v>
      </c>
      <c r="L807" s="142">
        <f t="shared" ref="L807" si="402">K807-K806</f>
        <v>7.4589999999999996</v>
      </c>
    </row>
    <row r="808" spans="1:12">
      <c r="A808" s="140" t="s">
        <v>134</v>
      </c>
      <c r="B808" s="140">
        <v>2020</v>
      </c>
      <c r="C808" s="141">
        <v>43890</v>
      </c>
      <c r="D808" s="140" t="s">
        <v>13</v>
      </c>
      <c r="E808" s="140" t="s">
        <v>518</v>
      </c>
      <c r="F808" s="140" t="s">
        <v>60</v>
      </c>
      <c r="G808" s="140" t="s">
        <v>61</v>
      </c>
      <c r="H808" s="140">
        <v>31.621917808219177</v>
      </c>
      <c r="I808" s="140">
        <v>15</v>
      </c>
      <c r="J808" s="140" t="s">
        <v>516</v>
      </c>
      <c r="K808" s="140">
        <v>27.042000000000002</v>
      </c>
      <c r="L808" s="142">
        <f t="shared" si="386"/>
        <v>7.3270000000000017</v>
      </c>
    </row>
    <row r="809" spans="1:12">
      <c r="A809" s="142" t="s">
        <v>134</v>
      </c>
      <c r="B809" s="142">
        <v>2020</v>
      </c>
      <c r="C809" s="143">
        <v>43890</v>
      </c>
      <c r="D809" s="142" t="s">
        <v>13</v>
      </c>
      <c r="E809" s="142" t="s">
        <v>518</v>
      </c>
      <c r="F809" s="142" t="s">
        <v>60</v>
      </c>
      <c r="G809" s="142" t="s">
        <v>61</v>
      </c>
      <c r="H809" s="142">
        <v>31.621917808219177</v>
      </c>
      <c r="I809" s="142">
        <v>15</v>
      </c>
      <c r="J809" s="142" t="s">
        <v>517</v>
      </c>
      <c r="K809" s="142">
        <v>34.585999999999999</v>
      </c>
      <c r="L809" s="142">
        <f t="shared" si="386"/>
        <v>7.5439999999999969</v>
      </c>
    </row>
    <row r="810" spans="1:12">
      <c r="A810" s="140" t="s">
        <v>134</v>
      </c>
      <c r="B810" s="140">
        <v>2020</v>
      </c>
      <c r="C810" s="141">
        <v>43890</v>
      </c>
      <c r="D810" s="140" t="s">
        <v>13</v>
      </c>
      <c r="E810" s="140" t="s">
        <v>518</v>
      </c>
      <c r="F810" s="140" t="s">
        <v>157</v>
      </c>
      <c r="G810" s="140" t="s">
        <v>38</v>
      </c>
      <c r="H810" s="140">
        <v>120.24657534246575</v>
      </c>
      <c r="I810" s="140">
        <v>16</v>
      </c>
      <c r="J810" s="140" t="s">
        <v>514</v>
      </c>
      <c r="K810" s="140">
        <v>11.782999999999999</v>
      </c>
      <c r="L810" s="140">
        <f t="shared" ref="L810" si="403">K810</f>
        <v>11.782999999999999</v>
      </c>
    </row>
    <row r="811" spans="1:12">
      <c r="A811" s="142" t="s">
        <v>134</v>
      </c>
      <c r="B811" s="142">
        <v>2020</v>
      </c>
      <c r="C811" s="143">
        <v>43890</v>
      </c>
      <c r="D811" s="142" t="s">
        <v>13</v>
      </c>
      <c r="E811" s="142" t="s">
        <v>518</v>
      </c>
      <c r="F811" s="142" t="s">
        <v>157</v>
      </c>
      <c r="G811" s="142" t="s">
        <v>38</v>
      </c>
      <c r="H811" s="142">
        <v>120.24657534246575</v>
      </c>
      <c r="I811" s="142">
        <v>16</v>
      </c>
      <c r="J811" s="142" t="s">
        <v>515</v>
      </c>
      <c r="K811" s="142">
        <v>19.132999999999999</v>
      </c>
      <c r="L811" s="142">
        <f t="shared" ref="L811" si="404">K811-K810</f>
        <v>7.35</v>
      </c>
    </row>
    <row r="812" spans="1:12">
      <c r="A812" s="140" t="s">
        <v>134</v>
      </c>
      <c r="B812" s="140">
        <v>2020</v>
      </c>
      <c r="C812" s="141">
        <v>43890</v>
      </c>
      <c r="D812" s="140" t="s">
        <v>13</v>
      </c>
      <c r="E812" s="140" t="s">
        <v>518</v>
      </c>
      <c r="F812" s="140" t="s">
        <v>157</v>
      </c>
      <c r="G812" s="140" t="s">
        <v>38</v>
      </c>
      <c r="H812" s="140">
        <v>120.24657534246575</v>
      </c>
      <c r="I812" s="140">
        <v>16</v>
      </c>
      <c r="J812" s="140" t="s">
        <v>516</v>
      </c>
      <c r="K812" s="140">
        <v>26.591000000000001</v>
      </c>
      <c r="L812" s="142">
        <f t="shared" si="386"/>
        <v>7.458000000000002</v>
      </c>
    </row>
    <row r="813" spans="1:12">
      <c r="A813" s="142" t="s">
        <v>134</v>
      </c>
      <c r="B813" s="142">
        <v>2020</v>
      </c>
      <c r="C813" s="143">
        <v>43890</v>
      </c>
      <c r="D813" s="142" t="s">
        <v>13</v>
      </c>
      <c r="E813" s="142" t="s">
        <v>518</v>
      </c>
      <c r="F813" s="142" t="s">
        <v>157</v>
      </c>
      <c r="G813" s="142" t="s">
        <v>38</v>
      </c>
      <c r="H813" s="142">
        <v>120.24657534246575</v>
      </c>
      <c r="I813" s="142">
        <v>16</v>
      </c>
      <c r="J813" s="142" t="s">
        <v>517</v>
      </c>
      <c r="K813" s="142">
        <v>34.710999999999999</v>
      </c>
      <c r="L813" s="142">
        <f t="shared" si="386"/>
        <v>8.1199999999999974</v>
      </c>
    </row>
    <row r="814" spans="1:12">
      <c r="A814" s="140" t="s">
        <v>134</v>
      </c>
      <c r="B814" s="140">
        <v>2020</v>
      </c>
      <c r="C814" s="141">
        <v>43890</v>
      </c>
      <c r="D814" s="140" t="s">
        <v>13</v>
      </c>
      <c r="E814" s="140" t="s">
        <v>518</v>
      </c>
      <c r="F814" s="140" t="s">
        <v>119</v>
      </c>
      <c r="G814" s="140" t="s">
        <v>21</v>
      </c>
      <c r="H814" s="140">
        <v>23.780821917808218</v>
      </c>
      <c r="I814" s="140">
        <v>17</v>
      </c>
      <c r="J814" s="140" t="s">
        <v>514</v>
      </c>
      <c r="K814" s="140">
        <v>12.226000000000001</v>
      </c>
      <c r="L814" s="140">
        <f t="shared" ref="L814" si="405">K814</f>
        <v>12.226000000000001</v>
      </c>
    </row>
    <row r="815" spans="1:12">
      <c r="A815" s="142" t="s">
        <v>134</v>
      </c>
      <c r="B815" s="142">
        <v>2020</v>
      </c>
      <c r="C815" s="143">
        <v>43890</v>
      </c>
      <c r="D815" s="142" t="s">
        <v>13</v>
      </c>
      <c r="E815" s="142" t="s">
        <v>518</v>
      </c>
      <c r="F815" s="142" t="s">
        <v>119</v>
      </c>
      <c r="G815" s="142" t="s">
        <v>21</v>
      </c>
      <c r="H815" s="142">
        <v>23.780821917808218</v>
      </c>
      <c r="I815" s="142">
        <v>17</v>
      </c>
      <c r="J815" s="142" t="s">
        <v>515</v>
      </c>
      <c r="K815" s="142">
        <v>19.811</v>
      </c>
      <c r="L815" s="142">
        <f t="shared" ref="L815" si="406">K815-K814</f>
        <v>7.5849999999999991</v>
      </c>
    </row>
    <row r="816" spans="1:12">
      <c r="A816" s="140" t="s">
        <v>134</v>
      </c>
      <c r="B816" s="140">
        <v>2020</v>
      </c>
      <c r="C816" s="141">
        <v>43890</v>
      </c>
      <c r="D816" s="140" t="s">
        <v>13</v>
      </c>
      <c r="E816" s="140" t="s">
        <v>518</v>
      </c>
      <c r="F816" s="140" t="s">
        <v>119</v>
      </c>
      <c r="G816" s="140" t="s">
        <v>21</v>
      </c>
      <c r="H816" s="140">
        <v>23.780821917808218</v>
      </c>
      <c r="I816" s="140">
        <v>17</v>
      </c>
      <c r="J816" s="140" t="s">
        <v>516</v>
      </c>
      <c r="K816" s="140">
        <v>27.225999999999999</v>
      </c>
      <c r="L816" s="142">
        <f t="shared" si="386"/>
        <v>7.4149999999999991</v>
      </c>
    </row>
    <row r="817" spans="1:12">
      <c r="A817" s="142" t="s">
        <v>134</v>
      </c>
      <c r="B817" s="142">
        <v>2020</v>
      </c>
      <c r="C817" s="143">
        <v>43890</v>
      </c>
      <c r="D817" s="142" t="s">
        <v>13</v>
      </c>
      <c r="E817" s="142" t="s">
        <v>518</v>
      </c>
      <c r="F817" s="142" t="s">
        <v>119</v>
      </c>
      <c r="G817" s="142" t="s">
        <v>21</v>
      </c>
      <c r="H817" s="142">
        <v>23.780821917808218</v>
      </c>
      <c r="I817" s="142">
        <v>17</v>
      </c>
      <c r="J817" s="142" t="s">
        <v>517</v>
      </c>
      <c r="K817" s="142">
        <v>34.828000000000003</v>
      </c>
      <c r="L817" s="142">
        <f t="shared" si="386"/>
        <v>7.6020000000000039</v>
      </c>
    </row>
    <row r="818" spans="1:12">
      <c r="A818" s="140" t="s">
        <v>134</v>
      </c>
      <c r="B818" s="140">
        <v>2020</v>
      </c>
      <c r="C818" s="141">
        <v>43890</v>
      </c>
      <c r="D818" s="140" t="s">
        <v>13</v>
      </c>
      <c r="E818" s="140" t="s">
        <v>518</v>
      </c>
      <c r="F818" s="140" t="s">
        <v>524</v>
      </c>
      <c r="G818" s="140" t="s">
        <v>38</v>
      </c>
      <c r="H818" s="140">
        <v>22.676712328767124</v>
      </c>
      <c r="I818" s="140">
        <v>18</v>
      </c>
      <c r="J818" s="140" t="s">
        <v>514</v>
      </c>
      <c r="K818" s="140">
        <v>12.58</v>
      </c>
      <c r="L818" s="140">
        <f t="shared" ref="L818" si="407">K818</f>
        <v>12.58</v>
      </c>
    </row>
    <row r="819" spans="1:12">
      <c r="A819" s="142" t="s">
        <v>134</v>
      </c>
      <c r="B819" s="142">
        <v>2020</v>
      </c>
      <c r="C819" s="143">
        <v>43890</v>
      </c>
      <c r="D819" s="142" t="s">
        <v>13</v>
      </c>
      <c r="E819" s="142" t="s">
        <v>518</v>
      </c>
      <c r="F819" s="142" t="s">
        <v>524</v>
      </c>
      <c r="G819" s="142" t="s">
        <v>38</v>
      </c>
      <c r="H819" s="142">
        <v>22.676712328767124</v>
      </c>
      <c r="I819" s="142">
        <v>18</v>
      </c>
      <c r="J819" s="142" t="s">
        <v>515</v>
      </c>
      <c r="K819" s="142">
        <v>20.068000000000001</v>
      </c>
      <c r="L819" s="142">
        <f t="shared" ref="L819" si="408">K819-K818</f>
        <v>7.4880000000000013</v>
      </c>
    </row>
    <row r="820" spans="1:12">
      <c r="A820" s="140" t="s">
        <v>134</v>
      </c>
      <c r="B820" s="140">
        <v>2020</v>
      </c>
      <c r="C820" s="141">
        <v>43890</v>
      </c>
      <c r="D820" s="140" t="s">
        <v>13</v>
      </c>
      <c r="E820" s="140" t="s">
        <v>518</v>
      </c>
      <c r="F820" s="140" t="s">
        <v>524</v>
      </c>
      <c r="G820" s="140" t="s">
        <v>38</v>
      </c>
      <c r="H820" s="140">
        <v>22.676712328767124</v>
      </c>
      <c r="I820" s="140">
        <v>18</v>
      </c>
      <c r="J820" s="140" t="s">
        <v>516</v>
      </c>
      <c r="K820" s="140">
        <v>27.312000000000001</v>
      </c>
      <c r="L820" s="142">
        <f t="shared" si="386"/>
        <v>7.2439999999999998</v>
      </c>
    </row>
    <row r="821" spans="1:12">
      <c r="A821" s="142" t="s">
        <v>134</v>
      </c>
      <c r="B821" s="142">
        <v>2020</v>
      </c>
      <c r="C821" s="143">
        <v>43890</v>
      </c>
      <c r="D821" s="142" t="s">
        <v>13</v>
      </c>
      <c r="E821" s="142" t="s">
        <v>518</v>
      </c>
      <c r="F821" s="142" t="s">
        <v>524</v>
      </c>
      <c r="G821" s="142" t="s">
        <v>38</v>
      </c>
      <c r="H821" s="142">
        <v>22.676712328767124</v>
      </c>
      <c r="I821" s="142">
        <v>18</v>
      </c>
      <c r="J821" s="142" t="s">
        <v>517</v>
      </c>
      <c r="K821" s="142">
        <v>34.856000000000002</v>
      </c>
      <c r="L821" s="142">
        <f t="shared" si="386"/>
        <v>7.5440000000000005</v>
      </c>
    </row>
    <row r="822" spans="1:12">
      <c r="A822" s="140" t="s">
        <v>134</v>
      </c>
      <c r="B822" s="140">
        <v>2020</v>
      </c>
      <c r="C822" s="141">
        <v>43890</v>
      </c>
      <c r="D822" s="140" t="s">
        <v>13</v>
      </c>
      <c r="E822" s="140" t="s">
        <v>518</v>
      </c>
      <c r="F822" s="140" t="s">
        <v>41</v>
      </c>
      <c r="G822" s="140" t="s">
        <v>27</v>
      </c>
      <c r="H822" s="140">
        <v>24.372602739726027</v>
      </c>
      <c r="I822" s="140">
        <v>19</v>
      </c>
      <c r="J822" s="140" t="s">
        <v>514</v>
      </c>
      <c r="K822" s="140">
        <v>12.603</v>
      </c>
      <c r="L822" s="140">
        <f t="shared" ref="L822" si="409">K822</f>
        <v>12.603</v>
      </c>
    </row>
    <row r="823" spans="1:12">
      <c r="A823" s="142" t="s">
        <v>134</v>
      </c>
      <c r="B823" s="142">
        <v>2020</v>
      </c>
      <c r="C823" s="143">
        <v>43890</v>
      </c>
      <c r="D823" s="142" t="s">
        <v>13</v>
      </c>
      <c r="E823" s="142" t="s">
        <v>518</v>
      </c>
      <c r="F823" s="142" t="s">
        <v>41</v>
      </c>
      <c r="G823" s="142" t="s">
        <v>27</v>
      </c>
      <c r="H823" s="142">
        <v>24.372602739726027</v>
      </c>
      <c r="I823" s="142">
        <v>19</v>
      </c>
      <c r="J823" s="142" t="s">
        <v>515</v>
      </c>
      <c r="K823" s="142">
        <v>20.175999999999998</v>
      </c>
      <c r="L823" s="142">
        <f t="shared" ref="L823" si="410">K823-K822</f>
        <v>7.5729999999999986</v>
      </c>
    </row>
    <row r="824" spans="1:12">
      <c r="A824" s="140" t="s">
        <v>134</v>
      </c>
      <c r="B824" s="140">
        <v>2020</v>
      </c>
      <c r="C824" s="141">
        <v>43890</v>
      </c>
      <c r="D824" s="140" t="s">
        <v>13</v>
      </c>
      <c r="E824" s="140" t="s">
        <v>518</v>
      </c>
      <c r="F824" s="140" t="s">
        <v>41</v>
      </c>
      <c r="G824" s="140" t="s">
        <v>27</v>
      </c>
      <c r="H824" s="140">
        <v>24.372602739726027</v>
      </c>
      <c r="I824" s="140">
        <v>19</v>
      </c>
      <c r="J824" s="140" t="s">
        <v>516</v>
      </c>
      <c r="K824" s="140">
        <v>27.495000000000001</v>
      </c>
      <c r="L824" s="142">
        <f t="shared" si="386"/>
        <v>7.3190000000000026</v>
      </c>
    </row>
    <row r="825" spans="1:12">
      <c r="A825" s="142" t="s">
        <v>134</v>
      </c>
      <c r="B825" s="142">
        <v>2020</v>
      </c>
      <c r="C825" s="143">
        <v>43890</v>
      </c>
      <c r="D825" s="142" t="s">
        <v>13</v>
      </c>
      <c r="E825" s="142" t="s">
        <v>518</v>
      </c>
      <c r="F825" s="142" t="s">
        <v>41</v>
      </c>
      <c r="G825" s="142" t="s">
        <v>27</v>
      </c>
      <c r="H825" s="142">
        <v>24.372602739726027</v>
      </c>
      <c r="I825" s="142">
        <v>19</v>
      </c>
      <c r="J825" s="142" t="s">
        <v>517</v>
      </c>
      <c r="K825" s="142">
        <v>35.091999999999999</v>
      </c>
      <c r="L825" s="142">
        <f t="shared" si="386"/>
        <v>7.5969999999999978</v>
      </c>
    </row>
    <row r="826" spans="1:12">
      <c r="A826" s="140" t="s">
        <v>134</v>
      </c>
      <c r="B826" s="140">
        <v>2020</v>
      </c>
      <c r="C826" s="141">
        <v>43890</v>
      </c>
      <c r="D826" s="140" t="s">
        <v>13</v>
      </c>
      <c r="E826" s="140" t="s">
        <v>518</v>
      </c>
      <c r="F826" s="140" t="s">
        <v>543</v>
      </c>
      <c r="G826" s="140" t="s">
        <v>145</v>
      </c>
      <c r="H826" s="140">
        <v>400</v>
      </c>
      <c r="I826" s="140">
        <v>20</v>
      </c>
      <c r="J826" s="140" t="s">
        <v>514</v>
      </c>
      <c r="K826" s="140">
        <v>12.808</v>
      </c>
      <c r="L826" s="140">
        <f t="shared" ref="L826" si="411">K826</f>
        <v>12.808</v>
      </c>
    </row>
    <row r="827" spans="1:12">
      <c r="A827" s="142" t="s">
        <v>134</v>
      </c>
      <c r="B827" s="142">
        <v>2020</v>
      </c>
      <c r="C827" s="143">
        <v>43890</v>
      </c>
      <c r="D827" s="142" t="s">
        <v>13</v>
      </c>
      <c r="E827" s="142" t="s">
        <v>518</v>
      </c>
      <c r="F827" s="142" t="s">
        <v>543</v>
      </c>
      <c r="G827" s="142" t="s">
        <v>145</v>
      </c>
      <c r="H827" s="142">
        <v>400</v>
      </c>
      <c r="I827" s="142">
        <v>20</v>
      </c>
      <c r="J827" s="142" t="s">
        <v>515</v>
      </c>
      <c r="K827" s="142">
        <v>20.353000000000002</v>
      </c>
      <c r="L827" s="142">
        <f t="shared" ref="L827" si="412">K827-K826</f>
        <v>7.5450000000000017</v>
      </c>
    </row>
    <row r="828" spans="1:12">
      <c r="A828" s="140" t="s">
        <v>134</v>
      </c>
      <c r="B828" s="140">
        <v>2020</v>
      </c>
      <c r="C828" s="141">
        <v>43890</v>
      </c>
      <c r="D828" s="140" t="s">
        <v>13</v>
      </c>
      <c r="E828" s="140" t="s">
        <v>518</v>
      </c>
      <c r="F828" s="140" t="s">
        <v>543</v>
      </c>
      <c r="G828" s="140" t="s">
        <v>145</v>
      </c>
      <c r="H828" s="140">
        <v>400</v>
      </c>
      <c r="I828" s="140">
        <v>20</v>
      </c>
      <c r="J828" s="140" t="s">
        <v>516</v>
      </c>
      <c r="K828" s="140">
        <v>27.632000000000001</v>
      </c>
      <c r="L828" s="142">
        <f t="shared" si="386"/>
        <v>7.2789999999999999</v>
      </c>
    </row>
    <row r="829" spans="1:12">
      <c r="A829" s="142" t="s">
        <v>134</v>
      </c>
      <c r="B829" s="142">
        <v>2020</v>
      </c>
      <c r="C829" s="143">
        <v>43890</v>
      </c>
      <c r="D829" s="142" t="s">
        <v>13</v>
      </c>
      <c r="E829" s="142" t="s">
        <v>518</v>
      </c>
      <c r="F829" s="142" t="s">
        <v>543</v>
      </c>
      <c r="G829" s="142" t="s">
        <v>145</v>
      </c>
      <c r="H829" s="142">
        <v>400</v>
      </c>
      <c r="I829" s="142">
        <v>20</v>
      </c>
      <c r="J829" s="142" t="s">
        <v>517</v>
      </c>
      <c r="K829" s="142">
        <v>35.183</v>
      </c>
      <c r="L829" s="142">
        <f t="shared" si="386"/>
        <v>7.5509999999999984</v>
      </c>
    </row>
    <row r="830" spans="1:12">
      <c r="A830" s="140" t="s">
        <v>134</v>
      </c>
      <c r="B830" s="140">
        <v>2020</v>
      </c>
      <c r="C830" s="141">
        <v>43890</v>
      </c>
      <c r="D830" s="140" t="s">
        <v>13</v>
      </c>
      <c r="E830" s="140" t="s">
        <v>518</v>
      </c>
      <c r="F830" s="140" t="s">
        <v>158</v>
      </c>
      <c r="G830" s="140" t="s">
        <v>159</v>
      </c>
      <c r="H830" s="140">
        <v>120.24657534246575</v>
      </c>
      <c r="I830" s="140">
        <v>21</v>
      </c>
      <c r="J830" s="140" t="s">
        <v>514</v>
      </c>
      <c r="K830" s="140">
        <v>12.561999999999999</v>
      </c>
      <c r="L830" s="140">
        <f t="shared" ref="L830" si="413">K830</f>
        <v>12.561999999999999</v>
      </c>
    </row>
    <row r="831" spans="1:12">
      <c r="A831" s="142" t="s">
        <v>134</v>
      </c>
      <c r="B831" s="142">
        <v>2020</v>
      </c>
      <c r="C831" s="143">
        <v>43890</v>
      </c>
      <c r="D831" s="142" t="s">
        <v>13</v>
      </c>
      <c r="E831" s="142" t="s">
        <v>518</v>
      </c>
      <c r="F831" s="142" t="s">
        <v>158</v>
      </c>
      <c r="G831" s="142" t="s">
        <v>159</v>
      </c>
      <c r="H831" s="142">
        <v>120.24657534246575</v>
      </c>
      <c r="I831" s="142">
        <v>21</v>
      </c>
      <c r="J831" s="142" t="s">
        <v>515</v>
      </c>
      <c r="K831" s="142">
        <v>20.196999999999999</v>
      </c>
      <c r="L831" s="142">
        <f t="shared" ref="L831" si="414">K831-K830</f>
        <v>7.6349999999999998</v>
      </c>
    </row>
    <row r="832" spans="1:12">
      <c r="A832" s="140" t="s">
        <v>134</v>
      </c>
      <c r="B832" s="140">
        <v>2020</v>
      </c>
      <c r="C832" s="141">
        <v>43890</v>
      </c>
      <c r="D832" s="140" t="s">
        <v>13</v>
      </c>
      <c r="E832" s="140" t="s">
        <v>518</v>
      </c>
      <c r="F832" s="140" t="s">
        <v>158</v>
      </c>
      <c r="G832" s="140" t="s">
        <v>159</v>
      </c>
      <c r="H832" s="140">
        <v>120.24657534246575</v>
      </c>
      <c r="I832" s="140">
        <v>21</v>
      </c>
      <c r="J832" s="140" t="s">
        <v>516</v>
      </c>
      <c r="K832" s="140">
        <v>27.64</v>
      </c>
      <c r="L832" s="142">
        <f t="shared" si="386"/>
        <v>7.4430000000000014</v>
      </c>
    </row>
    <row r="833" spans="1:12">
      <c r="A833" s="142" t="s">
        <v>134</v>
      </c>
      <c r="B833" s="142">
        <v>2020</v>
      </c>
      <c r="C833" s="143">
        <v>43890</v>
      </c>
      <c r="D833" s="142" t="s">
        <v>13</v>
      </c>
      <c r="E833" s="142" t="s">
        <v>518</v>
      </c>
      <c r="F833" s="142" t="s">
        <v>158</v>
      </c>
      <c r="G833" s="142" t="s">
        <v>159</v>
      </c>
      <c r="H833" s="142">
        <v>120.24657534246575</v>
      </c>
      <c r="I833" s="142">
        <v>21</v>
      </c>
      <c r="J833" s="142" t="s">
        <v>517</v>
      </c>
      <c r="K833" s="142">
        <v>35.283999999999999</v>
      </c>
      <c r="L833" s="142">
        <f t="shared" si="386"/>
        <v>7.6439999999999984</v>
      </c>
    </row>
    <row r="834" spans="1:12">
      <c r="A834" s="140" t="s">
        <v>134</v>
      </c>
      <c r="B834" s="140">
        <v>2020</v>
      </c>
      <c r="C834" s="141">
        <v>43890</v>
      </c>
      <c r="D834" s="140" t="s">
        <v>13</v>
      </c>
      <c r="E834" s="140" t="s">
        <v>209</v>
      </c>
      <c r="F834" s="140" t="s">
        <v>14</v>
      </c>
      <c r="G834" s="140" t="s">
        <v>15</v>
      </c>
      <c r="H834" s="140">
        <v>120.24657534246575</v>
      </c>
      <c r="I834" s="140">
        <v>1</v>
      </c>
      <c r="J834" s="140" t="s">
        <v>514</v>
      </c>
      <c r="K834" s="140">
        <v>11.911</v>
      </c>
      <c r="L834" s="140">
        <f t="shared" ref="L834" si="415">K834</f>
        <v>11.911</v>
      </c>
    </row>
    <row r="835" spans="1:12">
      <c r="A835" s="142" t="s">
        <v>134</v>
      </c>
      <c r="B835" s="142">
        <v>2020</v>
      </c>
      <c r="C835" s="143">
        <v>43890</v>
      </c>
      <c r="D835" s="142" t="s">
        <v>13</v>
      </c>
      <c r="E835" s="142" t="s">
        <v>209</v>
      </c>
      <c r="F835" s="142" t="s">
        <v>14</v>
      </c>
      <c r="G835" s="142" t="s">
        <v>15</v>
      </c>
      <c r="H835" s="142">
        <v>120.24657534246575</v>
      </c>
      <c r="I835" s="142">
        <v>1</v>
      </c>
      <c r="J835" s="142" t="s">
        <v>515</v>
      </c>
      <c r="K835" s="142">
        <v>19.096</v>
      </c>
      <c r="L835" s="142">
        <f t="shared" ref="L835" si="416">K835-K834</f>
        <v>7.1850000000000005</v>
      </c>
    </row>
    <row r="836" spans="1:12">
      <c r="A836" s="140" t="s">
        <v>134</v>
      </c>
      <c r="B836" s="140">
        <v>2020</v>
      </c>
      <c r="C836" s="141">
        <v>43890</v>
      </c>
      <c r="D836" s="140" t="s">
        <v>13</v>
      </c>
      <c r="E836" s="140" t="s">
        <v>209</v>
      </c>
      <c r="F836" s="140" t="s">
        <v>14</v>
      </c>
      <c r="G836" s="140" t="s">
        <v>15</v>
      </c>
      <c r="H836" s="140">
        <v>120.24657534246575</v>
      </c>
      <c r="I836" s="140">
        <v>1</v>
      </c>
      <c r="J836" s="140" t="s">
        <v>516</v>
      </c>
      <c r="K836" s="140">
        <v>26.033000000000001</v>
      </c>
      <c r="L836" s="142">
        <f t="shared" si="386"/>
        <v>6.9370000000000012</v>
      </c>
    </row>
    <row r="837" spans="1:12">
      <c r="A837" s="142" t="s">
        <v>134</v>
      </c>
      <c r="B837" s="142">
        <v>2020</v>
      </c>
      <c r="C837" s="143">
        <v>43890</v>
      </c>
      <c r="D837" s="142" t="s">
        <v>13</v>
      </c>
      <c r="E837" s="142" t="s">
        <v>209</v>
      </c>
      <c r="F837" s="142" t="s">
        <v>14</v>
      </c>
      <c r="G837" s="142" t="s">
        <v>15</v>
      </c>
      <c r="H837" s="142">
        <v>120.24657534246575</v>
      </c>
      <c r="I837" s="142">
        <v>1</v>
      </c>
      <c r="J837" s="142" t="s">
        <v>517</v>
      </c>
      <c r="K837" s="142">
        <v>33.121000000000002</v>
      </c>
      <c r="L837" s="142">
        <f t="shared" si="386"/>
        <v>7.088000000000001</v>
      </c>
    </row>
    <row r="838" spans="1:12">
      <c r="A838" s="140" t="s">
        <v>134</v>
      </c>
      <c r="B838" s="140">
        <v>2020</v>
      </c>
      <c r="C838" s="141">
        <v>43890</v>
      </c>
      <c r="D838" s="140" t="s">
        <v>13</v>
      </c>
      <c r="E838" s="140" t="s">
        <v>209</v>
      </c>
      <c r="F838" s="140" t="s">
        <v>141</v>
      </c>
      <c r="G838" s="140" t="s">
        <v>44</v>
      </c>
      <c r="H838" s="140">
        <v>29.643835616438356</v>
      </c>
      <c r="I838" s="140">
        <v>2</v>
      </c>
      <c r="J838" s="140" t="s">
        <v>514</v>
      </c>
      <c r="K838" s="140">
        <v>11.619</v>
      </c>
      <c r="L838" s="140">
        <f t="shared" ref="L838" si="417">K838</f>
        <v>11.619</v>
      </c>
    </row>
    <row r="839" spans="1:12">
      <c r="A839" s="142" t="s">
        <v>134</v>
      </c>
      <c r="B839" s="142">
        <v>2020</v>
      </c>
      <c r="C839" s="143">
        <v>43890</v>
      </c>
      <c r="D839" s="142" t="s">
        <v>13</v>
      </c>
      <c r="E839" s="142" t="s">
        <v>209</v>
      </c>
      <c r="F839" s="142" t="s">
        <v>141</v>
      </c>
      <c r="G839" s="142" t="s">
        <v>44</v>
      </c>
      <c r="H839" s="142">
        <v>29.643835616438356</v>
      </c>
      <c r="I839" s="142">
        <v>2</v>
      </c>
      <c r="J839" s="142" t="s">
        <v>515</v>
      </c>
      <c r="K839" s="142">
        <v>18.818999999999999</v>
      </c>
      <c r="L839" s="142">
        <f t="shared" ref="L839:L901" si="418">K839-K838</f>
        <v>7.1999999999999993</v>
      </c>
    </row>
    <row r="840" spans="1:12">
      <c r="A840" s="140" t="s">
        <v>134</v>
      </c>
      <c r="B840" s="140">
        <v>2020</v>
      </c>
      <c r="C840" s="141">
        <v>43890</v>
      </c>
      <c r="D840" s="140" t="s">
        <v>13</v>
      </c>
      <c r="E840" s="140" t="s">
        <v>209</v>
      </c>
      <c r="F840" s="140" t="s">
        <v>141</v>
      </c>
      <c r="G840" s="140" t="s">
        <v>44</v>
      </c>
      <c r="H840" s="140">
        <v>29.643835616438356</v>
      </c>
      <c r="I840" s="140">
        <v>2</v>
      </c>
      <c r="J840" s="140" t="s">
        <v>516</v>
      </c>
      <c r="K840" s="140">
        <v>25.856000000000002</v>
      </c>
      <c r="L840" s="142">
        <f t="shared" si="418"/>
        <v>7.0370000000000026</v>
      </c>
    </row>
    <row r="841" spans="1:12">
      <c r="A841" s="142" t="s">
        <v>134</v>
      </c>
      <c r="B841" s="142">
        <v>2020</v>
      </c>
      <c r="C841" s="143">
        <v>43890</v>
      </c>
      <c r="D841" s="142" t="s">
        <v>13</v>
      </c>
      <c r="E841" s="142" t="s">
        <v>209</v>
      </c>
      <c r="F841" s="142" t="s">
        <v>141</v>
      </c>
      <c r="G841" s="142" t="s">
        <v>44</v>
      </c>
      <c r="H841" s="142">
        <v>29.643835616438356</v>
      </c>
      <c r="I841" s="142">
        <v>2</v>
      </c>
      <c r="J841" s="142" t="s">
        <v>517</v>
      </c>
      <c r="K841" s="142">
        <v>33.154000000000003</v>
      </c>
      <c r="L841" s="142">
        <f t="shared" si="418"/>
        <v>7.2980000000000018</v>
      </c>
    </row>
    <row r="842" spans="1:12">
      <c r="A842" s="140" t="s">
        <v>134</v>
      </c>
      <c r="B842" s="140">
        <v>2020</v>
      </c>
      <c r="C842" s="141">
        <v>43890</v>
      </c>
      <c r="D842" s="140" t="s">
        <v>13</v>
      </c>
      <c r="E842" s="140" t="s">
        <v>209</v>
      </c>
      <c r="F842" s="140" t="s">
        <v>52</v>
      </c>
      <c r="G842" s="140" t="s">
        <v>53</v>
      </c>
      <c r="H842" s="140">
        <v>22.972602739726028</v>
      </c>
      <c r="I842" s="140">
        <v>3</v>
      </c>
      <c r="J842" s="140" t="s">
        <v>514</v>
      </c>
      <c r="K842" s="140">
        <v>11.395</v>
      </c>
      <c r="L842" s="140">
        <f t="shared" ref="L842" si="419">K842</f>
        <v>11.395</v>
      </c>
    </row>
    <row r="843" spans="1:12">
      <c r="A843" s="142" t="s">
        <v>134</v>
      </c>
      <c r="B843" s="142">
        <v>2020</v>
      </c>
      <c r="C843" s="143">
        <v>43890</v>
      </c>
      <c r="D843" s="142" t="s">
        <v>13</v>
      </c>
      <c r="E843" s="142" t="s">
        <v>209</v>
      </c>
      <c r="F843" s="142" t="s">
        <v>52</v>
      </c>
      <c r="G843" s="142" t="s">
        <v>53</v>
      </c>
      <c r="H843" s="142">
        <v>22.972602739726028</v>
      </c>
      <c r="I843" s="142">
        <v>3</v>
      </c>
      <c r="J843" s="142" t="s">
        <v>515</v>
      </c>
      <c r="K843" s="142">
        <v>18.706</v>
      </c>
      <c r="L843" s="142">
        <f t="shared" ref="L843" si="420">K843-K842</f>
        <v>7.3109999999999999</v>
      </c>
    </row>
    <row r="844" spans="1:12">
      <c r="A844" s="140" t="s">
        <v>134</v>
      </c>
      <c r="B844" s="140">
        <v>2020</v>
      </c>
      <c r="C844" s="141">
        <v>43890</v>
      </c>
      <c r="D844" s="140" t="s">
        <v>13</v>
      </c>
      <c r="E844" s="140" t="s">
        <v>209</v>
      </c>
      <c r="F844" s="140" t="s">
        <v>52</v>
      </c>
      <c r="G844" s="140" t="s">
        <v>53</v>
      </c>
      <c r="H844" s="140">
        <v>22.972602739726028</v>
      </c>
      <c r="I844" s="140">
        <v>3</v>
      </c>
      <c r="J844" s="140" t="s">
        <v>516</v>
      </c>
      <c r="K844" s="140">
        <v>25.827999999999999</v>
      </c>
      <c r="L844" s="142">
        <f t="shared" si="418"/>
        <v>7.1219999999999999</v>
      </c>
    </row>
    <row r="845" spans="1:12">
      <c r="A845" s="142" t="s">
        <v>134</v>
      </c>
      <c r="B845" s="142">
        <v>2020</v>
      </c>
      <c r="C845" s="143">
        <v>43890</v>
      </c>
      <c r="D845" s="142" t="s">
        <v>13</v>
      </c>
      <c r="E845" s="142" t="s">
        <v>209</v>
      </c>
      <c r="F845" s="142" t="s">
        <v>52</v>
      </c>
      <c r="G845" s="142" t="s">
        <v>53</v>
      </c>
      <c r="H845" s="142">
        <v>22.972602739726028</v>
      </c>
      <c r="I845" s="142">
        <v>3</v>
      </c>
      <c r="J845" s="142" t="s">
        <v>517</v>
      </c>
      <c r="K845" s="142">
        <v>33.170999999999999</v>
      </c>
      <c r="L845" s="142">
        <f t="shared" si="418"/>
        <v>7.343</v>
      </c>
    </row>
    <row r="846" spans="1:12">
      <c r="A846" s="140" t="s">
        <v>134</v>
      </c>
      <c r="B846" s="140">
        <v>2020</v>
      </c>
      <c r="C846" s="141">
        <v>43890</v>
      </c>
      <c r="D846" s="140" t="s">
        <v>13</v>
      </c>
      <c r="E846" s="140" t="s">
        <v>209</v>
      </c>
      <c r="F846" s="140" t="s">
        <v>22</v>
      </c>
      <c r="G846" s="140" t="s">
        <v>15</v>
      </c>
      <c r="H846" s="140">
        <v>120.24657534246575</v>
      </c>
      <c r="I846" s="140">
        <v>4</v>
      </c>
      <c r="J846" s="140" t="s">
        <v>514</v>
      </c>
      <c r="K846" s="140">
        <v>11.657</v>
      </c>
      <c r="L846" s="140">
        <f t="shared" ref="L846" si="421">K846</f>
        <v>11.657</v>
      </c>
    </row>
    <row r="847" spans="1:12">
      <c r="A847" s="142" t="s">
        <v>134</v>
      </c>
      <c r="B847" s="142">
        <v>2020</v>
      </c>
      <c r="C847" s="143">
        <v>43890</v>
      </c>
      <c r="D847" s="142" t="s">
        <v>13</v>
      </c>
      <c r="E847" s="142" t="s">
        <v>209</v>
      </c>
      <c r="F847" s="142" t="s">
        <v>22</v>
      </c>
      <c r="G847" s="142" t="s">
        <v>15</v>
      </c>
      <c r="H847" s="142">
        <v>120.24657534246575</v>
      </c>
      <c r="I847" s="142">
        <v>4</v>
      </c>
      <c r="J847" s="142" t="s">
        <v>515</v>
      </c>
      <c r="K847" s="142">
        <v>18.965</v>
      </c>
      <c r="L847" s="142">
        <f t="shared" ref="L847" si="422">K847-K846</f>
        <v>7.3079999999999998</v>
      </c>
    </row>
    <row r="848" spans="1:12">
      <c r="A848" s="140" t="s">
        <v>134</v>
      </c>
      <c r="B848" s="140">
        <v>2020</v>
      </c>
      <c r="C848" s="141">
        <v>43890</v>
      </c>
      <c r="D848" s="140" t="s">
        <v>13</v>
      </c>
      <c r="E848" s="140" t="s">
        <v>209</v>
      </c>
      <c r="F848" s="140" t="s">
        <v>22</v>
      </c>
      <c r="G848" s="140" t="s">
        <v>15</v>
      </c>
      <c r="H848" s="140">
        <v>120.24657534246575</v>
      </c>
      <c r="I848" s="140">
        <v>4</v>
      </c>
      <c r="J848" s="140" t="s">
        <v>516</v>
      </c>
      <c r="K848" s="140">
        <v>25.978999999999999</v>
      </c>
      <c r="L848" s="142">
        <f t="shared" si="418"/>
        <v>7.0139999999999993</v>
      </c>
    </row>
    <row r="849" spans="1:12">
      <c r="A849" s="142" t="s">
        <v>134</v>
      </c>
      <c r="B849" s="142">
        <v>2020</v>
      </c>
      <c r="C849" s="143">
        <v>43890</v>
      </c>
      <c r="D849" s="142" t="s">
        <v>13</v>
      </c>
      <c r="E849" s="142" t="s">
        <v>209</v>
      </c>
      <c r="F849" s="142" t="s">
        <v>22</v>
      </c>
      <c r="G849" s="142" t="s">
        <v>15</v>
      </c>
      <c r="H849" s="142">
        <v>120.24657534246575</v>
      </c>
      <c r="I849" s="142">
        <v>4</v>
      </c>
      <c r="J849" s="142" t="s">
        <v>517</v>
      </c>
      <c r="K849" s="142">
        <v>33.179000000000002</v>
      </c>
      <c r="L849" s="142">
        <f t="shared" si="418"/>
        <v>7.2000000000000028</v>
      </c>
    </row>
    <row r="850" spans="1:12">
      <c r="A850" s="140" t="s">
        <v>134</v>
      </c>
      <c r="B850" s="140">
        <v>2020</v>
      </c>
      <c r="C850" s="141">
        <v>43890</v>
      </c>
      <c r="D850" s="140" t="s">
        <v>13</v>
      </c>
      <c r="E850" s="140" t="s">
        <v>209</v>
      </c>
      <c r="F850" s="140" t="s">
        <v>111</v>
      </c>
      <c r="G850" s="140" t="s">
        <v>121</v>
      </c>
      <c r="H850" s="140">
        <v>400</v>
      </c>
      <c r="I850" s="140">
        <v>5</v>
      </c>
      <c r="J850" s="140" t="s">
        <v>514</v>
      </c>
      <c r="K850" s="140">
        <v>11.871</v>
      </c>
      <c r="L850" s="140">
        <f t="shared" ref="L850" si="423">K850</f>
        <v>11.871</v>
      </c>
    </row>
    <row r="851" spans="1:12">
      <c r="A851" s="142" t="s">
        <v>134</v>
      </c>
      <c r="B851" s="142">
        <v>2020</v>
      </c>
      <c r="C851" s="143">
        <v>43890</v>
      </c>
      <c r="D851" s="142" t="s">
        <v>13</v>
      </c>
      <c r="E851" s="142" t="s">
        <v>209</v>
      </c>
      <c r="F851" s="142" t="s">
        <v>111</v>
      </c>
      <c r="G851" s="142" t="s">
        <v>121</v>
      </c>
      <c r="H851" s="142">
        <v>400</v>
      </c>
      <c r="I851" s="142">
        <v>5</v>
      </c>
      <c r="J851" s="142" t="s">
        <v>515</v>
      </c>
      <c r="K851" s="142">
        <v>19.193000000000001</v>
      </c>
      <c r="L851" s="142">
        <f t="shared" ref="L851" si="424">K851-K850</f>
        <v>7.322000000000001</v>
      </c>
    </row>
    <row r="852" spans="1:12">
      <c r="A852" s="140" t="s">
        <v>134</v>
      </c>
      <c r="B852" s="140">
        <v>2020</v>
      </c>
      <c r="C852" s="141">
        <v>43890</v>
      </c>
      <c r="D852" s="140" t="s">
        <v>13</v>
      </c>
      <c r="E852" s="140" t="s">
        <v>209</v>
      </c>
      <c r="F852" s="140" t="s">
        <v>111</v>
      </c>
      <c r="G852" s="140" t="s">
        <v>121</v>
      </c>
      <c r="H852" s="140">
        <v>400</v>
      </c>
      <c r="I852" s="140">
        <v>5</v>
      </c>
      <c r="J852" s="140" t="s">
        <v>516</v>
      </c>
      <c r="K852" s="140">
        <v>26.268000000000001</v>
      </c>
      <c r="L852" s="142">
        <f t="shared" si="418"/>
        <v>7.0749999999999993</v>
      </c>
    </row>
    <row r="853" spans="1:12">
      <c r="A853" s="142" t="s">
        <v>134</v>
      </c>
      <c r="B853" s="142">
        <v>2020</v>
      </c>
      <c r="C853" s="143">
        <v>43890</v>
      </c>
      <c r="D853" s="142" t="s">
        <v>13</v>
      </c>
      <c r="E853" s="142" t="s">
        <v>209</v>
      </c>
      <c r="F853" s="142" t="s">
        <v>111</v>
      </c>
      <c r="G853" s="142" t="s">
        <v>121</v>
      </c>
      <c r="H853" s="142">
        <v>400</v>
      </c>
      <c r="I853" s="142">
        <v>5</v>
      </c>
      <c r="J853" s="142" t="s">
        <v>517</v>
      </c>
      <c r="K853" s="142">
        <v>33.475999999999999</v>
      </c>
      <c r="L853" s="142">
        <f t="shared" si="418"/>
        <v>7.2079999999999984</v>
      </c>
    </row>
    <row r="854" spans="1:12">
      <c r="A854" s="140" t="s">
        <v>134</v>
      </c>
      <c r="B854" s="140">
        <v>2020</v>
      </c>
      <c r="C854" s="141">
        <v>43890</v>
      </c>
      <c r="D854" s="140" t="s">
        <v>13</v>
      </c>
      <c r="E854" s="140" t="s">
        <v>209</v>
      </c>
      <c r="F854" s="140" t="s">
        <v>113</v>
      </c>
      <c r="G854" s="140" t="s">
        <v>121</v>
      </c>
      <c r="H854" s="140">
        <v>400</v>
      </c>
      <c r="I854" s="140">
        <v>6</v>
      </c>
      <c r="J854" s="140" t="s">
        <v>514</v>
      </c>
      <c r="K854" s="140">
        <v>11.682</v>
      </c>
      <c r="L854" s="140">
        <f t="shared" ref="L854" si="425">K854</f>
        <v>11.682</v>
      </c>
    </row>
    <row r="855" spans="1:12">
      <c r="A855" s="142" t="s">
        <v>134</v>
      </c>
      <c r="B855" s="142">
        <v>2020</v>
      </c>
      <c r="C855" s="143">
        <v>43890</v>
      </c>
      <c r="D855" s="142" t="s">
        <v>13</v>
      </c>
      <c r="E855" s="142" t="s">
        <v>209</v>
      </c>
      <c r="F855" s="142" t="s">
        <v>113</v>
      </c>
      <c r="G855" s="142" t="s">
        <v>121</v>
      </c>
      <c r="H855" s="142">
        <v>400</v>
      </c>
      <c r="I855" s="142">
        <v>6</v>
      </c>
      <c r="J855" s="142" t="s">
        <v>515</v>
      </c>
      <c r="K855" s="142">
        <v>19.007000000000001</v>
      </c>
      <c r="L855" s="142">
        <f t="shared" ref="L855" si="426">K855-K854</f>
        <v>7.3250000000000011</v>
      </c>
    </row>
    <row r="856" spans="1:12">
      <c r="A856" s="140" t="s">
        <v>134</v>
      </c>
      <c r="B856" s="140">
        <v>2020</v>
      </c>
      <c r="C856" s="141">
        <v>43890</v>
      </c>
      <c r="D856" s="140" t="s">
        <v>13</v>
      </c>
      <c r="E856" s="140" t="s">
        <v>209</v>
      </c>
      <c r="F856" s="140" t="s">
        <v>113</v>
      </c>
      <c r="G856" s="140" t="s">
        <v>121</v>
      </c>
      <c r="H856" s="140">
        <v>400</v>
      </c>
      <c r="I856" s="140">
        <v>6</v>
      </c>
      <c r="J856" s="140" t="s">
        <v>516</v>
      </c>
      <c r="K856" s="140">
        <v>26.16</v>
      </c>
      <c r="L856" s="142">
        <f t="shared" si="418"/>
        <v>7.1529999999999987</v>
      </c>
    </row>
    <row r="857" spans="1:12">
      <c r="A857" s="142" t="s">
        <v>134</v>
      </c>
      <c r="B857" s="142">
        <v>2020</v>
      </c>
      <c r="C857" s="143">
        <v>43890</v>
      </c>
      <c r="D857" s="142" t="s">
        <v>13</v>
      </c>
      <c r="E857" s="142" t="s">
        <v>209</v>
      </c>
      <c r="F857" s="142" t="s">
        <v>113</v>
      </c>
      <c r="G857" s="142" t="s">
        <v>121</v>
      </c>
      <c r="H857" s="142">
        <v>400</v>
      </c>
      <c r="I857" s="142">
        <v>6</v>
      </c>
      <c r="J857" s="142" t="s">
        <v>517</v>
      </c>
      <c r="K857" s="142">
        <v>33.494</v>
      </c>
      <c r="L857" s="142">
        <f t="shared" si="418"/>
        <v>7.3339999999999996</v>
      </c>
    </row>
    <row r="858" spans="1:12">
      <c r="A858" s="140" t="s">
        <v>134</v>
      </c>
      <c r="B858" s="140">
        <v>2020</v>
      </c>
      <c r="C858" s="141">
        <v>43890</v>
      </c>
      <c r="D858" s="140" t="s">
        <v>13</v>
      </c>
      <c r="E858" s="140" t="s">
        <v>209</v>
      </c>
      <c r="F858" s="140" t="s">
        <v>101</v>
      </c>
      <c r="G858" s="140" t="s">
        <v>47</v>
      </c>
      <c r="H858" s="140">
        <v>400</v>
      </c>
      <c r="I858" s="140">
        <v>7</v>
      </c>
      <c r="J858" s="140" t="s">
        <v>514</v>
      </c>
      <c r="K858" s="140">
        <v>12</v>
      </c>
      <c r="L858" s="140">
        <f t="shared" ref="L858" si="427">K858</f>
        <v>12</v>
      </c>
    </row>
    <row r="859" spans="1:12">
      <c r="A859" s="142" t="s">
        <v>134</v>
      </c>
      <c r="B859" s="142">
        <v>2020</v>
      </c>
      <c r="C859" s="143">
        <v>43890</v>
      </c>
      <c r="D859" s="142" t="s">
        <v>13</v>
      </c>
      <c r="E859" s="142" t="s">
        <v>209</v>
      </c>
      <c r="F859" s="142" t="s">
        <v>101</v>
      </c>
      <c r="G859" s="142" t="s">
        <v>47</v>
      </c>
      <c r="H859" s="142">
        <v>400</v>
      </c>
      <c r="I859" s="142">
        <v>7</v>
      </c>
      <c r="J859" s="142" t="s">
        <v>515</v>
      </c>
      <c r="K859" s="142">
        <v>19.399000000000001</v>
      </c>
      <c r="L859" s="142">
        <f t="shared" ref="L859" si="428">K859-K858</f>
        <v>7.3990000000000009</v>
      </c>
    </row>
    <row r="860" spans="1:12">
      <c r="A860" s="140" t="s">
        <v>134</v>
      </c>
      <c r="B860" s="140">
        <v>2020</v>
      </c>
      <c r="C860" s="141">
        <v>43890</v>
      </c>
      <c r="D860" s="140" t="s">
        <v>13</v>
      </c>
      <c r="E860" s="140" t="s">
        <v>209</v>
      </c>
      <c r="F860" s="140" t="s">
        <v>101</v>
      </c>
      <c r="G860" s="140" t="s">
        <v>47</v>
      </c>
      <c r="H860" s="140">
        <v>400</v>
      </c>
      <c r="I860" s="140">
        <v>7</v>
      </c>
      <c r="J860" s="140" t="s">
        <v>516</v>
      </c>
      <c r="K860" s="140">
        <v>26.535</v>
      </c>
      <c r="L860" s="142">
        <f t="shared" si="418"/>
        <v>7.1359999999999992</v>
      </c>
    </row>
    <row r="861" spans="1:12">
      <c r="A861" s="142" t="s">
        <v>134</v>
      </c>
      <c r="B861" s="142">
        <v>2020</v>
      </c>
      <c r="C861" s="143">
        <v>43890</v>
      </c>
      <c r="D861" s="142" t="s">
        <v>13</v>
      </c>
      <c r="E861" s="142" t="s">
        <v>209</v>
      </c>
      <c r="F861" s="142" t="s">
        <v>101</v>
      </c>
      <c r="G861" s="142" t="s">
        <v>47</v>
      </c>
      <c r="H861" s="142">
        <v>400</v>
      </c>
      <c r="I861" s="142">
        <v>7</v>
      </c>
      <c r="J861" s="142" t="s">
        <v>517</v>
      </c>
      <c r="K861" s="142">
        <v>33.923000000000002</v>
      </c>
      <c r="L861" s="142">
        <f t="shared" si="418"/>
        <v>7.3880000000000017</v>
      </c>
    </row>
    <row r="862" spans="1:12">
      <c r="A862" s="140" t="s">
        <v>134</v>
      </c>
      <c r="B862" s="140">
        <v>2020</v>
      </c>
      <c r="C862" s="141">
        <v>43890</v>
      </c>
      <c r="D862" s="140" t="s">
        <v>13</v>
      </c>
      <c r="E862" s="140" t="s">
        <v>209</v>
      </c>
      <c r="F862" s="140" t="s">
        <v>519</v>
      </c>
      <c r="G862" s="140" t="s">
        <v>19</v>
      </c>
      <c r="H862" s="140">
        <v>23.890410958904109</v>
      </c>
      <c r="I862" s="140">
        <v>8</v>
      </c>
      <c r="J862" s="140" t="s">
        <v>514</v>
      </c>
      <c r="K862" s="140">
        <v>11.728999999999999</v>
      </c>
      <c r="L862" s="140">
        <f t="shared" ref="L862" si="429">K862</f>
        <v>11.728999999999999</v>
      </c>
    </row>
    <row r="863" spans="1:12">
      <c r="A863" s="142" t="s">
        <v>134</v>
      </c>
      <c r="B863" s="142">
        <v>2020</v>
      </c>
      <c r="C863" s="143">
        <v>43890</v>
      </c>
      <c r="D863" s="142" t="s">
        <v>13</v>
      </c>
      <c r="E863" s="142" t="s">
        <v>209</v>
      </c>
      <c r="F863" s="142" t="s">
        <v>519</v>
      </c>
      <c r="G863" s="142" t="s">
        <v>19</v>
      </c>
      <c r="H863" s="142">
        <v>23.890410958904109</v>
      </c>
      <c r="I863" s="142">
        <v>8</v>
      </c>
      <c r="J863" s="142" t="s">
        <v>515</v>
      </c>
      <c r="K863" s="142">
        <v>19.123999999999999</v>
      </c>
      <c r="L863" s="142">
        <f t="shared" ref="L863" si="430">K863-K862</f>
        <v>7.3949999999999996</v>
      </c>
    </row>
    <row r="864" spans="1:12">
      <c r="A864" s="140" t="s">
        <v>134</v>
      </c>
      <c r="B864" s="140">
        <v>2020</v>
      </c>
      <c r="C864" s="141">
        <v>43890</v>
      </c>
      <c r="D864" s="140" t="s">
        <v>13</v>
      </c>
      <c r="E864" s="140" t="s">
        <v>209</v>
      </c>
      <c r="F864" s="140" t="s">
        <v>519</v>
      </c>
      <c r="G864" s="140" t="s">
        <v>19</v>
      </c>
      <c r="H864" s="140">
        <v>23.890410958904109</v>
      </c>
      <c r="I864" s="140">
        <v>8</v>
      </c>
      <c r="J864" s="140" t="s">
        <v>516</v>
      </c>
      <c r="K864" s="140">
        <v>26.405999999999999</v>
      </c>
      <c r="L864" s="142">
        <f t="shared" si="418"/>
        <v>7.282</v>
      </c>
    </row>
    <row r="865" spans="1:12">
      <c r="A865" s="142" t="s">
        <v>134</v>
      </c>
      <c r="B865" s="142">
        <v>2020</v>
      </c>
      <c r="C865" s="143">
        <v>43890</v>
      </c>
      <c r="D865" s="142" t="s">
        <v>13</v>
      </c>
      <c r="E865" s="142" t="s">
        <v>209</v>
      </c>
      <c r="F865" s="142" t="s">
        <v>519</v>
      </c>
      <c r="G865" s="142" t="s">
        <v>19</v>
      </c>
      <c r="H865" s="142">
        <v>23.890410958904109</v>
      </c>
      <c r="I865" s="142">
        <v>8</v>
      </c>
      <c r="J865" s="142" t="s">
        <v>517</v>
      </c>
      <c r="K865" s="142">
        <v>34.003999999999998</v>
      </c>
      <c r="L865" s="142">
        <f t="shared" si="418"/>
        <v>7.597999999999999</v>
      </c>
    </row>
    <row r="866" spans="1:12">
      <c r="A866" s="140" t="s">
        <v>176</v>
      </c>
      <c r="B866" s="140">
        <v>2019</v>
      </c>
      <c r="C866" s="141">
        <v>43526</v>
      </c>
      <c r="D866" s="140" t="s">
        <v>13</v>
      </c>
      <c r="E866" s="140" t="s">
        <v>518</v>
      </c>
      <c r="F866" s="140" t="s">
        <v>113</v>
      </c>
      <c r="G866" s="140" t="s">
        <v>121</v>
      </c>
      <c r="H866" s="140">
        <v>400</v>
      </c>
      <c r="I866" s="140">
        <v>1</v>
      </c>
      <c r="J866" s="140" t="s">
        <v>514</v>
      </c>
      <c r="K866" s="140">
        <v>11.598000000000001</v>
      </c>
      <c r="L866" s="140">
        <f t="shared" ref="L866" si="431">K866</f>
        <v>11.598000000000001</v>
      </c>
    </row>
    <row r="867" spans="1:12">
      <c r="A867" s="142" t="s">
        <v>176</v>
      </c>
      <c r="B867" s="142">
        <v>2019</v>
      </c>
      <c r="C867" s="143">
        <v>43526</v>
      </c>
      <c r="D867" s="142" t="s">
        <v>13</v>
      </c>
      <c r="E867" s="142" t="s">
        <v>518</v>
      </c>
      <c r="F867" s="142" t="s">
        <v>113</v>
      </c>
      <c r="G867" s="142" t="s">
        <v>121</v>
      </c>
      <c r="H867" s="142">
        <v>400</v>
      </c>
      <c r="I867" s="142">
        <v>1</v>
      </c>
      <c r="J867" s="142" t="s">
        <v>515</v>
      </c>
      <c r="K867" s="142">
        <v>18.981999999999999</v>
      </c>
      <c r="L867" s="142">
        <f t="shared" ref="L867" si="432">K867-K866</f>
        <v>7.3839999999999986</v>
      </c>
    </row>
    <row r="868" spans="1:12">
      <c r="A868" s="140" t="s">
        <v>176</v>
      </c>
      <c r="B868" s="140">
        <v>2019</v>
      </c>
      <c r="C868" s="141">
        <v>43526</v>
      </c>
      <c r="D868" s="140" t="s">
        <v>13</v>
      </c>
      <c r="E868" s="140" t="s">
        <v>518</v>
      </c>
      <c r="F868" s="140" t="s">
        <v>113</v>
      </c>
      <c r="G868" s="140" t="s">
        <v>121</v>
      </c>
      <c r="H868" s="140">
        <v>400</v>
      </c>
      <c r="I868" s="140">
        <v>1</v>
      </c>
      <c r="J868" s="140" t="s">
        <v>516</v>
      </c>
      <c r="K868" s="140">
        <v>26.172000000000001</v>
      </c>
      <c r="L868" s="142">
        <f t="shared" si="418"/>
        <v>7.1900000000000013</v>
      </c>
    </row>
    <row r="869" spans="1:12">
      <c r="A869" s="142" t="s">
        <v>176</v>
      </c>
      <c r="B869" s="142">
        <v>2019</v>
      </c>
      <c r="C869" s="143">
        <v>43526</v>
      </c>
      <c r="D869" s="142" t="s">
        <v>13</v>
      </c>
      <c r="E869" s="142" t="s">
        <v>518</v>
      </c>
      <c r="F869" s="142" t="s">
        <v>113</v>
      </c>
      <c r="G869" s="142" t="s">
        <v>121</v>
      </c>
      <c r="H869" s="142">
        <v>400</v>
      </c>
      <c r="I869" s="142">
        <v>1</v>
      </c>
      <c r="J869" s="142" t="s">
        <v>517</v>
      </c>
      <c r="K869" s="142">
        <v>33.554000000000002</v>
      </c>
      <c r="L869" s="142">
        <f t="shared" si="418"/>
        <v>7.3820000000000014</v>
      </c>
    </row>
    <row r="870" spans="1:12">
      <c r="A870" s="140" t="s">
        <v>176</v>
      </c>
      <c r="B870" s="140">
        <v>2019</v>
      </c>
      <c r="C870" s="141">
        <v>43526</v>
      </c>
      <c r="D870" s="140" t="s">
        <v>13</v>
      </c>
      <c r="E870" s="140" t="s">
        <v>518</v>
      </c>
      <c r="F870" s="140" t="s">
        <v>139</v>
      </c>
      <c r="G870" s="140" t="s">
        <v>36</v>
      </c>
      <c r="H870" s="140">
        <v>400</v>
      </c>
      <c r="I870" s="140">
        <v>2</v>
      </c>
      <c r="J870" s="140" t="s">
        <v>514</v>
      </c>
      <c r="K870" s="140">
        <v>11.789</v>
      </c>
      <c r="L870" s="140">
        <f t="shared" ref="L870" si="433">K870</f>
        <v>11.789</v>
      </c>
    </row>
    <row r="871" spans="1:12">
      <c r="A871" s="142" t="s">
        <v>176</v>
      </c>
      <c r="B871" s="142">
        <v>2019</v>
      </c>
      <c r="C871" s="143">
        <v>43526</v>
      </c>
      <c r="D871" s="142" t="s">
        <v>13</v>
      </c>
      <c r="E871" s="142" t="s">
        <v>518</v>
      </c>
      <c r="F871" s="142" t="s">
        <v>139</v>
      </c>
      <c r="G871" s="142" t="s">
        <v>36</v>
      </c>
      <c r="H871" s="142">
        <v>400</v>
      </c>
      <c r="I871" s="142">
        <v>2</v>
      </c>
      <c r="J871" s="142" t="s">
        <v>515</v>
      </c>
      <c r="K871" s="142">
        <v>19.123000000000001</v>
      </c>
      <c r="L871" s="142">
        <f t="shared" ref="L871" si="434">K871-K870</f>
        <v>7.3340000000000014</v>
      </c>
    </row>
    <row r="872" spans="1:12">
      <c r="A872" s="140" t="s">
        <v>176</v>
      </c>
      <c r="B872" s="140">
        <v>2019</v>
      </c>
      <c r="C872" s="141">
        <v>43526</v>
      </c>
      <c r="D872" s="140" t="s">
        <v>13</v>
      </c>
      <c r="E872" s="140" t="s">
        <v>518</v>
      </c>
      <c r="F872" s="140" t="s">
        <v>139</v>
      </c>
      <c r="G872" s="140" t="s">
        <v>36</v>
      </c>
      <c r="H872" s="140">
        <v>400</v>
      </c>
      <c r="I872" s="140">
        <v>2</v>
      </c>
      <c r="J872" s="140" t="s">
        <v>516</v>
      </c>
      <c r="K872" s="140">
        <v>26.279</v>
      </c>
      <c r="L872" s="142">
        <f t="shared" si="418"/>
        <v>7.1559999999999988</v>
      </c>
    </row>
    <row r="873" spans="1:12">
      <c r="A873" s="142" t="s">
        <v>176</v>
      </c>
      <c r="B873" s="142">
        <v>2019</v>
      </c>
      <c r="C873" s="143">
        <v>43526</v>
      </c>
      <c r="D873" s="142" t="s">
        <v>13</v>
      </c>
      <c r="E873" s="142" t="s">
        <v>518</v>
      </c>
      <c r="F873" s="142" t="s">
        <v>139</v>
      </c>
      <c r="G873" s="142" t="s">
        <v>36</v>
      </c>
      <c r="H873" s="142">
        <v>400</v>
      </c>
      <c r="I873" s="142">
        <v>2</v>
      </c>
      <c r="J873" s="142" t="s">
        <v>517</v>
      </c>
      <c r="K873" s="142">
        <v>33.555999999999997</v>
      </c>
      <c r="L873" s="142">
        <f t="shared" si="418"/>
        <v>7.2769999999999975</v>
      </c>
    </row>
    <row r="874" spans="1:12">
      <c r="A874" s="140" t="s">
        <v>176</v>
      </c>
      <c r="B874" s="140">
        <v>2019</v>
      </c>
      <c r="C874" s="141">
        <v>43526</v>
      </c>
      <c r="D874" s="140" t="s">
        <v>13</v>
      </c>
      <c r="E874" s="140" t="s">
        <v>518</v>
      </c>
      <c r="F874" s="140" t="s">
        <v>544</v>
      </c>
      <c r="G874" s="140" t="s">
        <v>15</v>
      </c>
      <c r="H874" s="140">
        <v>400</v>
      </c>
      <c r="I874" s="140">
        <v>3</v>
      </c>
      <c r="J874" s="140" t="s">
        <v>514</v>
      </c>
      <c r="K874" s="140">
        <v>11.621</v>
      </c>
      <c r="L874" s="140">
        <f t="shared" ref="L874" si="435">K874</f>
        <v>11.621</v>
      </c>
    </row>
    <row r="875" spans="1:12">
      <c r="A875" s="142" t="s">
        <v>176</v>
      </c>
      <c r="B875" s="142">
        <v>2019</v>
      </c>
      <c r="C875" s="143">
        <v>43526</v>
      </c>
      <c r="D875" s="142" t="s">
        <v>13</v>
      </c>
      <c r="E875" s="142" t="s">
        <v>518</v>
      </c>
      <c r="F875" s="142" t="s">
        <v>544</v>
      </c>
      <c r="G875" s="142" t="s">
        <v>15</v>
      </c>
      <c r="H875" s="142">
        <v>400</v>
      </c>
      <c r="I875" s="142">
        <v>3</v>
      </c>
      <c r="J875" s="142" t="s">
        <v>515</v>
      </c>
      <c r="K875" s="142">
        <v>18.917999999999999</v>
      </c>
      <c r="L875" s="142">
        <f t="shared" ref="L875" si="436">K875-K874</f>
        <v>7.2969999999999988</v>
      </c>
    </row>
    <row r="876" spans="1:12">
      <c r="A876" s="140" t="s">
        <v>176</v>
      </c>
      <c r="B876" s="140">
        <v>2019</v>
      </c>
      <c r="C876" s="141">
        <v>43526</v>
      </c>
      <c r="D876" s="140" t="s">
        <v>13</v>
      </c>
      <c r="E876" s="140" t="s">
        <v>518</v>
      </c>
      <c r="F876" s="140" t="s">
        <v>544</v>
      </c>
      <c r="G876" s="140" t="s">
        <v>15</v>
      </c>
      <c r="H876" s="140">
        <v>400</v>
      </c>
      <c r="I876" s="140">
        <v>3</v>
      </c>
      <c r="J876" s="140" t="s">
        <v>516</v>
      </c>
      <c r="K876" s="140">
        <v>26.122</v>
      </c>
      <c r="L876" s="142">
        <f t="shared" si="418"/>
        <v>7.2040000000000006</v>
      </c>
    </row>
    <row r="877" spans="1:12">
      <c r="A877" s="142" t="s">
        <v>176</v>
      </c>
      <c r="B877" s="142">
        <v>2019</v>
      </c>
      <c r="C877" s="143">
        <v>43526</v>
      </c>
      <c r="D877" s="142" t="s">
        <v>13</v>
      </c>
      <c r="E877" s="142" t="s">
        <v>518</v>
      </c>
      <c r="F877" s="142" t="s">
        <v>544</v>
      </c>
      <c r="G877" s="142" t="s">
        <v>15</v>
      </c>
      <c r="H877" s="142">
        <v>400</v>
      </c>
      <c r="I877" s="142">
        <v>3</v>
      </c>
      <c r="J877" s="142" t="s">
        <v>517</v>
      </c>
      <c r="K877" s="142">
        <v>33.597999999999999</v>
      </c>
      <c r="L877" s="142">
        <f t="shared" si="418"/>
        <v>7.4759999999999991</v>
      </c>
    </row>
    <row r="878" spans="1:12">
      <c r="A878" s="140" t="s">
        <v>176</v>
      </c>
      <c r="B878" s="140">
        <v>2019</v>
      </c>
      <c r="C878" s="141">
        <v>43526</v>
      </c>
      <c r="D878" s="140" t="s">
        <v>13</v>
      </c>
      <c r="E878" s="140" t="s">
        <v>518</v>
      </c>
      <c r="F878" s="140" t="s">
        <v>30</v>
      </c>
      <c r="G878" s="140" t="s">
        <v>31</v>
      </c>
      <c r="H878" s="140">
        <v>400</v>
      </c>
      <c r="I878" s="140">
        <v>4</v>
      </c>
      <c r="J878" s="140" t="s">
        <v>514</v>
      </c>
      <c r="K878" s="140">
        <v>11.875</v>
      </c>
      <c r="L878" s="140">
        <f t="shared" ref="L878" si="437">K878</f>
        <v>11.875</v>
      </c>
    </row>
    <row r="879" spans="1:12">
      <c r="A879" s="142" t="s">
        <v>176</v>
      </c>
      <c r="B879" s="142">
        <v>2019</v>
      </c>
      <c r="C879" s="143">
        <v>43526</v>
      </c>
      <c r="D879" s="142" t="s">
        <v>13</v>
      </c>
      <c r="E879" s="142" t="s">
        <v>518</v>
      </c>
      <c r="F879" s="142" t="s">
        <v>30</v>
      </c>
      <c r="G879" s="142" t="s">
        <v>31</v>
      </c>
      <c r="H879" s="142">
        <v>400</v>
      </c>
      <c r="I879" s="142">
        <v>4</v>
      </c>
      <c r="J879" s="142" t="s">
        <v>515</v>
      </c>
      <c r="K879" s="142">
        <v>19.173999999999999</v>
      </c>
      <c r="L879" s="142">
        <f t="shared" ref="L879" si="438">K879-K878</f>
        <v>7.2989999999999995</v>
      </c>
    </row>
    <row r="880" spans="1:12">
      <c r="A880" s="140" t="s">
        <v>176</v>
      </c>
      <c r="B880" s="140">
        <v>2019</v>
      </c>
      <c r="C880" s="141">
        <v>43526</v>
      </c>
      <c r="D880" s="140" t="s">
        <v>13</v>
      </c>
      <c r="E880" s="140" t="s">
        <v>518</v>
      </c>
      <c r="F880" s="140" t="s">
        <v>30</v>
      </c>
      <c r="G880" s="140" t="s">
        <v>31</v>
      </c>
      <c r="H880" s="140">
        <v>400</v>
      </c>
      <c r="I880" s="140">
        <v>4</v>
      </c>
      <c r="J880" s="140" t="s">
        <v>516</v>
      </c>
      <c r="K880" s="140">
        <v>26.343</v>
      </c>
      <c r="L880" s="142">
        <f t="shared" si="418"/>
        <v>7.1690000000000005</v>
      </c>
    </row>
    <row r="881" spans="1:12">
      <c r="A881" s="142" t="s">
        <v>176</v>
      </c>
      <c r="B881" s="142">
        <v>2019</v>
      </c>
      <c r="C881" s="143">
        <v>43526</v>
      </c>
      <c r="D881" s="142" t="s">
        <v>13</v>
      </c>
      <c r="E881" s="142" t="s">
        <v>518</v>
      </c>
      <c r="F881" s="142" t="s">
        <v>30</v>
      </c>
      <c r="G881" s="142" t="s">
        <v>31</v>
      </c>
      <c r="H881" s="142">
        <v>400</v>
      </c>
      <c r="I881" s="142">
        <v>4</v>
      </c>
      <c r="J881" s="142" t="s">
        <v>517</v>
      </c>
      <c r="K881" s="142">
        <v>33.673999999999999</v>
      </c>
      <c r="L881" s="142">
        <f t="shared" si="418"/>
        <v>7.3309999999999995</v>
      </c>
    </row>
    <row r="882" spans="1:12">
      <c r="A882" s="140" t="s">
        <v>176</v>
      </c>
      <c r="B882" s="140">
        <v>2019</v>
      </c>
      <c r="C882" s="141">
        <v>43526</v>
      </c>
      <c r="D882" s="140" t="s">
        <v>13</v>
      </c>
      <c r="E882" s="140" t="s">
        <v>518</v>
      </c>
      <c r="F882" s="140" t="s">
        <v>519</v>
      </c>
      <c r="G882" s="140" t="s">
        <v>19</v>
      </c>
      <c r="H882" s="140">
        <v>22.893150684931506</v>
      </c>
      <c r="I882" s="140">
        <v>5</v>
      </c>
      <c r="J882" s="140" t="s">
        <v>514</v>
      </c>
      <c r="K882" s="140">
        <v>11.605</v>
      </c>
      <c r="L882" s="140">
        <f t="shared" ref="L882" si="439">K882</f>
        <v>11.605</v>
      </c>
    </row>
    <row r="883" spans="1:12">
      <c r="A883" s="142" t="s">
        <v>176</v>
      </c>
      <c r="B883" s="142">
        <v>2019</v>
      </c>
      <c r="C883" s="143">
        <v>43526</v>
      </c>
      <c r="D883" s="142" t="s">
        <v>13</v>
      </c>
      <c r="E883" s="142" t="s">
        <v>518</v>
      </c>
      <c r="F883" s="142" t="s">
        <v>519</v>
      </c>
      <c r="G883" s="142" t="s">
        <v>19</v>
      </c>
      <c r="H883" s="142">
        <v>22.893150684931506</v>
      </c>
      <c r="I883" s="142">
        <v>5</v>
      </c>
      <c r="J883" s="142" t="s">
        <v>515</v>
      </c>
      <c r="K883" s="142">
        <v>18.986000000000001</v>
      </c>
      <c r="L883" s="142">
        <f t="shared" ref="L883" si="440">K883-K882</f>
        <v>7.3810000000000002</v>
      </c>
    </row>
    <row r="884" spans="1:12">
      <c r="A884" s="140" t="s">
        <v>176</v>
      </c>
      <c r="B884" s="140">
        <v>2019</v>
      </c>
      <c r="C884" s="141">
        <v>43526</v>
      </c>
      <c r="D884" s="140" t="s">
        <v>13</v>
      </c>
      <c r="E884" s="140" t="s">
        <v>518</v>
      </c>
      <c r="F884" s="140" t="s">
        <v>519</v>
      </c>
      <c r="G884" s="140" t="s">
        <v>19</v>
      </c>
      <c r="H884" s="140">
        <v>22.893150684931506</v>
      </c>
      <c r="I884" s="140">
        <v>5</v>
      </c>
      <c r="J884" s="140" t="s">
        <v>516</v>
      </c>
      <c r="K884" s="140">
        <v>26.244</v>
      </c>
      <c r="L884" s="142">
        <f t="shared" si="418"/>
        <v>7.2579999999999991</v>
      </c>
    </row>
    <row r="885" spans="1:12">
      <c r="A885" s="142" t="s">
        <v>176</v>
      </c>
      <c r="B885" s="142">
        <v>2019</v>
      </c>
      <c r="C885" s="143">
        <v>43526</v>
      </c>
      <c r="D885" s="142" t="s">
        <v>13</v>
      </c>
      <c r="E885" s="142" t="s">
        <v>518</v>
      </c>
      <c r="F885" s="142" t="s">
        <v>519</v>
      </c>
      <c r="G885" s="142" t="s">
        <v>19</v>
      </c>
      <c r="H885" s="142">
        <v>22.893150684931506</v>
      </c>
      <c r="I885" s="142">
        <v>5</v>
      </c>
      <c r="J885" s="142" t="s">
        <v>517</v>
      </c>
      <c r="K885" s="142">
        <v>33.798000000000002</v>
      </c>
      <c r="L885" s="142">
        <f t="shared" si="418"/>
        <v>7.554000000000002</v>
      </c>
    </row>
    <row r="886" spans="1:12">
      <c r="A886" s="140" t="s">
        <v>176</v>
      </c>
      <c r="B886" s="140">
        <v>2019</v>
      </c>
      <c r="C886" s="141">
        <v>43526</v>
      </c>
      <c r="D886" s="140" t="s">
        <v>13</v>
      </c>
      <c r="E886" s="140" t="s">
        <v>518</v>
      </c>
      <c r="F886" s="140" t="s">
        <v>141</v>
      </c>
      <c r="G886" s="140" t="s">
        <v>44</v>
      </c>
      <c r="H886" s="140">
        <v>28.646575342465752</v>
      </c>
      <c r="I886" s="140">
        <v>6</v>
      </c>
      <c r="J886" s="140" t="s">
        <v>514</v>
      </c>
      <c r="K886" s="140">
        <v>11.967000000000001</v>
      </c>
      <c r="L886" s="140">
        <f t="shared" ref="L886" si="441">K886</f>
        <v>11.967000000000001</v>
      </c>
    </row>
    <row r="887" spans="1:12">
      <c r="A887" s="142" t="s">
        <v>176</v>
      </c>
      <c r="B887" s="142">
        <v>2019</v>
      </c>
      <c r="C887" s="143">
        <v>43526</v>
      </c>
      <c r="D887" s="142" t="s">
        <v>13</v>
      </c>
      <c r="E887" s="142" t="s">
        <v>518</v>
      </c>
      <c r="F887" s="142" t="s">
        <v>141</v>
      </c>
      <c r="G887" s="142" t="s">
        <v>44</v>
      </c>
      <c r="H887" s="142">
        <v>28.646575342465752</v>
      </c>
      <c r="I887" s="142">
        <v>6</v>
      </c>
      <c r="J887" s="142" t="s">
        <v>515</v>
      </c>
      <c r="K887" s="142">
        <v>19.315000000000001</v>
      </c>
      <c r="L887" s="142">
        <f t="shared" ref="L887" si="442">K887-K886</f>
        <v>7.3480000000000008</v>
      </c>
    </row>
    <row r="888" spans="1:12">
      <c r="A888" s="140" t="s">
        <v>176</v>
      </c>
      <c r="B888" s="140">
        <v>2019</v>
      </c>
      <c r="C888" s="141">
        <v>43526</v>
      </c>
      <c r="D888" s="140" t="s">
        <v>13</v>
      </c>
      <c r="E888" s="140" t="s">
        <v>518</v>
      </c>
      <c r="F888" s="140" t="s">
        <v>141</v>
      </c>
      <c r="G888" s="140" t="s">
        <v>44</v>
      </c>
      <c r="H888" s="140">
        <v>28.646575342465752</v>
      </c>
      <c r="I888" s="140">
        <v>6</v>
      </c>
      <c r="J888" s="140" t="s">
        <v>516</v>
      </c>
      <c r="K888" s="140">
        <v>26.532</v>
      </c>
      <c r="L888" s="142">
        <f t="shared" si="418"/>
        <v>7.2169999999999987</v>
      </c>
    </row>
    <row r="889" spans="1:12">
      <c r="A889" s="142" t="s">
        <v>176</v>
      </c>
      <c r="B889" s="142">
        <v>2019</v>
      </c>
      <c r="C889" s="143">
        <v>43526</v>
      </c>
      <c r="D889" s="142" t="s">
        <v>13</v>
      </c>
      <c r="E889" s="142" t="s">
        <v>518</v>
      </c>
      <c r="F889" s="142" t="s">
        <v>141</v>
      </c>
      <c r="G889" s="142" t="s">
        <v>44</v>
      </c>
      <c r="H889" s="142">
        <v>28.646575342465752</v>
      </c>
      <c r="I889" s="142">
        <v>6</v>
      </c>
      <c r="J889" s="142" t="s">
        <v>517</v>
      </c>
      <c r="K889" s="142">
        <v>33.972999999999999</v>
      </c>
      <c r="L889" s="142">
        <f t="shared" si="418"/>
        <v>7.4409999999999989</v>
      </c>
    </row>
    <row r="890" spans="1:12">
      <c r="A890" s="140" t="s">
        <v>176</v>
      </c>
      <c r="B890" s="140">
        <v>2019</v>
      </c>
      <c r="C890" s="141">
        <v>43526</v>
      </c>
      <c r="D890" s="140" t="s">
        <v>13</v>
      </c>
      <c r="E890" s="140" t="s">
        <v>518</v>
      </c>
      <c r="F890" s="140" t="s">
        <v>14</v>
      </c>
      <c r="G890" s="140" t="s">
        <v>15</v>
      </c>
      <c r="H890" s="140">
        <v>119.24931506849315</v>
      </c>
      <c r="I890" s="140">
        <v>7</v>
      </c>
      <c r="J890" s="140" t="s">
        <v>514</v>
      </c>
      <c r="K890" s="140">
        <v>12.180999999999999</v>
      </c>
      <c r="L890" s="140">
        <f t="shared" ref="L890" si="443">K890</f>
        <v>12.180999999999999</v>
      </c>
    </row>
    <row r="891" spans="1:12">
      <c r="A891" s="142" t="s">
        <v>176</v>
      </c>
      <c r="B891" s="142">
        <v>2019</v>
      </c>
      <c r="C891" s="143">
        <v>43526</v>
      </c>
      <c r="D891" s="142" t="s">
        <v>13</v>
      </c>
      <c r="E891" s="142" t="s">
        <v>518</v>
      </c>
      <c r="F891" s="142" t="s">
        <v>14</v>
      </c>
      <c r="G891" s="142" t="s">
        <v>15</v>
      </c>
      <c r="H891" s="142">
        <v>119.24931506849315</v>
      </c>
      <c r="I891" s="142">
        <v>7</v>
      </c>
      <c r="J891" s="142" t="s">
        <v>515</v>
      </c>
      <c r="K891" s="142">
        <v>19.533999999999999</v>
      </c>
      <c r="L891" s="142">
        <f t="shared" ref="L891" si="444">K891-K890</f>
        <v>7.3529999999999998</v>
      </c>
    </row>
    <row r="892" spans="1:12">
      <c r="A892" s="140" t="s">
        <v>176</v>
      </c>
      <c r="B892" s="140">
        <v>2019</v>
      </c>
      <c r="C892" s="141">
        <v>43526</v>
      </c>
      <c r="D892" s="140" t="s">
        <v>13</v>
      </c>
      <c r="E892" s="140" t="s">
        <v>518</v>
      </c>
      <c r="F892" s="140" t="s">
        <v>14</v>
      </c>
      <c r="G892" s="140" t="s">
        <v>15</v>
      </c>
      <c r="H892" s="140">
        <v>119.24931506849315</v>
      </c>
      <c r="I892" s="140">
        <v>7</v>
      </c>
      <c r="J892" s="140" t="s">
        <v>516</v>
      </c>
      <c r="K892" s="140">
        <v>26.739000000000001</v>
      </c>
      <c r="L892" s="142">
        <f t="shared" si="418"/>
        <v>7.2050000000000018</v>
      </c>
    </row>
    <row r="893" spans="1:12">
      <c r="A893" s="142" t="s">
        <v>176</v>
      </c>
      <c r="B893" s="142">
        <v>2019</v>
      </c>
      <c r="C893" s="143">
        <v>43526</v>
      </c>
      <c r="D893" s="142" t="s">
        <v>13</v>
      </c>
      <c r="E893" s="142" t="s">
        <v>518</v>
      </c>
      <c r="F893" s="142" t="s">
        <v>14</v>
      </c>
      <c r="G893" s="142" t="s">
        <v>15</v>
      </c>
      <c r="H893" s="142">
        <v>119.24931506849315</v>
      </c>
      <c r="I893" s="142">
        <v>7</v>
      </c>
      <c r="J893" s="142" t="s">
        <v>517</v>
      </c>
      <c r="K893" s="142">
        <v>34.101999999999997</v>
      </c>
      <c r="L893" s="142">
        <f t="shared" si="418"/>
        <v>7.362999999999996</v>
      </c>
    </row>
    <row r="894" spans="1:12">
      <c r="A894" s="140" t="s">
        <v>176</v>
      </c>
      <c r="B894" s="140">
        <v>2019</v>
      </c>
      <c r="C894" s="141">
        <v>43526</v>
      </c>
      <c r="D894" s="140" t="s">
        <v>13</v>
      </c>
      <c r="E894" s="140" t="s">
        <v>518</v>
      </c>
      <c r="F894" s="140" t="s">
        <v>52</v>
      </c>
      <c r="G894" s="140" t="s">
        <v>53</v>
      </c>
      <c r="H894" s="140">
        <v>21.975342465753425</v>
      </c>
      <c r="I894" s="140">
        <v>8</v>
      </c>
      <c r="J894" s="140" t="s">
        <v>514</v>
      </c>
      <c r="K894" s="140">
        <v>11.792</v>
      </c>
      <c r="L894" s="140">
        <f t="shared" ref="L894" si="445">K894</f>
        <v>11.792</v>
      </c>
    </row>
    <row r="895" spans="1:12">
      <c r="A895" s="142" t="s">
        <v>176</v>
      </c>
      <c r="B895" s="142">
        <v>2019</v>
      </c>
      <c r="C895" s="143">
        <v>43526</v>
      </c>
      <c r="D895" s="142" t="s">
        <v>13</v>
      </c>
      <c r="E895" s="142" t="s">
        <v>518</v>
      </c>
      <c r="F895" s="142" t="s">
        <v>52</v>
      </c>
      <c r="G895" s="142" t="s">
        <v>53</v>
      </c>
      <c r="H895" s="142">
        <v>21.975342465753425</v>
      </c>
      <c r="I895" s="142">
        <v>8</v>
      </c>
      <c r="J895" s="142" t="s">
        <v>515</v>
      </c>
      <c r="K895" s="142">
        <v>19.279</v>
      </c>
      <c r="L895" s="142">
        <f t="shared" ref="L895" si="446">K895-K894</f>
        <v>7.4870000000000001</v>
      </c>
    </row>
    <row r="896" spans="1:12">
      <c r="A896" s="140" t="s">
        <v>176</v>
      </c>
      <c r="B896" s="140">
        <v>2019</v>
      </c>
      <c r="C896" s="141">
        <v>43526</v>
      </c>
      <c r="D896" s="140" t="s">
        <v>13</v>
      </c>
      <c r="E896" s="140" t="s">
        <v>518</v>
      </c>
      <c r="F896" s="140" t="s">
        <v>52</v>
      </c>
      <c r="G896" s="140" t="s">
        <v>53</v>
      </c>
      <c r="H896" s="140">
        <v>21.975342465753425</v>
      </c>
      <c r="I896" s="140">
        <v>8</v>
      </c>
      <c r="J896" s="140" t="s">
        <v>516</v>
      </c>
      <c r="K896" s="140">
        <v>26.582999999999998</v>
      </c>
      <c r="L896" s="142">
        <f t="shared" si="418"/>
        <v>7.3039999999999985</v>
      </c>
    </row>
    <row r="897" spans="1:12">
      <c r="A897" s="142" t="s">
        <v>176</v>
      </c>
      <c r="B897" s="142">
        <v>2019</v>
      </c>
      <c r="C897" s="143">
        <v>43526</v>
      </c>
      <c r="D897" s="142" t="s">
        <v>13</v>
      </c>
      <c r="E897" s="142" t="s">
        <v>518</v>
      </c>
      <c r="F897" s="142" t="s">
        <v>52</v>
      </c>
      <c r="G897" s="142" t="s">
        <v>53</v>
      </c>
      <c r="H897" s="142">
        <v>21.975342465753425</v>
      </c>
      <c r="I897" s="142">
        <v>8</v>
      </c>
      <c r="J897" s="142" t="s">
        <v>517</v>
      </c>
      <c r="K897" s="142">
        <v>34.127000000000002</v>
      </c>
      <c r="L897" s="142">
        <f t="shared" si="418"/>
        <v>7.544000000000004</v>
      </c>
    </row>
    <row r="898" spans="1:12">
      <c r="A898" s="140" t="s">
        <v>176</v>
      </c>
      <c r="B898" s="140">
        <v>2019</v>
      </c>
      <c r="C898" s="141">
        <v>43526</v>
      </c>
      <c r="D898" s="140" t="s">
        <v>13</v>
      </c>
      <c r="E898" s="140" t="s">
        <v>518</v>
      </c>
      <c r="F898" s="140" t="s">
        <v>157</v>
      </c>
      <c r="G898" s="140" t="s">
        <v>38</v>
      </c>
      <c r="H898" s="140">
        <v>119.24931506849315</v>
      </c>
      <c r="I898" s="140">
        <v>9</v>
      </c>
      <c r="J898" s="140" t="s">
        <v>514</v>
      </c>
      <c r="K898" s="140">
        <v>11.71</v>
      </c>
      <c r="L898" s="140">
        <f t="shared" ref="L898" si="447">K898</f>
        <v>11.71</v>
      </c>
    </row>
    <row r="899" spans="1:12">
      <c r="A899" s="142" t="s">
        <v>176</v>
      </c>
      <c r="B899" s="142">
        <v>2019</v>
      </c>
      <c r="C899" s="143">
        <v>43526</v>
      </c>
      <c r="D899" s="142" t="s">
        <v>13</v>
      </c>
      <c r="E899" s="142" t="s">
        <v>518</v>
      </c>
      <c r="F899" s="142" t="s">
        <v>157</v>
      </c>
      <c r="G899" s="142" t="s">
        <v>38</v>
      </c>
      <c r="H899" s="142">
        <v>119.24931506849315</v>
      </c>
      <c r="I899" s="142">
        <v>9</v>
      </c>
      <c r="J899" s="142" t="s">
        <v>515</v>
      </c>
      <c r="K899" s="142">
        <v>19.152999999999999</v>
      </c>
      <c r="L899" s="142">
        <f t="shared" ref="L899" si="448">K899-K898</f>
        <v>7.4429999999999978</v>
      </c>
    </row>
    <row r="900" spans="1:12">
      <c r="A900" s="140" t="s">
        <v>176</v>
      </c>
      <c r="B900" s="140">
        <v>2019</v>
      </c>
      <c r="C900" s="141">
        <v>43526</v>
      </c>
      <c r="D900" s="140" t="s">
        <v>13</v>
      </c>
      <c r="E900" s="140" t="s">
        <v>518</v>
      </c>
      <c r="F900" s="140" t="s">
        <v>157</v>
      </c>
      <c r="G900" s="140" t="s">
        <v>38</v>
      </c>
      <c r="H900" s="140">
        <v>119.24931506849315</v>
      </c>
      <c r="I900" s="140">
        <v>9</v>
      </c>
      <c r="J900" s="140" t="s">
        <v>516</v>
      </c>
      <c r="K900" s="140">
        <v>26.481999999999999</v>
      </c>
      <c r="L900" s="142">
        <f t="shared" si="418"/>
        <v>7.3290000000000006</v>
      </c>
    </row>
    <row r="901" spans="1:12">
      <c r="A901" s="142" t="s">
        <v>176</v>
      </c>
      <c r="B901" s="142">
        <v>2019</v>
      </c>
      <c r="C901" s="143">
        <v>43526</v>
      </c>
      <c r="D901" s="142" t="s">
        <v>13</v>
      </c>
      <c r="E901" s="142" t="s">
        <v>518</v>
      </c>
      <c r="F901" s="142" t="s">
        <v>157</v>
      </c>
      <c r="G901" s="142" t="s">
        <v>38</v>
      </c>
      <c r="H901" s="142">
        <v>119.24931506849315</v>
      </c>
      <c r="I901" s="142">
        <v>9</v>
      </c>
      <c r="J901" s="142" t="s">
        <v>517</v>
      </c>
      <c r="K901" s="142">
        <v>34.143999999999998</v>
      </c>
      <c r="L901" s="142">
        <f t="shared" si="418"/>
        <v>7.661999999999999</v>
      </c>
    </row>
    <row r="902" spans="1:12">
      <c r="A902" s="140" t="s">
        <v>176</v>
      </c>
      <c r="B902" s="140">
        <v>2019</v>
      </c>
      <c r="C902" s="141">
        <v>43526</v>
      </c>
      <c r="D902" s="140" t="s">
        <v>13</v>
      </c>
      <c r="E902" s="140" t="s">
        <v>518</v>
      </c>
      <c r="F902" s="140" t="s">
        <v>545</v>
      </c>
      <c r="G902" s="140" t="s">
        <v>47</v>
      </c>
      <c r="H902" s="140">
        <v>400</v>
      </c>
      <c r="I902" s="140">
        <v>10</v>
      </c>
      <c r="J902" s="140" t="s">
        <v>514</v>
      </c>
      <c r="K902" s="140">
        <v>11.946</v>
      </c>
      <c r="L902" s="140">
        <f t="shared" ref="L902" si="449">K902</f>
        <v>11.946</v>
      </c>
    </row>
    <row r="903" spans="1:12">
      <c r="A903" s="142" t="s">
        <v>176</v>
      </c>
      <c r="B903" s="142">
        <v>2019</v>
      </c>
      <c r="C903" s="143">
        <v>43526</v>
      </c>
      <c r="D903" s="142" t="s">
        <v>13</v>
      </c>
      <c r="E903" s="142" t="s">
        <v>518</v>
      </c>
      <c r="F903" s="142" t="s">
        <v>545</v>
      </c>
      <c r="G903" s="142" t="s">
        <v>47</v>
      </c>
      <c r="H903" s="142">
        <v>400</v>
      </c>
      <c r="I903" s="142">
        <v>10</v>
      </c>
      <c r="J903" s="142" t="s">
        <v>515</v>
      </c>
      <c r="K903" s="142">
        <v>19.384</v>
      </c>
      <c r="L903" s="142">
        <f t="shared" ref="L903:L965" si="450">K903-K902</f>
        <v>7.4380000000000006</v>
      </c>
    </row>
    <row r="904" spans="1:12">
      <c r="A904" s="140" t="s">
        <v>176</v>
      </c>
      <c r="B904" s="140">
        <v>2019</v>
      </c>
      <c r="C904" s="141">
        <v>43526</v>
      </c>
      <c r="D904" s="140" t="s">
        <v>13</v>
      </c>
      <c r="E904" s="140" t="s">
        <v>518</v>
      </c>
      <c r="F904" s="140" t="s">
        <v>545</v>
      </c>
      <c r="G904" s="140" t="s">
        <v>47</v>
      </c>
      <c r="H904" s="140">
        <v>400</v>
      </c>
      <c r="I904" s="140">
        <v>10</v>
      </c>
      <c r="J904" s="140" t="s">
        <v>516</v>
      </c>
      <c r="K904" s="140">
        <v>26.675000000000001</v>
      </c>
      <c r="L904" s="142">
        <f t="shared" si="450"/>
        <v>7.2910000000000004</v>
      </c>
    </row>
    <row r="905" spans="1:12">
      <c r="A905" s="142" t="s">
        <v>176</v>
      </c>
      <c r="B905" s="142">
        <v>2019</v>
      </c>
      <c r="C905" s="143">
        <v>43526</v>
      </c>
      <c r="D905" s="142" t="s">
        <v>13</v>
      </c>
      <c r="E905" s="142" t="s">
        <v>518</v>
      </c>
      <c r="F905" s="142" t="s">
        <v>545</v>
      </c>
      <c r="G905" s="142" t="s">
        <v>47</v>
      </c>
      <c r="H905" s="142">
        <v>400</v>
      </c>
      <c r="I905" s="142">
        <v>10</v>
      </c>
      <c r="J905" s="142" t="s">
        <v>517</v>
      </c>
      <c r="K905" s="142">
        <v>34.26</v>
      </c>
      <c r="L905" s="142">
        <f t="shared" si="450"/>
        <v>7.5849999999999973</v>
      </c>
    </row>
    <row r="906" spans="1:12">
      <c r="A906" s="140" t="s">
        <v>176</v>
      </c>
      <c r="B906" s="140">
        <v>2019</v>
      </c>
      <c r="C906" s="141">
        <v>43526</v>
      </c>
      <c r="D906" s="140" t="s">
        <v>13</v>
      </c>
      <c r="E906" s="140" t="s">
        <v>518</v>
      </c>
      <c r="F906" s="140" t="s">
        <v>546</v>
      </c>
      <c r="G906" s="140" t="s">
        <v>44</v>
      </c>
      <c r="H906" s="140">
        <v>400</v>
      </c>
      <c r="I906" s="140">
        <v>11</v>
      </c>
      <c r="J906" s="140" t="s">
        <v>514</v>
      </c>
      <c r="K906" s="140">
        <v>12.518000000000001</v>
      </c>
      <c r="L906" s="140">
        <f t="shared" ref="L906" si="451">K906</f>
        <v>12.518000000000001</v>
      </c>
    </row>
    <row r="907" spans="1:12">
      <c r="A907" s="142" t="s">
        <v>176</v>
      </c>
      <c r="B907" s="142">
        <v>2019</v>
      </c>
      <c r="C907" s="143">
        <v>43526</v>
      </c>
      <c r="D907" s="142" t="s">
        <v>13</v>
      </c>
      <c r="E907" s="142" t="s">
        <v>518</v>
      </c>
      <c r="F907" s="142" t="s">
        <v>546</v>
      </c>
      <c r="G907" s="142" t="s">
        <v>44</v>
      </c>
      <c r="H907" s="142">
        <v>400</v>
      </c>
      <c r="I907" s="142">
        <v>11</v>
      </c>
      <c r="J907" s="142" t="s">
        <v>515</v>
      </c>
      <c r="K907" s="142">
        <v>19.948</v>
      </c>
      <c r="L907" s="142">
        <f t="shared" ref="L907" si="452">K907-K906</f>
        <v>7.43</v>
      </c>
    </row>
    <row r="908" spans="1:12">
      <c r="A908" s="140" t="s">
        <v>176</v>
      </c>
      <c r="B908" s="140">
        <v>2019</v>
      </c>
      <c r="C908" s="141">
        <v>43526</v>
      </c>
      <c r="D908" s="140" t="s">
        <v>13</v>
      </c>
      <c r="E908" s="140" t="s">
        <v>518</v>
      </c>
      <c r="F908" s="140" t="s">
        <v>546</v>
      </c>
      <c r="G908" s="140" t="s">
        <v>44</v>
      </c>
      <c r="H908" s="140">
        <v>400</v>
      </c>
      <c r="I908" s="140">
        <v>11</v>
      </c>
      <c r="J908" s="140" t="s">
        <v>516</v>
      </c>
      <c r="K908" s="140">
        <v>27.050999999999998</v>
      </c>
      <c r="L908" s="142">
        <f t="shared" si="450"/>
        <v>7.102999999999998</v>
      </c>
    </row>
    <row r="909" spans="1:12">
      <c r="A909" s="142" t="s">
        <v>176</v>
      </c>
      <c r="B909" s="142">
        <v>2019</v>
      </c>
      <c r="C909" s="143">
        <v>43526</v>
      </c>
      <c r="D909" s="142" t="s">
        <v>13</v>
      </c>
      <c r="E909" s="142" t="s">
        <v>518</v>
      </c>
      <c r="F909" s="142" t="s">
        <v>546</v>
      </c>
      <c r="G909" s="142" t="s">
        <v>44</v>
      </c>
      <c r="H909" s="142">
        <v>400</v>
      </c>
      <c r="I909" s="142">
        <v>11</v>
      </c>
      <c r="J909" s="142" t="s">
        <v>517</v>
      </c>
      <c r="K909" s="142">
        <v>34.28</v>
      </c>
      <c r="L909" s="142">
        <f t="shared" si="450"/>
        <v>7.2290000000000028</v>
      </c>
    </row>
    <row r="910" spans="1:12">
      <c r="A910" s="140" t="s">
        <v>176</v>
      </c>
      <c r="B910" s="140">
        <v>2019</v>
      </c>
      <c r="C910" s="141">
        <v>43526</v>
      </c>
      <c r="D910" s="140" t="s">
        <v>13</v>
      </c>
      <c r="E910" s="140" t="s">
        <v>518</v>
      </c>
      <c r="F910" s="140" t="s">
        <v>166</v>
      </c>
      <c r="G910" s="140" t="s">
        <v>121</v>
      </c>
      <c r="H910" s="140">
        <v>400</v>
      </c>
      <c r="I910" s="140">
        <v>12</v>
      </c>
      <c r="J910" s="140" t="s">
        <v>514</v>
      </c>
      <c r="K910" s="140">
        <v>11.848000000000001</v>
      </c>
      <c r="L910" s="140">
        <f t="shared" ref="L910" si="453">K910</f>
        <v>11.848000000000001</v>
      </c>
    </row>
    <row r="911" spans="1:12">
      <c r="A911" s="142" t="s">
        <v>176</v>
      </c>
      <c r="B911" s="142">
        <v>2019</v>
      </c>
      <c r="C911" s="143">
        <v>43526</v>
      </c>
      <c r="D911" s="142" t="s">
        <v>13</v>
      </c>
      <c r="E911" s="142" t="s">
        <v>518</v>
      </c>
      <c r="F911" s="142" t="s">
        <v>166</v>
      </c>
      <c r="G911" s="142" t="s">
        <v>121</v>
      </c>
      <c r="H911" s="142">
        <v>400</v>
      </c>
      <c r="I911" s="142">
        <v>12</v>
      </c>
      <c r="J911" s="142" t="s">
        <v>515</v>
      </c>
      <c r="K911" s="142">
        <v>19.239999999999998</v>
      </c>
      <c r="L911" s="142">
        <f t="shared" ref="L911" si="454">K911-K910</f>
        <v>7.3919999999999977</v>
      </c>
    </row>
    <row r="912" spans="1:12">
      <c r="A912" s="140" t="s">
        <v>176</v>
      </c>
      <c r="B912" s="140">
        <v>2019</v>
      </c>
      <c r="C912" s="141">
        <v>43526</v>
      </c>
      <c r="D912" s="140" t="s">
        <v>13</v>
      </c>
      <c r="E912" s="140" t="s">
        <v>518</v>
      </c>
      <c r="F912" s="140" t="s">
        <v>166</v>
      </c>
      <c r="G912" s="140" t="s">
        <v>121</v>
      </c>
      <c r="H912" s="140">
        <v>400</v>
      </c>
      <c r="I912" s="140">
        <v>12</v>
      </c>
      <c r="J912" s="140" t="s">
        <v>516</v>
      </c>
      <c r="K912" s="140">
        <v>26.565000000000001</v>
      </c>
      <c r="L912" s="142">
        <f t="shared" si="450"/>
        <v>7.3250000000000028</v>
      </c>
    </row>
    <row r="913" spans="1:12">
      <c r="A913" s="142" t="s">
        <v>176</v>
      </c>
      <c r="B913" s="142">
        <v>2019</v>
      </c>
      <c r="C913" s="143">
        <v>43526</v>
      </c>
      <c r="D913" s="142" t="s">
        <v>13</v>
      </c>
      <c r="E913" s="142" t="s">
        <v>518</v>
      </c>
      <c r="F913" s="142" t="s">
        <v>166</v>
      </c>
      <c r="G913" s="142" t="s">
        <v>121</v>
      </c>
      <c r="H913" s="142">
        <v>400</v>
      </c>
      <c r="I913" s="142">
        <v>12</v>
      </c>
      <c r="J913" s="142" t="s">
        <v>517</v>
      </c>
      <c r="K913" s="142">
        <v>34.295999999999999</v>
      </c>
      <c r="L913" s="142">
        <f t="shared" si="450"/>
        <v>7.7309999999999981</v>
      </c>
    </row>
    <row r="914" spans="1:12">
      <c r="A914" s="140" t="s">
        <v>176</v>
      </c>
      <c r="B914" s="140">
        <v>2019</v>
      </c>
      <c r="C914" s="141">
        <v>43526</v>
      </c>
      <c r="D914" s="140" t="s">
        <v>13</v>
      </c>
      <c r="E914" s="140" t="s">
        <v>518</v>
      </c>
      <c r="F914" s="140" t="s">
        <v>142</v>
      </c>
      <c r="G914" s="140" t="s">
        <v>61</v>
      </c>
      <c r="H914" s="140">
        <v>26.726027397260275</v>
      </c>
      <c r="I914" s="140">
        <v>13</v>
      </c>
      <c r="J914" s="140" t="s">
        <v>514</v>
      </c>
      <c r="K914" s="140">
        <v>12.129</v>
      </c>
      <c r="L914" s="140">
        <f t="shared" ref="L914" si="455">K914</f>
        <v>12.129</v>
      </c>
    </row>
    <row r="915" spans="1:12">
      <c r="A915" s="142" t="s">
        <v>176</v>
      </c>
      <c r="B915" s="142">
        <v>2019</v>
      </c>
      <c r="C915" s="143">
        <v>43526</v>
      </c>
      <c r="D915" s="142" t="s">
        <v>13</v>
      </c>
      <c r="E915" s="142" t="s">
        <v>518</v>
      </c>
      <c r="F915" s="142" t="s">
        <v>142</v>
      </c>
      <c r="G915" s="142" t="s">
        <v>61</v>
      </c>
      <c r="H915" s="142">
        <v>26.726027397260275</v>
      </c>
      <c r="I915" s="142">
        <v>13</v>
      </c>
      <c r="J915" s="142" t="s">
        <v>515</v>
      </c>
      <c r="K915" s="142">
        <v>19.535</v>
      </c>
      <c r="L915" s="142">
        <f t="shared" ref="L915" si="456">K915-K914</f>
        <v>7.4060000000000006</v>
      </c>
    </row>
    <row r="916" spans="1:12">
      <c r="A916" s="140" t="s">
        <v>176</v>
      </c>
      <c r="B916" s="140">
        <v>2019</v>
      </c>
      <c r="C916" s="141">
        <v>43526</v>
      </c>
      <c r="D916" s="140" t="s">
        <v>13</v>
      </c>
      <c r="E916" s="140" t="s">
        <v>518</v>
      </c>
      <c r="F916" s="140" t="s">
        <v>142</v>
      </c>
      <c r="G916" s="140" t="s">
        <v>61</v>
      </c>
      <c r="H916" s="140">
        <v>26.726027397260275</v>
      </c>
      <c r="I916" s="140">
        <v>13</v>
      </c>
      <c r="J916" s="140" t="s">
        <v>516</v>
      </c>
      <c r="K916" s="140">
        <v>26.786000000000001</v>
      </c>
      <c r="L916" s="142">
        <f t="shared" si="450"/>
        <v>7.2510000000000012</v>
      </c>
    </row>
    <row r="917" spans="1:12">
      <c r="A917" s="142" t="s">
        <v>176</v>
      </c>
      <c r="B917" s="142">
        <v>2019</v>
      </c>
      <c r="C917" s="143">
        <v>43526</v>
      </c>
      <c r="D917" s="142" t="s">
        <v>13</v>
      </c>
      <c r="E917" s="142" t="s">
        <v>518</v>
      </c>
      <c r="F917" s="142" t="s">
        <v>142</v>
      </c>
      <c r="G917" s="142" t="s">
        <v>61</v>
      </c>
      <c r="H917" s="142">
        <v>26.726027397260275</v>
      </c>
      <c r="I917" s="142">
        <v>13</v>
      </c>
      <c r="J917" s="142" t="s">
        <v>517</v>
      </c>
      <c r="K917" s="142">
        <v>34.332999999999998</v>
      </c>
      <c r="L917" s="142">
        <f t="shared" si="450"/>
        <v>7.546999999999997</v>
      </c>
    </row>
    <row r="918" spans="1:12">
      <c r="A918" s="140" t="s">
        <v>176</v>
      </c>
      <c r="B918" s="140">
        <v>2019</v>
      </c>
      <c r="C918" s="141">
        <v>43526</v>
      </c>
      <c r="D918" s="140" t="s">
        <v>13</v>
      </c>
      <c r="E918" s="140" t="s">
        <v>518</v>
      </c>
      <c r="F918" s="140" t="s">
        <v>136</v>
      </c>
      <c r="G918" s="140" t="s">
        <v>25</v>
      </c>
      <c r="H918" s="140">
        <v>119.24931506849315</v>
      </c>
      <c r="I918" s="140">
        <v>14</v>
      </c>
      <c r="J918" s="140" t="s">
        <v>514</v>
      </c>
      <c r="K918" s="140">
        <v>11.737</v>
      </c>
      <c r="L918" s="140">
        <f t="shared" ref="L918" si="457">K918</f>
        <v>11.737</v>
      </c>
    </row>
    <row r="919" spans="1:12">
      <c r="A919" s="142" t="s">
        <v>176</v>
      </c>
      <c r="B919" s="142">
        <v>2019</v>
      </c>
      <c r="C919" s="143">
        <v>43526</v>
      </c>
      <c r="D919" s="142" t="s">
        <v>13</v>
      </c>
      <c r="E919" s="142" t="s">
        <v>518</v>
      </c>
      <c r="F919" s="142" t="s">
        <v>136</v>
      </c>
      <c r="G919" s="142" t="s">
        <v>25</v>
      </c>
      <c r="H919" s="142">
        <v>119.24931506849315</v>
      </c>
      <c r="I919" s="142">
        <v>14</v>
      </c>
      <c r="J919" s="142" t="s">
        <v>515</v>
      </c>
      <c r="K919" s="142">
        <v>19.337</v>
      </c>
      <c r="L919" s="142">
        <f t="shared" ref="L919" si="458">K919-K918</f>
        <v>7.6</v>
      </c>
    </row>
    <row r="920" spans="1:12">
      <c r="A920" s="140" t="s">
        <v>176</v>
      </c>
      <c r="B920" s="140">
        <v>2019</v>
      </c>
      <c r="C920" s="141">
        <v>43526</v>
      </c>
      <c r="D920" s="140" t="s">
        <v>13</v>
      </c>
      <c r="E920" s="140" t="s">
        <v>518</v>
      </c>
      <c r="F920" s="140" t="s">
        <v>136</v>
      </c>
      <c r="G920" s="140" t="s">
        <v>25</v>
      </c>
      <c r="H920" s="140">
        <v>119.24931506849315</v>
      </c>
      <c r="I920" s="140">
        <v>14</v>
      </c>
      <c r="J920" s="140" t="s">
        <v>516</v>
      </c>
      <c r="K920" s="140">
        <v>26.712</v>
      </c>
      <c r="L920" s="142">
        <f t="shared" si="450"/>
        <v>7.375</v>
      </c>
    </row>
    <row r="921" spans="1:12">
      <c r="A921" s="142" t="s">
        <v>176</v>
      </c>
      <c r="B921" s="142">
        <v>2019</v>
      </c>
      <c r="C921" s="143">
        <v>43526</v>
      </c>
      <c r="D921" s="142" t="s">
        <v>13</v>
      </c>
      <c r="E921" s="142" t="s">
        <v>518</v>
      </c>
      <c r="F921" s="142" t="s">
        <v>136</v>
      </c>
      <c r="G921" s="142" t="s">
        <v>25</v>
      </c>
      <c r="H921" s="142">
        <v>119.24931506849315</v>
      </c>
      <c r="I921" s="142">
        <v>14</v>
      </c>
      <c r="J921" s="142" t="s">
        <v>517</v>
      </c>
      <c r="K921" s="142">
        <v>34.335000000000001</v>
      </c>
      <c r="L921" s="142">
        <f t="shared" si="450"/>
        <v>7.6230000000000011</v>
      </c>
    </row>
    <row r="922" spans="1:12">
      <c r="A922" s="140" t="s">
        <v>176</v>
      </c>
      <c r="B922" s="140">
        <v>2019</v>
      </c>
      <c r="C922" s="141">
        <v>43526</v>
      </c>
      <c r="D922" s="140" t="s">
        <v>13</v>
      </c>
      <c r="E922" s="140" t="s">
        <v>518</v>
      </c>
      <c r="F922" s="140" t="s">
        <v>22</v>
      </c>
      <c r="G922" s="140" t="s">
        <v>15</v>
      </c>
      <c r="H922" s="140">
        <v>119.24931506849315</v>
      </c>
      <c r="I922" s="140">
        <v>15</v>
      </c>
      <c r="J922" s="140" t="s">
        <v>514</v>
      </c>
      <c r="K922" s="140">
        <v>12.121</v>
      </c>
      <c r="L922" s="140">
        <f t="shared" ref="L922" si="459">K922</f>
        <v>12.121</v>
      </c>
    </row>
    <row r="923" spans="1:12">
      <c r="A923" s="142" t="s">
        <v>176</v>
      </c>
      <c r="B923" s="142">
        <v>2019</v>
      </c>
      <c r="C923" s="143">
        <v>43526</v>
      </c>
      <c r="D923" s="142" t="s">
        <v>13</v>
      </c>
      <c r="E923" s="142" t="s">
        <v>518</v>
      </c>
      <c r="F923" s="142" t="s">
        <v>22</v>
      </c>
      <c r="G923" s="142" t="s">
        <v>15</v>
      </c>
      <c r="H923" s="142">
        <v>119.24931506849315</v>
      </c>
      <c r="I923" s="142">
        <v>15</v>
      </c>
      <c r="J923" s="142" t="s">
        <v>515</v>
      </c>
      <c r="K923" s="142">
        <v>19.677</v>
      </c>
      <c r="L923" s="142">
        <f t="shared" ref="L923" si="460">K923-K922</f>
        <v>7.5559999999999992</v>
      </c>
    </row>
    <row r="924" spans="1:12">
      <c r="A924" s="140" t="s">
        <v>176</v>
      </c>
      <c r="B924" s="140">
        <v>2019</v>
      </c>
      <c r="C924" s="141">
        <v>43526</v>
      </c>
      <c r="D924" s="140" t="s">
        <v>13</v>
      </c>
      <c r="E924" s="140" t="s">
        <v>518</v>
      </c>
      <c r="F924" s="140" t="s">
        <v>22</v>
      </c>
      <c r="G924" s="140" t="s">
        <v>15</v>
      </c>
      <c r="H924" s="140">
        <v>119.24931506849315</v>
      </c>
      <c r="I924" s="140">
        <v>15</v>
      </c>
      <c r="J924" s="140" t="s">
        <v>516</v>
      </c>
      <c r="K924" s="140">
        <v>26.94</v>
      </c>
      <c r="L924" s="142">
        <f t="shared" si="450"/>
        <v>7.2630000000000017</v>
      </c>
    </row>
    <row r="925" spans="1:12">
      <c r="A925" s="142" t="s">
        <v>176</v>
      </c>
      <c r="B925" s="142">
        <v>2019</v>
      </c>
      <c r="C925" s="143">
        <v>43526</v>
      </c>
      <c r="D925" s="142" t="s">
        <v>13</v>
      </c>
      <c r="E925" s="142" t="s">
        <v>518</v>
      </c>
      <c r="F925" s="142" t="s">
        <v>22</v>
      </c>
      <c r="G925" s="142" t="s">
        <v>15</v>
      </c>
      <c r="H925" s="142">
        <v>119.24931506849315</v>
      </c>
      <c r="I925" s="142">
        <v>15</v>
      </c>
      <c r="J925" s="142" t="s">
        <v>517</v>
      </c>
      <c r="K925" s="142">
        <v>34.351999999999997</v>
      </c>
      <c r="L925" s="142">
        <f t="shared" si="450"/>
        <v>7.4119999999999955</v>
      </c>
    </row>
    <row r="926" spans="1:12">
      <c r="A926" s="140" t="s">
        <v>176</v>
      </c>
      <c r="B926" s="140">
        <v>2019</v>
      </c>
      <c r="C926" s="141">
        <v>43526</v>
      </c>
      <c r="D926" s="140" t="s">
        <v>13</v>
      </c>
      <c r="E926" s="140" t="s">
        <v>518</v>
      </c>
      <c r="F926" s="140" t="s">
        <v>60</v>
      </c>
      <c r="G926" s="140" t="s">
        <v>61</v>
      </c>
      <c r="H926" s="140">
        <v>30.624657534246577</v>
      </c>
      <c r="I926" s="140">
        <v>16</v>
      </c>
      <c r="J926" s="140" t="s">
        <v>514</v>
      </c>
      <c r="K926" s="140">
        <v>12.006</v>
      </c>
      <c r="L926" s="140">
        <f t="shared" ref="L926" si="461">K926</f>
        <v>12.006</v>
      </c>
    </row>
    <row r="927" spans="1:12">
      <c r="A927" s="142" t="s">
        <v>176</v>
      </c>
      <c r="B927" s="142">
        <v>2019</v>
      </c>
      <c r="C927" s="143">
        <v>43526</v>
      </c>
      <c r="D927" s="142" t="s">
        <v>13</v>
      </c>
      <c r="E927" s="142" t="s">
        <v>518</v>
      </c>
      <c r="F927" s="142" t="s">
        <v>60</v>
      </c>
      <c r="G927" s="142" t="s">
        <v>61</v>
      </c>
      <c r="H927" s="142">
        <v>30.624657534246577</v>
      </c>
      <c r="I927" s="142">
        <v>16</v>
      </c>
      <c r="J927" s="142" t="s">
        <v>515</v>
      </c>
      <c r="K927" s="142">
        <v>19.492000000000001</v>
      </c>
      <c r="L927" s="142">
        <f t="shared" ref="L927" si="462">K927-K926</f>
        <v>7.4860000000000007</v>
      </c>
    </row>
    <row r="928" spans="1:12">
      <c r="A928" s="140" t="s">
        <v>176</v>
      </c>
      <c r="B928" s="140">
        <v>2019</v>
      </c>
      <c r="C928" s="141">
        <v>43526</v>
      </c>
      <c r="D928" s="140" t="s">
        <v>13</v>
      </c>
      <c r="E928" s="140" t="s">
        <v>518</v>
      </c>
      <c r="F928" s="140" t="s">
        <v>60</v>
      </c>
      <c r="G928" s="140" t="s">
        <v>61</v>
      </c>
      <c r="H928" s="140">
        <v>30.624657534246577</v>
      </c>
      <c r="I928" s="140">
        <v>16</v>
      </c>
      <c r="J928" s="140" t="s">
        <v>516</v>
      </c>
      <c r="K928" s="140">
        <v>26.827999999999999</v>
      </c>
      <c r="L928" s="142">
        <f t="shared" si="450"/>
        <v>7.3359999999999985</v>
      </c>
    </row>
    <row r="929" spans="1:12">
      <c r="A929" s="142" t="s">
        <v>176</v>
      </c>
      <c r="B929" s="142">
        <v>2019</v>
      </c>
      <c r="C929" s="143">
        <v>43526</v>
      </c>
      <c r="D929" s="142" t="s">
        <v>13</v>
      </c>
      <c r="E929" s="142" t="s">
        <v>518</v>
      </c>
      <c r="F929" s="142" t="s">
        <v>60</v>
      </c>
      <c r="G929" s="142" t="s">
        <v>61</v>
      </c>
      <c r="H929" s="142">
        <v>30.624657534246577</v>
      </c>
      <c r="I929" s="142">
        <v>16</v>
      </c>
      <c r="J929" s="142" t="s">
        <v>517</v>
      </c>
      <c r="K929" s="142">
        <v>34.414999999999999</v>
      </c>
      <c r="L929" s="142">
        <f t="shared" si="450"/>
        <v>7.5869999999999997</v>
      </c>
    </row>
    <row r="930" spans="1:12">
      <c r="A930" s="140" t="s">
        <v>176</v>
      </c>
      <c r="B930" s="140">
        <v>2019</v>
      </c>
      <c r="C930" s="141">
        <v>43526</v>
      </c>
      <c r="D930" s="140" t="s">
        <v>13</v>
      </c>
      <c r="E930" s="140" t="s">
        <v>518</v>
      </c>
      <c r="F930" s="140" t="s">
        <v>177</v>
      </c>
      <c r="G930" s="140" t="s">
        <v>19</v>
      </c>
      <c r="H930" s="140">
        <v>400</v>
      </c>
      <c r="I930" s="140">
        <v>17</v>
      </c>
      <c r="J930" s="140" t="s">
        <v>514</v>
      </c>
      <c r="K930" s="140">
        <v>12.236000000000001</v>
      </c>
      <c r="L930" s="140">
        <f t="shared" ref="L930" si="463">K930</f>
        <v>12.236000000000001</v>
      </c>
    </row>
    <row r="931" spans="1:12">
      <c r="A931" s="142" t="s">
        <v>176</v>
      </c>
      <c r="B931" s="142">
        <v>2019</v>
      </c>
      <c r="C931" s="143">
        <v>43526</v>
      </c>
      <c r="D931" s="142" t="s">
        <v>13</v>
      </c>
      <c r="E931" s="142" t="s">
        <v>518</v>
      </c>
      <c r="F931" s="142" t="s">
        <v>177</v>
      </c>
      <c r="G931" s="142" t="s">
        <v>19</v>
      </c>
      <c r="H931" s="142">
        <v>400</v>
      </c>
      <c r="I931" s="142">
        <v>17</v>
      </c>
      <c r="J931" s="142" t="s">
        <v>515</v>
      </c>
      <c r="K931" s="142">
        <v>19.681999999999999</v>
      </c>
      <c r="L931" s="142">
        <f t="shared" ref="L931" si="464">K931-K930</f>
        <v>7.445999999999998</v>
      </c>
    </row>
    <row r="932" spans="1:12">
      <c r="A932" s="140" t="s">
        <v>176</v>
      </c>
      <c r="B932" s="140">
        <v>2019</v>
      </c>
      <c r="C932" s="141">
        <v>43526</v>
      </c>
      <c r="D932" s="140" t="s">
        <v>13</v>
      </c>
      <c r="E932" s="140" t="s">
        <v>518</v>
      </c>
      <c r="F932" s="140" t="s">
        <v>177</v>
      </c>
      <c r="G932" s="140" t="s">
        <v>19</v>
      </c>
      <c r="H932" s="140">
        <v>400</v>
      </c>
      <c r="I932" s="140">
        <v>17</v>
      </c>
      <c r="J932" s="140" t="s">
        <v>516</v>
      </c>
      <c r="K932" s="140">
        <v>26.972999999999999</v>
      </c>
      <c r="L932" s="142">
        <f t="shared" si="450"/>
        <v>7.2910000000000004</v>
      </c>
    </row>
    <row r="933" spans="1:12">
      <c r="A933" s="142" t="s">
        <v>176</v>
      </c>
      <c r="B933" s="142">
        <v>2019</v>
      </c>
      <c r="C933" s="143">
        <v>43526</v>
      </c>
      <c r="D933" s="142" t="s">
        <v>13</v>
      </c>
      <c r="E933" s="142" t="s">
        <v>518</v>
      </c>
      <c r="F933" s="142" t="s">
        <v>177</v>
      </c>
      <c r="G933" s="142" t="s">
        <v>19</v>
      </c>
      <c r="H933" s="142">
        <v>400</v>
      </c>
      <c r="I933" s="142">
        <v>17</v>
      </c>
      <c r="J933" s="142" t="s">
        <v>517</v>
      </c>
      <c r="K933" s="142">
        <v>34.518000000000001</v>
      </c>
      <c r="L933" s="142">
        <f t="shared" si="450"/>
        <v>7.5450000000000017</v>
      </c>
    </row>
    <row r="934" spans="1:12">
      <c r="A934" s="140" t="s">
        <v>176</v>
      </c>
      <c r="B934" s="140">
        <v>2019</v>
      </c>
      <c r="C934" s="141">
        <v>43526</v>
      </c>
      <c r="D934" s="140" t="s">
        <v>13</v>
      </c>
      <c r="E934" s="140" t="s">
        <v>518</v>
      </c>
      <c r="F934" s="140" t="s">
        <v>76</v>
      </c>
      <c r="G934" s="140" t="s">
        <v>38</v>
      </c>
      <c r="H934" s="140">
        <v>119.24931506849315</v>
      </c>
      <c r="I934" s="140">
        <v>18</v>
      </c>
      <c r="J934" s="140" t="s">
        <v>514</v>
      </c>
      <c r="K934" s="140">
        <v>11.99</v>
      </c>
      <c r="L934" s="140">
        <f t="shared" ref="L934" si="465">K934</f>
        <v>11.99</v>
      </c>
    </row>
    <row r="935" spans="1:12">
      <c r="A935" s="142" t="s">
        <v>176</v>
      </c>
      <c r="B935" s="142">
        <v>2019</v>
      </c>
      <c r="C935" s="143">
        <v>43526</v>
      </c>
      <c r="D935" s="142" t="s">
        <v>13</v>
      </c>
      <c r="E935" s="142" t="s">
        <v>518</v>
      </c>
      <c r="F935" s="142" t="s">
        <v>76</v>
      </c>
      <c r="G935" s="142" t="s">
        <v>38</v>
      </c>
      <c r="H935" s="142">
        <v>119.24931506849315</v>
      </c>
      <c r="I935" s="142">
        <v>18</v>
      </c>
      <c r="J935" s="142" t="s">
        <v>515</v>
      </c>
      <c r="K935" s="142">
        <v>19.478999999999999</v>
      </c>
      <c r="L935" s="142">
        <f t="shared" ref="L935" si="466">K935-K934</f>
        <v>7.488999999999999</v>
      </c>
    </row>
    <row r="936" spans="1:12">
      <c r="A936" s="140" t="s">
        <v>176</v>
      </c>
      <c r="B936" s="140">
        <v>2019</v>
      </c>
      <c r="C936" s="141">
        <v>43526</v>
      </c>
      <c r="D936" s="140" t="s">
        <v>13</v>
      </c>
      <c r="E936" s="140" t="s">
        <v>518</v>
      </c>
      <c r="F936" s="140" t="s">
        <v>76</v>
      </c>
      <c r="G936" s="140" t="s">
        <v>38</v>
      </c>
      <c r="H936" s="140">
        <v>119.24931506849315</v>
      </c>
      <c r="I936" s="140">
        <v>18</v>
      </c>
      <c r="J936" s="140" t="s">
        <v>516</v>
      </c>
      <c r="K936" s="140">
        <v>26.809000000000001</v>
      </c>
      <c r="L936" s="142">
        <f t="shared" si="450"/>
        <v>7.3300000000000018</v>
      </c>
    </row>
    <row r="937" spans="1:12">
      <c r="A937" s="142" t="s">
        <v>176</v>
      </c>
      <c r="B937" s="142">
        <v>2019</v>
      </c>
      <c r="C937" s="143">
        <v>43526</v>
      </c>
      <c r="D937" s="142" t="s">
        <v>13</v>
      </c>
      <c r="E937" s="142" t="s">
        <v>518</v>
      </c>
      <c r="F937" s="142" t="s">
        <v>76</v>
      </c>
      <c r="G937" s="142" t="s">
        <v>38</v>
      </c>
      <c r="H937" s="142">
        <v>119.24931506849315</v>
      </c>
      <c r="I937" s="142">
        <v>18</v>
      </c>
      <c r="J937" s="142" t="s">
        <v>517</v>
      </c>
      <c r="K937" s="142">
        <v>34.58</v>
      </c>
      <c r="L937" s="142">
        <f t="shared" si="450"/>
        <v>7.7709999999999972</v>
      </c>
    </row>
    <row r="938" spans="1:12">
      <c r="A938" s="140" t="s">
        <v>176</v>
      </c>
      <c r="B938" s="140">
        <v>2019</v>
      </c>
      <c r="C938" s="141">
        <v>43526</v>
      </c>
      <c r="D938" s="140" t="s">
        <v>13</v>
      </c>
      <c r="E938" s="140" t="s">
        <v>518</v>
      </c>
      <c r="F938" s="140" t="s">
        <v>20</v>
      </c>
      <c r="G938" s="140" t="s">
        <v>21</v>
      </c>
      <c r="H938" s="140">
        <v>23.56986301369863</v>
      </c>
      <c r="I938" s="140">
        <v>19</v>
      </c>
      <c r="J938" s="140" t="s">
        <v>514</v>
      </c>
      <c r="K938" s="140">
        <v>12.208</v>
      </c>
      <c r="L938" s="140">
        <f t="shared" ref="L938" si="467">K938</f>
        <v>12.208</v>
      </c>
    </row>
    <row r="939" spans="1:12">
      <c r="A939" s="142" t="s">
        <v>176</v>
      </c>
      <c r="B939" s="142">
        <v>2019</v>
      </c>
      <c r="C939" s="143">
        <v>43526</v>
      </c>
      <c r="D939" s="142" t="s">
        <v>13</v>
      </c>
      <c r="E939" s="142" t="s">
        <v>518</v>
      </c>
      <c r="F939" s="142" t="s">
        <v>20</v>
      </c>
      <c r="G939" s="142" t="s">
        <v>21</v>
      </c>
      <c r="H939" s="142">
        <v>23.56986301369863</v>
      </c>
      <c r="I939" s="142">
        <v>19</v>
      </c>
      <c r="J939" s="142" t="s">
        <v>515</v>
      </c>
      <c r="K939" s="142">
        <v>19.797999999999998</v>
      </c>
      <c r="L939" s="142">
        <f t="shared" ref="L939" si="468">K939-K938</f>
        <v>7.5899999999999981</v>
      </c>
    </row>
    <row r="940" spans="1:12">
      <c r="A940" s="140" t="s">
        <v>176</v>
      </c>
      <c r="B940" s="140">
        <v>2019</v>
      </c>
      <c r="C940" s="141">
        <v>43526</v>
      </c>
      <c r="D940" s="140" t="s">
        <v>13</v>
      </c>
      <c r="E940" s="140" t="s">
        <v>518</v>
      </c>
      <c r="F940" s="140" t="s">
        <v>20</v>
      </c>
      <c r="G940" s="140" t="s">
        <v>21</v>
      </c>
      <c r="H940" s="140">
        <v>23.56986301369863</v>
      </c>
      <c r="I940" s="140">
        <v>19</v>
      </c>
      <c r="J940" s="140" t="s">
        <v>516</v>
      </c>
      <c r="K940" s="140">
        <v>27.213999999999999</v>
      </c>
      <c r="L940" s="142">
        <f t="shared" si="450"/>
        <v>7.4160000000000004</v>
      </c>
    </row>
    <row r="941" spans="1:12">
      <c r="A941" s="142" t="s">
        <v>176</v>
      </c>
      <c r="B941" s="142">
        <v>2019</v>
      </c>
      <c r="C941" s="143">
        <v>43526</v>
      </c>
      <c r="D941" s="142" t="s">
        <v>13</v>
      </c>
      <c r="E941" s="142" t="s">
        <v>518</v>
      </c>
      <c r="F941" s="142" t="s">
        <v>20</v>
      </c>
      <c r="G941" s="142" t="s">
        <v>21</v>
      </c>
      <c r="H941" s="142">
        <v>23.56986301369863</v>
      </c>
      <c r="I941" s="142">
        <v>19</v>
      </c>
      <c r="J941" s="142" t="s">
        <v>517</v>
      </c>
      <c r="K941" s="142">
        <v>34.756</v>
      </c>
      <c r="L941" s="142">
        <f t="shared" si="450"/>
        <v>7.5420000000000016</v>
      </c>
    </row>
    <row r="942" spans="1:12">
      <c r="A942" s="140" t="s">
        <v>176</v>
      </c>
      <c r="B942" s="140">
        <v>2019</v>
      </c>
      <c r="C942" s="141">
        <v>43526</v>
      </c>
      <c r="D942" s="140" t="s">
        <v>13</v>
      </c>
      <c r="E942" s="140" t="s">
        <v>518</v>
      </c>
      <c r="F942" s="140" t="s">
        <v>143</v>
      </c>
      <c r="G942" s="140" t="s">
        <v>121</v>
      </c>
      <c r="H942" s="140">
        <v>400</v>
      </c>
      <c r="I942" s="140">
        <v>20</v>
      </c>
      <c r="J942" s="140" t="s">
        <v>514</v>
      </c>
      <c r="K942" s="140">
        <v>11.778</v>
      </c>
      <c r="L942" s="140">
        <f t="shared" ref="L942" si="469">K942</f>
        <v>11.778</v>
      </c>
    </row>
    <row r="943" spans="1:12">
      <c r="A943" s="142" t="s">
        <v>176</v>
      </c>
      <c r="B943" s="142">
        <v>2019</v>
      </c>
      <c r="C943" s="143">
        <v>43526</v>
      </c>
      <c r="D943" s="142" t="s">
        <v>13</v>
      </c>
      <c r="E943" s="142" t="s">
        <v>518</v>
      </c>
      <c r="F943" s="142" t="s">
        <v>143</v>
      </c>
      <c r="G943" s="142" t="s">
        <v>121</v>
      </c>
      <c r="H943" s="142">
        <v>400</v>
      </c>
      <c r="I943" s="142">
        <v>20</v>
      </c>
      <c r="J943" s="142" t="s">
        <v>515</v>
      </c>
      <c r="K943" s="142">
        <v>19.387</v>
      </c>
      <c r="L943" s="142">
        <f t="shared" ref="L943" si="470">K943-K942</f>
        <v>7.609</v>
      </c>
    </row>
    <row r="944" spans="1:12">
      <c r="A944" s="140" t="s">
        <v>176</v>
      </c>
      <c r="B944" s="140">
        <v>2019</v>
      </c>
      <c r="C944" s="141">
        <v>43526</v>
      </c>
      <c r="D944" s="140" t="s">
        <v>13</v>
      </c>
      <c r="E944" s="140" t="s">
        <v>518</v>
      </c>
      <c r="F944" s="140" t="s">
        <v>143</v>
      </c>
      <c r="G944" s="140" t="s">
        <v>121</v>
      </c>
      <c r="H944" s="140">
        <v>400</v>
      </c>
      <c r="I944" s="140">
        <v>20</v>
      </c>
      <c r="J944" s="140" t="s">
        <v>516</v>
      </c>
      <c r="K944" s="140">
        <v>26.895</v>
      </c>
      <c r="L944" s="142">
        <f t="shared" si="450"/>
        <v>7.5079999999999991</v>
      </c>
    </row>
    <row r="945" spans="1:12">
      <c r="A945" s="142" t="s">
        <v>176</v>
      </c>
      <c r="B945" s="142">
        <v>2019</v>
      </c>
      <c r="C945" s="143">
        <v>43526</v>
      </c>
      <c r="D945" s="142" t="s">
        <v>13</v>
      </c>
      <c r="E945" s="142" t="s">
        <v>518</v>
      </c>
      <c r="F945" s="142" t="s">
        <v>143</v>
      </c>
      <c r="G945" s="142" t="s">
        <v>121</v>
      </c>
      <c r="H945" s="142">
        <v>400</v>
      </c>
      <c r="I945" s="142">
        <v>20</v>
      </c>
      <c r="J945" s="142" t="s">
        <v>517</v>
      </c>
      <c r="K945" s="142">
        <v>34.765000000000001</v>
      </c>
      <c r="L945" s="142">
        <f t="shared" si="450"/>
        <v>7.870000000000001</v>
      </c>
    </row>
    <row r="946" spans="1:12">
      <c r="A946" s="140" t="s">
        <v>176</v>
      </c>
      <c r="B946" s="140">
        <v>2019</v>
      </c>
      <c r="C946" s="141">
        <v>43526</v>
      </c>
      <c r="D946" s="140" t="s">
        <v>13</v>
      </c>
      <c r="E946" s="140" t="s">
        <v>518</v>
      </c>
      <c r="F946" s="140" t="s">
        <v>99</v>
      </c>
      <c r="G946" s="140" t="s">
        <v>67</v>
      </c>
      <c r="H946" s="140">
        <v>400</v>
      </c>
      <c r="I946" s="140">
        <v>21</v>
      </c>
      <c r="J946" s="140" t="s">
        <v>514</v>
      </c>
      <c r="K946" s="140">
        <v>12.631</v>
      </c>
      <c r="L946" s="140">
        <f t="shared" ref="L946" si="471">K946</f>
        <v>12.631</v>
      </c>
    </row>
    <row r="947" spans="1:12">
      <c r="A947" s="142" t="s">
        <v>176</v>
      </c>
      <c r="B947" s="142">
        <v>2019</v>
      </c>
      <c r="C947" s="143">
        <v>43526</v>
      </c>
      <c r="D947" s="142" t="s">
        <v>13</v>
      </c>
      <c r="E947" s="142" t="s">
        <v>518</v>
      </c>
      <c r="F947" s="142" t="s">
        <v>99</v>
      </c>
      <c r="G947" s="142" t="s">
        <v>67</v>
      </c>
      <c r="H947" s="142">
        <v>400</v>
      </c>
      <c r="I947" s="142">
        <v>21</v>
      </c>
      <c r="J947" s="142" t="s">
        <v>515</v>
      </c>
      <c r="K947" s="142">
        <v>20.207999999999998</v>
      </c>
      <c r="L947" s="142">
        <f t="shared" ref="L947" si="472">K947-K946</f>
        <v>7.5769999999999982</v>
      </c>
    </row>
    <row r="948" spans="1:12">
      <c r="A948" s="140" t="s">
        <v>176</v>
      </c>
      <c r="B948" s="140">
        <v>2019</v>
      </c>
      <c r="C948" s="141">
        <v>43526</v>
      </c>
      <c r="D948" s="140" t="s">
        <v>13</v>
      </c>
      <c r="E948" s="140" t="s">
        <v>518</v>
      </c>
      <c r="F948" s="140" t="s">
        <v>99</v>
      </c>
      <c r="G948" s="140" t="s">
        <v>67</v>
      </c>
      <c r="H948" s="140">
        <v>400</v>
      </c>
      <c r="I948" s="140">
        <v>21</v>
      </c>
      <c r="J948" s="140" t="s">
        <v>516</v>
      </c>
      <c r="K948" s="140">
        <v>27.562000000000001</v>
      </c>
      <c r="L948" s="142">
        <f t="shared" si="450"/>
        <v>7.3540000000000028</v>
      </c>
    </row>
    <row r="949" spans="1:12">
      <c r="A949" s="142" t="s">
        <v>176</v>
      </c>
      <c r="B949" s="142">
        <v>2019</v>
      </c>
      <c r="C949" s="143">
        <v>43526</v>
      </c>
      <c r="D949" s="142" t="s">
        <v>13</v>
      </c>
      <c r="E949" s="142" t="s">
        <v>518</v>
      </c>
      <c r="F949" s="142" t="s">
        <v>99</v>
      </c>
      <c r="G949" s="142" t="s">
        <v>67</v>
      </c>
      <c r="H949" s="142">
        <v>400</v>
      </c>
      <c r="I949" s="142">
        <v>21</v>
      </c>
      <c r="J949" s="142" t="s">
        <v>517</v>
      </c>
      <c r="K949" s="142">
        <v>35.048999999999999</v>
      </c>
      <c r="L949" s="142">
        <f t="shared" si="450"/>
        <v>7.4869999999999983</v>
      </c>
    </row>
    <row r="950" spans="1:12">
      <c r="A950" s="140" t="s">
        <v>176</v>
      </c>
      <c r="B950" s="140">
        <v>2019</v>
      </c>
      <c r="C950" s="141">
        <v>43526</v>
      </c>
      <c r="D950" s="140" t="s">
        <v>13</v>
      </c>
      <c r="E950" s="140" t="s">
        <v>518</v>
      </c>
      <c r="F950" s="140" t="s">
        <v>547</v>
      </c>
      <c r="G950" s="140" t="s">
        <v>25</v>
      </c>
      <c r="H950" s="140">
        <v>400</v>
      </c>
      <c r="I950" s="140">
        <v>22</v>
      </c>
      <c r="J950" s="140" t="s">
        <v>514</v>
      </c>
      <c r="K950" s="140">
        <v>11.972</v>
      </c>
      <c r="L950" s="140">
        <f t="shared" ref="L950" si="473">K950</f>
        <v>11.972</v>
      </c>
    </row>
    <row r="951" spans="1:12">
      <c r="A951" s="142" t="s">
        <v>176</v>
      </c>
      <c r="B951" s="142">
        <v>2019</v>
      </c>
      <c r="C951" s="143">
        <v>43526</v>
      </c>
      <c r="D951" s="142" t="s">
        <v>13</v>
      </c>
      <c r="E951" s="142" t="s">
        <v>518</v>
      </c>
      <c r="F951" s="142" t="s">
        <v>547</v>
      </c>
      <c r="G951" s="142" t="s">
        <v>25</v>
      </c>
      <c r="H951" s="142">
        <v>400</v>
      </c>
      <c r="I951" s="142">
        <v>22</v>
      </c>
      <c r="J951" s="142" t="s">
        <v>515</v>
      </c>
      <c r="K951" s="142">
        <v>19.603000000000002</v>
      </c>
      <c r="L951" s="142">
        <f t="shared" ref="L951" si="474">K951-K950</f>
        <v>7.631000000000002</v>
      </c>
    </row>
    <row r="952" spans="1:12">
      <c r="A952" s="140" t="s">
        <v>176</v>
      </c>
      <c r="B952" s="140">
        <v>2019</v>
      </c>
      <c r="C952" s="141">
        <v>43526</v>
      </c>
      <c r="D952" s="140" t="s">
        <v>13</v>
      </c>
      <c r="E952" s="140" t="s">
        <v>518</v>
      </c>
      <c r="F952" s="140" t="s">
        <v>547</v>
      </c>
      <c r="G952" s="140" t="s">
        <v>25</v>
      </c>
      <c r="H952" s="140">
        <v>400</v>
      </c>
      <c r="I952" s="140">
        <v>22</v>
      </c>
      <c r="J952" s="140" t="s">
        <v>516</v>
      </c>
      <c r="K952" s="140">
        <v>27.170999999999999</v>
      </c>
      <c r="L952" s="142">
        <f t="shared" si="450"/>
        <v>7.5679999999999978</v>
      </c>
    </row>
    <row r="953" spans="1:12">
      <c r="A953" s="142" t="s">
        <v>176</v>
      </c>
      <c r="B953" s="142">
        <v>2019</v>
      </c>
      <c r="C953" s="143">
        <v>43526</v>
      </c>
      <c r="D953" s="142" t="s">
        <v>13</v>
      </c>
      <c r="E953" s="142" t="s">
        <v>518</v>
      </c>
      <c r="F953" s="142" t="s">
        <v>547</v>
      </c>
      <c r="G953" s="142" t="s">
        <v>25</v>
      </c>
      <c r="H953" s="142">
        <v>400</v>
      </c>
      <c r="I953" s="142">
        <v>22</v>
      </c>
      <c r="J953" s="142" t="s">
        <v>517</v>
      </c>
      <c r="K953" s="142">
        <v>35.069000000000003</v>
      </c>
      <c r="L953" s="142">
        <f t="shared" si="450"/>
        <v>7.8980000000000032</v>
      </c>
    </row>
    <row r="954" spans="1:12">
      <c r="A954" s="140" t="s">
        <v>176</v>
      </c>
      <c r="B954" s="140">
        <v>2019</v>
      </c>
      <c r="C954" s="141">
        <v>43526</v>
      </c>
      <c r="D954" s="140" t="s">
        <v>13</v>
      </c>
      <c r="E954" s="140" t="s">
        <v>518</v>
      </c>
      <c r="F954" s="140" t="s">
        <v>147</v>
      </c>
      <c r="G954" s="140" t="s">
        <v>148</v>
      </c>
      <c r="H954" s="140">
        <v>119.24931506849315</v>
      </c>
      <c r="I954" s="140">
        <v>23</v>
      </c>
      <c r="J954" s="140" t="s">
        <v>514</v>
      </c>
      <c r="K954" s="140">
        <v>12.763999999999999</v>
      </c>
      <c r="L954" s="140">
        <f t="shared" ref="L954" si="475">K954</f>
        <v>12.763999999999999</v>
      </c>
    </row>
    <row r="955" spans="1:12">
      <c r="A955" s="142" t="s">
        <v>176</v>
      </c>
      <c r="B955" s="142">
        <v>2019</v>
      </c>
      <c r="C955" s="143">
        <v>43526</v>
      </c>
      <c r="D955" s="142" t="s">
        <v>13</v>
      </c>
      <c r="E955" s="142" t="s">
        <v>518</v>
      </c>
      <c r="F955" s="142" t="s">
        <v>147</v>
      </c>
      <c r="G955" s="142" t="s">
        <v>148</v>
      </c>
      <c r="H955" s="142">
        <v>119.24931506849315</v>
      </c>
      <c r="I955" s="142">
        <v>23</v>
      </c>
      <c r="J955" s="142" t="s">
        <v>515</v>
      </c>
      <c r="K955" s="142">
        <v>20.428999999999998</v>
      </c>
      <c r="L955" s="142">
        <f t="shared" ref="L955" si="476">K955-K954</f>
        <v>7.6649999999999991</v>
      </c>
    </row>
    <row r="956" spans="1:12">
      <c r="A956" s="140" t="s">
        <v>176</v>
      </c>
      <c r="B956" s="140">
        <v>2019</v>
      </c>
      <c r="C956" s="141">
        <v>43526</v>
      </c>
      <c r="D956" s="140" t="s">
        <v>13</v>
      </c>
      <c r="E956" s="140" t="s">
        <v>518</v>
      </c>
      <c r="F956" s="140" t="s">
        <v>147</v>
      </c>
      <c r="G956" s="140" t="s">
        <v>148</v>
      </c>
      <c r="H956" s="140">
        <v>119.24931506849315</v>
      </c>
      <c r="I956" s="140">
        <v>23</v>
      </c>
      <c r="J956" s="140" t="s">
        <v>516</v>
      </c>
      <c r="K956" s="140">
        <v>27.776</v>
      </c>
      <c r="L956" s="142">
        <f t="shared" si="450"/>
        <v>7.3470000000000013</v>
      </c>
    </row>
    <row r="957" spans="1:12">
      <c r="A957" s="142" t="s">
        <v>176</v>
      </c>
      <c r="B957" s="142">
        <v>2019</v>
      </c>
      <c r="C957" s="143">
        <v>43526</v>
      </c>
      <c r="D957" s="142" t="s">
        <v>13</v>
      </c>
      <c r="E957" s="142" t="s">
        <v>518</v>
      </c>
      <c r="F957" s="142" t="s">
        <v>147</v>
      </c>
      <c r="G957" s="142" t="s">
        <v>148</v>
      </c>
      <c r="H957" s="142">
        <v>119.24931506849315</v>
      </c>
      <c r="I957" s="142">
        <v>23</v>
      </c>
      <c r="J957" s="142" t="s">
        <v>517</v>
      </c>
      <c r="K957" s="142">
        <v>35.182000000000002</v>
      </c>
      <c r="L957" s="142">
        <f t="shared" si="450"/>
        <v>7.4060000000000024</v>
      </c>
    </row>
    <row r="958" spans="1:12">
      <c r="A958" s="140" t="s">
        <v>176</v>
      </c>
      <c r="B958" s="140">
        <v>2019</v>
      </c>
      <c r="C958" s="141">
        <v>43526</v>
      </c>
      <c r="D958" s="140" t="s">
        <v>13</v>
      </c>
      <c r="E958" s="140" t="s">
        <v>518</v>
      </c>
      <c r="F958" s="140" t="s">
        <v>28</v>
      </c>
      <c r="G958" s="140" t="s">
        <v>29</v>
      </c>
      <c r="H958" s="140">
        <v>19.18082191780822</v>
      </c>
      <c r="I958" s="140">
        <v>24</v>
      </c>
      <c r="J958" s="140" t="s">
        <v>514</v>
      </c>
      <c r="K958" s="140">
        <v>12.912000000000001</v>
      </c>
      <c r="L958" s="140">
        <f t="shared" ref="L958" si="477">K958</f>
        <v>12.912000000000001</v>
      </c>
    </row>
    <row r="959" spans="1:12">
      <c r="A959" s="142" t="s">
        <v>176</v>
      </c>
      <c r="B959" s="142">
        <v>2019</v>
      </c>
      <c r="C959" s="143">
        <v>43526</v>
      </c>
      <c r="D959" s="142" t="s">
        <v>13</v>
      </c>
      <c r="E959" s="142" t="s">
        <v>518</v>
      </c>
      <c r="F959" s="142" t="s">
        <v>28</v>
      </c>
      <c r="G959" s="142" t="s">
        <v>29</v>
      </c>
      <c r="H959" s="142">
        <v>19.18082191780822</v>
      </c>
      <c r="I959" s="142">
        <v>24</v>
      </c>
      <c r="J959" s="142" t="s">
        <v>515</v>
      </c>
      <c r="K959" s="142">
        <v>20.536999999999999</v>
      </c>
      <c r="L959" s="142">
        <f t="shared" ref="L959" si="478">K959-K958</f>
        <v>7.6249999999999982</v>
      </c>
    </row>
    <row r="960" spans="1:12">
      <c r="A960" s="140" t="s">
        <v>176</v>
      </c>
      <c r="B960" s="140">
        <v>2019</v>
      </c>
      <c r="C960" s="141">
        <v>43526</v>
      </c>
      <c r="D960" s="140" t="s">
        <v>13</v>
      </c>
      <c r="E960" s="140" t="s">
        <v>518</v>
      </c>
      <c r="F960" s="140" t="s">
        <v>28</v>
      </c>
      <c r="G960" s="140" t="s">
        <v>29</v>
      </c>
      <c r="H960" s="140">
        <v>19.18082191780822</v>
      </c>
      <c r="I960" s="140">
        <v>24</v>
      </c>
      <c r="J960" s="140" t="s">
        <v>516</v>
      </c>
      <c r="K960" s="140">
        <v>27.908000000000001</v>
      </c>
      <c r="L960" s="142">
        <f t="shared" si="450"/>
        <v>7.3710000000000022</v>
      </c>
    </row>
    <row r="961" spans="1:12">
      <c r="A961" s="142" t="s">
        <v>176</v>
      </c>
      <c r="B961" s="142">
        <v>2019</v>
      </c>
      <c r="C961" s="143">
        <v>43526</v>
      </c>
      <c r="D961" s="142" t="s">
        <v>13</v>
      </c>
      <c r="E961" s="142" t="s">
        <v>518</v>
      </c>
      <c r="F961" s="142" t="s">
        <v>28</v>
      </c>
      <c r="G961" s="142" t="s">
        <v>29</v>
      </c>
      <c r="H961" s="142">
        <v>19.18082191780822</v>
      </c>
      <c r="I961" s="142">
        <v>24</v>
      </c>
      <c r="J961" s="142" t="s">
        <v>517</v>
      </c>
      <c r="K961" s="142">
        <v>35.439</v>
      </c>
      <c r="L961" s="142">
        <f t="shared" si="450"/>
        <v>7.5309999999999988</v>
      </c>
    </row>
    <row r="962" spans="1:12">
      <c r="A962" s="140" t="s">
        <v>176</v>
      </c>
      <c r="B962" s="140">
        <v>2019</v>
      </c>
      <c r="C962" s="141">
        <v>43526</v>
      </c>
      <c r="D962" s="140" t="s">
        <v>13</v>
      </c>
      <c r="E962" s="140" t="s">
        <v>518</v>
      </c>
      <c r="F962" s="140" t="s">
        <v>144</v>
      </c>
      <c r="G962" s="140" t="s">
        <v>145</v>
      </c>
      <c r="H962" s="140">
        <v>400</v>
      </c>
      <c r="I962" s="140">
        <v>25</v>
      </c>
      <c r="J962" s="140" t="s">
        <v>514</v>
      </c>
      <c r="K962" s="140">
        <v>12.914999999999999</v>
      </c>
      <c r="L962" s="140">
        <f t="shared" ref="L962" si="479">K962</f>
        <v>12.914999999999999</v>
      </c>
    </row>
    <row r="963" spans="1:12">
      <c r="A963" s="142" t="s">
        <v>176</v>
      </c>
      <c r="B963" s="142">
        <v>2019</v>
      </c>
      <c r="C963" s="143">
        <v>43526</v>
      </c>
      <c r="D963" s="142" t="s">
        <v>13</v>
      </c>
      <c r="E963" s="142" t="s">
        <v>518</v>
      </c>
      <c r="F963" s="142" t="s">
        <v>144</v>
      </c>
      <c r="G963" s="142" t="s">
        <v>145</v>
      </c>
      <c r="H963" s="142">
        <v>400</v>
      </c>
      <c r="I963" s="142">
        <v>25</v>
      </c>
      <c r="J963" s="142" t="s">
        <v>515</v>
      </c>
      <c r="K963" s="142">
        <v>20.713000000000001</v>
      </c>
      <c r="L963" s="142">
        <f t="shared" ref="L963" si="480">K963-K962</f>
        <v>7.7980000000000018</v>
      </c>
    </row>
    <row r="964" spans="1:12">
      <c r="A964" s="140" t="s">
        <v>176</v>
      </c>
      <c r="B964" s="140">
        <v>2019</v>
      </c>
      <c r="C964" s="141">
        <v>43526</v>
      </c>
      <c r="D964" s="140" t="s">
        <v>13</v>
      </c>
      <c r="E964" s="140" t="s">
        <v>518</v>
      </c>
      <c r="F964" s="140" t="s">
        <v>144</v>
      </c>
      <c r="G964" s="140" t="s">
        <v>145</v>
      </c>
      <c r="H964" s="140">
        <v>400</v>
      </c>
      <c r="I964" s="140">
        <v>25</v>
      </c>
      <c r="J964" s="140" t="s">
        <v>516</v>
      </c>
      <c r="K964" s="140">
        <v>28.306000000000001</v>
      </c>
      <c r="L964" s="142">
        <f t="shared" si="450"/>
        <v>7.593</v>
      </c>
    </row>
    <row r="965" spans="1:12">
      <c r="A965" s="142" t="s">
        <v>176</v>
      </c>
      <c r="B965" s="142">
        <v>2019</v>
      </c>
      <c r="C965" s="143">
        <v>43526</v>
      </c>
      <c r="D965" s="142" t="s">
        <v>13</v>
      </c>
      <c r="E965" s="142" t="s">
        <v>518</v>
      </c>
      <c r="F965" s="142" t="s">
        <v>144</v>
      </c>
      <c r="G965" s="142" t="s">
        <v>145</v>
      </c>
      <c r="H965" s="142">
        <v>400</v>
      </c>
      <c r="I965" s="142">
        <v>25</v>
      </c>
      <c r="J965" s="142" t="s">
        <v>517</v>
      </c>
      <c r="K965" s="142">
        <v>36.234999999999999</v>
      </c>
      <c r="L965" s="142">
        <f t="shared" si="450"/>
        <v>7.9289999999999985</v>
      </c>
    </row>
    <row r="966" spans="1:12">
      <c r="A966" s="140" t="s">
        <v>176</v>
      </c>
      <c r="B966" s="140">
        <v>2019</v>
      </c>
      <c r="C966" s="141">
        <v>43526</v>
      </c>
      <c r="D966" s="140" t="s">
        <v>13</v>
      </c>
      <c r="E966" s="140" t="s">
        <v>518</v>
      </c>
      <c r="F966" s="140" t="s">
        <v>171</v>
      </c>
      <c r="G966" s="140" t="s">
        <v>65</v>
      </c>
      <c r="H966" s="140">
        <v>119.24931506849315</v>
      </c>
      <c r="I966" s="140">
        <v>26</v>
      </c>
      <c r="J966" s="140" t="s">
        <v>514</v>
      </c>
      <c r="K966" s="140">
        <v>12.968999999999999</v>
      </c>
      <c r="L966" s="140">
        <f t="shared" ref="L966" si="481">K966</f>
        <v>12.968999999999999</v>
      </c>
    </row>
    <row r="967" spans="1:12">
      <c r="A967" s="142" t="s">
        <v>176</v>
      </c>
      <c r="B967" s="142">
        <v>2019</v>
      </c>
      <c r="C967" s="143">
        <v>43526</v>
      </c>
      <c r="D967" s="142" t="s">
        <v>13</v>
      </c>
      <c r="E967" s="142" t="s">
        <v>518</v>
      </c>
      <c r="F967" s="142" t="s">
        <v>171</v>
      </c>
      <c r="G967" s="142" t="s">
        <v>65</v>
      </c>
      <c r="H967" s="142">
        <v>119.24931506849315</v>
      </c>
      <c r="I967" s="142">
        <v>26</v>
      </c>
      <c r="J967" s="142" t="s">
        <v>515</v>
      </c>
      <c r="K967" s="142">
        <v>20.861000000000001</v>
      </c>
      <c r="L967" s="142">
        <f t="shared" ref="L967:L1029" si="482">K967-K966</f>
        <v>7.8920000000000012</v>
      </c>
    </row>
    <row r="968" spans="1:12">
      <c r="A968" s="140" t="s">
        <v>176</v>
      </c>
      <c r="B968" s="140">
        <v>2019</v>
      </c>
      <c r="C968" s="141">
        <v>43526</v>
      </c>
      <c r="D968" s="140" t="s">
        <v>13</v>
      </c>
      <c r="E968" s="140" t="s">
        <v>518</v>
      </c>
      <c r="F968" s="140" t="s">
        <v>171</v>
      </c>
      <c r="G968" s="140" t="s">
        <v>65</v>
      </c>
      <c r="H968" s="140">
        <v>119.24931506849315</v>
      </c>
      <c r="I968" s="140">
        <v>26</v>
      </c>
      <c r="J968" s="140" t="s">
        <v>516</v>
      </c>
      <c r="K968" s="140">
        <v>28.530999999999999</v>
      </c>
      <c r="L968" s="142">
        <f t="shared" si="482"/>
        <v>7.6699999999999982</v>
      </c>
    </row>
    <row r="969" spans="1:12">
      <c r="A969" s="142" t="s">
        <v>176</v>
      </c>
      <c r="B969" s="142">
        <v>2019</v>
      </c>
      <c r="C969" s="143">
        <v>43526</v>
      </c>
      <c r="D969" s="142" t="s">
        <v>13</v>
      </c>
      <c r="E969" s="142" t="s">
        <v>518</v>
      </c>
      <c r="F969" s="142" t="s">
        <v>171</v>
      </c>
      <c r="G969" s="142" t="s">
        <v>65</v>
      </c>
      <c r="H969" s="142">
        <v>119.24931506849315</v>
      </c>
      <c r="I969" s="142">
        <v>26</v>
      </c>
      <c r="J969" s="142" t="s">
        <v>517</v>
      </c>
      <c r="K969" s="142">
        <v>36.505000000000003</v>
      </c>
      <c r="L969" s="142">
        <f t="shared" si="482"/>
        <v>7.9740000000000038</v>
      </c>
    </row>
    <row r="970" spans="1:12">
      <c r="A970" s="140" t="s">
        <v>176</v>
      </c>
      <c r="B970" s="140">
        <v>2019</v>
      </c>
      <c r="C970" s="141">
        <v>43526</v>
      </c>
      <c r="D970" s="140" t="s">
        <v>13</v>
      </c>
      <c r="E970" s="140" t="s">
        <v>209</v>
      </c>
      <c r="F970" s="140" t="s">
        <v>113</v>
      </c>
      <c r="G970" s="140" t="s">
        <v>121</v>
      </c>
      <c r="H970" s="140">
        <v>400</v>
      </c>
      <c r="I970" s="140">
        <v>1</v>
      </c>
      <c r="J970" s="140" t="s">
        <v>514</v>
      </c>
      <c r="K970" s="140">
        <v>11.43</v>
      </c>
      <c r="L970" s="140">
        <f t="shared" ref="L970" si="483">K970</f>
        <v>11.43</v>
      </c>
    </row>
    <row r="971" spans="1:12">
      <c r="A971" s="142" t="s">
        <v>176</v>
      </c>
      <c r="B971" s="142">
        <v>2019</v>
      </c>
      <c r="C971" s="143">
        <v>43526</v>
      </c>
      <c r="D971" s="142" t="s">
        <v>13</v>
      </c>
      <c r="E971" s="142" t="s">
        <v>209</v>
      </c>
      <c r="F971" s="142" t="s">
        <v>113</v>
      </c>
      <c r="G971" s="142" t="s">
        <v>121</v>
      </c>
      <c r="H971" s="142">
        <v>400</v>
      </c>
      <c r="I971" s="142">
        <v>1</v>
      </c>
      <c r="J971" s="142" t="s">
        <v>515</v>
      </c>
      <c r="K971" s="142">
        <v>18.664000000000001</v>
      </c>
      <c r="L971" s="142">
        <f t="shared" ref="L971" si="484">K971-K970</f>
        <v>7.2340000000000018</v>
      </c>
    </row>
    <row r="972" spans="1:12">
      <c r="A972" s="140" t="s">
        <v>176</v>
      </c>
      <c r="B972" s="140">
        <v>2019</v>
      </c>
      <c r="C972" s="141">
        <v>43526</v>
      </c>
      <c r="D972" s="140" t="s">
        <v>13</v>
      </c>
      <c r="E972" s="140" t="s">
        <v>209</v>
      </c>
      <c r="F972" s="140" t="s">
        <v>113</v>
      </c>
      <c r="G972" s="140" t="s">
        <v>121</v>
      </c>
      <c r="H972" s="140">
        <v>400</v>
      </c>
      <c r="I972" s="140">
        <v>1</v>
      </c>
      <c r="J972" s="140" t="s">
        <v>516</v>
      </c>
      <c r="K972" s="140">
        <v>25.721</v>
      </c>
      <c r="L972" s="142">
        <f t="shared" si="482"/>
        <v>7.0569999999999986</v>
      </c>
    </row>
    <row r="973" spans="1:12">
      <c r="A973" s="142" t="s">
        <v>176</v>
      </c>
      <c r="B973" s="142">
        <v>2019</v>
      </c>
      <c r="C973" s="143">
        <v>43526</v>
      </c>
      <c r="D973" s="142" t="s">
        <v>13</v>
      </c>
      <c r="E973" s="142" t="s">
        <v>209</v>
      </c>
      <c r="F973" s="142" t="s">
        <v>113</v>
      </c>
      <c r="G973" s="142" t="s">
        <v>121</v>
      </c>
      <c r="H973" s="142">
        <v>400</v>
      </c>
      <c r="I973" s="142">
        <v>1</v>
      </c>
      <c r="J973" s="142" t="s">
        <v>517</v>
      </c>
      <c r="K973" s="142">
        <v>33.012</v>
      </c>
      <c r="L973" s="142">
        <f t="shared" si="482"/>
        <v>7.2910000000000004</v>
      </c>
    </row>
    <row r="974" spans="1:12">
      <c r="A974" s="140" t="s">
        <v>176</v>
      </c>
      <c r="B974" s="140">
        <v>2019</v>
      </c>
      <c r="C974" s="141">
        <v>43526</v>
      </c>
      <c r="D974" s="140" t="s">
        <v>13</v>
      </c>
      <c r="E974" s="140" t="s">
        <v>209</v>
      </c>
      <c r="F974" s="140" t="s">
        <v>30</v>
      </c>
      <c r="G974" s="140" t="s">
        <v>31</v>
      </c>
      <c r="H974" s="140">
        <v>400</v>
      </c>
      <c r="I974" s="140">
        <v>2</v>
      </c>
      <c r="J974" s="140" t="s">
        <v>514</v>
      </c>
      <c r="K974" s="140">
        <v>11.715999999999999</v>
      </c>
      <c r="L974" s="140">
        <f t="shared" ref="L974" si="485">K974</f>
        <v>11.715999999999999</v>
      </c>
    </row>
    <row r="975" spans="1:12">
      <c r="A975" s="142" t="s">
        <v>176</v>
      </c>
      <c r="B975" s="142">
        <v>2019</v>
      </c>
      <c r="C975" s="143">
        <v>43526</v>
      </c>
      <c r="D975" s="142" t="s">
        <v>13</v>
      </c>
      <c r="E975" s="142" t="s">
        <v>209</v>
      </c>
      <c r="F975" s="142" t="s">
        <v>30</v>
      </c>
      <c r="G975" s="142" t="s">
        <v>31</v>
      </c>
      <c r="H975" s="142">
        <v>400</v>
      </c>
      <c r="I975" s="142">
        <v>2</v>
      </c>
      <c r="J975" s="142" t="s">
        <v>515</v>
      </c>
      <c r="K975" s="142">
        <v>18.91</v>
      </c>
      <c r="L975" s="142">
        <f t="shared" ref="L975" si="486">K975-K974</f>
        <v>7.1940000000000008</v>
      </c>
    </row>
    <row r="976" spans="1:12">
      <c r="A976" s="140" t="s">
        <v>176</v>
      </c>
      <c r="B976" s="140">
        <v>2019</v>
      </c>
      <c r="C976" s="141">
        <v>43526</v>
      </c>
      <c r="D976" s="140" t="s">
        <v>13</v>
      </c>
      <c r="E976" s="140" t="s">
        <v>209</v>
      </c>
      <c r="F976" s="140" t="s">
        <v>30</v>
      </c>
      <c r="G976" s="140" t="s">
        <v>31</v>
      </c>
      <c r="H976" s="140">
        <v>400</v>
      </c>
      <c r="I976" s="140">
        <v>2</v>
      </c>
      <c r="J976" s="140" t="s">
        <v>516</v>
      </c>
      <c r="K976" s="140">
        <v>25.969000000000001</v>
      </c>
      <c r="L976" s="142">
        <f t="shared" si="482"/>
        <v>7.0590000000000011</v>
      </c>
    </row>
    <row r="977" spans="1:12">
      <c r="A977" s="142" t="s">
        <v>176</v>
      </c>
      <c r="B977" s="142">
        <v>2019</v>
      </c>
      <c r="C977" s="143">
        <v>43526</v>
      </c>
      <c r="D977" s="142" t="s">
        <v>13</v>
      </c>
      <c r="E977" s="142" t="s">
        <v>209</v>
      </c>
      <c r="F977" s="142" t="s">
        <v>30</v>
      </c>
      <c r="G977" s="142" t="s">
        <v>31</v>
      </c>
      <c r="H977" s="142">
        <v>400</v>
      </c>
      <c r="I977" s="142">
        <v>2</v>
      </c>
      <c r="J977" s="142" t="s">
        <v>517</v>
      </c>
      <c r="K977" s="142">
        <v>33.307000000000002</v>
      </c>
      <c r="L977" s="142">
        <f t="shared" si="482"/>
        <v>7.338000000000001</v>
      </c>
    </row>
    <row r="978" spans="1:12">
      <c r="A978" s="140" t="s">
        <v>176</v>
      </c>
      <c r="B978" s="140">
        <v>2019</v>
      </c>
      <c r="C978" s="141">
        <v>43526</v>
      </c>
      <c r="D978" s="140" t="s">
        <v>13</v>
      </c>
      <c r="E978" s="140" t="s">
        <v>209</v>
      </c>
      <c r="F978" s="140" t="s">
        <v>139</v>
      </c>
      <c r="G978" s="140" t="s">
        <v>36</v>
      </c>
      <c r="H978" s="140">
        <v>400</v>
      </c>
      <c r="I978" s="140">
        <v>3</v>
      </c>
      <c r="J978" s="140" t="s">
        <v>514</v>
      </c>
      <c r="K978" s="140">
        <v>11.553000000000001</v>
      </c>
      <c r="L978" s="140">
        <f t="shared" ref="L978" si="487">K978</f>
        <v>11.553000000000001</v>
      </c>
    </row>
    <row r="979" spans="1:12">
      <c r="A979" s="142" t="s">
        <v>176</v>
      </c>
      <c r="B979" s="142">
        <v>2019</v>
      </c>
      <c r="C979" s="143">
        <v>43526</v>
      </c>
      <c r="D979" s="142" t="s">
        <v>13</v>
      </c>
      <c r="E979" s="142" t="s">
        <v>209</v>
      </c>
      <c r="F979" s="142" t="s">
        <v>139</v>
      </c>
      <c r="G979" s="142" t="s">
        <v>36</v>
      </c>
      <c r="H979" s="142">
        <v>400</v>
      </c>
      <c r="I979" s="142">
        <v>3</v>
      </c>
      <c r="J979" s="142" t="s">
        <v>515</v>
      </c>
      <c r="K979" s="142">
        <v>18.841999999999999</v>
      </c>
      <c r="L979" s="142">
        <f t="shared" ref="L979" si="488">K979-K978</f>
        <v>7.2889999999999979</v>
      </c>
    </row>
    <row r="980" spans="1:12">
      <c r="A980" s="140" t="s">
        <v>176</v>
      </c>
      <c r="B980" s="140">
        <v>2019</v>
      </c>
      <c r="C980" s="141">
        <v>43526</v>
      </c>
      <c r="D980" s="140" t="s">
        <v>13</v>
      </c>
      <c r="E980" s="140" t="s">
        <v>209</v>
      </c>
      <c r="F980" s="140" t="s">
        <v>139</v>
      </c>
      <c r="G980" s="140" t="s">
        <v>36</v>
      </c>
      <c r="H980" s="140">
        <v>400</v>
      </c>
      <c r="I980" s="140">
        <v>3</v>
      </c>
      <c r="J980" s="140" t="s">
        <v>516</v>
      </c>
      <c r="K980" s="140">
        <v>26.02</v>
      </c>
      <c r="L980" s="142">
        <f t="shared" si="482"/>
        <v>7.1780000000000008</v>
      </c>
    </row>
    <row r="981" spans="1:12">
      <c r="A981" s="142" t="s">
        <v>176</v>
      </c>
      <c r="B981" s="142">
        <v>2019</v>
      </c>
      <c r="C981" s="143">
        <v>43526</v>
      </c>
      <c r="D981" s="142" t="s">
        <v>13</v>
      </c>
      <c r="E981" s="142" t="s">
        <v>209</v>
      </c>
      <c r="F981" s="142" t="s">
        <v>139</v>
      </c>
      <c r="G981" s="142" t="s">
        <v>36</v>
      </c>
      <c r="H981" s="142">
        <v>400</v>
      </c>
      <c r="I981" s="142">
        <v>3</v>
      </c>
      <c r="J981" s="142" t="s">
        <v>517</v>
      </c>
      <c r="K981" s="142">
        <v>33.418999999999997</v>
      </c>
      <c r="L981" s="142">
        <f t="shared" si="482"/>
        <v>7.3989999999999974</v>
      </c>
    </row>
    <row r="982" spans="1:12">
      <c r="A982" s="140" t="s">
        <v>176</v>
      </c>
      <c r="B982" s="140">
        <v>2019</v>
      </c>
      <c r="C982" s="141">
        <v>43526</v>
      </c>
      <c r="D982" s="140" t="s">
        <v>13</v>
      </c>
      <c r="E982" s="140" t="s">
        <v>209</v>
      </c>
      <c r="F982" s="140" t="s">
        <v>544</v>
      </c>
      <c r="G982" s="140" t="s">
        <v>15</v>
      </c>
      <c r="H982" s="140">
        <v>400</v>
      </c>
      <c r="I982" s="140">
        <v>4</v>
      </c>
      <c r="J982" s="140" t="s">
        <v>514</v>
      </c>
      <c r="K982" s="140">
        <v>11.548999999999999</v>
      </c>
      <c r="L982" s="140">
        <f t="shared" ref="L982" si="489">K982</f>
        <v>11.548999999999999</v>
      </c>
    </row>
    <row r="983" spans="1:12">
      <c r="A983" s="142" t="s">
        <v>176</v>
      </c>
      <c r="B983" s="142">
        <v>2019</v>
      </c>
      <c r="C983" s="143">
        <v>43526</v>
      </c>
      <c r="D983" s="142" t="s">
        <v>13</v>
      </c>
      <c r="E983" s="142" t="s">
        <v>209</v>
      </c>
      <c r="F983" s="142" t="s">
        <v>544</v>
      </c>
      <c r="G983" s="142" t="s">
        <v>15</v>
      </c>
      <c r="H983" s="142">
        <v>400</v>
      </c>
      <c r="I983" s="142">
        <v>4</v>
      </c>
      <c r="J983" s="142" t="s">
        <v>515</v>
      </c>
      <c r="K983" s="142">
        <v>18.861999999999998</v>
      </c>
      <c r="L983" s="142">
        <f t="shared" ref="L983" si="490">K983-K982</f>
        <v>7.3129999999999988</v>
      </c>
    </row>
    <row r="984" spans="1:12">
      <c r="A984" s="140" t="s">
        <v>176</v>
      </c>
      <c r="B984" s="140">
        <v>2019</v>
      </c>
      <c r="C984" s="141">
        <v>43526</v>
      </c>
      <c r="D984" s="140" t="s">
        <v>13</v>
      </c>
      <c r="E984" s="140" t="s">
        <v>209</v>
      </c>
      <c r="F984" s="140" t="s">
        <v>544</v>
      </c>
      <c r="G984" s="140" t="s">
        <v>15</v>
      </c>
      <c r="H984" s="140">
        <v>400</v>
      </c>
      <c r="I984" s="140">
        <v>4</v>
      </c>
      <c r="J984" s="140" t="s">
        <v>516</v>
      </c>
      <c r="K984" s="140">
        <v>25.995000000000001</v>
      </c>
      <c r="L984" s="142">
        <f t="shared" si="482"/>
        <v>7.1330000000000027</v>
      </c>
    </row>
    <row r="985" spans="1:12">
      <c r="A985" s="142" t="s">
        <v>176</v>
      </c>
      <c r="B985" s="142">
        <v>2019</v>
      </c>
      <c r="C985" s="143">
        <v>43526</v>
      </c>
      <c r="D985" s="142" t="s">
        <v>13</v>
      </c>
      <c r="E985" s="142" t="s">
        <v>209</v>
      </c>
      <c r="F985" s="142" t="s">
        <v>544</v>
      </c>
      <c r="G985" s="142" t="s">
        <v>15</v>
      </c>
      <c r="H985" s="142">
        <v>400</v>
      </c>
      <c r="I985" s="142">
        <v>4</v>
      </c>
      <c r="J985" s="142" t="s">
        <v>517</v>
      </c>
      <c r="K985" s="142">
        <v>33.430999999999997</v>
      </c>
      <c r="L985" s="142">
        <f t="shared" si="482"/>
        <v>7.4359999999999964</v>
      </c>
    </row>
    <row r="986" spans="1:12">
      <c r="A986" s="140" t="s">
        <v>176</v>
      </c>
      <c r="B986" s="140">
        <v>2019</v>
      </c>
      <c r="C986" s="141">
        <v>43526</v>
      </c>
      <c r="D986" s="140" t="s">
        <v>13</v>
      </c>
      <c r="E986" s="140" t="s">
        <v>209</v>
      </c>
      <c r="F986" s="140" t="s">
        <v>141</v>
      </c>
      <c r="G986" s="140" t="s">
        <v>44</v>
      </c>
      <c r="H986" s="140">
        <v>28.646575342465752</v>
      </c>
      <c r="I986" s="140">
        <v>5</v>
      </c>
      <c r="J986" s="140" t="s">
        <v>514</v>
      </c>
      <c r="K986" s="140">
        <v>11.795999999999999</v>
      </c>
      <c r="L986" s="140">
        <f t="shared" ref="L986" si="491">K986</f>
        <v>11.795999999999999</v>
      </c>
    </row>
    <row r="987" spans="1:12">
      <c r="A987" s="142" t="s">
        <v>176</v>
      </c>
      <c r="B987" s="142">
        <v>2019</v>
      </c>
      <c r="C987" s="143">
        <v>43526</v>
      </c>
      <c r="D987" s="142" t="s">
        <v>13</v>
      </c>
      <c r="E987" s="142" t="s">
        <v>209</v>
      </c>
      <c r="F987" s="142" t="s">
        <v>141</v>
      </c>
      <c r="G987" s="142" t="s">
        <v>44</v>
      </c>
      <c r="H987" s="142">
        <v>28.646575342465752</v>
      </c>
      <c r="I987" s="142">
        <v>5</v>
      </c>
      <c r="J987" s="142" t="s">
        <v>515</v>
      </c>
      <c r="K987" s="142">
        <v>19.134</v>
      </c>
      <c r="L987" s="142">
        <f t="shared" ref="L987" si="492">K987-K986</f>
        <v>7.338000000000001</v>
      </c>
    </row>
    <row r="988" spans="1:12">
      <c r="A988" s="140" t="s">
        <v>176</v>
      </c>
      <c r="B988" s="140">
        <v>2019</v>
      </c>
      <c r="C988" s="141">
        <v>43526</v>
      </c>
      <c r="D988" s="140" t="s">
        <v>13</v>
      </c>
      <c r="E988" s="140" t="s">
        <v>209</v>
      </c>
      <c r="F988" s="140" t="s">
        <v>141</v>
      </c>
      <c r="G988" s="140" t="s">
        <v>44</v>
      </c>
      <c r="H988" s="140">
        <v>28.646575342465752</v>
      </c>
      <c r="I988" s="140">
        <v>5</v>
      </c>
      <c r="J988" s="140" t="s">
        <v>516</v>
      </c>
      <c r="K988" s="140">
        <v>26.335000000000001</v>
      </c>
      <c r="L988" s="142">
        <f t="shared" si="482"/>
        <v>7.2010000000000005</v>
      </c>
    </row>
    <row r="989" spans="1:12">
      <c r="A989" s="142" t="s">
        <v>176</v>
      </c>
      <c r="B989" s="142">
        <v>2019</v>
      </c>
      <c r="C989" s="143">
        <v>43526</v>
      </c>
      <c r="D989" s="142" t="s">
        <v>13</v>
      </c>
      <c r="E989" s="142" t="s">
        <v>209</v>
      </c>
      <c r="F989" s="142" t="s">
        <v>141</v>
      </c>
      <c r="G989" s="142" t="s">
        <v>44</v>
      </c>
      <c r="H989" s="142">
        <v>28.646575342465752</v>
      </c>
      <c r="I989" s="142">
        <v>5</v>
      </c>
      <c r="J989" s="142" t="s">
        <v>517</v>
      </c>
      <c r="K989" s="142">
        <v>33.826000000000001</v>
      </c>
      <c r="L989" s="142">
        <f t="shared" si="482"/>
        <v>7.4909999999999997</v>
      </c>
    </row>
    <row r="990" spans="1:12">
      <c r="A990" s="140" t="s">
        <v>176</v>
      </c>
      <c r="B990" s="140">
        <v>2019</v>
      </c>
      <c r="C990" s="141">
        <v>43526</v>
      </c>
      <c r="D990" s="140" t="s">
        <v>13</v>
      </c>
      <c r="E990" s="140" t="s">
        <v>209</v>
      </c>
      <c r="F990" s="140" t="s">
        <v>519</v>
      </c>
      <c r="G990" s="140" t="s">
        <v>19</v>
      </c>
      <c r="H990" s="140">
        <v>22.893150684931506</v>
      </c>
      <c r="I990" s="140">
        <v>6</v>
      </c>
      <c r="J990" s="140" t="s">
        <v>514</v>
      </c>
      <c r="K990" s="140">
        <v>11.686999999999999</v>
      </c>
      <c r="L990" s="140">
        <f t="shared" ref="L990" si="493">K990</f>
        <v>11.686999999999999</v>
      </c>
    </row>
    <row r="991" spans="1:12">
      <c r="A991" s="142" t="s">
        <v>176</v>
      </c>
      <c r="B991" s="142">
        <v>2019</v>
      </c>
      <c r="C991" s="143">
        <v>43526</v>
      </c>
      <c r="D991" s="142" t="s">
        <v>13</v>
      </c>
      <c r="E991" s="142" t="s">
        <v>209</v>
      </c>
      <c r="F991" s="142" t="s">
        <v>519</v>
      </c>
      <c r="G991" s="142" t="s">
        <v>19</v>
      </c>
      <c r="H991" s="142">
        <v>22.893150684931506</v>
      </c>
      <c r="I991" s="142">
        <v>6</v>
      </c>
      <c r="J991" s="142" t="s">
        <v>515</v>
      </c>
      <c r="K991" s="142">
        <v>19.062000000000001</v>
      </c>
      <c r="L991" s="142">
        <f t="shared" ref="L991" si="494">K991-K990</f>
        <v>7.3750000000000018</v>
      </c>
    </row>
    <row r="992" spans="1:12">
      <c r="A992" s="140" t="s">
        <v>176</v>
      </c>
      <c r="B992" s="140">
        <v>2019</v>
      </c>
      <c r="C992" s="141">
        <v>43526</v>
      </c>
      <c r="D992" s="140" t="s">
        <v>13</v>
      </c>
      <c r="E992" s="140" t="s">
        <v>209</v>
      </c>
      <c r="F992" s="140" t="s">
        <v>519</v>
      </c>
      <c r="G992" s="140" t="s">
        <v>19</v>
      </c>
      <c r="H992" s="140">
        <v>22.893150684931506</v>
      </c>
      <c r="I992" s="140">
        <v>6</v>
      </c>
      <c r="J992" s="140" t="s">
        <v>516</v>
      </c>
      <c r="K992" s="140">
        <v>26.341000000000001</v>
      </c>
      <c r="L992" s="142">
        <f t="shared" si="482"/>
        <v>7.2789999999999999</v>
      </c>
    </row>
    <row r="993" spans="1:12">
      <c r="A993" s="142" t="s">
        <v>176</v>
      </c>
      <c r="B993" s="142">
        <v>2019</v>
      </c>
      <c r="C993" s="143">
        <v>43526</v>
      </c>
      <c r="D993" s="142" t="s">
        <v>13</v>
      </c>
      <c r="E993" s="142" t="s">
        <v>209</v>
      </c>
      <c r="F993" s="142" t="s">
        <v>519</v>
      </c>
      <c r="G993" s="142" t="s">
        <v>19</v>
      </c>
      <c r="H993" s="142">
        <v>22.893150684931506</v>
      </c>
      <c r="I993" s="142">
        <v>6</v>
      </c>
      <c r="J993" s="142" t="s">
        <v>517</v>
      </c>
      <c r="K993" s="142">
        <v>33.972000000000001</v>
      </c>
      <c r="L993" s="142">
        <f t="shared" si="482"/>
        <v>7.6310000000000002</v>
      </c>
    </row>
    <row r="994" spans="1:12">
      <c r="A994" s="140" t="s">
        <v>176</v>
      </c>
      <c r="B994" s="140">
        <v>2019</v>
      </c>
      <c r="C994" s="141">
        <v>43526</v>
      </c>
      <c r="D994" s="140" t="s">
        <v>13</v>
      </c>
      <c r="E994" s="140" t="s">
        <v>209</v>
      </c>
      <c r="F994" s="140" t="s">
        <v>14</v>
      </c>
      <c r="G994" s="140" t="s">
        <v>15</v>
      </c>
      <c r="H994" s="140">
        <v>119.24931506849315</v>
      </c>
      <c r="I994" s="140">
        <v>7</v>
      </c>
      <c r="J994" s="140" t="s">
        <v>514</v>
      </c>
      <c r="K994" s="140">
        <v>12.023</v>
      </c>
      <c r="L994" s="140">
        <f t="shared" ref="L994" si="495">K994</f>
        <v>12.023</v>
      </c>
    </row>
    <row r="995" spans="1:12">
      <c r="A995" s="142" t="s">
        <v>176</v>
      </c>
      <c r="B995" s="142">
        <v>2019</v>
      </c>
      <c r="C995" s="143">
        <v>43526</v>
      </c>
      <c r="D995" s="142" t="s">
        <v>13</v>
      </c>
      <c r="E995" s="142" t="s">
        <v>209</v>
      </c>
      <c r="F995" s="142" t="s">
        <v>14</v>
      </c>
      <c r="G995" s="142" t="s">
        <v>15</v>
      </c>
      <c r="H995" s="142">
        <v>119.24931506849315</v>
      </c>
      <c r="I995" s="142">
        <v>7</v>
      </c>
      <c r="J995" s="142" t="s">
        <v>515</v>
      </c>
      <c r="K995" s="142">
        <v>19.43</v>
      </c>
      <c r="L995" s="142">
        <f t="shared" ref="L995" si="496">K995-K994</f>
        <v>7.407</v>
      </c>
    </row>
    <row r="996" spans="1:12">
      <c r="A996" s="140" t="s">
        <v>176</v>
      </c>
      <c r="B996" s="140">
        <v>2019</v>
      </c>
      <c r="C996" s="141">
        <v>43526</v>
      </c>
      <c r="D996" s="140" t="s">
        <v>13</v>
      </c>
      <c r="E996" s="140" t="s">
        <v>209</v>
      </c>
      <c r="F996" s="140" t="s">
        <v>14</v>
      </c>
      <c r="G996" s="140" t="s">
        <v>15</v>
      </c>
      <c r="H996" s="140">
        <v>119.24931506849315</v>
      </c>
      <c r="I996" s="140">
        <v>7</v>
      </c>
      <c r="J996" s="140" t="s">
        <v>516</v>
      </c>
      <c r="K996" s="140">
        <v>26.626999999999999</v>
      </c>
      <c r="L996" s="142">
        <f t="shared" si="482"/>
        <v>7.1969999999999992</v>
      </c>
    </row>
    <row r="997" spans="1:12">
      <c r="A997" s="142" t="s">
        <v>176</v>
      </c>
      <c r="B997" s="142">
        <v>2019</v>
      </c>
      <c r="C997" s="143">
        <v>43526</v>
      </c>
      <c r="D997" s="142" t="s">
        <v>13</v>
      </c>
      <c r="E997" s="142" t="s">
        <v>209</v>
      </c>
      <c r="F997" s="142" t="s">
        <v>14</v>
      </c>
      <c r="G997" s="142" t="s">
        <v>15</v>
      </c>
      <c r="H997" s="142">
        <v>119.24931506849315</v>
      </c>
      <c r="I997" s="142">
        <v>7</v>
      </c>
      <c r="J997" s="142" t="s">
        <v>517</v>
      </c>
      <c r="K997" s="142">
        <v>33.997</v>
      </c>
      <c r="L997" s="142">
        <f t="shared" si="482"/>
        <v>7.370000000000001</v>
      </c>
    </row>
    <row r="998" spans="1:12">
      <c r="A998" s="140" t="s">
        <v>176</v>
      </c>
      <c r="B998" s="140">
        <v>2019</v>
      </c>
      <c r="C998" s="141">
        <v>43526</v>
      </c>
      <c r="D998" s="140" t="s">
        <v>13</v>
      </c>
      <c r="E998" s="140" t="s">
        <v>209</v>
      </c>
      <c r="F998" s="140" t="s">
        <v>52</v>
      </c>
      <c r="G998" s="140" t="s">
        <v>53</v>
      </c>
      <c r="H998" s="140">
        <v>21.975342465753425</v>
      </c>
      <c r="I998" s="140">
        <v>8</v>
      </c>
      <c r="J998" s="140" t="s">
        <v>514</v>
      </c>
      <c r="K998" s="140">
        <v>11.829000000000001</v>
      </c>
      <c r="L998" s="140">
        <f t="shared" ref="L998" si="497">K998</f>
        <v>11.829000000000001</v>
      </c>
    </row>
    <row r="999" spans="1:12">
      <c r="A999" s="142" t="s">
        <v>176</v>
      </c>
      <c r="B999" s="142">
        <v>2019</v>
      </c>
      <c r="C999" s="143">
        <v>43526</v>
      </c>
      <c r="D999" s="142" t="s">
        <v>13</v>
      </c>
      <c r="E999" s="142" t="s">
        <v>209</v>
      </c>
      <c r="F999" s="142" t="s">
        <v>52</v>
      </c>
      <c r="G999" s="142" t="s">
        <v>53</v>
      </c>
      <c r="H999" s="142">
        <v>21.975342465753425</v>
      </c>
      <c r="I999" s="142">
        <v>8</v>
      </c>
      <c r="J999" s="142" t="s">
        <v>515</v>
      </c>
      <c r="K999" s="142">
        <v>19.343</v>
      </c>
      <c r="L999" s="142">
        <f t="shared" ref="L999" si="498">K999-K998</f>
        <v>7.5139999999999993</v>
      </c>
    </row>
    <row r="1000" spans="1:12">
      <c r="A1000" s="140" t="s">
        <v>176</v>
      </c>
      <c r="B1000" s="140">
        <v>2019</v>
      </c>
      <c r="C1000" s="141">
        <v>43526</v>
      </c>
      <c r="D1000" s="140" t="s">
        <v>13</v>
      </c>
      <c r="E1000" s="140" t="s">
        <v>209</v>
      </c>
      <c r="F1000" s="140" t="s">
        <v>52</v>
      </c>
      <c r="G1000" s="140" t="s">
        <v>53</v>
      </c>
      <c r="H1000" s="140">
        <v>21.975342465753425</v>
      </c>
      <c r="I1000" s="140">
        <v>8</v>
      </c>
      <c r="J1000" s="140" t="s">
        <v>516</v>
      </c>
      <c r="K1000" s="140">
        <v>26.649000000000001</v>
      </c>
      <c r="L1000" s="142">
        <f t="shared" si="482"/>
        <v>7.3060000000000009</v>
      </c>
    </row>
    <row r="1001" spans="1:12">
      <c r="A1001" s="142" t="s">
        <v>176</v>
      </c>
      <c r="B1001" s="142">
        <v>2019</v>
      </c>
      <c r="C1001" s="143">
        <v>43526</v>
      </c>
      <c r="D1001" s="142" t="s">
        <v>13</v>
      </c>
      <c r="E1001" s="142" t="s">
        <v>209</v>
      </c>
      <c r="F1001" s="142" t="s">
        <v>52</v>
      </c>
      <c r="G1001" s="142" t="s">
        <v>53</v>
      </c>
      <c r="H1001" s="142">
        <v>21.975342465753425</v>
      </c>
      <c r="I1001" s="142">
        <v>8</v>
      </c>
      <c r="J1001" s="142" t="s">
        <v>517</v>
      </c>
      <c r="K1001" s="142">
        <v>34.247</v>
      </c>
      <c r="L1001" s="142">
        <f t="shared" si="482"/>
        <v>7.597999999999999</v>
      </c>
    </row>
    <row r="1002" spans="1:12">
      <c r="A1002" s="140" t="s">
        <v>134</v>
      </c>
      <c r="B1002" s="140">
        <v>2018</v>
      </c>
      <c r="C1002" s="141">
        <v>43436</v>
      </c>
      <c r="D1002" s="140" t="s">
        <v>72</v>
      </c>
      <c r="E1002" s="140" t="s">
        <v>518</v>
      </c>
      <c r="F1002" s="140" t="s">
        <v>113</v>
      </c>
      <c r="G1002" s="140" t="s">
        <v>163</v>
      </c>
      <c r="H1002" s="140">
        <v>400</v>
      </c>
      <c r="I1002" s="140">
        <v>1</v>
      </c>
      <c r="J1002" s="140" t="s">
        <v>514</v>
      </c>
      <c r="K1002" s="140">
        <v>11.631</v>
      </c>
      <c r="L1002" s="140">
        <f t="shared" ref="L1002" si="499">K1002</f>
        <v>11.631</v>
      </c>
    </row>
    <row r="1003" spans="1:12">
      <c r="A1003" s="142" t="s">
        <v>134</v>
      </c>
      <c r="B1003" s="142">
        <v>2018</v>
      </c>
      <c r="C1003" s="143">
        <v>43436</v>
      </c>
      <c r="D1003" s="142" t="s">
        <v>72</v>
      </c>
      <c r="E1003" s="142" t="s">
        <v>518</v>
      </c>
      <c r="F1003" s="142" t="s">
        <v>113</v>
      </c>
      <c r="G1003" s="142" t="s">
        <v>163</v>
      </c>
      <c r="H1003" s="142">
        <v>400</v>
      </c>
      <c r="I1003" s="142">
        <v>1</v>
      </c>
      <c r="J1003" s="142" t="s">
        <v>515</v>
      </c>
      <c r="K1003" s="142">
        <v>18.925000000000001</v>
      </c>
      <c r="L1003" s="142">
        <f t="shared" ref="L1003" si="500">K1003-K1002</f>
        <v>7.2940000000000005</v>
      </c>
    </row>
    <row r="1004" spans="1:12">
      <c r="A1004" s="140" t="s">
        <v>134</v>
      </c>
      <c r="B1004" s="140">
        <v>2018</v>
      </c>
      <c r="C1004" s="141">
        <v>43436</v>
      </c>
      <c r="D1004" s="140" t="s">
        <v>72</v>
      </c>
      <c r="E1004" s="140" t="s">
        <v>518</v>
      </c>
      <c r="F1004" s="140" t="s">
        <v>113</v>
      </c>
      <c r="G1004" s="140" t="s">
        <v>163</v>
      </c>
      <c r="H1004" s="140">
        <v>400</v>
      </c>
      <c r="I1004" s="140">
        <v>1</v>
      </c>
      <c r="J1004" s="140" t="s">
        <v>516</v>
      </c>
      <c r="K1004" s="140">
        <v>26.02</v>
      </c>
      <c r="L1004" s="142">
        <f t="shared" si="482"/>
        <v>7.0949999999999989</v>
      </c>
    </row>
    <row r="1005" spans="1:12">
      <c r="A1005" s="142" t="s">
        <v>134</v>
      </c>
      <c r="B1005" s="142">
        <v>2018</v>
      </c>
      <c r="C1005" s="143">
        <v>43436</v>
      </c>
      <c r="D1005" s="142" t="s">
        <v>72</v>
      </c>
      <c r="E1005" s="142" t="s">
        <v>518</v>
      </c>
      <c r="F1005" s="142" t="s">
        <v>113</v>
      </c>
      <c r="G1005" s="142" t="s">
        <v>163</v>
      </c>
      <c r="H1005" s="142">
        <v>400</v>
      </c>
      <c r="I1005" s="142">
        <v>1</v>
      </c>
      <c r="J1005" s="142" t="s">
        <v>517</v>
      </c>
      <c r="K1005" s="142">
        <v>33.243000000000002</v>
      </c>
      <c r="L1005" s="142">
        <f t="shared" si="482"/>
        <v>7.2230000000000025</v>
      </c>
    </row>
    <row r="1006" spans="1:12">
      <c r="A1006" s="140" t="s">
        <v>134</v>
      </c>
      <c r="B1006" s="140">
        <v>2018</v>
      </c>
      <c r="C1006" s="141">
        <v>43436</v>
      </c>
      <c r="D1006" s="140" t="s">
        <v>72</v>
      </c>
      <c r="E1006" s="140" t="s">
        <v>518</v>
      </c>
      <c r="F1006" s="140" t="s">
        <v>544</v>
      </c>
      <c r="G1006" s="140" t="s">
        <v>15</v>
      </c>
      <c r="H1006" s="140">
        <v>400</v>
      </c>
      <c r="I1006" s="140">
        <v>2</v>
      </c>
      <c r="J1006" s="140" t="s">
        <v>514</v>
      </c>
      <c r="K1006" s="140">
        <v>11.664</v>
      </c>
      <c r="L1006" s="140">
        <f t="shared" ref="L1006" si="501">K1006</f>
        <v>11.664</v>
      </c>
    </row>
    <row r="1007" spans="1:12">
      <c r="A1007" s="142" t="s">
        <v>134</v>
      </c>
      <c r="B1007" s="142">
        <v>2018</v>
      </c>
      <c r="C1007" s="143">
        <v>43436</v>
      </c>
      <c r="D1007" s="142" t="s">
        <v>72</v>
      </c>
      <c r="E1007" s="142" t="s">
        <v>518</v>
      </c>
      <c r="F1007" s="142" t="s">
        <v>544</v>
      </c>
      <c r="G1007" s="142" t="s">
        <v>15</v>
      </c>
      <c r="H1007" s="142">
        <v>400</v>
      </c>
      <c r="I1007" s="142">
        <v>2</v>
      </c>
      <c r="J1007" s="142" t="s">
        <v>515</v>
      </c>
      <c r="K1007" s="142">
        <v>18.956</v>
      </c>
      <c r="L1007" s="142">
        <f t="shared" ref="L1007" si="502">K1007-K1006</f>
        <v>7.2919999999999998</v>
      </c>
    </row>
    <row r="1008" spans="1:12">
      <c r="A1008" s="140" t="s">
        <v>134</v>
      </c>
      <c r="B1008" s="140">
        <v>2018</v>
      </c>
      <c r="C1008" s="141">
        <v>43436</v>
      </c>
      <c r="D1008" s="140" t="s">
        <v>72</v>
      </c>
      <c r="E1008" s="140" t="s">
        <v>518</v>
      </c>
      <c r="F1008" s="140" t="s">
        <v>544</v>
      </c>
      <c r="G1008" s="140" t="s">
        <v>15</v>
      </c>
      <c r="H1008" s="140">
        <v>400</v>
      </c>
      <c r="I1008" s="140">
        <v>2</v>
      </c>
      <c r="J1008" s="140" t="s">
        <v>516</v>
      </c>
      <c r="K1008" s="140">
        <v>26.132999999999999</v>
      </c>
      <c r="L1008" s="142">
        <f t="shared" si="482"/>
        <v>7.1769999999999996</v>
      </c>
    </row>
    <row r="1009" spans="1:12">
      <c r="A1009" s="142" t="s">
        <v>134</v>
      </c>
      <c r="B1009" s="142">
        <v>2018</v>
      </c>
      <c r="C1009" s="143">
        <v>43436</v>
      </c>
      <c r="D1009" s="142" t="s">
        <v>72</v>
      </c>
      <c r="E1009" s="142" t="s">
        <v>518</v>
      </c>
      <c r="F1009" s="142" t="s">
        <v>544</v>
      </c>
      <c r="G1009" s="142" t="s">
        <v>15</v>
      </c>
      <c r="H1009" s="142">
        <v>400</v>
      </c>
      <c r="I1009" s="142">
        <v>2</v>
      </c>
      <c r="J1009" s="142" t="s">
        <v>517</v>
      </c>
      <c r="K1009" s="142">
        <v>33.57</v>
      </c>
      <c r="L1009" s="142">
        <f t="shared" si="482"/>
        <v>7.4370000000000012</v>
      </c>
    </row>
    <row r="1010" spans="1:12">
      <c r="A1010" s="140" t="s">
        <v>134</v>
      </c>
      <c r="B1010" s="140">
        <v>2018</v>
      </c>
      <c r="C1010" s="141">
        <v>43436</v>
      </c>
      <c r="D1010" s="140" t="s">
        <v>72</v>
      </c>
      <c r="E1010" s="140" t="s">
        <v>518</v>
      </c>
      <c r="F1010" s="140" t="s">
        <v>30</v>
      </c>
      <c r="G1010" s="140" t="s">
        <v>31</v>
      </c>
      <c r="H1010" s="140">
        <v>400</v>
      </c>
      <c r="I1010" s="140">
        <v>3</v>
      </c>
      <c r="J1010" s="140" t="s">
        <v>514</v>
      </c>
      <c r="K1010" s="140">
        <v>11.856</v>
      </c>
      <c r="L1010" s="140">
        <f t="shared" ref="L1010" si="503">K1010</f>
        <v>11.856</v>
      </c>
    </row>
    <row r="1011" spans="1:12">
      <c r="A1011" s="142" t="s">
        <v>134</v>
      </c>
      <c r="B1011" s="142">
        <v>2018</v>
      </c>
      <c r="C1011" s="143">
        <v>43436</v>
      </c>
      <c r="D1011" s="142" t="s">
        <v>72</v>
      </c>
      <c r="E1011" s="142" t="s">
        <v>518</v>
      </c>
      <c r="F1011" s="142" t="s">
        <v>30</v>
      </c>
      <c r="G1011" s="142" t="s">
        <v>31</v>
      </c>
      <c r="H1011" s="142">
        <v>400</v>
      </c>
      <c r="I1011" s="142">
        <v>3</v>
      </c>
      <c r="J1011" s="142" t="s">
        <v>515</v>
      </c>
      <c r="K1011" s="142">
        <v>19.161999999999999</v>
      </c>
      <c r="L1011" s="142">
        <f t="shared" ref="L1011" si="504">K1011-K1010</f>
        <v>7.3059999999999992</v>
      </c>
    </row>
    <row r="1012" spans="1:12">
      <c r="A1012" s="140" t="s">
        <v>134</v>
      </c>
      <c r="B1012" s="140">
        <v>2018</v>
      </c>
      <c r="C1012" s="141">
        <v>43436</v>
      </c>
      <c r="D1012" s="140" t="s">
        <v>72</v>
      </c>
      <c r="E1012" s="140" t="s">
        <v>518</v>
      </c>
      <c r="F1012" s="140" t="s">
        <v>30</v>
      </c>
      <c r="G1012" s="140" t="s">
        <v>31</v>
      </c>
      <c r="H1012" s="140">
        <v>400</v>
      </c>
      <c r="I1012" s="140">
        <v>3</v>
      </c>
      <c r="J1012" s="140" t="s">
        <v>516</v>
      </c>
      <c r="K1012" s="140">
        <v>26.265999999999998</v>
      </c>
      <c r="L1012" s="142">
        <f t="shared" si="482"/>
        <v>7.1039999999999992</v>
      </c>
    </row>
    <row r="1013" spans="1:12">
      <c r="A1013" s="142" t="s">
        <v>134</v>
      </c>
      <c r="B1013" s="142">
        <v>2018</v>
      </c>
      <c r="C1013" s="143">
        <v>43436</v>
      </c>
      <c r="D1013" s="142" t="s">
        <v>72</v>
      </c>
      <c r="E1013" s="142" t="s">
        <v>518</v>
      </c>
      <c r="F1013" s="142" t="s">
        <v>30</v>
      </c>
      <c r="G1013" s="142" t="s">
        <v>31</v>
      </c>
      <c r="H1013" s="142">
        <v>400</v>
      </c>
      <c r="I1013" s="142">
        <v>3</v>
      </c>
      <c r="J1013" s="142" t="s">
        <v>517</v>
      </c>
      <c r="K1013" s="142">
        <v>33.601999999999997</v>
      </c>
      <c r="L1013" s="142">
        <f t="shared" si="482"/>
        <v>7.3359999999999985</v>
      </c>
    </row>
    <row r="1014" spans="1:12">
      <c r="A1014" s="140" t="s">
        <v>134</v>
      </c>
      <c r="B1014" s="140">
        <v>2018</v>
      </c>
      <c r="C1014" s="141">
        <v>43436</v>
      </c>
      <c r="D1014" s="140" t="s">
        <v>72</v>
      </c>
      <c r="E1014" s="140" t="s">
        <v>518</v>
      </c>
      <c r="F1014" s="140" t="s">
        <v>188</v>
      </c>
      <c r="G1014" s="140" t="s">
        <v>19</v>
      </c>
      <c r="H1014" s="140">
        <v>400</v>
      </c>
      <c r="I1014" s="140">
        <v>4</v>
      </c>
      <c r="J1014" s="140" t="s">
        <v>514</v>
      </c>
      <c r="K1014" s="140">
        <v>12.141999999999999</v>
      </c>
      <c r="L1014" s="140">
        <f t="shared" ref="L1014" si="505">K1014</f>
        <v>12.141999999999999</v>
      </c>
    </row>
    <row r="1015" spans="1:12">
      <c r="A1015" s="142" t="s">
        <v>134</v>
      </c>
      <c r="B1015" s="142">
        <v>2018</v>
      </c>
      <c r="C1015" s="143">
        <v>43436</v>
      </c>
      <c r="D1015" s="142" t="s">
        <v>72</v>
      </c>
      <c r="E1015" s="142" t="s">
        <v>518</v>
      </c>
      <c r="F1015" s="142" t="s">
        <v>188</v>
      </c>
      <c r="G1015" s="142" t="s">
        <v>19</v>
      </c>
      <c r="H1015" s="142">
        <v>400</v>
      </c>
      <c r="I1015" s="142">
        <v>4</v>
      </c>
      <c r="J1015" s="142" t="s">
        <v>515</v>
      </c>
      <c r="K1015" s="142">
        <v>19.597999999999999</v>
      </c>
      <c r="L1015" s="142">
        <f t="shared" ref="L1015" si="506">K1015-K1014</f>
        <v>7.4559999999999995</v>
      </c>
    </row>
    <row r="1016" spans="1:12">
      <c r="A1016" s="140" t="s">
        <v>134</v>
      </c>
      <c r="B1016" s="140">
        <v>2018</v>
      </c>
      <c r="C1016" s="141">
        <v>43436</v>
      </c>
      <c r="D1016" s="140" t="s">
        <v>72</v>
      </c>
      <c r="E1016" s="140" t="s">
        <v>518</v>
      </c>
      <c r="F1016" s="140" t="s">
        <v>188</v>
      </c>
      <c r="G1016" s="140" t="s">
        <v>19</v>
      </c>
      <c r="H1016" s="140">
        <v>400</v>
      </c>
      <c r="I1016" s="140">
        <v>4</v>
      </c>
      <c r="J1016" s="140" t="s">
        <v>516</v>
      </c>
      <c r="K1016" s="140">
        <v>26.77</v>
      </c>
      <c r="L1016" s="142">
        <f t="shared" si="482"/>
        <v>7.1720000000000006</v>
      </c>
    </row>
    <row r="1017" spans="1:12">
      <c r="A1017" s="142" t="s">
        <v>134</v>
      </c>
      <c r="B1017" s="142">
        <v>2018</v>
      </c>
      <c r="C1017" s="143">
        <v>43436</v>
      </c>
      <c r="D1017" s="142" t="s">
        <v>72</v>
      </c>
      <c r="E1017" s="142" t="s">
        <v>518</v>
      </c>
      <c r="F1017" s="142" t="s">
        <v>188</v>
      </c>
      <c r="G1017" s="142" t="s">
        <v>19</v>
      </c>
      <c r="H1017" s="142">
        <v>400</v>
      </c>
      <c r="I1017" s="142">
        <v>4</v>
      </c>
      <c r="J1017" s="142" t="s">
        <v>517</v>
      </c>
      <c r="K1017" s="142">
        <v>34.078000000000003</v>
      </c>
      <c r="L1017" s="142">
        <f t="shared" si="482"/>
        <v>7.3080000000000034</v>
      </c>
    </row>
    <row r="1018" spans="1:12">
      <c r="A1018" s="140" t="s">
        <v>134</v>
      </c>
      <c r="B1018" s="140">
        <v>2018</v>
      </c>
      <c r="C1018" s="141">
        <v>43436</v>
      </c>
      <c r="D1018" s="140" t="s">
        <v>72</v>
      </c>
      <c r="E1018" s="140" t="s">
        <v>518</v>
      </c>
      <c r="F1018" s="140" t="s">
        <v>101</v>
      </c>
      <c r="G1018" s="140" t="s">
        <v>47</v>
      </c>
      <c r="H1018" s="140">
        <v>400</v>
      </c>
      <c r="I1018" s="140">
        <v>5</v>
      </c>
      <c r="J1018" s="140" t="s">
        <v>514</v>
      </c>
      <c r="K1018" s="140">
        <v>11.971</v>
      </c>
      <c r="L1018" s="140">
        <f t="shared" ref="L1018" si="507">K1018</f>
        <v>11.971</v>
      </c>
    </row>
    <row r="1019" spans="1:12">
      <c r="A1019" s="142" t="s">
        <v>134</v>
      </c>
      <c r="B1019" s="142">
        <v>2018</v>
      </c>
      <c r="C1019" s="143">
        <v>43436</v>
      </c>
      <c r="D1019" s="142" t="s">
        <v>72</v>
      </c>
      <c r="E1019" s="142" t="s">
        <v>518</v>
      </c>
      <c r="F1019" s="142" t="s">
        <v>101</v>
      </c>
      <c r="G1019" s="142" t="s">
        <v>47</v>
      </c>
      <c r="H1019" s="142">
        <v>400</v>
      </c>
      <c r="I1019" s="142">
        <v>5</v>
      </c>
      <c r="J1019" s="142" t="s">
        <v>515</v>
      </c>
      <c r="K1019" s="142">
        <v>19.402999999999999</v>
      </c>
      <c r="L1019" s="142">
        <f t="shared" ref="L1019" si="508">K1019-K1018</f>
        <v>7.4319999999999986</v>
      </c>
    </row>
    <row r="1020" spans="1:12">
      <c r="A1020" s="140" t="s">
        <v>134</v>
      </c>
      <c r="B1020" s="140">
        <v>2018</v>
      </c>
      <c r="C1020" s="141">
        <v>43436</v>
      </c>
      <c r="D1020" s="140" t="s">
        <v>72</v>
      </c>
      <c r="E1020" s="140" t="s">
        <v>518</v>
      </c>
      <c r="F1020" s="140" t="s">
        <v>101</v>
      </c>
      <c r="G1020" s="140" t="s">
        <v>47</v>
      </c>
      <c r="H1020" s="140">
        <v>400</v>
      </c>
      <c r="I1020" s="140">
        <v>5</v>
      </c>
      <c r="J1020" s="140" t="s">
        <v>516</v>
      </c>
      <c r="K1020" s="140">
        <v>26.637</v>
      </c>
      <c r="L1020" s="142">
        <f t="shared" si="482"/>
        <v>7.2340000000000018</v>
      </c>
    </row>
    <row r="1021" spans="1:12">
      <c r="A1021" s="142" t="s">
        <v>134</v>
      </c>
      <c r="B1021" s="142">
        <v>2018</v>
      </c>
      <c r="C1021" s="143">
        <v>43436</v>
      </c>
      <c r="D1021" s="142" t="s">
        <v>72</v>
      </c>
      <c r="E1021" s="142" t="s">
        <v>518</v>
      </c>
      <c r="F1021" s="142" t="s">
        <v>101</v>
      </c>
      <c r="G1021" s="142" t="s">
        <v>47</v>
      </c>
      <c r="H1021" s="142">
        <v>400</v>
      </c>
      <c r="I1021" s="142">
        <v>5</v>
      </c>
      <c r="J1021" s="142" t="s">
        <v>517</v>
      </c>
      <c r="K1021" s="142">
        <v>34.134999999999998</v>
      </c>
      <c r="L1021" s="142">
        <f t="shared" si="482"/>
        <v>7.4979999999999976</v>
      </c>
    </row>
    <row r="1022" spans="1:12">
      <c r="A1022" s="140" t="s">
        <v>134</v>
      </c>
      <c r="B1022" s="140">
        <v>2018</v>
      </c>
      <c r="C1022" s="141">
        <v>43436</v>
      </c>
      <c r="D1022" s="140" t="s">
        <v>72</v>
      </c>
      <c r="E1022" s="140" t="s">
        <v>518</v>
      </c>
      <c r="F1022" s="140" t="s">
        <v>142</v>
      </c>
      <c r="G1022" s="140" t="s">
        <v>61</v>
      </c>
      <c r="H1022" s="140">
        <v>26.479452054794521</v>
      </c>
      <c r="I1022" s="140">
        <v>6</v>
      </c>
      <c r="J1022" s="140" t="s">
        <v>514</v>
      </c>
      <c r="K1022" s="140">
        <v>12.064</v>
      </c>
      <c r="L1022" s="140">
        <f t="shared" ref="L1022" si="509">K1022</f>
        <v>12.064</v>
      </c>
    </row>
    <row r="1023" spans="1:12">
      <c r="A1023" s="142" t="s">
        <v>134</v>
      </c>
      <c r="B1023" s="142">
        <v>2018</v>
      </c>
      <c r="C1023" s="143">
        <v>43436</v>
      </c>
      <c r="D1023" s="142" t="s">
        <v>72</v>
      </c>
      <c r="E1023" s="142" t="s">
        <v>518</v>
      </c>
      <c r="F1023" s="142" t="s">
        <v>142</v>
      </c>
      <c r="G1023" s="142" t="s">
        <v>61</v>
      </c>
      <c r="H1023" s="142">
        <v>26.479452054794521</v>
      </c>
      <c r="I1023" s="142">
        <v>6</v>
      </c>
      <c r="J1023" s="142" t="s">
        <v>515</v>
      </c>
      <c r="K1023" s="142">
        <v>19.478999999999999</v>
      </c>
      <c r="L1023" s="142">
        <f t="shared" ref="L1023" si="510">K1023-K1022</f>
        <v>7.4149999999999991</v>
      </c>
    </row>
    <row r="1024" spans="1:12">
      <c r="A1024" s="140" t="s">
        <v>134</v>
      </c>
      <c r="B1024" s="140">
        <v>2018</v>
      </c>
      <c r="C1024" s="141">
        <v>43436</v>
      </c>
      <c r="D1024" s="140" t="s">
        <v>72</v>
      </c>
      <c r="E1024" s="140" t="s">
        <v>518</v>
      </c>
      <c r="F1024" s="140" t="s">
        <v>142</v>
      </c>
      <c r="G1024" s="140" t="s">
        <v>61</v>
      </c>
      <c r="H1024" s="140">
        <v>26.479452054794521</v>
      </c>
      <c r="I1024" s="140">
        <v>6</v>
      </c>
      <c r="J1024" s="140" t="s">
        <v>516</v>
      </c>
      <c r="K1024" s="140">
        <v>26.721</v>
      </c>
      <c r="L1024" s="142">
        <f t="shared" si="482"/>
        <v>7.2420000000000009</v>
      </c>
    </row>
    <row r="1025" spans="1:12">
      <c r="A1025" s="142" t="s">
        <v>134</v>
      </c>
      <c r="B1025" s="142">
        <v>2018</v>
      </c>
      <c r="C1025" s="143">
        <v>43436</v>
      </c>
      <c r="D1025" s="142" t="s">
        <v>72</v>
      </c>
      <c r="E1025" s="142" t="s">
        <v>518</v>
      </c>
      <c r="F1025" s="142" t="s">
        <v>142</v>
      </c>
      <c r="G1025" s="142" t="s">
        <v>61</v>
      </c>
      <c r="H1025" s="142">
        <v>26.479452054794521</v>
      </c>
      <c r="I1025" s="142">
        <v>6</v>
      </c>
      <c r="J1025" s="142" t="s">
        <v>517</v>
      </c>
      <c r="K1025" s="142">
        <v>34.249000000000002</v>
      </c>
      <c r="L1025" s="142">
        <f t="shared" si="482"/>
        <v>7.5280000000000022</v>
      </c>
    </row>
    <row r="1026" spans="1:12">
      <c r="A1026" s="140" t="s">
        <v>134</v>
      </c>
      <c r="B1026" s="140">
        <v>2018</v>
      </c>
      <c r="C1026" s="141">
        <v>43436</v>
      </c>
      <c r="D1026" s="140" t="s">
        <v>72</v>
      </c>
      <c r="E1026" s="140" t="s">
        <v>518</v>
      </c>
      <c r="F1026" s="140" t="s">
        <v>186</v>
      </c>
      <c r="G1026" s="140" t="s">
        <v>25</v>
      </c>
      <c r="H1026" s="140">
        <v>19.12054794520548</v>
      </c>
      <c r="I1026" s="140">
        <v>7</v>
      </c>
      <c r="J1026" s="140" t="s">
        <v>514</v>
      </c>
      <c r="K1026" s="140">
        <v>11.946</v>
      </c>
      <c r="L1026" s="140">
        <f t="shared" ref="L1026" si="511">K1026</f>
        <v>11.946</v>
      </c>
    </row>
    <row r="1027" spans="1:12">
      <c r="A1027" s="142" t="s">
        <v>134</v>
      </c>
      <c r="B1027" s="142">
        <v>2018</v>
      </c>
      <c r="C1027" s="143">
        <v>43436</v>
      </c>
      <c r="D1027" s="142" t="s">
        <v>72</v>
      </c>
      <c r="E1027" s="142" t="s">
        <v>518</v>
      </c>
      <c r="F1027" s="142" t="s">
        <v>186</v>
      </c>
      <c r="G1027" s="142" t="s">
        <v>25</v>
      </c>
      <c r="H1027" s="142">
        <v>19.12054794520548</v>
      </c>
      <c r="I1027" s="142">
        <v>7</v>
      </c>
      <c r="J1027" s="142" t="s">
        <v>515</v>
      </c>
      <c r="K1027" s="142">
        <v>19.491</v>
      </c>
      <c r="L1027" s="142">
        <f t="shared" ref="L1027" si="512">K1027-K1026</f>
        <v>7.5449999999999999</v>
      </c>
    </row>
    <row r="1028" spans="1:12">
      <c r="A1028" s="140" t="s">
        <v>134</v>
      </c>
      <c r="B1028" s="140">
        <v>2018</v>
      </c>
      <c r="C1028" s="141">
        <v>43436</v>
      </c>
      <c r="D1028" s="140" t="s">
        <v>72</v>
      </c>
      <c r="E1028" s="140" t="s">
        <v>518</v>
      </c>
      <c r="F1028" s="140" t="s">
        <v>186</v>
      </c>
      <c r="G1028" s="140" t="s">
        <v>25</v>
      </c>
      <c r="H1028" s="140">
        <v>19.12054794520548</v>
      </c>
      <c r="I1028" s="140">
        <v>7</v>
      </c>
      <c r="J1028" s="140" t="s">
        <v>516</v>
      </c>
      <c r="K1028" s="140">
        <v>26.821000000000002</v>
      </c>
      <c r="L1028" s="142">
        <f t="shared" si="482"/>
        <v>7.3300000000000018</v>
      </c>
    </row>
    <row r="1029" spans="1:12">
      <c r="A1029" s="142" t="s">
        <v>134</v>
      </c>
      <c r="B1029" s="142">
        <v>2018</v>
      </c>
      <c r="C1029" s="143">
        <v>43436</v>
      </c>
      <c r="D1029" s="142" t="s">
        <v>72</v>
      </c>
      <c r="E1029" s="142" t="s">
        <v>518</v>
      </c>
      <c r="F1029" s="142" t="s">
        <v>186</v>
      </c>
      <c r="G1029" s="142" t="s">
        <v>25</v>
      </c>
      <c r="H1029" s="142">
        <v>19.12054794520548</v>
      </c>
      <c r="I1029" s="142">
        <v>7</v>
      </c>
      <c r="J1029" s="142" t="s">
        <v>517</v>
      </c>
      <c r="K1029" s="142">
        <v>34.356000000000002</v>
      </c>
      <c r="L1029" s="142">
        <f t="shared" si="482"/>
        <v>7.5350000000000001</v>
      </c>
    </row>
    <row r="1030" spans="1:12">
      <c r="A1030" s="140" t="s">
        <v>134</v>
      </c>
      <c r="B1030" s="140">
        <v>2018</v>
      </c>
      <c r="C1030" s="141">
        <v>43436</v>
      </c>
      <c r="D1030" s="140" t="s">
        <v>72</v>
      </c>
      <c r="E1030" s="140" t="s">
        <v>518</v>
      </c>
      <c r="F1030" s="140" t="s">
        <v>52</v>
      </c>
      <c r="G1030" s="140" t="s">
        <v>53</v>
      </c>
      <c r="H1030" s="140">
        <v>21.728767123287671</v>
      </c>
      <c r="I1030" s="140">
        <v>8</v>
      </c>
      <c r="J1030" s="140" t="s">
        <v>514</v>
      </c>
      <c r="K1030" s="140">
        <v>12.079000000000001</v>
      </c>
      <c r="L1030" s="140">
        <f t="shared" ref="L1030" si="513">K1030</f>
        <v>12.079000000000001</v>
      </c>
    </row>
    <row r="1031" spans="1:12">
      <c r="A1031" s="142" t="s">
        <v>134</v>
      </c>
      <c r="B1031" s="142">
        <v>2018</v>
      </c>
      <c r="C1031" s="143">
        <v>43436</v>
      </c>
      <c r="D1031" s="142" t="s">
        <v>72</v>
      </c>
      <c r="E1031" s="142" t="s">
        <v>518</v>
      </c>
      <c r="F1031" s="142" t="s">
        <v>52</v>
      </c>
      <c r="G1031" s="142" t="s">
        <v>53</v>
      </c>
      <c r="H1031" s="142">
        <v>21.728767123287671</v>
      </c>
      <c r="I1031" s="142">
        <v>8</v>
      </c>
      <c r="J1031" s="142" t="s">
        <v>515</v>
      </c>
      <c r="K1031" s="142">
        <v>19.63</v>
      </c>
      <c r="L1031" s="142">
        <f t="shared" ref="L1031:L1077" si="514">K1031-K1030</f>
        <v>7.5509999999999984</v>
      </c>
    </row>
    <row r="1032" spans="1:12">
      <c r="A1032" s="140" t="s">
        <v>134</v>
      </c>
      <c r="B1032" s="140">
        <v>2018</v>
      </c>
      <c r="C1032" s="141">
        <v>43436</v>
      </c>
      <c r="D1032" s="140" t="s">
        <v>72</v>
      </c>
      <c r="E1032" s="140" t="s">
        <v>518</v>
      </c>
      <c r="F1032" s="140" t="s">
        <v>52</v>
      </c>
      <c r="G1032" s="140" t="s">
        <v>53</v>
      </c>
      <c r="H1032" s="140">
        <v>21.728767123287671</v>
      </c>
      <c r="I1032" s="140">
        <v>8</v>
      </c>
      <c r="J1032" s="140" t="s">
        <v>516</v>
      </c>
      <c r="K1032" s="140">
        <v>26.956</v>
      </c>
      <c r="L1032" s="142">
        <f t="shared" si="514"/>
        <v>7.3260000000000005</v>
      </c>
    </row>
    <row r="1033" spans="1:12">
      <c r="A1033" s="142" t="s">
        <v>134</v>
      </c>
      <c r="B1033" s="142">
        <v>2018</v>
      </c>
      <c r="C1033" s="143">
        <v>43436</v>
      </c>
      <c r="D1033" s="142" t="s">
        <v>72</v>
      </c>
      <c r="E1033" s="142" t="s">
        <v>518</v>
      </c>
      <c r="F1033" s="142" t="s">
        <v>52</v>
      </c>
      <c r="G1033" s="142" t="s">
        <v>53</v>
      </c>
      <c r="H1033" s="142">
        <v>21.728767123287671</v>
      </c>
      <c r="I1033" s="142">
        <v>8</v>
      </c>
      <c r="J1033" s="142" t="s">
        <v>517</v>
      </c>
      <c r="K1033" s="142">
        <v>34.433999999999997</v>
      </c>
      <c r="L1033" s="142">
        <f t="shared" si="514"/>
        <v>7.477999999999998</v>
      </c>
    </row>
    <row r="1034" spans="1:12">
      <c r="A1034" s="140" t="s">
        <v>134</v>
      </c>
      <c r="B1034" s="140">
        <v>2018</v>
      </c>
      <c r="C1034" s="141">
        <v>43436</v>
      </c>
      <c r="D1034" s="140" t="s">
        <v>72</v>
      </c>
      <c r="E1034" s="140" t="s">
        <v>518</v>
      </c>
      <c r="F1034" s="140" t="s">
        <v>141</v>
      </c>
      <c r="G1034" s="140" t="s">
        <v>44</v>
      </c>
      <c r="H1034" s="140">
        <v>28.4</v>
      </c>
      <c r="I1034" s="140">
        <v>9</v>
      </c>
      <c r="J1034" s="140" t="s">
        <v>514</v>
      </c>
      <c r="K1034" s="140">
        <v>12.12</v>
      </c>
      <c r="L1034" s="140">
        <f t="shared" ref="L1034" si="515">K1034</f>
        <v>12.12</v>
      </c>
    </row>
    <row r="1035" spans="1:12">
      <c r="A1035" s="142" t="s">
        <v>134</v>
      </c>
      <c r="B1035" s="142">
        <v>2018</v>
      </c>
      <c r="C1035" s="143">
        <v>43436</v>
      </c>
      <c r="D1035" s="142" t="s">
        <v>72</v>
      </c>
      <c r="E1035" s="142" t="s">
        <v>518</v>
      </c>
      <c r="F1035" s="142" t="s">
        <v>141</v>
      </c>
      <c r="G1035" s="142" t="s">
        <v>44</v>
      </c>
      <c r="H1035" s="142">
        <v>28.4</v>
      </c>
      <c r="I1035" s="142">
        <v>9</v>
      </c>
      <c r="J1035" s="142" t="s">
        <v>515</v>
      </c>
      <c r="K1035" s="142">
        <v>19.571000000000002</v>
      </c>
      <c r="L1035" s="142">
        <f t="shared" ref="L1035" si="516">K1035-K1034</f>
        <v>7.4510000000000023</v>
      </c>
    </row>
    <row r="1036" spans="1:12">
      <c r="A1036" s="140" t="s">
        <v>134</v>
      </c>
      <c r="B1036" s="140">
        <v>2018</v>
      </c>
      <c r="C1036" s="141">
        <v>43436</v>
      </c>
      <c r="D1036" s="140" t="s">
        <v>72</v>
      </c>
      <c r="E1036" s="140" t="s">
        <v>518</v>
      </c>
      <c r="F1036" s="140" t="s">
        <v>141</v>
      </c>
      <c r="G1036" s="140" t="s">
        <v>44</v>
      </c>
      <c r="H1036" s="140">
        <v>28.4</v>
      </c>
      <c r="I1036" s="140">
        <v>9</v>
      </c>
      <c r="J1036" s="140" t="s">
        <v>516</v>
      </c>
      <c r="K1036" s="140">
        <v>26.893000000000001</v>
      </c>
      <c r="L1036" s="142">
        <f t="shared" si="514"/>
        <v>7.3219999999999992</v>
      </c>
    </row>
    <row r="1037" spans="1:12">
      <c r="A1037" s="142" t="s">
        <v>134</v>
      </c>
      <c r="B1037" s="142">
        <v>2018</v>
      </c>
      <c r="C1037" s="143">
        <v>43436</v>
      </c>
      <c r="D1037" s="142" t="s">
        <v>72</v>
      </c>
      <c r="E1037" s="142" t="s">
        <v>518</v>
      </c>
      <c r="F1037" s="142" t="s">
        <v>141</v>
      </c>
      <c r="G1037" s="142" t="s">
        <v>44</v>
      </c>
      <c r="H1037" s="142">
        <v>28.4</v>
      </c>
      <c r="I1037" s="142">
        <v>9</v>
      </c>
      <c r="J1037" s="142" t="s">
        <v>517</v>
      </c>
      <c r="K1037" s="142">
        <v>34.46</v>
      </c>
      <c r="L1037" s="142">
        <f t="shared" si="514"/>
        <v>7.5670000000000002</v>
      </c>
    </row>
    <row r="1038" spans="1:12">
      <c r="A1038" s="140" t="s">
        <v>134</v>
      </c>
      <c r="B1038" s="140">
        <v>2018</v>
      </c>
      <c r="C1038" s="141">
        <v>43436</v>
      </c>
      <c r="D1038" s="140" t="s">
        <v>72</v>
      </c>
      <c r="E1038" s="140" t="s">
        <v>518</v>
      </c>
      <c r="F1038" s="140" t="s">
        <v>157</v>
      </c>
      <c r="G1038" s="140" t="s">
        <v>38</v>
      </c>
      <c r="H1038" s="140">
        <v>119.0027397260274</v>
      </c>
      <c r="I1038" s="140">
        <v>10</v>
      </c>
      <c r="J1038" s="140" t="s">
        <v>514</v>
      </c>
      <c r="K1038" s="140">
        <v>11.920999999999999</v>
      </c>
      <c r="L1038" s="140">
        <f t="shared" ref="L1038" si="517">K1038</f>
        <v>11.920999999999999</v>
      </c>
    </row>
    <row r="1039" spans="1:12">
      <c r="A1039" s="142" t="s">
        <v>134</v>
      </c>
      <c r="B1039" s="142">
        <v>2018</v>
      </c>
      <c r="C1039" s="143">
        <v>43436</v>
      </c>
      <c r="D1039" s="142" t="s">
        <v>72</v>
      </c>
      <c r="E1039" s="142" t="s">
        <v>518</v>
      </c>
      <c r="F1039" s="142" t="s">
        <v>157</v>
      </c>
      <c r="G1039" s="142" t="s">
        <v>38</v>
      </c>
      <c r="H1039" s="142">
        <v>119.0027397260274</v>
      </c>
      <c r="I1039" s="142">
        <v>10</v>
      </c>
      <c r="J1039" s="142" t="s">
        <v>515</v>
      </c>
      <c r="K1039" s="142">
        <v>19.350999999999999</v>
      </c>
      <c r="L1039" s="142">
        <f t="shared" ref="L1039" si="518">K1039-K1038</f>
        <v>7.43</v>
      </c>
    </row>
    <row r="1040" spans="1:12">
      <c r="A1040" s="140" t="s">
        <v>134</v>
      </c>
      <c r="B1040" s="140">
        <v>2018</v>
      </c>
      <c r="C1040" s="141">
        <v>43436</v>
      </c>
      <c r="D1040" s="140" t="s">
        <v>72</v>
      </c>
      <c r="E1040" s="140" t="s">
        <v>518</v>
      </c>
      <c r="F1040" s="140" t="s">
        <v>157</v>
      </c>
      <c r="G1040" s="140" t="s">
        <v>38</v>
      </c>
      <c r="H1040" s="140">
        <v>119.0027397260274</v>
      </c>
      <c r="I1040" s="140">
        <v>10</v>
      </c>
      <c r="J1040" s="140" t="s">
        <v>516</v>
      </c>
      <c r="K1040" s="140">
        <v>26.736000000000001</v>
      </c>
      <c r="L1040" s="142">
        <f t="shared" si="514"/>
        <v>7.3850000000000016</v>
      </c>
    </row>
    <row r="1041" spans="1:12">
      <c r="A1041" s="142" t="s">
        <v>134</v>
      </c>
      <c r="B1041" s="142">
        <v>2018</v>
      </c>
      <c r="C1041" s="143">
        <v>43436</v>
      </c>
      <c r="D1041" s="142" t="s">
        <v>72</v>
      </c>
      <c r="E1041" s="142" t="s">
        <v>518</v>
      </c>
      <c r="F1041" s="142" t="s">
        <v>157</v>
      </c>
      <c r="G1041" s="142" t="s">
        <v>38</v>
      </c>
      <c r="H1041" s="142">
        <v>119.0027397260274</v>
      </c>
      <c r="I1041" s="142">
        <v>10</v>
      </c>
      <c r="J1041" s="142" t="s">
        <v>517</v>
      </c>
      <c r="K1041" s="142">
        <v>34.573</v>
      </c>
      <c r="L1041" s="142">
        <f t="shared" si="514"/>
        <v>7.8369999999999997</v>
      </c>
    </row>
    <row r="1042" spans="1:12">
      <c r="A1042" s="140" t="s">
        <v>134</v>
      </c>
      <c r="B1042" s="140">
        <v>2018</v>
      </c>
      <c r="C1042" s="141">
        <v>43436</v>
      </c>
      <c r="D1042" s="140" t="s">
        <v>72</v>
      </c>
      <c r="E1042" s="140" t="s">
        <v>518</v>
      </c>
      <c r="F1042" s="140" t="s">
        <v>166</v>
      </c>
      <c r="G1042" s="140" t="s">
        <v>121</v>
      </c>
      <c r="H1042" s="140">
        <v>400</v>
      </c>
      <c r="I1042" s="140">
        <v>11</v>
      </c>
      <c r="J1042" s="140" t="s">
        <v>514</v>
      </c>
      <c r="K1042" s="140">
        <v>12.06</v>
      </c>
      <c r="L1042" s="140">
        <f t="shared" ref="L1042" si="519">K1042</f>
        <v>12.06</v>
      </c>
    </row>
    <row r="1043" spans="1:12">
      <c r="A1043" s="142" t="s">
        <v>134</v>
      </c>
      <c r="B1043" s="142">
        <v>2018</v>
      </c>
      <c r="C1043" s="143">
        <v>43436</v>
      </c>
      <c r="D1043" s="142" t="s">
        <v>72</v>
      </c>
      <c r="E1043" s="142" t="s">
        <v>518</v>
      </c>
      <c r="F1043" s="142" t="s">
        <v>166</v>
      </c>
      <c r="G1043" s="142" t="s">
        <v>121</v>
      </c>
      <c r="H1043" s="142">
        <v>400</v>
      </c>
      <c r="I1043" s="142">
        <v>11</v>
      </c>
      <c r="J1043" s="142" t="s">
        <v>515</v>
      </c>
      <c r="K1043" s="142">
        <v>19.533000000000001</v>
      </c>
      <c r="L1043" s="142">
        <f t="shared" ref="L1043" si="520">K1043-K1042</f>
        <v>7.4730000000000008</v>
      </c>
    </row>
    <row r="1044" spans="1:12">
      <c r="A1044" s="140" t="s">
        <v>134</v>
      </c>
      <c r="B1044" s="140">
        <v>2018</v>
      </c>
      <c r="C1044" s="141">
        <v>43436</v>
      </c>
      <c r="D1044" s="140" t="s">
        <v>72</v>
      </c>
      <c r="E1044" s="140" t="s">
        <v>518</v>
      </c>
      <c r="F1044" s="140" t="s">
        <v>166</v>
      </c>
      <c r="G1044" s="140" t="s">
        <v>121</v>
      </c>
      <c r="H1044" s="140">
        <v>400</v>
      </c>
      <c r="I1044" s="140">
        <v>11</v>
      </c>
      <c r="J1044" s="140" t="s">
        <v>516</v>
      </c>
      <c r="K1044" s="140">
        <v>26.93</v>
      </c>
      <c r="L1044" s="142">
        <f t="shared" si="514"/>
        <v>7.3969999999999985</v>
      </c>
    </row>
    <row r="1045" spans="1:12">
      <c r="A1045" s="142" t="s">
        <v>134</v>
      </c>
      <c r="B1045" s="142">
        <v>2018</v>
      </c>
      <c r="C1045" s="143">
        <v>43436</v>
      </c>
      <c r="D1045" s="142" t="s">
        <v>72</v>
      </c>
      <c r="E1045" s="142" t="s">
        <v>518</v>
      </c>
      <c r="F1045" s="142" t="s">
        <v>166</v>
      </c>
      <c r="G1045" s="142" t="s">
        <v>121</v>
      </c>
      <c r="H1045" s="142">
        <v>400</v>
      </c>
      <c r="I1045" s="142">
        <v>11</v>
      </c>
      <c r="J1045" s="142" t="s">
        <v>517</v>
      </c>
      <c r="K1045" s="142">
        <v>34.715000000000003</v>
      </c>
      <c r="L1045" s="142">
        <f t="shared" si="514"/>
        <v>7.7850000000000037</v>
      </c>
    </row>
    <row r="1046" spans="1:12">
      <c r="A1046" s="140" t="s">
        <v>134</v>
      </c>
      <c r="B1046" s="140">
        <v>2018</v>
      </c>
      <c r="C1046" s="141">
        <v>43436</v>
      </c>
      <c r="D1046" s="140" t="s">
        <v>72</v>
      </c>
      <c r="E1046" s="140" t="s">
        <v>209</v>
      </c>
      <c r="F1046" s="140" t="s">
        <v>30</v>
      </c>
      <c r="G1046" s="140" t="s">
        <v>31</v>
      </c>
      <c r="H1046" s="140">
        <v>400</v>
      </c>
      <c r="I1046" s="140">
        <v>1</v>
      </c>
      <c r="J1046" s="140" t="s">
        <v>514</v>
      </c>
      <c r="K1046" s="140">
        <v>11.664999999999999</v>
      </c>
      <c r="L1046" s="140">
        <f t="shared" ref="L1046" si="521">K1046</f>
        <v>11.664999999999999</v>
      </c>
    </row>
    <row r="1047" spans="1:12">
      <c r="A1047" s="142" t="s">
        <v>134</v>
      </c>
      <c r="B1047" s="142">
        <v>2018</v>
      </c>
      <c r="C1047" s="143">
        <v>43436</v>
      </c>
      <c r="D1047" s="142" t="s">
        <v>72</v>
      </c>
      <c r="E1047" s="142" t="s">
        <v>209</v>
      </c>
      <c r="F1047" s="142" t="s">
        <v>30</v>
      </c>
      <c r="G1047" s="142" t="s">
        <v>31</v>
      </c>
      <c r="H1047" s="142">
        <v>400</v>
      </c>
      <c r="I1047" s="142">
        <v>1</v>
      </c>
      <c r="J1047" s="142" t="s">
        <v>515</v>
      </c>
      <c r="K1047" s="142">
        <v>18.853000000000002</v>
      </c>
      <c r="L1047" s="142">
        <f t="shared" ref="L1047" si="522">K1047-K1046</f>
        <v>7.1880000000000024</v>
      </c>
    </row>
    <row r="1048" spans="1:12">
      <c r="A1048" s="140" t="s">
        <v>134</v>
      </c>
      <c r="B1048" s="140">
        <v>2018</v>
      </c>
      <c r="C1048" s="141">
        <v>43436</v>
      </c>
      <c r="D1048" s="140" t="s">
        <v>72</v>
      </c>
      <c r="E1048" s="140" t="s">
        <v>209</v>
      </c>
      <c r="F1048" s="140" t="s">
        <v>30</v>
      </c>
      <c r="G1048" s="140" t="s">
        <v>31</v>
      </c>
      <c r="H1048" s="140">
        <v>400</v>
      </c>
      <c r="I1048" s="140">
        <v>1</v>
      </c>
      <c r="J1048" s="140" t="s">
        <v>516</v>
      </c>
      <c r="K1048" s="140">
        <v>25.895</v>
      </c>
      <c r="L1048" s="142">
        <f t="shared" si="514"/>
        <v>7.041999999999998</v>
      </c>
    </row>
    <row r="1049" spans="1:12">
      <c r="A1049" s="142" t="s">
        <v>134</v>
      </c>
      <c r="B1049" s="142">
        <v>2018</v>
      </c>
      <c r="C1049" s="143">
        <v>43436</v>
      </c>
      <c r="D1049" s="142" t="s">
        <v>72</v>
      </c>
      <c r="E1049" s="142" t="s">
        <v>209</v>
      </c>
      <c r="F1049" s="142" t="s">
        <v>30</v>
      </c>
      <c r="G1049" s="142" t="s">
        <v>31</v>
      </c>
      <c r="H1049" s="142">
        <v>400</v>
      </c>
      <c r="I1049" s="142">
        <v>1</v>
      </c>
      <c r="J1049" s="142" t="s">
        <v>517</v>
      </c>
      <c r="K1049" s="142">
        <v>33.21</v>
      </c>
      <c r="L1049" s="142">
        <f t="shared" si="514"/>
        <v>7.3150000000000013</v>
      </c>
    </row>
    <row r="1050" spans="1:12">
      <c r="A1050" s="140" t="s">
        <v>134</v>
      </c>
      <c r="B1050" s="140">
        <v>2018</v>
      </c>
      <c r="C1050" s="141">
        <v>43436</v>
      </c>
      <c r="D1050" s="140" t="s">
        <v>72</v>
      </c>
      <c r="E1050" s="140" t="s">
        <v>209</v>
      </c>
      <c r="F1050" s="140" t="s">
        <v>544</v>
      </c>
      <c r="G1050" s="140" t="s">
        <v>15</v>
      </c>
      <c r="H1050" s="140">
        <v>400</v>
      </c>
      <c r="I1050" s="140">
        <v>2</v>
      </c>
      <c r="J1050" s="140" t="s">
        <v>514</v>
      </c>
      <c r="K1050" s="140">
        <v>11.618</v>
      </c>
      <c r="L1050" s="140">
        <f t="shared" ref="L1050" si="523">K1050</f>
        <v>11.618</v>
      </c>
    </row>
    <row r="1051" spans="1:12">
      <c r="A1051" s="142" t="s">
        <v>134</v>
      </c>
      <c r="B1051" s="142">
        <v>2018</v>
      </c>
      <c r="C1051" s="143">
        <v>43436</v>
      </c>
      <c r="D1051" s="142" t="s">
        <v>72</v>
      </c>
      <c r="E1051" s="142" t="s">
        <v>209</v>
      </c>
      <c r="F1051" s="142" t="s">
        <v>544</v>
      </c>
      <c r="G1051" s="142" t="s">
        <v>15</v>
      </c>
      <c r="H1051" s="142">
        <v>400</v>
      </c>
      <c r="I1051" s="142">
        <v>2</v>
      </c>
      <c r="J1051" s="142" t="s">
        <v>515</v>
      </c>
      <c r="K1051" s="142">
        <v>18.867999999999999</v>
      </c>
      <c r="L1051" s="142">
        <f t="shared" ref="L1051" si="524">K1051-K1050</f>
        <v>7.2499999999999982</v>
      </c>
    </row>
    <row r="1052" spans="1:12">
      <c r="A1052" s="140" t="s">
        <v>134</v>
      </c>
      <c r="B1052" s="140">
        <v>2018</v>
      </c>
      <c r="C1052" s="141">
        <v>43436</v>
      </c>
      <c r="D1052" s="140" t="s">
        <v>72</v>
      </c>
      <c r="E1052" s="140" t="s">
        <v>209</v>
      </c>
      <c r="F1052" s="140" t="s">
        <v>544</v>
      </c>
      <c r="G1052" s="140" t="s">
        <v>15</v>
      </c>
      <c r="H1052" s="140">
        <v>400</v>
      </c>
      <c r="I1052" s="140">
        <v>2</v>
      </c>
      <c r="J1052" s="140" t="s">
        <v>516</v>
      </c>
      <c r="K1052" s="140">
        <v>26.004999999999999</v>
      </c>
      <c r="L1052" s="142">
        <f t="shared" si="514"/>
        <v>7.1370000000000005</v>
      </c>
    </row>
    <row r="1053" spans="1:12">
      <c r="A1053" s="142" t="s">
        <v>134</v>
      </c>
      <c r="B1053" s="142">
        <v>2018</v>
      </c>
      <c r="C1053" s="143">
        <v>43436</v>
      </c>
      <c r="D1053" s="142" t="s">
        <v>72</v>
      </c>
      <c r="E1053" s="142" t="s">
        <v>209</v>
      </c>
      <c r="F1053" s="142" t="s">
        <v>544</v>
      </c>
      <c r="G1053" s="142" t="s">
        <v>15</v>
      </c>
      <c r="H1053" s="142">
        <v>400</v>
      </c>
      <c r="I1053" s="142">
        <v>2</v>
      </c>
      <c r="J1053" s="142" t="s">
        <v>517</v>
      </c>
      <c r="K1053" s="142">
        <v>33.4</v>
      </c>
      <c r="L1053" s="142">
        <f t="shared" si="514"/>
        <v>7.3949999999999996</v>
      </c>
    </row>
    <row r="1054" spans="1:12">
      <c r="A1054" s="140" t="s">
        <v>134</v>
      </c>
      <c r="B1054" s="140">
        <v>2018</v>
      </c>
      <c r="C1054" s="141">
        <v>43436</v>
      </c>
      <c r="D1054" s="140" t="s">
        <v>72</v>
      </c>
      <c r="E1054" s="140" t="s">
        <v>209</v>
      </c>
      <c r="F1054" s="140" t="s">
        <v>113</v>
      </c>
      <c r="G1054" s="140" t="s">
        <v>163</v>
      </c>
      <c r="H1054" s="140">
        <v>400</v>
      </c>
      <c r="I1054" s="140">
        <v>3</v>
      </c>
      <c r="J1054" s="140" t="s">
        <v>514</v>
      </c>
      <c r="K1054" s="140">
        <v>11.747</v>
      </c>
      <c r="L1054" s="140">
        <f t="shared" ref="L1054" si="525">K1054</f>
        <v>11.747</v>
      </c>
    </row>
    <row r="1055" spans="1:12">
      <c r="A1055" s="142" t="s">
        <v>134</v>
      </c>
      <c r="B1055" s="142">
        <v>2018</v>
      </c>
      <c r="C1055" s="143">
        <v>43436</v>
      </c>
      <c r="D1055" s="142" t="s">
        <v>72</v>
      </c>
      <c r="E1055" s="142" t="s">
        <v>209</v>
      </c>
      <c r="F1055" s="142" t="s">
        <v>113</v>
      </c>
      <c r="G1055" s="142" t="s">
        <v>163</v>
      </c>
      <c r="H1055" s="142">
        <v>400</v>
      </c>
      <c r="I1055" s="142">
        <v>3</v>
      </c>
      <c r="J1055" s="142" t="s">
        <v>515</v>
      </c>
      <c r="K1055" s="142">
        <v>19.099</v>
      </c>
      <c r="L1055" s="142">
        <f t="shared" ref="L1055" si="526">K1055-K1054</f>
        <v>7.3520000000000003</v>
      </c>
    </row>
    <row r="1056" spans="1:12">
      <c r="A1056" s="140" t="s">
        <v>134</v>
      </c>
      <c r="B1056" s="140">
        <v>2018</v>
      </c>
      <c r="C1056" s="141">
        <v>43436</v>
      </c>
      <c r="D1056" s="140" t="s">
        <v>72</v>
      </c>
      <c r="E1056" s="140" t="s">
        <v>209</v>
      </c>
      <c r="F1056" s="140" t="s">
        <v>113</v>
      </c>
      <c r="G1056" s="140" t="s">
        <v>163</v>
      </c>
      <c r="H1056" s="140">
        <v>400</v>
      </c>
      <c r="I1056" s="140">
        <v>3</v>
      </c>
      <c r="J1056" s="140" t="s">
        <v>516</v>
      </c>
      <c r="K1056" s="140">
        <v>26.218</v>
      </c>
      <c r="L1056" s="142">
        <f t="shared" si="514"/>
        <v>7.1189999999999998</v>
      </c>
    </row>
    <row r="1057" spans="1:12">
      <c r="A1057" s="142" t="s">
        <v>134</v>
      </c>
      <c r="B1057" s="142">
        <v>2018</v>
      </c>
      <c r="C1057" s="143">
        <v>43436</v>
      </c>
      <c r="D1057" s="142" t="s">
        <v>72</v>
      </c>
      <c r="E1057" s="142" t="s">
        <v>209</v>
      </c>
      <c r="F1057" s="142" t="s">
        <v>113</v>
      </c>
      <c r="G1057" s="142" t="s">
        <v>163</v>
      </c>
      <c r="H1057" s="142">
        <v>400</v>
      </c>
      <c r="I1057" s="142">
        <v>3</v>
      </c>
      <c r="J1057" s="142" t="s">
        <v>517</v>
      </c>
      <c r="K1057" s="142">
        <v>33.435000000000002</v>
      </c>
      <c r="L1057" s="142">
        <f t="shared" si="514"/>
        <v>7.2170000000000023</v>
      </c>
    </row>
    <row r="1058" spans="1:12">
      <c r="A1058" s="140" t="s">
        <v>134</v>
      </c>
      <c r="B1058" s="140">
        <v>2018</v>
      </c>
      <c r="C1058" s="141">
        <v>43436</v>
      </c>
      <c r="D1058" s="140" t="s">
        <v>72</v>
      </c>
      <c r="E1058" s="140" t="s">
        <v>209</v>
      </c>
      <c r="F1058" s="140" t="s">
        <v>188</v>
      </c>
      <c r="G1058" s="140" t="s">
        <v>19</v>
      </c>
      <c r="H1058" s="140">
        <v>400</v>
      </c>
      <c r="I1058" s="140">
        <v>4</v>
      </c>
      <c r="J1058" s="140" t="s">
        <v>514</v>
      </c>
      <c r="K1058" s="140">
        <v>12.039</v>
      </c>
      <c r="L1058" s="140">
        <f t="shared" ref="L1058" si="527">K1058</f>
        <v>12.039</v>
      </c>
    </row>
    <row r="1059" spans="1:12">
      <c r="A1059" s="142" t="s">
        <v>134</v>
      </c>
      <c r="B1059" s="142">
        <v>2018</v>
      </c>
      <c r="C1059" s="143">
        <v>43436</v>
      </c>
      <c r="D1059" s="142" t="s">
        <v>72</v>
      </c>
      <c r="E1059" s="142" t="s">
        <v>209</v>
      </c>
      <c r="F1059" s="142" t="s">
        <v>188</v>
      </c>
      <c r="G1059" s="142" t="s">
        <v>19</v>
      </c>
      <c r="H1059" s="142">
        <v>400</v>
      </c>
      <c r="I1059" s="142">
        <v>4</v>
      </c>
      <c r="J1059" s="142" t="s">
        <v>515</v>
      </c>
      <c r="K1059" s="142">
        <v>19.434000000000001</v>
      </c>
      <c r="L1059" s="142">
        <f t="shared" ref="L1059" si="528">K1059-K1058</f>
        <v>7.3950000000000014</v>
      </c>
    </row>
    <row r="1060" spans="1:12">
      <c r="A1060" s="140" t="s">
        <v>134</v>
      </c>
      <c r="B1060" s="140">
        <v>2018</v>
      </c>
      <c r="C1060" s="141">
        <v>43436</v>
      </c>
      <c r="D1060" s="140" t="s">
        <v>72</v>
      </c>
      <c r="E1060" s="140" t="s">
        <v>209</v>
      </c>
      <c r="F1060" s="140" t="s">
        <v>188</v>
      </c>
      <c r="G1060" s="140" t="s">
        <v>19</v>
      </c>
      <c r="H1060" s="140">
        <v>400</v>
      </c>
      <c r="I1060" s="140">
        <v>4</v>
      </c>
      <c r="J1060" s="140" t="s">
        <v>516</v>
      </c>
      <c r="K1060" s="140">
        <v>26.562999999999999</v>
      </c>
      <c r="L1060" s="142">
        <f t="shared" si="514"/>
        <v>7.1289999999999978</v>
      </c>
    </row>
    <row r="1061" spans="1:12">
      <c r="A1061" s="142" t="s">
        <v>134</v>
      </c>
      <c r="B1061" s="142">
        <v>2018</v>
      </c>
      <c r="C1061" s="143">
        <v>43436</v>
      </c>
      <c r="D1061" s="142" t="s">
        <v>72</v>
      </c>
      <c r="E1061" s="142" t="s">
        <v>209</v>
      </c>
      <c r="F1061" s="142" t="s">
        <v>188</v>
      </c>
      <c r="G1061" s="142" t="s">
        <v>19</v>
      </c>
      <c r="H1061" s="142">
        <v>400</v>
      </c>
      <c r="I1061" s="142">
        <v>4</v>
      </c>
      <c r="J1061" s="142" t="s">
        <v>517</v>
      </c>
      <c r="K1061" s="142">
        <v>33.828000000000003</v>
      </c>
      <c r="L1061" s="142">
        <f t="shared" si="514"/>
        <v>7.2650000000000041</v>
      </c>
    </row>
    <row r="1062" spans="1:12">
      <c r="A1062" s="140" t="s">
        <v>134</v>
      </c>
      <c r="B1062" s="140">
        <v>2018</v>
      </c>
      <c r="C1062" s="141">
        <v>43436</v>
      </c>
      <c r="D1062" s="140" t="s">
        <v>72</v>
      </c>
      <c r="E1062" s="140" t="s">
        <v>209</v>
      </c>
      <c r="F1062" s="140" t="s">
        <v>101</v>
      </c>
      <c r="G1062" s="140" t="s">
        <v>47</v>
      </c>
      <c r="H1062" s="140">
        <v>400</v>
      </c>
      <c r="I1062" s="140">
        <v>5</v>
      </c>
      <c r="J1062" s="140" t="s">
        <v>514</v>
      </c>
      <c r="K1062" s="140">
        <v>11.967000000000001</v>
      </c>
      <c r="L1062" s="140">
        <f t="shared" ref="L1062" si="529">K1062</f>
        <v>11.967000000000001</v>
      </c>
    </row>
    <row r="1063" spans="1:12">
      <c r="A1063" s="142" t="s">
        <v>134</v>
      </c>
      <c r="B1063" s="142">
        <v>2018</v>
      </c>
      <c r="C1063" s="143">
        <v>43436</v>
      </c>
      <c r="D1063" s="142" t="s">
        <v>72</v>
      </c>
      <c r="E1063" s="142" t="s">
        <v>209</v>
      </c>
      <c r="F1063" s="142" t="s">
        <v>101</v>
      </c>
      <c r="G1063" s="142" t="s">
        <v>47</v>
      </c>
      <c r="H1063" s="142">
        <v>400</v>
      </c>
      <c r="I1063" s="142">
        <v>5</v>
      </c>
      <c r="J1063" s="142" t="s">
        <v>515</v>
      </c>
      <c r="K1063" s="142">
        <v>19.399999999999999</v>
      </c>
      <c r="L1063" s="142">
        <f t="shared" ref="L1063" si="530">K1063-K1062</f>
        <v>7.4329999999999981</v>
      </c>
    </row>
    <row r="1064" spans="1:12">
      <c r="A1064" s="140" t="s">
        <v>134</v>
      </c>
      <c r="B1064" s="140">
        <v>2018</v>
      </c>
      <c r="C1064" s="141">
        <v>43436</v>
      </c>
      <c r="D1064" s="140" t="s">
        <v>72</v>
      </c>
      <c r="E1064" s="140" t="s">
        <v>209</v>
      </c>
      <c r="F1064" s="140" t="s">
        <v>101</v>
      </c>
      <c r="G1064" s="140" t="s">
        <v>47</v>
      </c>
      <c r="H1064" s="140">
        <v>400</v>
      </c>
      <c r="I1064" s="140">
        <v>5</v>
      </c>
      <c r="J1064" s="140" t="s">
        <v>516</v>
      </c>
      <c r="K1064" s="140">
        <v>26.661999999999999</v>
      </c>
      <c r="L1064" s="142">
        <f t="shared" si="514"/>
        <v>7.2620000000000005</v>
      </c>
    </row>
    <row r="1065" spans="1:12">
      <c r="A1065" s="142" t="s">
        <v>134</v>
      </c>
      <c r="B1065" s="142">
        <v>2018</v>
      </c>
      <c r="C1065" s="143">
        <v>43436</v>
      </c>
      <c r="D1065" s="142" t="s">
        <v>72</v>
      </c>
      <c r="E1065" s="142" t="s">
        <v>209</v>
      </c>
      <c r="F1065" s="142" t="s">
        <v>101</v>
      </c>
      <c r="G1065" s="142" t="s">
        <v>47</v>
      </c>
      <c r="H1065" s="142">
        <v>400</v>
      </c>
      <c r="I1065" s="142">
        <v>5</v>
      </c>
      <c r="J1065" s="142" t="s">
        <v>517</v>
      </c>
      <c r="K1065" s="142">
        <v>34.143999999999998</v>
      </c>
      <c r="L1065" s="142">
        <f t="shared" si="514"/>
        <v>7.4819999999999993</v>
      </c>
    </row>
    <row r="1066" spans="1:12">
      <c r="A1066" s="140" t="s">
        <v>134</v>
      </c>
      <c r="B1066" s="140">
        <v>2018</v>
      </c>
      <c r="C1066" s="141">
        <v>43436</v>
      </c>
      <c r="D1066" s="140" t="s">
        <v>72</v>
      </c>
      <c r="E1066" s="140" t="s">
        <v>209</v>
      </c>
      <c r="F1066" s="140" t="s">
        <v>142</v>
      </c>
      <c r="G1066" s="140" t="s">
        <v>61</v>
      </c>
      <c r="H1066" s="140">
        <v>26.479452054794521</v>
      </c>
      <c r="I1066" s="140">
        <v>6</v>
      </c>
      <c r="J1066" s="140" t="s">
        <v>514</v>
      </c>
      <c r="K1066" s="140">
        <v>12.071</v>
      </c>
      <c r="L1066" s="140">
        <f t="shared" ref="L1066" si="531">K1066</f>
        <v>12.071</v>
      </c>
    </row>
    <row r="1067" spans="1:12">
      <c r="A1067" s="142" t="s">
        <v>134</v>
      </c>
      <c r="B1067" s="142">
        <v>2018</v>
      </c>
      <c r="C1067" s="143">
        <v>43436</v>
      </c>
      <c r="D1067" s="142" t="s">
        <v>72</v>
      </c>
      <c r="E1067" s="142" t="s">
        <v>209</v>
      </c>
      <c r="F1067" s="142" t="s">
        <v>142</v>
      </c>
      <c r="G1067" s="142" t="s">
        <v>61</v>
      </c>
      <c r="H1067" s="142">
        <v>26.479452054794521</v>
      </c>
      <c r="I1067" s="142">
        <v>6</v>
      </c>
      <c r="J1067" s="142" t="s">
        <v>515</v>
      </c>
      <c r="K1067" s="142">
        <v>19.507999999999999</v>
      </c>
      <c r="L1067" s="142">
        <f t="shared" ref="L1067" si="532">K1067-K1066</f>
        <v>7.4369999999999994</v>
      </c>
    </row>
    <row r="1068" spans="1:12">
      <c r="A1068" s="140" t="s">
        <v>134</v>
      </c>
      <c r="B1068" s="140">
        <v>2018</v>
      </c>
      <c r="C1068" s="141">
        <v>43436</v>
      </c>
      <c r="D1068" s="140" t="s">
        <v>72</v>
      </c>
      <c r="E1068" s="140" t="s">
        <v>209</v>
      </c>
      <c r="F1068" s="140" t="s">
        <v>142</v>
      </c>
      <c r="G1068" s="140" t="s">
        <v>61</v>
      </c>
      <c r="H1068" s="140">
        <v>26.479452054794521</v>
      </c>
      <c r="I1068" s="140">
        <v>6</v>
      </c>
      <c r="J1068" s="140" t="s">
        <v>516</v>
      </c>
      <c r="K1068" s="140">
        <v>26.77</v>
      </c>
      <c r="L1068" s="142">
        <f t="shared" si="514"/>
        <v>7.2620000000000005</v>
      </c>
    </row>
    <row r="1069" spans="1:12">
      <c r="A1069" s="142" t="s">
        <v>134</v>
      </c>
      <c r="B1069" s="142">
        <v>2018</v>
      </c>
      <c r="C1069" s="143">
        <v>43436</v>
      </c>
      <c r="D1069" s="142" t="s">
        <v>72</v>
      </c>
      <c r="E1069" s="142" t="s">
        <v>209</v>
      </c>
      <c r="F1069" s="142" t="s">
        <v>142</v>
      </c>
      <c r="G1069" s="142" t="s">
        <v>61</v>
      </c>
      <c r="H1069" s="142">
        <v>26.479452054794521</v>
      </c>
      <c r="I1069" s="142">
        <v>6</v>
      </c>
      <c r="J1069" s="142" t="s">
        <v>517</v>
      </c>
      <c r="K1069" s="142">
        <v>34.317</v>
      </c>
      <c r="L1069" s="142">
        <f t="shared" si="514"/>
        <v>7.5470000000000006</v>
      </c>
    </row>
    <row r="1070" spans="1:12">
      <c r="A1070" s="140" t="s">
        <v>134</v>
      </c>
      <c r="B1070" s="140">
        <v>2018</v>
      </c>
      <c r="C1070" s="141">
        <v>43436</v>
      </c>
      <c r="D1070" s="140" t="s">
        <v>72</v>
      </c>
      <c r="E1070" s="140" t="s">
        <v>209</v>
      </c>
      <c r="F1070" s="140" t="s">
        <v>186</v>
      </c>
      <c r="G1070" s="140" t="s">
        <v>25</v>
      </c>
      <c r="H1070" s="140">
        <v>19.12054794520548</v>
      </c>
      <c r="I1070" s="140">
        <v>7</v>
      </c>
      <c r="J1070" s="140" t="s">
        <v>514</v>
      </c>
      <c r="K1070" s="140">
        <v>11.848000000000001</v>
      </c>
      <c r="L1070" s="140">
        <f t="shared" ref="L1070" si="533">K1070</f>
        <v>11.848000000000001</v>
      </c>
    </row>
    <row r="1071" spans="1:12">
      <c r="A1071" s="142" t="s">
        <v>134</v>
      </c>
      <c r="B1071" s="142">
        <v>2018</v>
      </c>
      <c r="C1071" s="143">
        <v>43436</v>
      </c>
      <c r="D1071" s="142" t="s">
        <v>72</v>
      </c>
      <c r="E1071" s="142" t="s">
        <v>209</v>
      </c>
      <c r="F1071" s="142" t="s">
        <v>186</v>
      </c>
      <c r="G1071" s="142" t="s">
        <v>25</v>
      </c>
      <c r="H1071" s="142">
        <v>19.12054794520548</v>
      </c>
      <c r="I1071" s="142">
        <v>7</v>
      </c>
      <c r="J1071" s="142" t="s">
        <v>515</v>
      </c>
      <c r="K1071" s="142">
        <v>19.39</v>
      </c>
      <c r="L1071" s="142">
        <f t="shared" ref="L1071" si="534">K1071-K1070</f>
        <v>7.5419999999999998</v>
      </c>
    </row>
    <row r="1072" spans="1:12">
      <c r="A1072" s="140" t="s">
        <v>134</v>
      </c>
      <c r="B1072" s="140">
        <v>2018</v>
      </c>
      <c r="C1072" s="141">
        <v>43436</v>
      </c>
      <c r="D1072" s="140" t="s">
        <v>72</v>
      </c>
      <c r="E1072" s="140" t="s">
        <v>209</v>
      </c>
      <c r="F1072" s="140" t="s">
        <v>186</v>
      </c>
      <c r="G1072" s="140" t="s">
        <v>25</v>
      </c>
      <c r="H1072" s="140">
        <v>19.12054794520548</v>
      </c>
      <c r="I1072" s="140">
        <v>7</v>
      </c>
      <c r="J1072" s="140" t="s">
        <v>516</v>
      </c>
      <c r="K1072" s="140">
        <v>26.763000000000002</v>
      </c>
      <c r="L1072" s="142">
        <f t="shared" si="514"/>
        <v>7.3730000000000011</v>
      </c>
    </row>
    <row r="1073" spans="1:12">
      <c r="A1073" s="142" t="s">
        <v>134</v>
      </c>
      <c r="B1073" s="142">
        <v>2018</v>
      </c>
      <c r="C1073" s="143">
        <v>43436</v>
      </c>
      <c r="D1073" s="142" t="s">
        <v>72</v>
      </c>
      <c r="E1073" s="142" t="s">
        <v>209</v>
      </c>
      <c r="F1073" s="142" t="s">
        <v>186</v>
      </c>
      <c r="G1073" s="142" t="s">
        <v>25</v>
      </c>
      <c r="H1073" s="142">
        <v>19.12054794520548</v>
      </c>
      <c r="I1073" s="142">
        <v>7</v>
      </c>
      <c r="J1073" s="142" t="s">
        <v>517</v>
      </c>
      <c r="K1073" s="142">
        <v>34.378999999999998</v>
      </c>
      <c r="L1073" s="142">
        <f t="shared" si="514"/>
        <v>7.6159999999999961</v>
      </c>
    </row>
    <row r="1074" spans="1:12">
      <c r="A1074" s="140" t="s">
        <v>134</v>
      </c>
      <c r="B1074" s="140">
        <v>2018</v>
      </c>
      <c r="C1074" s="141">
        <v>43436</v>
      </c>
      <c r="D1074" s="140" t="s">
        <v>72</v>
      </c>
      <c r="E1074" s="140" t="s">
        <v>209</v>
      </c>
      <c r="F1074" s="140" t="s">
        <v>52</v>
      </c>
      <c r="G1074" s="140" t="s">
        <v>53</v>
      </c>
      <c r="H1074" s="140">
        <v>21.728767123287671</v>
      </c>
      <c r="I1074" s="140">
        <v>8</v>
      </c>
      <c r="J1074" s="140" t="s">
        <v>514</v>
      </c>
      <c r="K1074" s="140">
        <v>11.958</v>
      </c>
      <c r="L1074" s="140">
        <f t="shared" ref="L1074" si="535">K1074</f>
        <v>11.958</v>
      </c>
    </row>
    <row r="1075" spans="1:12">
      <c r="A1075" s="142" t="s">
        <v>134</v>
      </c>
      <c r="B1075" s="142">
        <v>2018</v>
      </c>
      <c r="C1075" s="143">
        <v>43436</v>
      </c>
      <c r="D1075" s="142" t="s">
        <v>72</v>
      </c>
      <c r="E1075" s="142" t="s">
        <v>209</v>
      </c>
      <c r="F1075" s="142" t="s">
        <v>52</v>
      </c>
      <c r="G1075" s="142" t="s">
        <v>53</v>
      </c>
      <c r="H1075" s="142">
        <v>21.728767123287671</v>
      </c>
      <c r="I1075" s="142">
        <v>8</v>
      </c>
      <c r="J1075" s="142" t="s">
        <v>515</v>
      </c>
      <c r="K1075" s="142">
        <v>19.494</v>
      </c>
      <c r="L1075" s="142">
        <f t="shared" ref="L1075" si="536">K1075-K1074</f>
        <v>7.5359999999999996</v>
      </c>
    </row>
    <row r="1076" spans="1:12">
      <c r="A1076" s="140" t="s">
        <v>134</v>
      </c>
      <c r="B1076" s="140">
        <v>2018</v>
      </c>
      <c r="C1076" s="141">
        <v>43436</v>
      </c>
      <c r="D1076" s="140" t="s">
        <v>72</v>
      </c>
      <c r="E1076" s="140" t="s">
        <v>209</v>
      </c>
      <c r="F1076" s="140" t="s">
        <v>52</v>
      </c>
      <c r="G1076" s="140" t="s">
        <v>53</v>
      </c>
      <c r="H1076" s="140">
        <v>21.728767123287671</v>
      </c>
      <c r="I1076" s="140">
        <v>8</v>
      </c>
      <c r="J1076" s="140" t="s">
        <v>516</v>
      </c>
      <c r="K1076" s="140">
        <v>26.812999999999999</v>
      </c>
      <c r="L1076" s="142">
        <f t="shared" si="514"/>
        <v>7.3189999999999991</v>
      </c>
    </row>
    <row r="1077" spans="1:12">
      <c r="A1077" s="138" t="s">
        <v>134</v>
      </c>
      <c r="B1077" s="138">
        <v>2018</v>
      </c>
      <c r="C1077" s="144">
        <v>43436</v>
      </c>
      <c r="D1077" s="138" t="s">
        <v>72</v>
      </c>
      <c r="E1077" s="138" t="s">
        <v>209</v>
      </c>
      <c r="F1077" s="138" t="s">
        <v>52</v>
      </c>
      <c r="G1077" s="138" t="s">
        <v>53</v>
      </c>
      <c r="H1077" s="138">
        <v>21.728767123287671</v>
      </c>
      <c r="I1077" s="138">
        <v>8</v>
      </c>
      <c r="J1077" s="138" t="s">
        <v>517</v>
      </c>
      <c r="K1077" s="138">
        <v>34.39</v>
      </c>
      <c r="L1077" s="142">
        <f t="shared" si="514"/>
        <v>7.5770000000000017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AAA83-4EDB-442E-80E0-679E858B347F}">
  <dimension ref="A1"/>
  <sheetViews>
    <sheetView zoomScale="55" zoomScaleNormal="55" workbookViewId="0">
      <selection activeCell="A14" sqref="A14:P24"/>
    </sheetView>
  </sheetViews>
  <sheetFormatPr defaultRowHeight="14.5"/>
  <cols>
    <col min="1" max="1" width="7.7265625" bestFit="1" customWidth="1"/>
    <col min="2" max="2" width="16.90625" bestFit="1" customWidth="1"/>
    <col min="3" max="3" width="7" bestFit="1" customWidth="1"/>
    <col min="4" max="4" width="10.7265625" bestFit="1" customWidth="1"/>
    <col min="5" max="5" width="7" bestFit="1" customWidth="1"/>
    <col min="6" max="6" width="7.453125" bestFit="1" customWidth="1"/>
    <col min="7" max="7" width="7" bestFit="1" customWidth="1"/>
    <col min="8" max="8" width="11.6328125" bestFit="1" customWidth="1"/>
    <col min="9" max="9" width="7" bestFit="1" customWidth="1"/>
    <col min="10" max="10" width="9.36328125" bestFit="1" customWidth="1"/>
    <col min="11" max="11" width="7" bestFit="1" customWidth="1"/>
    <col min="12" max="12" width="9.6328125" bestFit="1" customWidth="1"/>
    <col min="13" max="13" width="7" bestFit="1" customWidth="1"/>
    <col min="14" max="14" width="8.1796875" bestFit="1" customWidth="1"/>
    <col min="15" max="16" width="7" bestFit="1" customWidth="1"/>
    <col min="17" max="18" width="6.81640625" bestFit="1" customWidth="1"/>
    <col min="19" max="19" width="10.7265625" bestFit="1" customWidth="1"/>
    <col min="20" max="20" width="6.81640625" bestFit="1" customWidth="1"/>
    <col min="21" max="21" width="9.36328125" bestFit="1" customWidth="1"/>
    <col min="22" max="22" width="6.81640625" bestFit="1" customWidth="1"/>
    <col min="23" max="23" width="22" bestFit="1" customWidth="1"/>
    <col min="24" max="24" width="27.90625" bestFit="1" customWidth="1"/>
    <col min="25" max="25" width="23.08984375" bestFit="1" customWidth="1"/>
    <col min="26" max="26" width="22.453125" bestFit="1" customWidth="1"/>
    <col min="27" max="27" width="16.81640625" bestFit="1" customWidth="1"/>
    <col min="28" max="28" width="13.54296875" bestFit="1" customWidth="1"/>
    <col min="29" max="29" width="10.90625" bestFit="1" customWidth="1"/>
    <col min="30" max="30" width="17.7265625" bestFit="1" customWidth="1"/>
    <col min="31" max="31" width="11.6328125" bestFit="1" customWidth="1"/>
    <col min="32" max="33" width="21.08984375" bestFit="1" customWidth="1"/>
    <col min="34" max="34" width="18.1796875" bestFit="1" customWidth="1"/>
    <col min="35" max="35" width="11.90625" bestFit="1" customWidth="1"/>
    <col min="36" max="36" width="14.54296875" bestFit="1" customWidth="1"/>
    <col min="37" max="37" width="24.08984375" bestFit="1" customWidth="1"/>
    <col min="38" max="38" width="14.90625" bestFit="1" customWidth="1"/>
    <col min="39" max="39" width="16.54296875" bestFit="1" customWidth="1"/>
    <col min="40" max="40" width="8.1796875" bestFit="1" customWidth="1"/>
    <col min="41" max="41" width="10.453125" bestFit="1" customWidth="1"/>
    <col min="42" max="42" width="10.90625" bestFit="1" customWidth="1"/>
    <col min="43" max="43" width="10.54296875" bestFit="1" customWidth="1"/>
    <col min="44" max="44" width="13.90625" bestFit="1" customWidth="1"/>
    <col min="45" max="45" width="13" bestFit="1" customWidth="1"/>
    <col min="46" max="46" width="14.90625" bestFit="1" customWidth="1"/>
    <col min="47" max="47" width="18.453125" bestFit="1" customWidth="1"/>
    <col min="48" max="48" width="14" bestFit="1" customWidth="1"/>
    <col min="49" max="49" width="17.26953125" bestFit="1" customWidth="1"/>
    <col min="50" max="50" width="13.1796875" bestFit="1" customWidth="1"/>
    <col min="51" max="51" width="14.90625" bestFit="1" customWidth="1"/>
    <col min="52" max="52" width="25.6328125" bestFit="1" customWidth="1"/>
    <col min="53" max="53" width="11.26953125" bestFit="1" customWidth="1"/>
    <col min="54" max="54" width="12" bestFit="1" customWidth="1"/>
    <col min="55" max="55" width="18.7265625" bestFit="1" customWidth="1"/>
    <col min="56" max="56" width="12.1796875" bestFit="1" customWidth="1"/>
    <col min="57" max="57" width="10.26953125" bestFit="1" customWidth="1"/>
    <col min="58" max="58" width="24.26953125" bestFit="1" customWidth="1"/>
    <col min="59" max="59" width="23.26953125" bestFit="1" customWidth="1"/>
    <col min="60" max="60" width="29.08984375" bestFit="1" customWidth="1"/>
    <col min="61" max="61" width="20.90625" bestFit="1" customWidth="1"/>
    <col min="62" max="62" width="19.08984375" bestFit="1" customWidth="1"/>
    <col min="63" max="63" width="16.08984375" bestFit="1" customWidth="1"/>
    <col min="64" max="64" width="24.36328125" bestFit="1" customWidth="1"/>
    <col min="65" max="65" width="20.7265625" bestFit="1" customWidth="1"/>
    <col min="66" max="66" width="12.54296875" bestFit="1" customWidth="1"/>
    <col min="67" max="67" width="16.36328125" bestFit="1" customWidth="1"/>
    <col min="68" max="68" width="9.90625" bestFit="1" customWidth="1"/>
    <col min="69" max="69" width="14.90625" bestFit="1" customWidth="1"/>
    <col min="70" max="70" width="11.90625" bestFit="1" customWidth="1"/>
    <col min="71" max="71" width="12.6328125" bestFit="1" customWidth="1"/>
    <col min="72" max="72" width="16.6328125" bestFit="1" customWidth="1"/>
    <col min="73" max="73" width="15.81640625" bestFit="1" customWidth="1"/>
    <col min="74" max="74" width="15.36328125" bestFit="1" customWidth="1"/>
    <col min="75" max="75" width="13.36328125" bestFit="1" customWidth="1"/>
    <col min="76" max="76" width="16.7265625" bestFit="1" customWidth="1"/>
    <col min="77" max="77" width="14.81640625" bestFit="1" customWidth="1"/>
    <col min="78" max="78" width="18.36328125" bestFit="1" customWidth="1"/>
    <col min="79" max="79" width="18.81640625" bestFit="1" customWidth="1"/>
    <col min="80" max="80" width="20.26953125" bestFit="1" customWidth="1"/>
    <col min="81" max="81" width="11.54296875" bestFit="1" customWidth="1"/>
    <col min="82" max="82" width="18.36328125" bestFit="1" customWidth="1"/>
    <col min="83" max="83" width="24.54296875" bestFit="1" customWidth="1"/>
    <col min="84" max="84" width="18.08984375" bestFit="1" customWidth="1"/>
    <col min="85" max="85" width="10.81640625" bestFit="1" customWidth="1"/>
    <col min="86" max="86" width="13" bestFit="1" customWidth="1"/>
    <col min="87" max="87" width="18.90625" bestFit="1" customWidth="1"/>
    <col min="88" max="88" width="13.453125" bestFit="1" customWidth="1"/>
    <col min="89" max="89" width="10.7265625" bestFit="1" customWidth="1"/>
    <col min="90" max="90" width="12.08984375" bestFit="1" customWidth="1"/>
    <col min="91" max="91" width="10.7265625" bestFit="1" customWidth="1"/>
    <col min="92" max="92" width="11.54296875" bestFit="1" customWidth="1"/>
    <col min="93" max="93" width="18.08984375" bestFit="1" customWidth="1"/>
    <col min="94" max="94" width="10.81640625" bestFit="1" customWidth="1"/>
    <col min="95" max="95" width="13.453125" bestFit="1" customWidth="1"/>
    <col min="96" max="96" width="9.54296875" bestFit="1" customWidth="1"/>
    <col min="97" max="97" width="11.81640625" bestFit="1" customWidth="1"/>
    <col min="98" max="98" width="24.36328125" bestFit="1" customWidth="1"/>
    <col min="99" max="99" width="11.26953125" bestFit="1" customWidth="1"/>
    <col min="100" max="100" width="21.7265625" bestFit="1" customWidth="1"/>
    <col min="101" max="101" width="10.7265625" bestFit="1" customWidth="1"/>
    <col min="102" max="102" width="11.453125" bestFit="1" customWidth="1"/>
    <col min="103" max="103" width="18.26953125" bestFit="1" customWidth="1"/>
    <col min="104" max="104" width="14.7265625" bestFit="1" customWidth="1"/>
    <col min="105" max="105" width="15.453125" bestFit="1" customWidth="1"/>
    <col min="106" max="106" width="15.1796875" bestFit="1" customWidth="1"/>
    <col min="107" max="107" width="19.1796875" bestFit="1" customWidth="1"/>
    <col min="108" max="108" width="22" bestFit="1" customWidth="1"/>
    <col min="109" max="109" width="23.08984375" bestFit="1" customWidth="1"/>
    <col min="110" max="110" width="22.453125" bestFit="1" customWidth="1"/>
    <col min="111" max="111" width="10.90625" bestFit="1" customWidth="1"/>
    <col min="112" max="112" width="17.7265625" bestFit="1" customWidth="1"/>
    <col min="113" max="113" width="11.6328125" bestFit="1" customWidth="1"/>
    <col min="114" max="114" width="21.08984375" bestFit="1" customWidth="1"/>
    <col min="115" max="115" width="18.1796875" bestFit="1" customWidth="1"/>
    <col min="116" max="116" width="14.54296875" bestFit="1" customWidth="1"/>
    <col min="117" max="117" width="24.08984375" bestFit="1" customWidth="1"/>
    <col min="118" max="118" width="14.90625" bestFit="1" customWidth="1"/>
    <col min="119" max="119" width="10.54296875" bestFit="1" customWidth="1"/>
    <col min="120" max="120" width="13.90625" bestFit="1" customWidth="1"/>
    <col min="121" max="121" width="14" bestFit="1" customWidth="1"/>
    <col min="122" max="122" width="13.1796875" bestFit="1" customWidth="1"/>
    <col min="123" max="123" width="14.90625" bestFit="1" customWidth="1"/>
    <col min="124" max="124" width="25.6328125" bestFit="1" customWidth="1"/>
    <col min="125" max="125" width="11.26953125" bestFit="1" customWidth="1"/>
    <col min="126" max="126" width="12" bestFit="1" customWidth="1"/>
    <col min="127" max="127" width="18.7265625" bestFit="1" customWidth="1"/>
    <col min="128" max="128" width="12.1796875" bestFit="1" customWidth="1"/>
    <col min="129" max="129" width="23.26953125" bestFit="1" customWidth="1"/>
    <col min="130" max="130" width="29.08984375" bestFit="1" customWidth="1"/>
    <col min="131" max="131" width="20.90625" bestFit="1" customWidth="1"/>
    <col min="132" max="132" width="16.08984375" bestFit="1" customWidth="1"/>
    <col min="133" max="133" width="24.36328125" bestFit="1" customWidth="1"/>
    <col min="134" max="134" width="20.7265625" bestFit="1" customWidth="1"/>
    <col min="135" max="135" width="12.54296875" bestFit="1" customWidth="1"/>
    <col min="136" max="136" width="11.90625" bestFit="1" customWidth="1"/>
    <col min="137" max="137" width="12.6328125" bestFit="1" customWidth="1"/>
    <col min="138" max="138" width="15.36328125" bestFit="1" customWidth="1"/>
    <col min="139" max="139" width="13.36328125" bestFit="1" customWidth="1"/>
    <col min="140" max="140" width="18.81640625" bestFit="1" customWidth="1"/>
    <col min="141" max="141" width="20.26953125" bestFit="1" customWidth="1"/>
    <col min="142" max="142" width="11.54296875" bestFit="1" customWidth="1"/>
    <col min="143" max="143" width="18.36328125" bestFit="1" customWidth="1"/>
    <col min="144" max="144" width="10.81640625" bestFit="1" customWidth="1"/>
    <col min="145" max="145" width="13.453125" bestFit="1" customWidth="1"/>
    <col min="146" max="146" width="10.7265625" bestFit="1" customWidth="1"/>
    <col min="147" max="147" width="12.08984375" bestFit="1" customWidth="1"/>
    <col min="148" max="148" width="9.54296875" bestFit="1" customWidth="1"/>
    <col min="149" max="149" width="10.7265625" bestFit="1" customWidth="1"/>
    <col min="150" max="150" width="6.81640625" bestFit="1" customWidth="1"/>
    <col min="151" max="151" width="5.81640625" bestFit="1" customWidth="1"/>
    <col min="152" max="156" width="6.81640625" bestFit="1" customWidth="1"/>
    <col min="157" max="157" width="5.81640625" bestFit="1" customWidth="1"/>
    <col min="158" max="164" width="6.81640625" bestFit="1" customWidth="1"/>
    <col min="165" max="165" width="4.81640625" bestFit="1" customWidth="1"/>
    <col min="166" max="168" width="6.81640625" bestFit="1" customWidth="1"/>
    <col min="169" max="169" width="5.81640625" bestFit="1" customWidth="1"/>
    <col min="170" max="182" width="6.81640625" bestFit="1" customWidth="1"/>
    <col min="183" max="183" width="5.81640625" bestFit="1" customWidth="1"/>
    <col min="184" max="189" width="6.81640625" bestFit="1" customWidth="1"/>
    <col min="190" max="190" width="5.81640625" bestFit="1" customWidth="1"/>
    <col min="191" max="191" width="6.81640625" bestFit="1" customWidth="1"/>
    <col min="192" max="192" width="5.81640625" bestFit="1" customWidth="1"/>
    <col min="193" max="200" width="6.81640625" bestFit="1" customWidth="1"/>
    <col min="201" max="201" width="5.81640625" bestFit="1" customWidth="1"/>
    <col min="202" max="221" width="6.81640625" bestFit="1" customWidth="1"/>
    <col min="222" max="222" width="5.81640625" bestFit="1" customWidth="1"/>
    <col min="223" max="246" width="6.81640625" bestFit="1" customWidth="1"/>
    <col min="247" max="247" width="10.7265625" bestFit="1" customWidth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70"/>
  <sheetViews>
    <sheetView zoomScale="55" zoomScaleNormal="55" workbookViewId="0">
      <pane ySplit="1" topLeftCell="A210" activePane="bottomLeft" state="frozen"/>
      <selection pane="bottomLeft" activeCell="L293" sqref="L293"/>
    </sheetView>
  </sheetViews>
  <sheetFormatPr defaultRowHeight="14.5"/>
  <cols>
    <col min="1" max="1" width="12.08984375" bestFit="1" customWidth="1"/>
    <col min="2" max="2" width="7.453125" bestFit="1" customWidth="1"/>
    <col min="3" max="3" width="11" bestFit="1" customWidth="1"/>
    <col min="4" max="4" width="8.453125" bestFit="1" customWidth="1"/>
    <col min="5" max="5" width="8.36328125" bestFit="1" customWidth="1"/>
    <col min="6" max="6" width="10.36328125" bestFit="1" customWidth="1"/>
    <col min="7" max="7" width="6.90625" bestFit="1" customWidth="1"/>
    <col min="8" max="8" width="7.81640625" bestFit="1" customWidth="1"/>
    <col min="9" max="9" width="28.90625" bestFit="1" customWidth="1"/>
    <col min="10" max="13" width="8.54296875" bestFit="1" customWidth="1"/>
    <col min="14" max="17" width="8.453125" bestFit="1" customWidth="1"/>
    <col min="22" max="23" width="12.453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513</v>
      </c>
      <c r="F1" t="s">
        <v>5</v>
      </c>
      <c r="G1" t="s">
        <v>6</v>
      </c>
      <c r="H1" t="s">
        <v>7</v>
      </c>
      <c r="I1" t="s">
        <v>4</v>
      </c>
      <c r="J1" t="s">
        <v>6113</v>
      </c>
      <c r="K1" t="s">
        <v>6114</v>
      </c>
      <c r="L1" t="s">
        <v>6115</v>
      </c>
      <c r="M1" t="s">
        <v>6116</v>
      </c>
      <c r="N1" t="s">
        <v>514</v>
      </c>
      <c r="O1" t="s">
        <v>515</v>
      </c>
      <c r="P1" t="s">
        <v>516</v>
      </c>
      <c r="Q1" t="s">
        <v>517</v>
      </c>
      <c r="R1" t="s">
        <v>11</v>
      </c>
    </row>
    <row r="2" spans="1:18" hidden="1">
      <c r="A2" s="1" t="s">
        <v>12</v>
      </c>
      <c r="B2" s="1">
        <v>2022</v>
      </c>
      <c r="C2" s="2">
        <v>44849</v>
      </c>
      <c r="D2" s="1" t="s">
        <v>13</v>
      </c>
      <c r="E2" s="1" t="s">
        <v>518</v>
      </c>
      <c r="F2" s="1" t="s">
        <v>15</v>
      </c>
      <c r="G2" s="14">
        <f>(C2-VLOOKUP(I2,Riders!$A$2:$C$213,2,FALSE))/365</f>
        <v>25.093150684931508</v>
      </c>
      <c r="H2" s="3">
        <v>1</v>
      </c>
      <c r="I2" s="1" t="s">
        <v>23</v>
      </c>
      <c r="J2" s="76">
        <f>Table1[[#This Row],[125m]]</f>
        <v>11.855</v>
      </c>
      <c r="K2" s="76">
        <f>Table1[[#This Row],[250m]]-Table1[[#This Row],[125m]]</f>
        <v>7.3419999999999987</v>
      </c>
      <c r="L2" s="76">
        <f>Table1[[#This Row],[375m]]-Table1[[#This Row],[250m]]</f>
        <v>6.8770000000000024</v>
      </c>
      <c r="M2" s="76">
        <f>Table1[[#This Row],[500m]]-Table1[[#This Row],[375m]]</f>
        <v>6.8940000000000019</v>
      </c>
      <c r="N2" s="76">
        <v>11.855</v>
      </c>
      <c r="O2" s="76">
        <v>19.196999999999999</v>
      </c>
      <c r="P2" s="76">
        <v>26.074000000000002</v>
      </c>
      <c r="Q2" s="76">
        <v>32.968000000000004</v>
      </c>
      <c r="R2" s="8">
        <f t="shared" ref="R2:R26" si="0">3.6*500/(Q2)</f>
        <v>54.598398446978884</v>
      </c>
    </row>
    <row r="3" spans="1:18" hidden="1">
      <c r="A3" s="1" t="s">
        <v>12</v>
      </c>
      <c r="B3" s="1">
        <v>2022</v>
      </c>
      <c r="C3" s="2">
        <v>44849</v>
      </c>
      <c r="D3" s="1" t="s">
        <v>13</v>
      </c>
      <c r="E3" s="1" t="s">
        <v>518</v>
      </c>
      <c r="F3" s="1" t="s">
        <v>17</v>
      </c>
      <c r="G3" s="14">
        <v>25.093150684931508</v>
      </c>
      <c r="H3" s="3">
        <v>2</v>
      </c>
      <c r="I3" s="1" t="s">
        <v>32</v>
      </c>
      <c r="J3" s="76">
        <f>Table1[[#This Row],[125m]]</f>
        <v>11.913</v>
      </c>
      <c r="K3" s="76">
        <f>Table1[[#This Row],[250m]]-Table1[[#This Row],[125m]]</f>
        <v>7.2590000000000003</v>
      </c>
      <c r="L3" s="76">
        <f>Table1[[#This Row],[375m]]-Table1[[#This Row],[250m]]</f>
        <v>6.9250000000000007</v>
      </c>
      <c r="M3" s="76">
        <f>Table1[[#This Row],[500m]]-Table1[[#This Row],[375m]]</f>
        <v>7.0619999999999976</v>
      </c>
      <c r="N3" s="76">
        <v>11.913</v>
      </c>
      <c r="O3" s="76">
        <v>19.172000000000001</v>
      </c>
      <c r="P3" s="76">
        <v>26.097000000000001</v>
      </c>
      <c r="Q3" s="76">
        <v>33.158999999999999</v>
      </c>
      <c r="R3" s="8">
        <f t="shared" si="0"/>
        <v>54.283904822220215</v>
      </c>
    </row>
    <row r="4" spans="1:18" hidden="1">
      <c r="A4" s="1" t="s">
        <v>12</v>
      </c>
      <c r="B4" s="1">
        <v>2022</v>
      </c>
      <c r="C4" s="2">
        <v>44849</v>
      </c>
      <c r="D4" s="1" t="s">
        <v>13</v>
      </c>
      <c r="E4" s="1" t="s">
        <v>518</v>
      </c>
      <c r="F4" s="1" t="s">
        <v>36</v>
      </c>
      <c r="G4" s="14">
        <f>(C4-VLOOKUP(I4,Riders!$A$2:$C$213,2,FALSE))/365</f>
        <v>122.87397260273973</v>
      </c>
      <c r="H4" s="3">
        <v>3</v>
      </c>
      <c r="I4" s="1" t="s">
        <v>35</v>
      </c>
      <c r="J4" s="76">
        <f>Table1[[#This Row],[125m]]</f>
        <v>11.632</v>
      </c>
      <c r="K4" s="76">
        <f>Table1[[#This Row],[250m]]-Table1[[#This Row],[125m]]</f>
        <v>7.3229999999999986</v>
      </c>
      <c r="L4" s="76">
        <f>Table1[[#This Row],[375m]]-Table1[[#This Row],[250m]]</f>
        <v>7.0710000000000015</v>
      </c>
      <c r="M4" s="76">
        <f>Table1[[#This Row],[500m]]-Table1[[#This Row],[375m]]</f>
        <v>7.1519999999999975</v>
      </c>
      <c r="N4" s="76">
        <v>11.632</v>
      </c>
      <c r="O4" s="76">
        <v>18.954999999999998</v>
      </c>
      <c r="P4" s="76">
        <v>26.026</v>
      </c>
      <c r="Q4" s="76">
        <v>33.177999999999997</v>
      </c>
      <c r="R4" s="8">
        <f t="shared" si="0"/>
        <v>54.252818132497445</v>
      </c>
    </row>
    <row r="5" spans="1:18" hidden="1">
      <c r="A5" s="1" t="s">
        <v>12</v>
      </c>
      <c r="B5" s="1">
        <v>2022</v>
      </c>
      <c r="C5" s="2">
        <v>44849</v>
      </c>
      <c r="D5" s="1" t="s">
        <v>13</v>
      </c>
      <c r="E5" s="1" t="s">
        <v>518</v>
      </c>
      <c r="F5" s="1" t="s">
        <v>19</v>
      </c>
      <c r="G5" s="14">
        <f>(C5-VLOOKUP(I5,Riders!$A$2:$C$213,2,FALSE))/365</f>
        <v>24.397260273972602</v>
      </c>
      <c r="H5" s="3">
        <v>4</v>
      </c>
      <c r="I5" s="1" t="s">
        <v>18</v>
      </c>
      <c r="J5" s="76">
        <f>Table1[[#This Row],[125m]]</f>
        <v>11.951000000000001</v>
      </c>
      <c r="K5" s="76">
        <f>Table1[[#This Row],[250m]]-Table1[[#This Row],[125m]]</f>
        <v>7.2789999999999999</v>
      </c>
      <c r="L5" s="76">
        <f>Table1[[#This Row],[375m]]-Table1[[#This Row],[250m]]</f>
        <v>6.9250000000000007</v>
      </c>
      <c r="M5" s="76">
        <f>Table1[[#This Row],[500m]]-Table1[[#This Row],[375m]]</f>
        <v>7.0279999999999987</v>
      </c>
      <c r="N5" s="76">
        <v>11.951000000000001</v>
      </c>
      <c r="O5" s="76">
        <v>19.23</v>
      </c>
      <c r="P5" s="76">
        <v>26.155000000000001</v>
      </c>
      <c r="Q5" s="76">
        <v>33.183</v>
      </c>
      <c r="R5" s="8">
        <f t="shared" si="0"/>
        <v>54.244643341470031</v>
      </c>
    </row>
    <row r="6" spans="1:18" hidden="1">
      <c r="A6" s="1" t="s">
        <v>12</v>
      </c>
      <c r="B6" s="1">
        <v>2022</v>
      </c>
      <c r="C6" s="2">
        <v>44849</v>
      </c>
      <c r="D6" s="1" t="s">
        <v>13</v>
      </c>
      <c r="E6" s="1" t="s">
        <v>518</v>
      </c>
      <c r="F6" s="1" t="s">
        <v>21</v>
      </c>
      <c r="G6" s="14">
        <f>(C6-VLOOKUP(I6,Riders!$A$2:$C$213,2,FALSE))/365</f>
        <v>27.194520547945206</v>
      </c>
      <c r="H6" s="3">
        <v>5</v>
      </c>
      <c r="I6" s="1" t="s">
        <v>20</v>
      </c>
      <c r="J6" s="76">
        <f>Table1[[#This Row],[125m]]</f>
        <v>11.82</v>
      </c>
      <c r="K6" s="76">
        <f>Table1[[#This Row],[250m]]-Table1[[#This Row],[125m]]</f>
        <v>7.2390000000000008</v>
      </c>
      <c r="L6" s="76">
        <f>Table1[[#This Row],[375m]]-Table1[[#This Row],[250m]]</f>
        <v>6.9899999999999984</v>
      </c>
      <c r="M6" s="76">
        <f>Table1[[#This Row],[500m]]-Table1[[#This Row],[375m]]</f>
        <v>7.1859999999999999</v>
      </c>
      <c r="N6" s="76">
        <v>11.82</v>
      </c>
      <c r="O6" s="76">
        <v>19.059000000000001</v>
      </c>
      <c r="P6" s="76">
        <v>26.048999999999999</v>
      </c>
      <c r="Q6" s="76">
        <v>33.234999999999999</v>
      </c>
      <c r="R6" s="8">
        <f t="shared" si="0"/>
        <v>54.159771325409963</v>
      </c>
    </row>
    <row r="7" spans="1:18" hidden="1">
      <c r="A7" s="1" t="s">
        <v>12</v>
      </c>
      <c r="B7" s="1">
        <v>2022</v>
      </c>
      <c r="C7" s="2">
        <v>44849</v>
      </c>
      <c r="D7" s="1" t="s">
        <v>13</v>
      </c>
      <c r="E7" s="1" t="s">
        <v>518</v>
      </c>
      <c r="F7" s="1" t="s">
        <v>27</v>
      </c>
      <c r="G7" s="14">
        <f>(C7-VLOOKUP(I7,Riders!$A$2:$C$213,2,FALSE))/365</f>
        <v>28.904109589041095</v>
      </c>
      <c r="H7" s="3">
        <v>6</v>
      </c>
      <c r="I7" s="1" t="s">
        <v>33</v>
      </c>
      <c r="J7" s="76">
        <f>Table1[[#This Row],[125m]]</f>
        <v>11.933</v>
      </c>
      <c r="K7" s="76">
        <f>Table1[[#This Row],[250m]]-Table1[[#This Row],[125m]]</f>
        <v>7.2149999999999999</v>
      </c>
      <c r="L7" s="76">
        <f>Table1[[#This Row],[375m]]-Table1[[#This Row],[250m]]</f>
        <v>6.9649999999999999</v>
      </c>
      <c r="M7" s="76">
        <f>Table1[[#This Row],[500m]]-Table1[[#This Row],[375m]]</f>
        <v>7.1550000000000011</v>
      </c>
      <c r="N7" s="76">
        <v>11.933</v>
      </c>
      <c r="O7" s="76">
        <v>19.148</v>
      </c>
      <c r="P7" s="76">
        <v>26.113</v>
      </c>
      <c r="Q7" s="76">
        <v>33.268000000000001</v>
      </c>
      <c r="R7" s="8">
        <f t="shared" si="0"/>
        <v>54.106047853793434</v>
      </c>
    </row>
    <row r="8" spans="1:18" hidden="1">
      <c r="A8" s="1" t="s">
        <v>12</v>
      </c>
      <c r="B8" s="1">
        <v>2022</v>
      </c>
      <c r="C8" s="2">
        <v>44849</v>
      </c>
      <c r="D8" s="1" t="s">
        <v>13</v>
      </c>
      <c r="E8" s="1" t="s">
        <v>518</v>
      </c>
      <c r="F8" s="1" t="s">
        <v>38</v>
      </c>
      <c r="G8" s="14">
        <f>(C8-VLOOKUP(I8,Riders!$A$2:$C$213,2,FALSE))/365</f>
        <v>122.87397260273973</v>
      </c>
      <c r="H8" s="3">
        <v>7</v>
      </c>
      <c r="I8" s="1" t="s">
        <v>76</v>
      </c>
      <c r="J8" s="76">
        <f>Table1[[#This Row],[125m]]</f>
        <v>11.606999999999999</v>
      </c>
      <c r="K8" s="76">
        <f>Table1[[#This Row],[250m]]-Table1[[#This Row],[125m]]</f>
        <v>7.2510000000000012</v>
      </c>
      <c r="L8" s="76">
        <f>Table1[[#This Row],[375m]]-Table1[[#This Row],[250m]]</f>
        <v>7.0470000000000006</v>
      </c>
      <c r="M8" s="76">
        <f>Table1[[#This Row],[500m]]-Table1[[#This Row],[375m]]</f>
        <v>7.3900000000000006</v>
      </c>
      <c r="N8" s="76">
        <v>11.606999999999999</v>
      </c>
      <c r="O8" s="76">
        <v>18.858000000000001</v>
      </c>
      <c r="P8" s="76">
        <v>25.905000000000001</v>
      </c>
      <c r="Q8" s="76">
        <v>33.295000000000002</v>
      </c>
      <c r="R8" s="8">
        <f t="shared" si="0"/>
        <v>54.062171497221804</v>
      </c>
    </row>
    <row r="9" spans="1:18" hidden="1">
      <c r="A9" s="1" t="s">
        <v>12</v>
      </c>
      <c r="B9" s="1">
        <v>2022</v>
      </c>
      <c r="C9" s="2">
        <v>44849</v>
      </c>
      <c r="D9" s="1" t="s">
        <v>13</v>
      </c>
      <c r="E9" s="1" t="s">
        <v>518</v>
      </c>
      <c r="F9" s="1" t="s">
        <v>19</v>
      </c>
      <c r="G9" s="14">
        <f>(C9-VLOOKUP(I9,Riders!$A$2:$C$213,2,FALSE))/365</f>
        <v>26.517808219178082</v>
      </c>
      <c r="H9" s="3">
        <v>8</v>
      </c>
      <c r="I9" s="1" t="s">
        <v>519</v>
      </c>
      <c r="J9" s="76">
        <f>Table1[[#This Row],[125m]]</f>
        <v>11.587</v>
      </c>
      <c r="K9" s="76">
        <f>Table1[[#This Row],[250m]]-Table1[[#This Row],[125m]]</f>
        <v>7.3069999999999986</v>
      </c>
      <c r="L9" s="76">
        <f>Table1[[#This Row],[375m]]-Table1[[#This Row],[250m]]</f>
        <v>7.1190000000000033</v>
      </c>
      <c r="M9" s="76">
        <f>Table1[[#This Row],[500m]]-Table1[[#This Row],[375m]]</f>
        <v>7.3000000000000007</v>
      </c>
      <c r="N9" s="76">
        <v>11.587</v>
      </c>
      <c r="O9" s="76">
        <v>18.893999999999998</v>
      </c>
      <c r="P9" s="76">
        <v>26.013000000000002</v>
      </c>
      <c r="Q9" s="76">
        <v>33.313000000000002</v>
      </c>
      <c r="R9" s="8">
        <f t="shared" si="0"/>
        <v>54.032960105664451</v>
      </c>
    </row>
    <row r="10" spans="1:18" hidden="1">
      <c r="A10" s="1" t="s">
        <v>12</v>
      </c>
      <c r="B10" s="1">
        <v>2022</v>
      </c>
      <c r="C10" s="2">
        <v>44849</v>
      </c>
      <c r="D10" s="1" t="s">
        <v>13</v>
      </c>
      <c r="E10" s="1" t="s">
        <v>518</v>
      </c>
      <c r="F10" s="1" t="s">
        <v>15</v>
      </c>
      <c r="G10" s="14">
        <f>(C10-VLOOKUP(I10,Riders!$A$2:$C$213,2,FALSE))/365</f>
        <v>122.87397260273973</v>
      </c>
      <c r="H10" s="3">
        <v>9</v>
      </c>
      <c r="I10" s="1" t="s">
        <v>14</v>
      </c>
      <c r="J10" s="76">
        <f>Table1[[#This Row],[125m]]</f>
        <v>12.048</v>
      </c>
      <c r="K10" s="76">
        <f>Table1[[#This Row],[250m]]-Table1[[#This Row],[125m]]</f>
        <v>7.2859999999999996</v>
      </c>
      <c r="L10" s="76">
        <f>Table1[[#This Row],[375m]]-Table1[[#This Row],[250m]]</f>
        <v>6.9570000000000007</v>
      </c>
      <c r="M10" s="76">
        <f>Table1[[#This Row],[500m]]-Table1[[#This Row],[375m]]</f>
        <v>7.0289999999999999</v>
      </c>
      <c r="N10" s="76">
        <v>12.048</v>
      </c>
      <c r="O10" s="76">
        <v>19.334</v>
      </c>
      <c r="P10" s="76">
        <v>26.291</v>
      </c>
      <c r="Q10" s="76">
        <v>33.32</v>
      </c>
      <c r="R10" s="8">
        <f t="shared" si="0"/>
        <v>54.021608643457384</v>
      </c>
    </row>
    <row r="11" spans="1:18" hidden="1">
      <c r="A11" s="1" t="s">
        <v>12</v>
      </c>
      <c r="B11" s="1">
        <v>2022</v>
      </c>
      <c r="C11" s="2">
        <v>44849</v>
      </c>
      <c r="D11" s="1" t="s">
        <v>13</v>
      </c>
      <c r="E11" s="1" t="s">
        <v>518</v>
      </c>
      <c r="F11" s="1" t="s">
        <v>15</v>
      </c>
      <c r="G11" s="14">
        <f>(C11-VLOOKUP(I11,Riders!$A$2:$C$213,2,FALSE))/365</f>
        <v>122.87397260273973</v>
      </c>
      <c r="H11" s="3">
        <v>10</v>
      </c>
      <c r="I11" s="1" t="s">
        <v>22</v>
      </c>
      <c r="J11" s="76">
        <f>Table1[[#This Row],[125m]]</f>
        <v>12.07</v>
      </c>
      <c r="K11" s="76">
        <f>Table1[[#This Row],[250m]]-Table1[[#This Row],[125m]]</f>
        <v>7.338000000000001</v>
      </c>
      <c r="L11" s="76">
        <f>Table1[[#This Row],[375m]]-Table1[[#This Row],[250m]]</f>
        <v>6.9429999999999978</v>
      </c>
      <c r="M11" s="76">
        <f>Table1[[#This Row],[500m]]-Table1[[#This Row],[375m]]</f>
        <v>7.027000000000001</v>
      </c>
      <c r="N11" s="76">
        <v>12.07</v>
      </c>
      <c r="O11" s="76">
        <v>19.408000000000001</v>
      </c>
      <c r="P11" s="76">
        <v>26.350999999999999</v>
      </c>
      <c r="Q11" s="76">
        <v>33.378</v>
      </c>
      <c r="R11" s="8">
        <f t="shared" si="0"/>
        <v>53.927736832644257</v>
      </c>
    </row>
    <row r="12" spans="1:18" hidden="1">
      <c r="A12" s="1" t="s">
        <v>12</v>
      </c>
      <c r="B12" s="1">
        <v>2022</v>
      </c>
      <c r="C12" s="2">
        <v>44849</v>
      </c>
      <c r="D12" s="1" t="s">
        <v>13</v>
      </c>
      <c r="E12" s="1" t="s">
        <v>518</v>
      </c>
      <c r="F12" s="1" t="s">
        <v>25</v>
      </c>
      <c r="G12" s="14">
        <f>_xlfn.IFNA((C12-VLOOKUP(I12,Riders!$A$2:$C$213,2,FALSE))/365,400)</f>
        <v>400</v>
      </c>
      <c r="H12" s="3">
        <v>11</v>
      </c>
      <c r="I12" s="1" t="s">
        <v>520</v>
      </c>
      <c r="J12" s="76">
        <f>Table1[[#This Row],[125m]]</f>
        <v>12.031000000000001</v>
      </c>
      <c r="K12" s="76">
        <f>Table1[[#This Row],[250m]]-Table1[[#This Row],[125m]]</f>
        <v>7.3139999999999983</v>
      </c>
      <c r="L12" s="76">
        <f>Table1[[#This Row],[375m]]-Table1[[#This Row],[250m]]</f>
        <v>7.0590000000000011</v>
      </c>
      <c r="M12" s="76">
        <f>Table1[[#This Row],[500m]]-Table1[[#This Row],[375m]]</f>
        <v>7.254999999999999</v>
      </c>
      <c r="N12" s="76">
        <v>12.031000000000001</v>
      </c>
      <c r="O12" s="76">
        <v>19.344999999999999</v>
      </c>
      <c r="P12" s="76">
        <v>26.404</v>
      </c>
      <c r="Q12" s="76">
        <v>33.658999999999999</v>
      </c>
      <c r="R12" s="8">
        <f t="shared" si="0"/>
        <v>53.477524584806446</v>
      </c>
    </row>
    <row r="13" spans="1:18" hidden="1">
      <c r="A13" s="1" t="s">
        <v>12</v>
      </c>
      <c r="B13" s="1">
        <v>2022</v>
      </c>
      <c r="C13" s="2">
        <v>44849</v>
      </c>
      <c r="D13" s="1" t="s">
        <v>13</v>
      </c>
      <c r="E13" s="1" t="s">
        <v>518</v>
      </c>
      <c r="F13" s="1" t="s">
        <v>25</v>
      </c>
      <c r="G13" s="14">
        <f>_xlfn.IFNA((C13-VLOOKUP(I13,Riders!$A$2:$C$213,2,FALSE))/365,400)</f>
        <v>400</v>
      </c>
      <c r="H13" s="3">
        <v>12</v>
      </c>
      <c r="I13" s="1" t="s">
        <v>102</v>
      </c>
      <c r="J13" s="76">
        <f>Table1[[#This Row],[125m]]</f>
        <v>11.922000000000001</v>
      </c>
      <c r="K13" s="76">
        <f>Table1[[#This Row],[250m]]-Table1[[#This Row],[125m]]</f>
        <v>7.3589999999999982</v>
      </c>
      <c r="L13" s="76">
        <f>Table1[[#This Row],[375m]]-Table1[[#This Row],[250m]]</f>
        <v>7.2140000000000022</v>
      </c>
      <c r="M13" s="76">
        <f>Table1[[#This Row],[500m]]-Table1[[#This Row],[375m]]</f>
        <v>7.4199999999999982</v>
      </c>
      <c r="N13" s="76">
        <v>11.922000000000001</v>
      </c>
      <c r="O13" s="76">
        <v>19.280999999999999</v>
      </c>
      <c r="P13" s="76">
        <v>26.495000000000001</v>
      </c>
      <c r="Q13" s="76">
        <v>33.914999999999999</v>
      </c>
      <c r="R13" s="8">
        <f t="shared" si="0"/>
        <v>53.073861123396732</v>
      </c>
    </row>
    <row r="14" spans="1:18" hidden="1">
      <c r="A14" s="1" t="s">
        <v>12</v>
      </c>
      <c r="B14" s="1">
        <v>2022</v>
      </c>
      <c r="C14" s="2">
        <v>44849</v>
      </c>
      <c r="D14" s="1" t="s">
        <v>13</v>
      </c>
      <c r="E14" s="1" t="s">
        <v>518</v>
      </c>
      <c r="F14" s="1" t="s">
        <v>47</v>
      </c>
      <c r="G14" s="14">
        <f>_xlfn.IFNA((C14-VLOOKUP(I14,Riders!$A$2:$C$213,2,FALSE))/365,400)</f>
        <v>400</v>
      </c>
      <c r="H14" s="3">
        <v>13</v>
      </c>
      <c r="I14" s="1" t="s">
        <v>100</v>
      </c>
      <c r="J14" s="76">
        <f>Table1[[#This Row],[125m]]</f>
        <v>11.772</v>
      </c>
      <c r="K14" s="76">
        <f>Table1[[#This Row],[250m]]-Table1[[#This Row],[125m]]</f>
        <v>7.400999999999998</v>
      </c>
      <c r="L14" s="76">
        <f>Table1[[#This Row],[375m]]-Table1[[#This Row],[250m]]</f>
        <v>7.2730000000000032</v>
      </c>
      <c r="M14" s="76">
        <f>Table1[[#This Row],[500m]]-Table1[[#This Row],[375m]]</f>
        <v>7.5089999999999968</v>
      </c>
      <c r="N14" s="76">
        <v>11.772</v>
      </c>
      <c r="O14" s="76">
        <v>19.172999999999998</v>
      </c>
      <c r="P14" s="76">
        <v>26.446000000000002</v>
      </c>
      <c r="Q14" s="76">
        <v>33.954999999999998</v>
      </c>
      <c r="R14" s="8">
        <f t="shared" si="0"/>
        <v>53.011338536298041</v>
      </c>
    </row>
    <row r="15" spans="1:18" hidden="1">
      <c r="A15" s="1" t="s">
        <v>12</v>
      </c>
      <c r="B15" s="1">
        <v>2022</v>
      </c>
      <c r="C15" s="2">
        <v>44849</v>
      </c>
      <c r="D15" s="1" t="s">
        <v>13</v>
      </c>
      <c r="E15" s="1" t="s">
        <v>518</v>
      </c>
      <c r="F15" s="1" t="s">
        <v>47</v>
      </c>
      <c r="G15" s="14">
        <f>_xlfn.IFNA((C15-VLOOKUP(I15,Riders!$A$2:$C$213,2,FALSE))/365,400)</f>
        <v>400</v>
      </c>
      <c r="H15" s="3">
        <v>14</v>
      </c>
      <c r="I15" s="1" t="s">
        <v>101</v>
      </c>
      <c r="J15" s="76">
        <f>Table1[[#This Row],[125m]]</f>
        <v>11.975</v>
      </c>
      <c r="K15" s="76">
        <f>Table1[[#This Row],[250m]]-Table1[[#This Row],[125m]]</f>
        <v>7.4809999999999999</v>
      </c>
      <c r="L15" s="76">
        <f>Table1[[#This Row],[375m]]-Table1[[#This Row],[250m]]</f>
        <v>7.1649999999999991</v>
      </c>
      <c r="M15" s="76">
        <f>Table1[[#This Row],[500m]]-Table1[[#This Row],[375m]]</f>
        <v>7.3360000000000021</v>
      </c>
      <c r="N15" s="76">
        <v>11.975</v>
      </c>
      <c r="O15" s="76">
        <v>19.456</v>
      </c>
      <c r="P15" s="76">
        <v>26.620999999999999</v>
      </c>
      <c r="Q15" s="76">
        <v>33.957000000000001</v>
      </c>
      <c r="R15" s="8">
        <f t="shared" si="0"/>
        <v>53.008216273522393</v>
      </c>
    </row>
    <row r="16" spans="1:18" hidden="1">
      <c r="A16" s="1" t="s">
        <v>12</v>
      </c>
      <c r="B16" s="1">
        <v>2022</v>
      </c>
      <c r="C16" s="2">
        <v>44849</v>
      </c>
      <c r="D16" s="1" t="s">
        <v>13</v>
      </c>
      <c r="E16" s="1" t="s">
        <v>518</v>
      </c>
      <c r="F16" s="1" t="s">
        <v>15</v>
      </c>
      <c r="G16" s="14">
        <f>_xlfn.IFNA((C16-VLOOKUP(I16,Riders!$A$2:$C$213,2,FALSE))/365,400)</f>
        <v>400</v>
      </c>
      <c r="H16" s="3">
        <v>15</v>
      </c>
      <c r="I16" s="1" t="s">
        <v>521</v>
      </c>
      <c r="J16" s="76">
        <f>Table1[[#This Row],[125m]]</f>
        <v>12.3</v>
      </c>
      <c r="K16" s="76">
        <f>Table1[[#This Row],[250m]]-Table1[[#This Row],[125m]]</f>
        <v>7.4039999999999999</v>
      </c>
      <c r="L16" s="76">
        <f>Table1[[#This Row],[375m]]-Table1[[#This Row],[250m]]</f>
        <v>7.093</v>
      </c>
      <c r="M16" s="76">
        <f>Table1[[#This Row],[500m]]-Table1[[#This Row],[375m]]</f>
        <v>7.218</v>
      </c>
      <c r="N16" s="76">
        <v>12.3</v>
      </c>
      <c r="O16" s="76">
        <v>19.704000000000001</v>
      </c>
      <c r="P16" s="76">
        <v>26.797000000000001</v>
      </c>
      <c r="Q16" s="76">
        <v>34.015000000000001</v>
      </c>
      <c r="R16" s="8">
        <f t="shared" si="0"/>
        <v>52.917830368954874</v>
      </c>
    </row>
    <row r="17" spans="1:18" hidden="1">
      <c r="A17" s="1" t="s">
        <v>12</v>
      </c>
      <c r="B17" s="1">
        <v>2022</v>
      </c>
      <c r="C17" s="2">
        <v>44849</v>
      </c>
      <c r="D17" s="1" t="s">
        <v>13</v>
      </c>
      <c r="E17" s="1" t="s">
        <v>518</v>
      </c>
      <c r="F17" s="1" t="s">
        <v>17</v>
      </c>
      <c r="G17" s="14">
        <f>_xlfn.IFNA((C17-VLOOKUP(I17,Riders!$A$2:$C$213,2,FALSE))/365,400)</f>
        <v>400</v>
      </c>
      <c r="H17" s="3">
        <v>16</v>
      </c>
      <c r="I17" s="1" t="s">
        <v>81</v>
      </c>
      <c r="J17" s="76">
        <f>Table1[[#This Row],[125m]]</f>
        <v>12.189</v>
      </c>
      <c r="K17" s="76">
        <f>Table1[[#This Row],[250m]]-Table1[[#This Row],[125m]]</f>
        <v>7.4770000000000003</v>
      </c>
      <c r="L17" s="76">
        <f>Table1[[#This Row],[375m]]-Table1[[#This Row],[250m]]</f>
        <v>7.1610000000000014</v>
      </c>
      <c r="M17" s="76">
        <f>Table1[[#This Row],[500m]]-Table1[[#This Row],[375m]]</f>
        <v>7.2619999999999969</v>
      </c>
      <c r="N17" s="76">
        <v>12.189</v>
      </c>
      <c r="O17" s="76">
        <v>19.666</v>
      </c>
      <c r="P17" s="76">
        <v>26.827000000000002</v>
      </c>
      <c r="Q17" s="76">
        <v>34.088999999999999</v>
      </c>
      <c r="R17" s="8">
        <f t="shared" si="0"/>
        <v>52.802956965590077</v>
      </c>
    </row>
    <row r="18" spans="1:18" hidden="1">
      <c r="A18" s="1" t="s">
        <v>12</v>
      </c>
      <c r="B18" s="1">
        <v>2022</v>
      </c>
      <c r="C18" s="2">
        <v>44849</v>
      </c>
      <c r="D18" s="1" t="s">
        <v>13</v>
      </c>
      <c r="E18" s="1" t="s">
        <v>518</v>
      </c>
      <c r="F18" s="1" t="s">
        <v>53</v>
      </c>
      <c r="G18" s="14">
        <f>_xlfn.IFNA((C18-VLOOKUP(I18,Riders!$A$2:$C$213,2,FALSE))/365,400)</f>
        <v>25.6</v>
      </c>
      <c r="H18" s="3">
        <v>17</v>
      </c>
      <c r="I18" s="1" t="s">
        <v>52</v>
      </c>
      <c r="J18" s="76">
        <f>Table1[[#This Row],[125m]]</f>
        <v>12.457000000000001</v>
      </c>
      <c r="K18" s="76">
        <f>Table1[[#This Row],[250m]]-Table1[[#This Row],[125m]]</f>
        <v>7.291999999999998</v>
      </c>
      <c r="L18" s="76">
        <f>Table1[[#This Row],[375m]]-Table1[[#This Row],[250m]]</f>
        <v>7.1180000000000021</v>
      </c>
      <c r="M18" s="76">
        <f>Table1[[#This Row],[500m]]-Table1[[#This Row],[375m]]</f>
        <v>7.4340000000000011</v>
      </c>
      <c r="N18" s="76">
        <v>12.457000000000001</v>
      </c>
      <c r="O18" s="76">
        <v>19.748999999999999</v>
      </c>
      <c r="P18" s="76">
        <v>26.867000000000001</v>
      </c>
      <c r="Q18" s="76">
        <v>34.301000000000002</v>
      </c>
      <c r="R18" s="8">
        <f t="shared" si="0"/>
        <v>52.47660418063613</v>
      </c>
    </row>
    <row r="19" spans="1:18" hidden="1">
      <c r="A19" s="1" t="s">
        <v>12</v>
      </c>
      <c r="B19" s="1">
        <v>2022</v>
      </c>
      <c r="C19" s="2">
        <v>44849</v>
      </c>
      <c r="D19" s="1" t="s">
        <v>13</v>
      </c>
      <c r="E19" s="1" t="s">
        <v>518</v>
      </c>
      <c r="F19" s="1" t="s">
        <v>49</v>
      </c>
      <c r="G19" s="14">
        <f>_xlfn.IFNA((C19-VLOOKUP(I19,Riders!$A$2:$C$213,2,FALSE))/365,400)</f>
        <v>400</v>
      </c>
      <c r="H19" s="3">
        <v>18</v>
      </c>
      <c r="I19" s="1" t="s">
        <v>48</v>
      </c>
      <c r="J19" s="76">
        <f>Table1[[#This Row],[125m]]</f>
        <v>12.042</v>
      </c>
      <c r="K19" s="76">
        <f>Table1[[#This Row],[250m]]-Table1[[#This Row],[125m]]</f>
        <v>7.5230000000000015</v>
      </c>
      <c r="L19" s="76">
        <f>Table1[[#This Row],[375m]]-Table1[[#This Row],[250m]]</f>
        <v>7.3069999999999986</v>
      </c>
      <c r="M19" s="76">
        <f>Table1[[#This Row],[500m]]-Table1[[#This Row],[375m]]</f>
        <v>7.509999999999998</v>
      </c>
      <c r="N19" s="76">
        <v>12.042</v>
      </c>
      <c r="O19" s="76">
        <v>19.565000000000001</v>
      </c>
      <c r="P19" s="76">
        <v>26.872</v>
      </c>
      <c r="Q19" s="76">
        <v>34.381999999999998</v>
      </c>
      <c r="R19" s="8">
        <f t="shared" si="0"/>
        <v>52.35297539410157</v>
      </c>
    </row>
    <row r="20" spans="1:18" hidden="1">
      <c r="A20" s="1" t="s">
        <v>12</v>
      </c>
      <c r="B20" s="1">
        <v>2022</v>
      </c>
      <c r="C20" s="2">
        <v>44849</v>
      </c>
      <c r="D20" s="1" t="s">
        <v>13</v>
      </c>
      <c r="E20" s="1" t="s">
        <v>518</v>
      </c>
      <c r="F20" s="1" t="s">
        <v>27</v>
      </c>
      <c r="G20" s="14">
        <f>_xlfn.IFNA((C20-VLOOKUP(I20,Riders!$A$2:$C$213,2,FALSE))/365,400)</f>
        <v>27</v>
      </c>
      <c r="H20" s="3">
        <v>19</v>
      </c>
      <c r="I20" s="1" t="s">
        <v>41</v>
      </c>
      <c r="J20" s="76">
        <f>Table1[[#This Row],[125m]]</f>
        <v>12.145</v>
      </c>
      <c r="K20" s="76">
        <f>Table1[[#This Row],[250m]]-Table1[[#This Row],[125m]]</f>
        <v>7.5090000000000003</v>
      </c>
      <c r="L20" s="76">
        <f>Table1[[#This Row],[375m]]-Table1[[#This Row],[250m]]</f>
        <v>7.3069999999999986</v>
      </c>
      <c r="M20" s="76">
        <f>Table1[[#This Row],[500m]]-Table1[[#This Row],[375m]]</f>
        <v>7.5380000000000038</v>
      </c>
      <c r="N20" s="76">
        <v>12.145</v>
      </c>
      <c r="O20" s="76">
        <v>19.654</v>
      </c>
      <c r="P20" s="76">
        <v>26.960999999999999</v>
      </c>
      <c r="Q20" s="76">
        <v>34.499000000000002</v>
      </c>
      <c r="R20" s="8">
        <f t="shared" si="0"/>
        <v>52.17542537464854</v>
      </c>
    </row>
    <row r="21" spans="1:18" hidden="1">
      <c r="A21" s="1" t="s">
        <v>12</v>
      </c>
      <c r="B21" s="1">
        <v>2022</v>
      </c>
      <c r="C21" s="2">
        <v>44849</v>
      </c>
      <c r="D21" s="1" t="s">
        <v>13</v>
      </c>
      <c r="E21" s="1" t="s">
        <v>518</v>
      </c>
      <c r="F21" s="1" t="s">
        <v>61</v>
      </c>
      <c r="G21" s="14">
        <f>_xlfn.IFNA((C21-VLOOKUP(I21,Riders!$A$2:$C$213,2,FALSE))/365,400)</f>
        <v>34.249315068493154</v>
      </c>
      <c r="H21" s="3">
        <v>20</v>
      </c>
      <c r="I21" s="1" t="s">
        <v>60</v>
      </c>
      <c r="J21" s="76">
        <f>Table1[[#This Row],[125m]]</f>
        <v>12.221</v>
      </c>
      <c r="K21" s="76">
        <f>Table1[[#This Row],[250m]]-Table1[[#This Row],[125m]]</f>
        <v>7.5019999999999989</v>
      </c>
      <c r="L21" s="76">
        <f>Table1[[#This Row],[375m]]-Table1[[#This Row],[250m]]</f>
        <v>7.3170000000000002</v>
      </c>
      <c r="M21" s="76">
        <f>Table1[[#This Row],[500m]]-Table1[[#This Row],[375m]]</f>
        <v>7.5140000000000029</v>
      </c>
      <c r="N21" s="76">
        <v>12.221</v>
      </c>
      <c r="O21" s="76">
        <v>19.722999999999999</v>
      </c>
      <c r="P21" s="76">
        <v>27.04</v>
      </c>
      <c r="Q21" s="76">
        <v>34.554000000000002</v>
      </c>
      <c r="R21" s="8">
        <f t="shared" si="0"/>
        <v>52.092377148810556</v>
      </c>
    </row>
    <row r="22" spans="1:18" hidden="1">
      <c r="A22" s="1" t="s">
        <v>12</v>
      </c>
      <c r="B22" s="1">
        <v>2022</v>
      </c>
      <c r="C22" s="2">
        <v>44849</v>
      </c>
      <c r="D22" s="1" t="s">
        <v>13</v>
      </c>
      <c r="E22" s="1" t="s">
        <v>518</v>
      </c>
      <c r="F22" s="1" t="s">
        <v>56</v>
      </c>
      <c r="G22" s="14">
        <f>_xlfn.IFNA((C22-VLOOKUP(I22,Riders!$A$2:$C$213,2,FALSE))/365,400)</f>
        <v>400</v>
      </c>
      <c r="H22" s="3">
        <v>21</v>
      </c>
      <c r="I22" s="1" t="s">
        <v>55</v>
      </c>
      <c r="J22" s="76">
        <f>Table1[[#This Row],[125m]]</f>
        <v>12.753</v>
      </c>
      <c r="K22" s="76">
        <f>Table1[[#This Row],[250m]]-Table1[[#This Row],[125m]]</f>
        <v>7.4390000000000001</v>
      </c>
      <c r="L22" s="76">
        <f>Table1[[#This Row],[375m]]-Table1[[#This Row],[250m]]</f>
        <v>7.1430000000000007</v>
      </c>
      <c r="M22" s="76">
        <f>Table1[[#This Row],[500m]]-Table1[[#This Row],[375m]]</f>
        <v>7.43</v>
      </c>
      <c r="N22" s="76">
        <v>12.753</v>
      </c>
      <c r="O22" s="76">
        <v>20.192</v>
      </c>
      <c r="P22" s="76">
        <v>27.335000000000001</v>
      </c>
      <c r="Q22" s="76">
        <v>34.765000000000001</v>
      </c>
      <c r="R22" s="8">
        <f t="shared" si="0"/>
        <v>51.776211707176756</v>
      </c>
    </row>
    <row r="23" spans="1:18" hidden="1">
      <c r="A23" s="1" t="s">
        <v>12</v>
      </c>
      <c r="B23" s="1">
        <v>2022</v>
      </c>
      <c r="C23" s="2">
        <v>44849</v>
      </c>
      <c r="D23" s="1" t="s">
        <v>13</v>
      </c>
      <c r="E23" s="1" t="s">
        <v>518</v>
      </c>
      <c r="F23" s="1" t="s">
        <v>59</v>
      </c>
      <c r="G23" s="14">
        <f>_xlfn.IFNA((C23-VLOOKUP(I23,Riders!$A$2:$C$213,2,FALSE))/365,400)</f>
        <v>24.75068493150685</v>
      </c>
      <c r="H23" s="3">
        <v>22</v>
      </c>
      <c r="I23" s="1" t="s">
        <v>58</v>
      </c>
      <c r="J23" s="76">
        <f>Table1[[#This Row],[125m]]</f>
        <v>12.801</v>
      </c>
      <c r="K23" s="76">
        <f>Table1[[#This Row],[250m]]-Table1[[#This Row],[125m]]</f>
        <v>7.6010000000000009</v>
      </c>
      <c r="L23" s="76">
        <f>Table1[[#This Row],[375m]]-Table1[[#This Row],[250m]]</f>
        <v>7.3699999999999974</v>
      </c>
      <c r="M23" s="76">
        <f>Table1[[#This Row],[500m]]-Table1[[#This Row],[375m]]</f>
        <v>7.5769999999999982</v>
      </c>
      <c r="N23" s="76">
        <v>12.801</v>
      </c>
      <c r="O23" s="76">
        <v>20.402000000000001</v>
      </c>
      <c r="P23" s="76">
        <v>27.771999999999998</v>
      </c>
      <c r="Q23" s="76">
        <v>35.348999999999997</v>
      </c>
      <c r="R23" s="8">
        <f t="shared" si="0"/>
        <v>50.920818127811259</v>
      </c>
    </row>
    <row r="24" spans="1:18" hidden="1">
      <c r="A24" s="1" t="s">
        <v>12</v>
      </c>
      <c r="B24" s="1">
        <v>2022</v>
      </c>
      <c r="C24" s="2">
        <v>44849</v>
      </c>
      <c r="D24" s="1" t="s">
        <v>13</v>
      </c>
      <c r="E24" s="1" t="s">
        <v>518</v>
      </c>
      <c r="F24" s="1" t="s">
        <v>59</v>
      </c>
      <c r="G24" s="14">
        <f>_xlfn.IFNA((C24-VLOOKUP(I24,Riders!$A$2:$C$213,2,FALSE))/365,400)</f>
        <v>400</v>
      </c>
      <c r="H24" s="3">
        <v>23</v>
      </c>
      <c r="I24" s="1" t="s">
        <v>109</v>
      </c>
      <c r="J24" s="76">
        <f>Table1[[#This Row],[125m]]</f>
        <v>12.913</v>
      </c>
      <c r="K24" s="76">
        <f>Table1[[#This Row],[250m]]-Table1[[#This Row],[125m]]</f>
        <v>7.6269999999999989</v>
      </c>
      <c r="L24" s="76">
        <f>Table1[[#This Row],[375m]]-Table1[[#This Row],[250m]]</f>
        <v>7.343</v>
      </c>
      <c r="M24" s="76">
        <f>Table1[[#This Row],[500m]]-Table1[[#This Row],[375m]]</f>
        <v>7.629999999999999</v>
      </c>
      <c r="N24" s="76">
        <v>12.913</v>
      </c>
      <c r="O24" s="76">
        <v>20.54</v>
      </c>
      <c r="P24" s="76">
        <v>27.882999999999999</v>
      </c>
      <c r="Q24" s="76">
        <v>35.512999999999998</v>
      </c>
      <c r="R24" s="8">
        <f t="shared" si="0"/>
        <v>50.685664404584237</v>
      </c>
    </row>
    <row r="25" spans="1:18" hidden="1">
      <c r="A25" s="1" t="s">
        <v>12</v>
      </c>
      <c r="B25" s="1">
        <v>2022</v>
      </c>
      <c r="C25" s="2">
        <v>44849</v>
      </c>
      <c r="D25" s="1" t="s">
        <v>13</v>
      </c>
      <c r="E25" s="1" t="s">
        <v>518</v>
      </c>
      <c r="F25" s="1" t="s">
        <v>59</v>
      </c>
      <c r="G25" s="14">
        <f>_xlfn.IFNA((C25-VLOOKUP(I25,Riders!$A$2:$C$213,2,FALSE))/365,400)</f>
        <v>400</v>
      </c>
      <c r="H25" s="3">
        <v>24</v>
      </c>
      <c r="I25" s="1" t="s">
        <v>522</v>
      </c>
      <c r="J25" s="76">
        <f>Table1[[#This Row],[125m]]</f>
        <v>13.451000000000001</v>
      </c>
      <c r="K25" s="76">
        <f>Table1[[#This Row],[250m]]-Table1[[#This Row],[125m]]</f>
        <v>7.9239999999999995</v>
      </c>
      <c r="L25" s="76">
        <f>Table1[[#This Row],[375m]]-Table1[[#This Row],[250m]]</f>
        <v>7.6529999999999987</v>
      </c>
      <c r="M25" s="76">
        <f>Table1[[#This Row],[500m]]-Table1[[#This Row],[375m]]</f>
        <v>7.9080000000000013</v>
      </c>
      <c r="N25" s="76">
        <v>13.451000000000001</v>
      </c>
      <c r="O25" s="76">
        <v>21.375</v>
      </c>
      <c r="P25" s="76">
        <v>29.027999999999999</v>
      </c>
      <c r="Q25" s="76">
        <v>36.936</v>
      </c>
      <c r="R25" s="8">
        <f t="shared" si="0"/>
        <v>48.732943469785575</v>
      </c>
    </row>
    <row r="26" spans="1:18" hidden="1">
      <c r="A26" s="1" t="s">
        <v>12</v>
      </c>
      <c r="B26" s="1">
        <v>2022</v>
      </c>
      <c r="C26" s="2">
        <v>44849</v>
      </c>
      <c r="D26" s="1" t="s">
        <v>13</v>
      </c>
      <c r="E26" s="1" t="s">
        <v>518</v>
      </c>
      <c r="F26" s="1" t="s">
        <v>70</v>
      </c>
      <c r="G26" s="14">
        <f>_xlfn.IFNA((C26-VLOOKUP(I26,Riders!$A$2:$C$213,2,FALSE))/365,400)</f>
        <v>400</v>
      </c>
      <c r="H26" s="3">
        <v>25</v>
      </c>
      <c r="I26" s="1" t="s">
        <v>69</v>
      </c>
      <c r="J26" s="76">
        <f>Table1[[#This Row],[125m]]</f>
        <v>15.103999999999999</v>
      </c>
      <c r="K26" s="76">
        <f>Table1[[#This Row],[250m]]-Table1[[#This Row],[125m]]</f>
        <v>8.5180000000000007</v>
      </c>
      <c r="L26" s="76">
        <f>Table1[[#This Row],[375m]]-Table1[[#This Row],[250m]]</f>
        <v>8.2280000000000015</v>
      </c>
      <c r="M26" s="76">
        <f>Table1[[#This Row],[500m]]-Table1[[#This Row],[375m]]</f>
        <v>8.3689999999999998</v>
      </c>
      <c r="N26" s="76">
        <v>15.103999999999999</v>
      </c>
      <c r="O26" s="76">
        <v>23.622</v>
      </c>
      <c r="P26" s="76">
        <v>31.85</v>
      </c>
      <c r="Q26" s="76">
        <v>40.219000000000001</v>
      </c>
      <c r="R26" s="8">
        <f t="shared" si="0"/>
        <v>44.754966558094431</v>
      </c>
    </row>
    <row r="27" spans="1:18" hidden="1">
      <c r="A27" s="5" t="s">
        <v>12</v>
      </c>
      <c r="B27" s="5">
        <v>2022</v>
      </c>
      <c r="C27" s="6">
        <v>44849</v>
      </c>
      <c r="D27" s="5" t="s">
        <v>13</v>
      </c>
      <c r="E27" s="5" t="s">
        <v>209</v>
      </c>
      <c r="F27" s="5" t="s">
        <v>17</v>
      </c>
      <c r="G27" s="14">
        <f>_xlfn.IFNA((C27-VLOOKUP(I27,Riders!$A$2:$C$213,2,FALSE))/365,400)</f>
        <v>400</v>
      </c>
      <c r="H27" s="11">
        <v>1</v>
      </c>
      <c r="I27" s="5" t="s">
        <v>32</v>
      </c>
      <c r="J27">
        <f>Table1[[#This Row],[125m]]</f>
        <v>11.717000000000001</v>
      </c>
      <c r="K27">
        <f>Table1[[#This Row],[250m]]-Table1[[#This Row],[125m]]</f>
        <v>7.2219999999999995</v>
      </c>
      <c r="L27">
        <f>Table1[[#This Row],[375m]]-Table1[[#This Row],[250m]]</f>
        <v>6.8719999999999999</v>
      </c>
      <c r="M27">
        <f>Table1[[#This Row],[500m]]-Table1[[#This Row],[375m]]</f>
        <v>7.0240000000000009</v>
      </c>
      <c r="N27">
        <v>11.717000000000001</v>
      </c>
      <c r="O27">
        <v>18.939</v>
      </c>
      <c r="P27">
        <v>25.811</v>
      </c>
      <c r="Q27">
        <v>32.835000000000001</v>
      </c>
      <c r="R27" s="8">
        <f t="shared" ref="R27:R53" si="1">3.6*500/(Q27)</f>
        <v>54.819552306989493</v>
      </c>
    </row>
    <row r="28" spans="1:18" hidden="1">
      <c r="A28" s="5" t="s">
        <v>12</v>
      </c>
      <c r="B28" s="5">
        <v>2022</v>
      </c>
      <c r="C28" s="6">
        <v>44849</v>
      </c>
      <c r="D28" s="5" t="s">
        <v>13</v>
      </c>
      <c r="E28" s="5" t="s">
        <v>209</v>
      </c>
      <c r="F28" s="5" t="s">
        <v>15</v>
      </c>
      <c r="G28" s="14">
        <f>_xlfn.IFNA((C28-VLOOKUP(I28,Riders!$A$2:$C$213,2,FALSE))/365,400)</f>
        <v>25.093150684931508</v>
      </c>
      <c r="H28" s="11">
        <v>2</v>
      </c>
      <c r="I28" s="5" t="s">
        <v>23</v>
      </c>
      <c r="J28">
        <f>Table1[[#This Row],[125m]]</f>
        <v>11.936</v>
      </c>
      <c r="K28">
        <f>Table1[[#This Row],[250m]]-Table1[[#This Row],[125m]]</f>
        <v>7.3649999999999984</v>
      </c>
      <c r="L28">
        <f>Table1[[#This Row],[375m]]-Table1[[#This Row],[250m]]</f>
        <v>6.8690000000000033</v>
      </c>
      <c r="M28">
        <f>Table1[[#This Row],[500m]]-Table1[[#This Row],[375m]]</f>
        <v>6.8810000000000002</v>
      </c>
      <c r="N28">
        <v>11.936</v>
      </c>
      <c r="O28">
        <v>19.300999999999998</v>
      </c>
      <c r="P28">
        <v>26.17</v>
      </c>
      <c r="Q28">
        <v>33.051000000000002</v>
      </c>
      <c r="R28" s="8">
        <f t="shared" si="1"/>
        <v>54.461287101751836</v>
      </c>
    </row>
    <row r="29" spans="1:18" hidden="1">
      <c r="A29" s="5" t="s">
        <v>12</v>
      </c>
      <c r="B29" s="5">
        <v>2022</v>
      </c>
      <c r="C29" s="6">
        <v>44849</v>
      </c>
      <c r="D29" s="5" t="s">
        <v>13</v>
      </c>
      <c r="E29" s="5" t="s">
        <v>209</v>
      </c>
      <c r="F29" s="5" t="s">
        <v>38</v>
      </c>
      <c r="G29" s="14">
        <f>_xlfn.IFNA((C29-VLOOKUP(I29,Riders!$A$2:$C$213,2,FALSE))/365,400)</f>
        <v>122.87397260273973</v>
      </c>
      <c r="H29" s="11">
        <v>3</v>
      </c>
      <c r="I29" s="5" t="s">
        <v>76</v>
      </c>
      <c r="J29">
        <f>Table1[[#This Row],[125m]]</f>
        <v>11.62</v>
      </c>
      <c r="K29">
        <f>Table1[[#This Row],[250m]]-Table1[[#This Row],[125m]]</f>
        <v>7.2690000000000001</v>
      </c>
      <c r="L29">
        <f>Table1[[#This Row],[375m]]-Table1[[#This Row],[250m]]</f>
        <v>6.9780000000000015</v>
      </c>
      <c r="M29">
        <f>Table1[[#This Row],[500m]]-Table1[[#This Row],[375m]]</f>
        <v>7.3469999999999978</v>
      </c>
      <c r="N29">
        <v>11.62</v>
      </c>
      <c r="O29">
        <v>18.888999999999999</v>
      </c>
      <c r="P29">
        <v>25.867000000000001</v>
      </c>
      <c r="Q29">
        <v>33.213999999999999</v>
      </c>
      <c r="R29" s="8">
        <f t="shared" si="1"/>
        <v>54.194014572168363</v>
      </c>
    </row>
    <row r="30" spans="1:18" hidden="1">
      <c r="A30" s="5" t="s">
        <v>12</v>
      </c>
      <c r="B30" s="5">
        <v>2022</v>
      </c>
      <c r="C30" s="6">
        <v>44849</v>
      </c>
      <c r="D30" s="5" t="s">
        <v>13</v>
      </c>
      <c r="E30" s="5" t="s">
        <v>209</v>
      </c>
      <c r="F30" s="5" t="s">
        <v>19</v>
      </c>
      <c r="G30" s="14">
        <f>_xlfn.IFNA((C30-VLOOKUP(I30,Riders!$A$2:$C$213,2,FALSE))/365,400)</f>
        <v>24.397260273972602</v>
      </c>
      <c r="H30" s="11">
        <v>4</v>
      </c>
      <c r="I30" s="5" t="s">
        <v>18</v>
      </c>
      <c r="J30">
        <f>Table1[[#This Row],[125m]]</f>
        <v>11.944000000000001</v>
      </c>
      <c r="K30">
        <f>Table1[[#This Row],[250m]]-Table1[[#This Row],[125m]]</f>
        <v>7.3199999999999985</v>
      </c>
      <c r="L30">
        <f>Table1[[#This Row],[375m]]-Table1[[#This Row],[250m]]</f>
        <v>6.9310000000000009</v>
      </c>
      <c r="M30">
        <f>Table1[[#This Row],[500m]]-Table1[[#This Row],[375m]]</f>
        <v>7.0480000000000018</v>
      </c>
      <c r="N30">
        <v>11.944000000000001</v>
      </c>
      <c r="O30">
        <v>19.263999999999999</v>
      </c>
      <c r="P30">
        <v>26.195</v>
      </c>
      <c r="Q30">
        <v>33.243000000000002</v>
      </c>
      <c r="R30" s="8">
        <f t="shared" si="1"/>
        <v>54.146737659056036</v>
      </c>
    </row>
    <row r="31" spans="1:18" hidden="1">
      <c r="A31" s="5" t="s">
        <v>12</v>
      </c>
      <c r="B31" s="5">
        <v>2022</v>
      </c>
      <c r="C31" s="6">
        <v>44849</v>
      </c>
      <c r="D31" s="5" t="s">
        <v>13</v>
      </c>
      <c r="E31" s="5" t="s">
        <v>209</v>
      </c>
      <c r="F31" s="5" t="s">
        <v>36</v>
      </c>
      <c r="G31" s="14">
        <f>_xlfn.IFNA((C31-VLOOKUP(I31,Riders!$A$2:$C$213,2,FALSE))/365,400)</f>
        <v>122.87397260273973</v>
      </c>
      <c r="H31" s="11">
        <v>5</v>
      </c>
      <c r="I31" s="5" t="s">
        <v>35</v>
      </c>
      <c r="J31">
        <f>Table1[[#This Row],[125m]]</f>
        <v>11.473000000000001</v>
      </c>
      <c r="K31">
        <f>Table1[[#This Row],[250m]]-Table1[[#This Row],[125m]]</f>
        <v>7.3779999999999983</v>
      </c>
      <c r="L31">
        <f>Table1[[#This Row],[375m]]-Table1[[#This Row],[250m]]</f>
        <v>7.1230000000000011</v>
      </c>
      <c r="M31">
        <f>Table1[[#This Row],[500m]]-Table1[[#This Row],[375m]]</f>
        <v>7.3210000000000015</v>
      </c>
      <c r="N31">
        <v>11.473000000000001</v>
      </c>
      <c r="O31">
        <v>18.850999999999999</v>
      </c>
      <c r="P31">
        <v>25.974</v>
      </c>
      <c r="Q31">
        <v>33.295000000000002</v>
      </c>
      <c r="R31" s="8">
        <f t="shared" si="1"/>
        <v>54.062171497221804</v>
      </c>
    </row>
    <row r="32" spans="1:18" hidden="1">
      <c r="A32" s="5" t="s">
        <v>12</v>
      </c>
      <c r="B32" s="5">
        <v>2022</v>
      </c>
      <c r="C32" s="6">
        <v>44849</v>
      </c>
      <c r="D32" s="5" t="s">
        <v>13</v>
      </c>
      <c r="E32" s="5" t="s">
        <v>209</v>
      </c>
      <c r="F32" s="5" t="s">
        <v>21</v>
      </c>
      <c r="G32" s="14">
        <f>_xlfn.IFNA((C32-VLOOKUP(I32,Riders!$A$2:$C$213,2,FALSE))/365,400)</f>
        <v>27.194520547945206</v>
      </c>
      <c r="H32" s="11">
        <v>6</v>
      </c>
      <c r="I32" s="5" t="s">
        <v>20</v>
      </c>
      <c r="J32">
        <f>Table1[[#This Row],[125m]]</f>
        <v>11.957000000000001</v>
      </c>
      <c r="K32">
        <f>Table1[[#This Row],[250m]]-Table1[[#This Row],[125m]]</f>
        <v>7.2259999999999991</v>
      </c>
      <c r="L32">
        <f>Table1[[#This Row],[375m]]-Table1[[#This Row],[250m]]</f>
        <v>6.9780000000000015</v>
      </c>
      <c r="M32">
        <f>Table1[[#This Row],[500m]]-Table1[[#This Row],[375m]]</f>
        <v>7.1859999999999999</v>
      </c>
      <c r="N32">
        <v>11.957000000000001</v>
      </c>
      <c r="O32">
        <v>19.183</v>
      </c>
      <c r="P32">
        <v>26.161000000000001</v>
      </c>
      <c r="Q32">
        <v>33.347000000000001</v>
      </c>
      <c r="R32" s="8">
        <f t="shared" si="1"/>
        <v>53.977869073679791</v>
      </c>
    </row>
    <row r="33" spans="1:18" hidden="1">
      <c r="A33" s="5" t="s">
        <v>12</v>
      </c>
      <c r="B33" s="5">
        <v>2022</v>
      </c>
      <c r="C33" s="6">
        <v>44849</v>
      </c>
      <c r="D33" s="5" t="s">
        <v>13</v>
      </c>
      <c r="E33" s="5" t="s">
        <v>209</v>
      </c>
      <c r="F33" s="5" t="s">
        <v>27</v>
      </c>
      <c r="G33" s="14">
        <f>_xlfn.IFNA((C33-VLOOKUP(I33,Riders!$A$2:$C$213,2,FALSE))/365,400)</f>
        <v>28.904109589041095</v>
      </c>
      <c r="H33" s="11">
        <v>7</v>
      </c>
      <c r="I33" s="5" t="s">
        <v>33</v>
      </c>
      <c r="J33">
        <f>Table1[[#This Row],[125m]]</f>
        <v>11.897</v>
      </c>
      <c r="K33">
        <f>Table1[[#This Row],[250m]]-Table1[[#This Row],[125m]]</f>
        <v>7.2819999999999983</v>
      </c>
      <c r="L33">
        <f>Table1[[#This Row],[375m]]-Table1[[#This Row],[250m]]</f>
        <v>6.9980000000000011</v>
      </c>
      <c r="M33">
        <f>Table1[[#This Row],[500m]]-Table1[[#This Row],[375m]]</f>
        <v>7.1820000000000022</v>
      </c>
      <c r="N33">
        <v>11.897</v>
      </c>
      <c r="O33">
        <v>19.178999999999998</v>
      </c>
      <c r="P33">
        <v>26.177</v>
      </c>
      <c r="Q33">
        <v>33.359000000000002</v>
      </c>
      <c r="R33" s="8">
        <f t="shared" si="1"/>
        <v>53.958451991966186</v>
      </c>
    </row>
    <row r="34" spans="1:18" hidden="1">
      <c r="A34" s="5" t="s">
        <v>12</v>
      </c>
      <c r="B34" s="5">
        <v>2022</v>
      </c>
      <c r="C34" s="6">
        <v>44849</v>
      </c>
      <c r="D34" s="5" t="s">
        <v>13</v>
      </c>
      <c r="E34" s="5" t="s">
        <v>209</v>
      </c>
      <c r="F34" s="5" t="s">
        <v>19</v>
      </c>
      <c r="G34" s="14">
        <f>_xlfn.IFNA((C34-VLOOKUP(I34,Riders!$A$2:$C$213,2,FALSE))/365,400)</f>
        <v>26.517808219178082</v>
      </c>
      <c r="H34" s="11">
        <v>8</v>
      </c>
      <c r="I34" s="5" t="s">
        <v>519</v>
      </c>
      <c r="J34">
        <f>Table1[[#This Row],[125m]]</f>
        <v>11.747</v>
      </c>
      <c r="K34">
        <f>Table1[[#This Row],[250m]]-Table1[[#This Row],[125m]]</f>
        <v>7.3880000000000017</v>
      </c>
      <c r="L34">
        <f>Table1[[#This Row],[375m]]-Table1[[#This Row],[250m]]</f>
        <v>7.1779999999999973</v>
      </c>
      <c r="M34">
        <f>Table1[[#This Row],[500m]]-Table1[[#This Row],[375m]]</f>
        <v>7.3900000000000041</v>
      </c>
      <c r="N34">
        <v>11.747</v>
      </c>
      <c r="O34">
        <v>19.135000000000002</v>
      </c>
      <c r="P34">
        <v>26.312999999999999</v>
      </c>
      <c r="Q34">
        <v>33.703000000000003</v>
      </c>
      <c r="R34" s="8">
        <f t="shared" si="1"/>
        <v>53.407708512595313</v>
      </c>
    </row>
    <row r="35" spans="1:18" hidden="1">
      <c r="A35" s="1" t="s">
        <v>71</v>
      </c>
      <c r="B35" s="1">
        <v>2022</v>
      </c>
      <c r="C35" s="2">
        <v>44751</v>
      </c>
      <c r="D35" s="1" t="s">
        <v>72</v>
      </c>
      <c r="E35" s="1" t="s">
        <v>518</v>
      </c>
      <c r="F35" s="1" t="s">
        <v>21</v>
      </c>
      <c r="G35" s="14">
        <f>_xlfn.IFNA((C35-VLOOKUP(I35,Riders!$A$2:$C$213,2,FALSE))/365,400)</f>
        <v>26.926027397260274</v>
      </c>
      <c r="H35" s="1">
        <v>1</v>
      </c>
      <c r="I35" s="1" t="s">
        <v>20</v>
      </c>
      <c r="J35">
        <f>Table1[[#This Row],[125m]]</f>
        <v>11.881</v>
      </c>
      <c r="K35">
        <f>Table1[[#This Row],[250m]]-Table1[[#This Row],[125m]]</f>
        <v>7.2190000000000012</v>
      </c>
      <c r="L35">
        <f>Table1[[#This Row],[375m]]-Table1[[#This Row],[250m]]</f>
        <v>6.9549999999999983</v>
      </c>
      <c r="M35">
        <f>Table1[[#This Row],[500m]]-Table1[[#This Row],[375m]]</f>
        <v>7.1159999999999997</v>
      </c>
      <c r="N35">
        <v>11.881</v>
      </c>
      <c r="O35">
        <v>19.100000000000001</v>
      </c>
      <c r="P35">
        <v>26.055</v>
      </c>
      <c r="Q35">
        <v>33.170999999999999</v>
      </c>
      <c r="R35" s="8">
        <f t="shared" si="1"/>
        <v>54.264266980193547</v>
      </c>
    </row>
    <row r="36" spans="1:18" hidden="1">
      <c r="A36" s="1" t="s">
        <v>71</v>
      </c>
      <c r="B36" s="1">
        <v>2022</v>
      </c>
      <c r="C36" s="2">
        <v>44751</v>
      </c>
      <c r="D36" s="1" t="s">
        <v>72</v>
      </c>
      <c r="E36" s="1" t="s">
        <v>518</v>
      </c>
      <c r="F36" s="1" t="s">
        <v>77</v>
      </c>
      <c r="G36" s="14">
        <f>_xlfn.IFNA((C36-VLOOKUP(I36,Riders!$A$2:$C$213,2,FALSE))/365,400)</f>
        <v>122.60547945205479</v>
      </c>
      <c r="H36" s="1">
        <v>2</v>
      </c>
      <c r="I36" s="1" t="s">
        <v>76</v>
      </c>
      <c r="J36">
        <f>Table1[[#This Row],[125m]]</f>
        <v>11.911</v>
      </c>
      <c r="K36">
        <f>Table1[[#This Row],[250m]]-Table1[[#This Row],[125m]]</f>
        <v>7.3110000000000017</v>
      </c>
      <c r="L36">
        <f>Table1[[#This Row],[375m]]-Table1[[#This Row],[250m]]</f>
        <v>6.9489999999999981</v>
      </c>
      <c r="M36">
        <f>Table1[[#This Row],[500m]]-Table1[[#This Row],[375m]]</f>
        <v>7.1109999999999971</v>
      </c>
      <c r="N36">
        <v>11.911</v>
      </c>
      <c r="O36">
        <v>19.222000000000001</v>
      </c>
      <c r="P36">
        <v>26.170999999999999</v>
      </c>
      <c r="Q36">
        <v>33.281999999999996</v>
      </c>
      <c r="R36" s="8">
        <f t="shared" si="1"/>
        <v>54.083288263926455</v>
      </c>
    </row>
    <row r="37" spans="1:18" hidden="1">
      <c r="A37" s="1" t="s">
        <v>71</v>
      </c>
      <c r="B37" s="1">
        <v>2022</v>
      </c>
      <c r="C37" s="2">
        <v>44751</v>
      </c>
      <c r="D37" s="1" t="s">
        <v>72</v>
      </c>
      <c r="E37" s="1" t="s">
        <v>518</v>
      </c>
      <c r="F37" s="1" t="s">
        <v>19</v>
      </c>
      <c r="G37" s="14">
        <f>_xlfn.IFNA((C37-VLOOKUP(I37,Riders!$A$2:$C$213,2,FALSE))/365,400)</f>
        <v>24.12876712328767</v>
      </c>
      <c r="H37" s="1">
        <v>3</v>
      </c>
      <c r="I37" s="1" t="s">
        <v>18</v>
      </c>
      <c r="J37">
        <f>Table1[[#This Row],[125m]]</f>
        <v>12.23</v>
      </c>
      <c r="K37">
        <f>Table1[[#This Row],[250m]]-Table1[[#This Row],[125m]]</f>
        <v>7.379999999999999</v>
      </c>
      <c r="L37">
        <f>Table1[[#This Row],[375m]]-Table1[[#This Row],[250m]]</f>
        <v>7.0860000000000021</v>
      </c>
      <c r="M37">
        <f>Table1[[#This Row],[500m]]-Table1[[#This Row],[375m]]</f>
        <v>7.147000000000002</v>
      </c>
      <c r="N37">
        <v>12.23</v>
      </c>
      <c r="O37">
        <v>19.61</v>
      </c>
      <c r="P37">
        <v>26.696000000000002</v>
      </c>
      <c r="Q37">
        <v>33.843000000000004</v>
      </c>
      <c r="R37" s="8">
        <f t="shared" si="1"/>
        <v>53.18677422214342</v>
      </c>
    </row>
    <row r="38" spans="1:18" hidden="1">
      <c r="A38" s="1" t="s">
        <v>71</v>
      </c>
      <c r="B38" s="1">
        <v>2022</v>
      </c>
      <c r="C38" s="2">
        <v>44751</v>
      </c>
      <c r="D38" s="1" t="s">
        <v>72</v>
      </c>
      <c r="E38" s="1" t="s">
        <v>518</v>
      </c>
      <c r="F38" s="1" t="s">
        <v>79</v>
      </c>
      <c r="G38" s="14">
        <f>_xlfn.IFNA((C38-VLOOKUP(I38,Riders!$A$2:$C$213,2,FALSE))/365,400)</f>
        <v>400</v>
      </c>
      <c r="H38" s="1">
        <v>4</v>
      </c>
      <c r="I38" s="1" t="s">
        <v>32</v>
      </c>
      <c r="J38">
        <f>Table1[[#This Row],[125m]]</f>
        <v>12.045</v>
      </c>
      <c r="K38">
        <f>Table1[[#This Row],[250m]]-Table1[[#This Row],[125m]]</f>
        <v>7.4189999999999987</v>
      </c>
      <c r="L38">
        <f>Table1[[#This Row],[375m]]-Table1[[#This Row],[250m]]</f>
        <v>7.1180000000000021</v>
      </c>
      <c r="M38">
        <f>Table1[[#This Row],[500m]]-Table1[[#This Row],[375m]]</f>
        <v>7.3369999999999962</v>
      </c>
      <c r="N38">
        <v>12.045</v>
      </c>
      <c r="O38">
        <v>19.463999999999999</v>
      </c>
      <c r="P38">
        <v>26.582000000000001</v>
      </c>
      <c r="Q38">
        <v>33.918999999999997</v>
      </c>
      <c r="R38" s="8">
        <f t="shared" si="1"/>
        <v>53.067602228839299</v>
      </c>
    </row>
    <row r="39" spans="1:18" hidden="1">
      <c r="A39" s="1" t="s">
        <v>71</v>
      </c>
      <c r="B39" s="1">
        <v>2022</v>
      </c>
      <c r="C39" s="2">
        <v>44751</v>
      </c>
      <c r="D39" s="1" t="s">
        <v>72</v>
      </c>
      <c r="E39" s="1" t="s">
        <v>518</v>
      </c>
      <c r="F39" s="1" t="s">
        <v>19</v>
      </c>
      <c r="G39" s="14">
        <f>_xlfn.IFNA((C39-VLOOKUP(I39,Riders!$A$2:$C$213,2,FALSE))/365,400)</f>
        <v>22.843835616438355</v>
      </c>
      <c r="H39" s="1">
        <v>5</v>
      </c>
      <c r="I39" s="1" t="s">
        <v>523</v>
      </c>
      <c r="J39">
        <f>Table1[[#This Row],[125m]]</f>
        <v>12.271000000000001</v>
      </c>
      <c r="K39">
        <f>Table1[[#This Row],[250m]]-Table1[[#This Row],[125m]]</f>
        <v>7.379999999999999</v>
      </c>
      <c r="L39">
        <f>Table1[[#This Row],[375m]]-Table1[[#This Row],[250m]]</f>
        <v>7.0749999999999993</v>
      </c>
      <c r="M39">
        <f>Table1[[#This Row],[500m]]-Table1[[#This Row],[375m]]</f>
        <v>7.213000000000001</v>
      </c>
      <c r="N39">
        <v>12.271000000000001</v>
      </c>
      <c r="O39">
        <v>19.651</v>
      </c>
      <c r="P39">
        <v>26.725999999999999</v>
      </c>
      <c r="Q39">
        <v>33.939</v>
      </c>
      <c r="R39" s="8">
        <f t="shared" si="1"/>
        <v>53.036329885971888</v>
      </c>
    </row>
    <row r="40" spans="1:18" hidden="1">
      <c r="A40" s="1" t="s">
        <v>71</v>
      </c>
      <c r="B40" s="1">
        <v>2022</v>
      </c>
      <c r="C40" s="2">
        <v>44751</v>
      </c>
      <c r="D40" s="1" t="s">
        <v>72</v>
      </c>
      <c r="E40" s="1" t="s">
        <v>518</v>
      </c>
      <c r="F40" s="1" t="s">
        <v>38</v>
      </c>
      <c r="G40" s="14">
        <f>_xlfn.IFNA((C40-VLOOKUP(I40,Riders!$A$2:$C$213,2,FALSE))/365,400)</f>
        <v>25.035616438356165</v>
      </c>
      <c r="H40" s="1">
        <v>6</v>
      </c>
      <c r="I40" s="1" t="s">
        <v>524</v>
      </c>
      <c r="J40">
        <f>Table1[[#This Row],[125m]]</f>
        <v>12.07</v>
      </c>
      <c r="K40">
        <f>Table1[[#This Row],[250m]]-Table1[[#This Row],[125m]]</f>
        <v>7.3649999999999984</v>
      </c>
      <c r="L40">
        <f>Table1[[#This Row],[375m]]-Table1[[#This Row],[250m]]</f>
        <v>7.1270000000000024</v>
      </c>
      <c r="M40">
        <f>Table1[[#This Row],[500m]]-Table1[[#This Row],[375m]]</f>
        <v>7.4119999999999955</v>
      </c>
      <c r="N40">
        <v>12.07</v>
      </c>
      <c r="O40">
        <v>19.434999999999999</v>
      </c>
      <c r="P40">
        <v>26.562000000000001</v>
      </c>
      <c r="Q40">
        <v>33.973999999999997</v>
      </c>
      <c r="R40" s="8">
        <f t="shared" si="1"/>
        <v>52.981691882027441</v>
      </c>
    </row>
    <row r="41" spans="1:18" hidden="1">
      <c r="A41" s="1" t="s">
        <v>71</v>
      </c>
      <c r="B41" s="1">
        <v>2022</v>
      </c>
      <c r="C41" s="2">
        <v>44751</v>
      </c>
      <c r="D41" s="1" t="s">
        <v>72</v>
      </c>
      <c r="E41" s="1" t="s">
        <v>518</v>
      </c>
      <c r="F41" s="1" t="s">
        <v>38</v>
      </c>
      <c r="G41" s="14">
        <f>_xlfn.IFNA((C41-VLOOKUP(I41,Riders!$A$2:$C$213,2,FALSE))/365,400)</f>
        <v>400</v>
      </c>
      <c r="H41" s="1">
        <v>7</v>
      </c>
      <c r="I41" s="1" t="s">
        <v>37</v>
      </c>
      <c r="J41">
        <f>Table1[[#This Row],[125m]]</f>
        <v>12.269</v>
      </c>
      <c r="K41">
        <f>Table1[[#This Row],[250m]]-Table1[[#This Row],[125m]]</f>
        <v>7.5119999999999987</v>
      </c>
      <c r="L41">
        <f>Table1[[#This Row],[375m]]-Table1[[#This Row],[250m]]</f>
        <v>7.1080000000000005</v>
      </c>
      <c r="M41">
        <f>Table1[[#This Row],[500m]]-Table1[[#This Row],[375m]]</f>
        <v>7.2219999999999978</v>
      </c>
      <c r="N41">
        <v>12.269</v>
      </c>
      <c r="O41">
        <v>19.780999999999999</v>
      </c>
      <c r="P41">
        <v>26.888999999999999</v>
      </c>
      <c r="Q41">
        <v>34.110999999999997</v>
      </c>
      <c r="R41" s="8">
        <f t="shared" si="1"/>
        <v>52.768901527366545</v>
      </c>
    </row>
    <row r="42" spans="1:18" hidden="1">
      <c r="A42" s="1" t="s">
        <v>71</v>
      </c>
      <c r="B42" s="1">
        <v>2022</v>
      </c>
      <c r="C42" s="2">
        <v>44751</v>
      </c>
      <c r="D42" s="1" t="s">
        <v>72</v>
      </c>
      <c r="E42" s="1" t="s">
        <v>518</v>
      </c>
      <c r="F42" s="1" t="s">
        <v>44</v>
      </c>
      <c r="G42" s="14">
        <f>_xlfn.IFNA((C42-VLOOKUP(I42,Riders!$A$2:$C$213,2,FALSE))/365,400)</f>
        <v>32.0027397260274</v>
      </c>
      <c r="H42" s="1">
        <v>8</v>
      </c>
      <c r="I42" s="1" t="s">
        <v>141</v>
      </c>
      <c r="J42">
        <f>Table1[[#This Row],[125m]]</f>
        <v>12.071</v>
      </c>
      <c r="K42">
        <f>Table1[[#This Row],[250m]]-Table1[[#This Row],[125m]]</f>
        <v>7.4700000000000006</v>
      </c>
      <c r="L42">
        <f>Table1[[#This Row],[375m]]-Table1[[#This Row],[250m]]</f>
        <v>7.3260000000000005</v>
      </c>
      <c r="M42">
        <f>Table1[[#This Row],[500m]]-Table1[[#This Row],[375m]]</f>
        <v>7.5250000000000021</v>
      </c>
      <c r="N42">
        <v>12.071</v>
      </c>
      <c r="O42">
        <v>19.541</v>
      </c>
      <c r="P42">
        <v>26.867000000000001</v>
      </c>
      <c r="Q42">
        <v>34.392000000000003</v>
      </c>
      <c r="R42" s="8">
        <f t="shared" si="1"/>
        <v>52.337752965805997</v>
      </c>
    </row>
    <row r="43" spans="1:18" hidden="1">
      <c r="A43" s="1" t="s">
        <v>71</v>
      </c>
      <c r="B43" s="1">
        <v>2022</v>
      </c>
      <c r="C43" s="2">
        <v>44751</v>
      </c>
      <c r="D43" s="1" t="s">
        <v>72</v>
      </c>
      <c r="E43" s="1" t="s">
        <v>518</v>
      </c>
      <c r="F43" s="1" t="s">
        <v>21</v>
      </c>
      <c r="G43" s="14">
        <f>_xlfn.IFNA((C43-VLOOKUP(I43,Riders!$A$2:$C$213,2,FALSE))/365,400)</f>
        <v>26.139726027397259</v>
      </c>
      <c r="H43" s="1">
        <v>9</v>
      </c>
      <c r="I43" s="1" t="s">
        <v>119</v>
      </c>
      <c r="J43">
        <f>Table1[[#This Row],[125m]]</f>
        <v>12.214</v>
      </c>
      <c r="K43">
        <f>Table1[[#This Row],[250m]]-Table1[[#This Row],[125m]]</f>
        <v>7.4829999999999988</v>
      </c>
      <c r="L43">
        <f>Table1[[#This Row],[375m]]-Table1[[#This Row],[250m]]</f>
        <v>7.3189999999999991</v>
      </c>
      <c r="M43">
        <f>Table1[[#This Row],[500m]]-Table1[[#This Row],[375m]]</f>
        <v>7.4310000000000045</v>
      </c>
      <c r="N43">
        <v>12.214</v>
      </c>
      <c r="O43">
        <v>19.696999999999999</v>
      </c>
      <c r="P43">
        <v>27.015999999999998</v>
      </c>
      <c r="Q43">
        <v>34.447000000000003</v>
      </c>
      <c r="R43" s="8">
        <f t="shared" si="1"/>
        <v>52.254187592533455</v>
      </c>
    </row>
    <row r="44" spans="1:18" hidden="1">
      <c r="A44" s="1" t="s">
        <v>71</v>
      </c>
      <c r="B44" s="1">
        <v>2022</v>
      </c>
      <c r="C44" s="2">
        <v>44751</v>
      </c>
      <c r="D44" s="1" t="s">
        <v>72</v>
      </c>
      <c r="E44" s="1" t="s">
        <v>518</v>
      </c>
      <c r="F44" s="1" t="s">
        <v>56</v>
      </c>
      <c r="G44" s="14">
        <f>_xlfn.IFNA((C44-VLOOKUP(I44,Riders!$A$2:$C$213,2,FALSE))/365,400)</f>
        <v>400</v>
      </c>
      <c r="H44" s="1">
        <v>10</v>
      </c>
      <c r="I44" s="1" t="s">
        <v>55</v>
      </c>
      <c r="J44">
        <f>Table1[[#This Row],[125m]]</f>
        <v>12.675000000000001</v>
      </c>
      <c r="K44">
        <f>Table1[[#This Row],[250m]]-Table1[[#This Row],[125m]]</f>
        <v>7.41</v>
      </c>
      <c r="L44">
        <f>Table1[[#This Row],[375m]]-Table1[[#This Row],[250m]]</f>
        <v>7.0479999999999983</v>
      </c>
      <c r="M44">
        <f>Table1[[#This Row],[500m]]-Table1[[#This Row],[375m]]</f>
        <v>7.3350000000000044</v>
      </c>
      <c r="N44">
        <v>12.675000000000001</v>
      </c>
      <c r="O44">
        <v>20.085000000000001</v>
      </c>
      <c r="P44">
        <v>27.132999999999999</v>
      </c>
      <c r="Q44">
        <v>34.468000000000004</v>
      </c>
      <c r="R44" s="8">
        <f t="shared" si="1"/>
        <v>52.22235116629917</v>
      </c>
    </row>
    <row r="45" spans="1:18" hidden="1">
      <c r="A45" s="1" t="s">
        <v>71</v>
      </c>
      <c r="B45" s="1">
        <v>2022</v>
      </c>
      <c r="C45" s="2">
        <v>44751</v>
      </c>
      <c r="D45" s="1" t="s">
        <v>72</v>
      </c>
      <c r="E45" s="1" t="s">
        <v>518</v>
      </c>
      <c r="F45" s="1" t="s">
        <v>17</v>
      </c>
      <c r="G45" s="14">
        <f>_xlfn.IFNA((C45-VLOOKUP(I45,Riders!$A$2:$C$213,2,FALSE))/365,400)</f>
        <v>400</v>
      </c>
      <c r="H45" s="1">
        <v>11</v>
      </c>
      <c r="I45" s="1" t="s">
        <v>81</v>
      </c>
      <c r="J45">
        <f>Table1[[#This Row],[125m]]</f>
        <v>12.484999999999999</v>
      </c>
      <c r="K45">
        <f>Table1[[#This Row],[250m]]-Table1[[#This Row],[125m]]</f>
        <v>7.6020000000000003</v>
      </c>
      <c r="L45">
        <f>Table1[[#This Row],[375m]]-Table1[[#This Row],[250m]]</f>
        <v>7.2409999999999997</v>
      </c>
      <c r="M45">
        <f>Table1[[#This Row],[500m]]-Table1[[#This Row],[375m]]</f>
        <v>7.3200000000000038</v>
      </c>
      <c r="N45">
        <v>12.484999999999999</v>
      </c>
      <c r="O45">
        <v>20.087</v>
      </c>
      <c r="P45">
        <v>27.327999999999999</v>
      </c>
      <c r="Q45">
        <v>34.648000000000003</v>
      </c>
      <c r="R45" s="8">
        <f t="shared" si="1"/>
        <v>51.951050565689215</v>
      </c>
    </row>
    <row r="46" spans="1:18" hidden="1">
      <c r="A46" s="1" t="s">
        <v>71</v>
      </c>
      <c r="B46" s="1">
        <v>2022</v>
      </c>
      <c r="C46" s="2">
        <v>44751</v>
      </c>
      <c r="D46" s="1" t="s">
        <v>72</v>
      </c>
      <c r="E46" s="1" t="s">
        <v>518</v>
      </c>
      <c r="F46" s="1" t="s">
        <v>65</v>
      </c>
      <c r="G46" s="14">
        <f>_xlfn.IFNA((C46-VLOOKUP(I46,Riders!$A$2:$C$213,2,FALSE))/365,400)</f>
        <v>400</v>
      </c>
      <c r="H46" s="1">
        <v>12</v>
      </c>
      <c r="I46" s="1" t="s">
        <v>64</v>
      </c>
      <c r="J46">
        <f>Table1[[#This Row],[125m]]</f>
        <v>12.169</v>
      </c>
      <c r="K46">
        <f>Table1[[#This Row],[250m]]-Table1[[#This Row],[125m]]</f>
        <v>7.657</v>
      </c>
      <c r="L46">
        <f>Table1[[#This Row],[375m]]-Table1[[#This Row],[250m]]</f>
        <v>7.5129999999999981</v>
      </c>
      <c r="M46">
        <f>Table1[[#This Row],[500m]]-Table1[[#This Row],[375m]]</f>
        <v>7.7760000000000034</v>
      </c>
      <c r="N46">
        <v>12.169</v>
      </c>
      <c r="O46">
        <v>19.826000000000001</v>
      </c>
      <c r="P46">
        <v>27.338999999999999</v>
      </c>
      <c r="Q46">
        <v>35.115000000000002</v>
      </c>
      <c r="R46" s="8">
        <f t="shared" si="1"/>
        <v>51.26014523707817</v>
      </c>
    </row>
    <row r="47" spans="1:18" hidden="1">
      <c r="A47" s="1" t="s">
        <v>71</v>
      </c>
      <c r="B47" s="1">
        <v>2022</v>
      </c>
      <c r="C47" s="2">
        <v>44751</v>
      </c>
      <c r="D47" s="1" t="s">
        <v>72</v>
      </c>
      <c r="E47" s="1" t="s">
        <v>518</v>
      </c>
      <c r="F47" s="1" t="s">
        <v>90</v>
      </c>
      <c r="G47" s="14">
        <f>_xlfn.IFNA((C47-VLOOKUP(I47,Riders!$A$2:$C$213,2,FALSE))/365,400)</f>
        <v>400</v>
      </c>
      <c r="H47" s="1">
        <v>13</v>
      </c>
      <c r="I47" s="1" t="s">
        <v>93</v>
      </c>
      <c r="J47">
        <f>Table1[[#This Row],[125m]]</f>
        <v>12.502000000000001</v>
      </c>
      <c r="K47">
        <f>Table1[[#This Row],[250m]]-Table1[[#This Row],[125m]]</f>
        <v>7.6530000000000005</v>
      </c>
      <c r="L47">
        <f>Table1[[#This Row],[375m]]-Table1[[#This Row],[250m]]</f>
        <v>7.4689999999999976</v>
      </c>
      <c r="M47">
        <f>Table1[[#This Row],[500m]]-Table1[[#This Row],[375m]]</f>
        <v>7.6530000000000022</v>
      </c>
      <c r="N47">
        <v>12.502000000000001</v>
      </c>
      <c r="O47">
        <v>20.155000000000001</v>
      </c>
      <c r="P47">
        <v>27.623999999999999</v>
      </c>
      <c r="Q47">
        <v>35.277000000000001</v>
      </c>
      <c r="R47" s="8">
        <f t="shared" si="1"/>
        <v>51.02474700229611</v>
      </c>
    </row>
    <row r="48" spans="1:18" hidden="1">
      <c r="A48" s="1" t="s">
        <v>71</v>
      </c>
      <c r="B48" s="1">
        <v>2022</v>
      </c>
      <c r="C48" s="2">
        <v>44751</v>
      </c>
      <c r="D48" s="1" t="s">
        <v>72</v>
      </c>
      <c r="E48" s="1" t="s">
        <v>518</v>
      </c>
      <c r="F48" s="1" t="s">
        <v>61</v>
      </c>
      <c r="G48" s="14">
        <f>_xlfn.IFNA((C48-VLOOKUP(I48,Riders!$A$2:$C$213,2,FALSE))/365,400)</f>
        <v>33.980821917808221</v>
      </c>
      <c r="H48" s="1">
        <v>14</v>
      </c>
      <c r="I48" s="1" t="s">
        <v>60</v>
      </c>
      <c r="J48">
        <f>Table1[[#This Row],[125m]]</f>
        <v>12.664</v>
      </c>
      <c r="K48">
        <f>Table1[[#This Row],[250m]]-Table1[[#This Row],[125m]]</f>
        <v>7.631000000000002</v>
      </c>
      <c r="L48">
        <f>Table1[[#This Row],[375m]]-Table1[[#This Row],[250m]]</f>
        <v>7.445999999999998</v>
      </c>
      <c r="M48">
        <f>Table1[[#This Row],[500m]]-Table1[[#This Row],[375m]]</f>
        <v>7.6589999999999989</v>
      </c>
      <c r="N48">
        <v>12.664</v>
      </c>
      <c r="O48">
        <v>20.295000000000002</v>
      </c>
      <c r="P48">
        <v>27.741</v>
      </c>
      <c r="Q48">
        <v>35.4</v>
      </c>
      <c r="R48" s="8">
        <f t="shared" si="1"/>
        <v>50.847457627118644</v>
      </c>
    </row>
    <row r="49" spans="1:18" hidden="1">
      <c r="A49" s="1" t="s">
        <v>71</v>
      </c>
      <c r="B49" s="1">
        <v>2022</v>
      </c>
      <c r="C49" s="2">
        <v>44751</v>
      </c>
      <c r="D49" s="1" t="s">
        <v>72</v>
      </c>
      <c r="E49" s="1" t="s">
        <v>518</v>
      </c>
      <c r="F49" s="1" t="s">
        <v>90</v>
      </c>
      <c r="G49" s="14">
        <f>_xlfn.IFNA((C49-VLOOKUP(I49,Riders!$A$2:$C$213,2,FALSE))/365,400)</f>
        <v>400</v>
      </c>
      <c r="H49" s="1">
        <v>15</v>
      </c>
      <c r="I49" s="1" t="s">
        <v>89</v>
      </c>
      <c r="J49">
        <f>Table1[[#This Row],[125m]]</f>
        <v>13.239000000000001</v>
      </c>
      <c r="K49">
        <f>Table1[[#This Row],[250m]]-Table1[[#This Row],[125m]]</f>
        <v>7.5440000000000005</v>
      </c>
      <c r="L49">
        <f>Table1[[#This Row],[375m]]-Table1[[#This Row],[250m]]</f>
        <v>7.3989999999999974</v>
      </c>
      <c r="M49">
        <f>Table1[[#This Row],[500m]]-Table1[[#This Row],[375m]]</f>
        <v>7.5920000000000023</v>
      </c>
      <c r="N49">
        <v>13.239000000000001</v>
      </c>
      <c r="O49">
        <v>20.783000000000001</v>
      </c>
      <c r="P49">
        <v>28.181999999999999</v>
      </c>
      <c r="Q49">
        <v>35.774000000000001</v>
      </c>
      <c r="R49" s="8">
        <f t="shared" si="1"/>
        <v>50.315871862246325</v>
      </c>
    </row>
    <row r="50" spans="1:18" hidden="1">
      <c r="A50" s="1" t="s">
        <v>71</v>
      </c>
      <c r="B50" s="1">
        <v>2022</v>
      </c>
      <c r="C50" s="2">
        <v>44751</v>
      </c>
      <c r="D50" s="1" t="s">
        <v>72</v>
      </c>
      <c r="E50" s="1" t="s">
        <v>518</v>
      </c>
      <c r="F50" s="1" t="s">
        <v>44</v>
      </c>
      <c r="G50" s="14">
        <f>_xlfn.IFNA((C50-VLOOKUP(I50,Riders!$A$2:$C$213,2,FALSE))/365,400)</f>
        <v>400</v>
      </c>
      <c r="H50" s="1">
        <v>16</v>
      </c>
      <c r="I50" s="1" t="s">
        <v>525</v>
      </c>
      <c r="J50">
        <f>Table1[[#This Row],[125m]]</f>
        <v>12.313000000000001</v>
      </c>
      <c r="K50">
        <f>Table1[[#This Row],[250m]]-Table1[[#This Row],[125m]]</f>
        <v>7.8510000000000009</v>
      </c>
      <c r="L50">
        <f>Table1[[#This Row],[375m]]-Table1[[#This Row],[250m]]</f>
        <v>7.8109999999999999</v>
      </c>
      <c r="M50">
        <f>Table1[[#This Row],[500m]]-Table1[[#This Row],[375m]]</f>
        <v>8.0450000000000017</v>
      </c>
      <c r="N50">
        <v>12.313000000000001</v>
      </c>
      <c r="O50">
        <v>20.164000000000001</v>
      </c>
      <c r="P50">
        <v>27.975000000000001</v>
      </c>
      <c r="Q50">
        <v>36.020000000000003</v>
      </c>
      <c r="R50" s="8">
        <f t="shared" si="1"/>
        <v>49.972237645752358</v>
      </c>
    </row>
    <row r="51" spans="1:18" hidden="1">
      <c r="A51" s="1" t="s">
        <v>71</v>
      </c>
      <c r="B51" s="1">
        <v>2022</v>
      </c>
      <c r="C51" s="2">
        <v>44751</v>
      </c>
      <c r="D51" s="1" t="s">
        <v>72</v>
      </c>
      <c r="E51" s="1" t="s">
        <v>518</v>
      </c>
      <c r="F51" s="1" t="s">
        <v>88</v>
      </c>
      <c r="G51" s="14">
        <f>_xlfn.IFNA((C51-VLOOKUP(I51,Riders!$A$2:$C$213,2,FALSE))/365,400)</f>
        <v>400</v>
      </c>
      <c r="H51" s="1">
        <v>17</v>
      </c>
      <c r="I51" s="1" t="s">
        <v>87</v>
      </c>
      <c r="J51">
        <f>Table1[[#This Row],[125m]]</f>
        <v>13.257999999999999</v>
      </c>
      <c r="K51">
        <f>Table1[[#This Row],[250m]]-Table1[[#This Row],[125m]]</f>
        <v>7.8560000000000016</v>
      </c>
      <c r="L51">
        <f>Table1[[#This Row],[375m]]-Table1[[#This Row],[250m]]</f>
        <v>7.661999999999999</v>
      </c>
      <c r="M51">
        <f>Table1[[#This Row],[500m]]-Table1[[#This Row],[375m]]</f>
        <v>8.02</v>
      </c>
      <c r="N51">
        <v>13.257999999999999</v>
      </c>
      <c r="O51">
        <v>21.114000000000001</v>
      </c>
      <c r="P51">
        <v>28.776</v>
      </c>
      <c r="Q51">
        <v>36.795999999999999</v>
      </c>
      <c r="R51" s="8">
        <f t="shared" si="1"/>
        <v>48.918360691379497</v>
      </c>
    </row>
    <row r="52" spans="1:18" hidden="1">
      <c r="A52" s="1" t="s">
        <v>71</v>
      </c>
      <c r="B52" s="1">
        <v>2022</v>
      </c>
      <c r="C52" s="2">
        <v>44751</v>
      </c>
      <c r="D52" s="1" t="s">
        <v>72</v>
      </c>
      <c r="E52" s="1" t="s">
        <v>518</v>
      </c>
      <c r="F52" s="1" t="s">
        <v>65</v>
      </c>
      <c r="G52" s="14">
        <f>_xlfn.IFNA((C52-VLOOKUP(I52,Riders!$A$2:$C$213,2,FALSE))/365,400)</f>
        <v>400</v>
      </c>
      <c r="H52" s="1">
        <v>18</v>
      </c>
      <c r="I52" s="1" t="s">
        <v>526</v>
      </c>
      <c r="J52">
        <f>Table1[[#This Row],[125m]]</f>
        <v>13.401</v>
      </c>
      <c r="K52">
        <f>Table1[[#This Row],[250m]]-Table1[[#This Row],[125m]]</f>
        <v>8.0869999999999997</v>
      </c>
      <c r="L52">
        <f>Table1[[#This Row],[375m]]-Table1[[#This Row],[250m]]</f>
        <v>7.7940000000000005</v>
      </c>
      <c r="M52">
        <f>Table1[[#This Row],[500m]]-Table1[[#This Row],[375m]]</f>
        <v>8.0629999999999988</v>
      </c>
      <c r="N52">
        <v>13.401</v>
      </c>
      <c r="O52">
        <v>21.488</v>
      </c>
      <c r="P52">
        <v>29.282</v>
      </c>
      <c r="Q52">
        <v>37.344999999999999</v>
      </c>
      <c r="R52" s="8">
        <f t="shared" si="1"/>
        <v>48.199223456955416</v>
      </c>
    </row>
    <row r="53" spans="1:18" hidden="1">
      <c r="A53" s="1" t="s">
        <v>71</v>
      </c>
      <c r="B53" s="1">
        <v>2022</v>
      </c>
      <c r="C53" s="2">
        <v>44751</v>
      </c>
      <c r="D53" s="1" t="s">
        <v>72</v>
      </c>
      <c r="E53" s="1" t="s">
        <v>518</v>
      </c>
      <c r="F53" s="1" t="s">
        <v>53</v>
      </c>
      <c r="G53" s="14">
        <f>_xlfn.IFNA((C53-VLOOKUP(I53,Riders!$A$2:$C$213,2,FALSE))/365,400)</f>
        <v>22.980821917808218</v>
      </c>
      <c r="H53" s="1">
        <v>19</v>
      </c>
      <c r="I53" s="1" t="s">
        <v>308</v>
      </c>
      <c r="J53">
        <f>Table1[[#This Row],[125m]]</f>
        <v>13.813000000000001</v>
      </c>
      <c r="K53">
        <f>Table1[[#This Row],[250m]]-Table1[[#This Row],[125m]]</f>
        <v>8.150999999999998</v>
      </c>
      <c r="L53">
        <f>Table1[[#This Row],[375m]]-Table1[[#This Row],[250m]]</f>
        <v>7.7810000000000024</v>
      </c>
      <c r="M53">
        <f>Table1[[#This Row],[500m]]-Table1[[#This Row],[375m]]</f>
        <v>7.6619999999999955</v>
      </c>
      <c r="N53">
        <v>13.813000000000001</v>
      </c>
      <c r="O53">
        <v>21.963999999999999</v>
      </c>
      <c r="P53">
        <v>29.745000000000001</v>
      </c>
      <c r="Q53">
        <v>37.406999999999996</v>
      </c>
      <c r="R53" s="8">
        <f t="shared" si="1"/>
        <v>48.119335953163848</v>
      </c>
    </row>
    <row r="54" spans="1:18" hidden="1">
      <c r="A54" s="5" t="s">
        <v>71</v>
      </c>
      <c r="B54" s="5">
        <v>2022</v>
      </c>
      <c r="C54" s="6">
        <v>44751</v>
      </c>
      <c r="D54" s="5" t="s">
        <v>72</v>
      </c>
      <c r="E54" s="5" t="s">
        <v>209</v>
      </c>
      <c r="F54" s="5" t="s">
        <v>21</v>
      </c>
      <c r="G54" s="14">
        <f>_xlfn.IFNA((C54-VLOOKUP(I54,Riders!$A$2:$C$213,2,FALSE))/365,400)</f>
        <v>26.926027397260274</v>
      </c>
      <c r="H54" s="5">
        <v>1</v>
      </c>
      <c r="I54" s="5" t="s">
        <v>20</v>
      </c>
      <c r="J54">
        <f>Table1[[#This Row],[125m]]</f>
        <v>11.750999999999999</v>
      </c>
      <c r="K54">
        <f>Table1[[#This Row],[250m]]-Table1[[#This Row],[125m]]</f>
        <v>7.229000000000001</v>
      </c>
      <c r="L54">
        <f>Table1[[#This Row],[375m]]-Table1[[#This Row],[250m]]</f>
        <v>6.870000000000001</v>
      </c>
      <c r="M54">
        <f>Table1[[#This Row],[500m]]-Table1[[#This Row],[375m]]</f>
        <v>7.1019999999999968</v>
      </c>
      <c r="N54">
        <v>11.750999999999999</v>
      </c>
      <c r="O54">
        <v>18.98</v>
      </c>
      <c r="P54">
        <v>25.85</v>
      </c>
      <c r="Q54">
        <v>32.951999999999998</v>
      </c>
      <c r="R54" s="8">
        <f t="shared" ref="R54:R117" si="2">3.6*500/(Q54)</f>
        <v>54.624908958485072</v>
      </c>
    </row>
    <row r="55" spans="1:18" hidden="1">
      <c r="A55" s="5" t="s">
        <v>71</v>
      </c>
      <c r="B55" s="5">
        <v>2022</v>
      </c>
      <c r="C55" s="6">
        <v>44751</v>
      </c>
      <c r="D55" s="5" t="s">
        <v>72</v>
      </c>
      <c r="E55" s="5" t="s">
        <v>209</v>
      </c>
      <c r="F55" s="5" t="s">
        <v>77</v>
      </c>
      <c r="G55" s="14">
        <f>_xlfn.IFNA((C55-VLOOKUP(I55,Riders!$A$2:$C$213,2,FALSE))/365,400)</f>
        <v>122.60547945205479</v>
      </c>
      <c r="H55" s="5">
        <v>2</v>
      </c>
      <c r="I55" s="5" t="s">
        <v>76</v>
      </c>
      <c r="J55">
        <f>Table1[[#This Row],[125m]]</f>
        <v>11.585000000000001</v>
      </c>
      <c r="K55">
        <f>Table1[[#This Row],[250m]]-Table1[[#This Row],[125m]]</f>
        <v>7.2330000000000005</v>
      </c>
      <c r="L55">
        <f>Table1[[#This Row],[375m]]-Table1[[#This Row],[250m]]</f>
        <v>6.8840000000000003</v>
      </c>
      <c r="M55">
        <f>Table1[[#This Row],[500m]]-Table1[[#This Row],[375m]]</f>
        <v>7.254999999999999</v>
      </c>
      <c r="N55">
        <v>11.585000000000001</v>
      </c>
      <c r="O55">
        <v>18.818000000000001</v>
      </c>
      <c r="P55">
        <v>25.702000000000002</v>
      </c>
      <c r="Q55">
        <v>32.957000000000001</v>
      </c>
      <c r="R55" s="8">
        <f t="shared" si="2"/>
        <v>54.616621658524743</v>
      </c>
    </row>
    <row r="56" spans="1:18" hidden="1">
      <c r="A56" s="5" t="s">
        <v>71</v>
      </c>
      <c r="B56" s="5">
        <v>2022</v>
      </c>
      <c r="C56" s="6">
        <v>44751</v>
      </c>
      <c r="D56" s="5" t="s">
        <v>72</v>
      </c>
      <c r="E56" s="5" t="s">
        <v>209</v>
      </c>
      <c r="F56" s="5" t="s">
        <v>38</v>
      </c>
      <c r="G56" s="14">
        <f>_xlfn.IFNA((C56-VLOOKUP(I56,Riders!$A$2:$C$213,2,FALSE))/365,400)</f>
        <v>400</v>
      </c>
      <c r="H56" s="5">
        <v>3</v>
      </c>
      <c r="I56" s="5" t="s">
        <v>37</v>
      </c>
      <c r="J56">
        <f>Table1[[#This Row],[125m]]</f>
        <v>12.037000000000001</v>
      </c>
      <c r="K56">
        <f>Table1[[#This Row],[250m]]-Table1[[#This Row],[125m]]</f>
        <v>7.427999999999999</v>
      </c>
      <c r="L56">
        <f>Table1[[#This Row],[375m]]-Table1[[#This Row],[250m]]</f>
        <v>6.9899999999999984</v>
      </c>
      <c r="M56">
        <f>Table1[[#This Row],[500m]]-Table1[[#This Row],[375m]]</f>
        <v>7.0840000000000032</v>
      </c>
      <c r="N56">
        <v>12.037000000000001</v>
      </c>
      <c r="O56">
        <v>19.465</v>
      </c>
      <c r="P56">
        <v>26.454999999999998</v>
      </c>
      <c r="Q56">
        <v>33.539000000000001</v>
      </c>
      <c r="R56" s="8">
        <f t="shared" si="2"/>
        <v>53.668863114583019</v>
      </c>
    </row>
    <row r="57" spans="1:18" hidden="1">
      <c r="A57" s="5" t="s">
        <v>71</v>
      </c>
      <c r="B57" s="5">
        <v>2022</v>
      </c>
      <c r="C57" s="6">
        <v>44751</v>
      </c>
      <c r="D57" s="5" t="s">
        <v>72</v>
      </c>
      <c r="E57" s="5" t="s">
        <v>209</v>
      </c>
      <c r="F57" s="5" t="s">
        <v>19</v>
      </c>
      <c r="G57" s="14">
        <f>_xlfn.IFNA((C57-VLOOKUP(I57,Riders!$A$2:$C$213,2,FALSE))/365,400)</f>
        <v>24.12876712328767</v>
      </c>
      <c r="H57" s="5">
        <v>4</v>
      </c>
      <c r="I57" s="5" t="s">
        <v>18</v>
      </c>
      <c r="J57">
        <f>Table1[[#This Row],[125m]]</f>
        <v>12.066000000000001</v>
      </c>
      <c r="K57">
        <f>Table1[[#This Row],[250m]]-Table1[[#This Row],[125m]]</f>
        <v>7.4239999999999977</v>
      </c>
      <c r="L57">
        <f>Table1[[#This Row],[375m]]-Table1[[#This Row],[250m]]</f>
        <v>7.0350000000000001</v>
      </c>
      <c r="M57">
        <f>Table1[[#This Row],[500m]]-Table1[[#This Row],[375m]]</f>
        <v>7.1859999999999999</v>
      </c>
      <c r="N57">
        <v>12.066000000000001</v>
      </c>
      <c r="O57">
        <v>19.489999999999998</v>
      </c>
      <c r="P57">
        <v>26.524999999999999</v>
      </c>
      <c r="Q57">
        <v>33.710999999999999</v>
      </c>
      <c r="R57" s="8">
        <f t="shared" si="2"/>
        <v>53.395034261813656</v>
      </c>
    </row>
    <row r="58" spans="1:18" hidden="1">
      <c r="A58" s="5" t="s">
        <v>71</v>
      </c>
      <c r="B58" s="5">
        <v>2022</v>
      </c>
      <c r="C58" s="6">
        <v>44751</v>
      </c>
      <c r="D58" s="5" t="s">
        <v>72</v>
      </c>
      <c r="E58" s="5" t="s">
        <v>209</v>
      </c>
      <c r="F58" s="5" t="s">
        <v>79</v>
      </c>
      <c r="G58" s="14">
        <f>_xlfn.IFNA((C58-VLOOKUP(I58,Riders!$A$2:$C$213,2,FALSE))/365,400)</f>
        <v>400</v>
      </c>
      <c r="H58" s="5">
        <v>5</v>
      </c>
      <c r="I58" s="5" t="s">
        <v>32</v>
      </c>
      <c r="J58">
        <f>Table1[[#This Row],[125m]]</f>
        <v>11.984999999999999</v>
      </c>
      <c r="K58">
        <f>Table1[[#This Row],[250m]]-Table1[[#This Row],[125m]]</f>
        <v>7.4350000000000023</v>
      </c>
      <c r="L58">
        <f>Table1[[#This Row],[375m]]-Table1[[#This Row],[250m]]</f>
        <v>7.2019999999999982</v>
      </c>
      <c r="M58">
        <f>Table1[[#This Row],[500m]]-Table1[[#This Row],[375m]]</f>
        <v>7.3960000000000008</v>
      </c>
      <c r="N58">
        <v>11.984999999999999</v>
      </c>
      <c r="O58">
        <v>19.420000000000002</v>
      </c>
      <c r="P58">
        <v>26.622</v>
      </c>
      <c r="Q58">
        <v>34.018000000000001</v>
      </c>
      <c r="R58" s="8">
        <f t="shared" si="2"/>
        <v>52.913163619260388</v>
      </c>
    </row>
    <row r="59" spans="1:18" hidden="1">
      <c r="A59" s="5" t="s">
        <v>71</v>
      </c>
      <c r="B59" s="5">
        <v>2022</v>
      </c>
      <c r="C59" s="6">
        <v>44751</v>
      </c>
      <c r="D59" s="5" t="s">
        <v>72</v>
      </c>
      <c r="E59" s="5" t="s">
        <v>209</v>
      </c>
      <c r="F59" s="5" t="s">
        <v>38</v>
      </c>
      <c r="G59" s="14">
        <f>_xlfn.IFNA((C59-VLOOKUP(I59,Riders!$A$2:$C$213,2,FALSE))/365,400)</f>
        <v>25.035616438356165</v>
      </c>
      <c r="H59" s="5">
        <v>6</v>
      </c>
      <c r="I59" s="5" t="s">
        <v>524</v>
      </c>
      <c r="J59">
        <f>Table1[[#This Row],[125m]]</f>
        <v>12.06</v>
      </c>
      <c r="K59">
        <f>Table1[[#This Row],[250m]]-Table1[[#This Row],[125m]]</f>
        <v>7.4039999999999981</v>
      </c>
      <c r="L59">
        <f>Table1[[#This Row],[375m]]-Table1[[#This Row],[250m]]</f>
        <v>7.1630000000000003</v>
      </c>
      <c r="M59">
        <f>Table1[[#This Row],[500m]]-Table1[[#This Row],[375m]]</f>
        <v>7.4469999999999992</v>
      </c>
      <c r="N59">
        <v>12.06</v>
      </c>
      <c r="O59">
        <v>19.463999999999999</v>
      </c>
      <c r="P59">
        <v>26.626999999999999</v>
      </c>
      <c r="Q59">
        <v>34.073999999999998</v>
      </c>
      <c r="R59" s="8">
        <f t="shared" si="2"/>
        <v>52.826201796090864</v>
      </c>
    </row>
    <row r="60" spans="1:18" hidden="1">
      <c r="A60" s="5" t="s">
        <v>71</v>
      </c>
      <c r="B60" s="5">
        <v>2022</v>
      </c>
      <c r="C60" s="6">
        <v>44751</v>
      </c>
      <c r="D60" s="5" t="s">
        <v>72</v>
      </c>
      <c r="E60" s="5" t="s">
        <v>209</v>
      </c>
      <c r="F60" s="5" t="s">
        <v>19</v>
      </c>
      <c r="G60" s="14">
        <f>_xlfn.IFNA((C60-VLOOKUP(I60,Riders!$A$2:$C$213,2,FALSE))/365,400)</f>
        <v>22.843835616438355</v>
      </c>
      <c r="H60" s="5">
        <v>7</v>
      </c>
      <c r="I60" s="5" t="s">
        <v>523</v>
      </c>
      <c r="J60">
        <f>Table1[[#This Row],[125m]]</f>
        <v>12.332000000000001</v>
      </c>
      <c r="K60">
        <f>Table1[[#This Row],[250m]]-Table1[[#This Row],[125m]]</f>
        <v>7.41</v>
      </c>
      <c r="L60">
        <f>Table1[[#This Row],[375m]]-Table1[[#This Row],[250m]]</f>
        <v>7.1009999999999991</v>
      </c>
      <c r="M60">
        <f>Table1[[#This Row],[500m]]-Table1[[#This Row],[375m]]</f>
        <v>7.2589999999999968</v>
      </c>
      <c r="N60">
        <v>12.332000000000001</v>
      </c>
      <c r="O60">
        <v>19.742000000000001</v>
      </c>
      <c r="P60">
        <v>26.843</v>
      </c>
      <c r="Q60">
        <v>34.101999999999997</v>
      </c>
      <c r="R60" s="8">
        <f t="shared" si="2"/>
        <v>52.782827986628355</v>
      </c>
    </row>
    <row r="61" spans="1:18" hidden="1">
      <c r="A61" s="5" t="s">
        <v>71</v>
      </c>
      <c r="B61" s="5">
        <v>2022</v>
      </c>
      <c r="C61" s="6">
        <v>44751</v>
      </c>
      <c r="D61" s="5" t="s">
        <v>72</v>
      </c>
      <c r="E61" s="5" t="s">
        <v>209</v>
      </c>
      <c r="F61" s="5" t="s">
        <v>44</v>
      </c>
      <c r="G61" s="14">
        <f>_xlfn.IFNA((C61-VLOOKUP(I61,Riders!$A$2:$C$213,2,FALSE))/365,400)</f>
        <v>32.0027397260274</v>
      </c>
      <c r="H61" s="5">
        <v>8</v>
      </c>
      <c r="I61" s="5" t="s">
        <v>141</v>
      </c>
      <c r="J61">
        <f>Table1[[#This Row],[125m]]</f>
        <v>11.981999999999999</v>
      </c>
      <c r="K61">
        <f>Table1[[#This Row],[250m]]-Table1[[#This Row],[125m]]</f>
        <v>7.5590000000000011</v>
      </c>
      <c r="L61">
        <f>Table1[[#This Row],[375m]]-Table1[[#This Row],[250m]]</f>
        <v>7.3350000000000009</v>
      </c>
      <c r="M61">
        <f>Table1[[#This Row],[500m]]-Table1[[#This Row],[375m]]</f>
        <v>7.6140000000000008</v>
      </c>
      <c r="N61">
        <v>11.981999999999999</v>
      </c>
      <c r="O61">
        <v>19.541</v>
      </c>
      <c r="P61">
        <v>26.876000000000001</v>
      </c>
      <c r="Q61">
        <v>34.49</v>
      </c>
      <c r="R61" s="8">
        <f t="shared" si="2"/>
        <v>52.189040301536672</v>
      </c>
    </row>
    <row r="62" spans="1:18" hidden="1">
      <c r="A62" s="1" t="s">
        <v>94</v>
      </c>
      <c r="B62" s="1">
        <v>2022</v>
      </c>
      <c r="C62" s="2">
        <v>44695</v>
      </c>
      <c r="D62" s="1" t="s">
        <v>72</v>
      </c>
      <c r="E62" s="1" t="s">
        <v>518</v>
      </c>
      <c r="F62" s="1" t="s">
        <v>36</v>
      </c>
      <c r="G62" s="14">
        <f>_xlfn.IFNA((C62-VLOOKUP(I62,Riders!$A$2:$C$213,2,FALSE))/365,400)</f>
        <v>122.45205479452055</v>
      </c>
      <c r="H62" s="1">
        <v>1</v>
      </c>
      <c r="I62" s="1" t="s">
        <v>35</v>
      </c>
      <c r="J62">
        <f>Table1[[#This Row],[125m]]</f>
        <v>11.42</v>
      </c>
      <c r="K62">
        <f>Table1[[#This Row],[250m]]-Table1[[#This Row],[125m]]</f>
        <v>7.3130000000000006</v>
      </c>
      <c r="L62">
        <f>Table1[[#This Row],[375m]]-Table1[[#This Row],[250m]]</f>
        <v>7.0229999999999997</v>
      </c>
      <c r="M62">
        <f>Table1[[#This Row],[500m]]-Table1[[#This Row],[375m]]</f>
        <v>7.1550000000000011</v>
      </c>
      <c r="N62">
        <v>11.42</v>
      </c>
      <c r="O62">
        <v>18.733000000000001</v>
      </c>
      <c r="P62">
        <v>25.756</v>
      </c>
      <c r="Q62">
        <v>32.911000000000001</v>
      </c>
      <c r="R62" s="8">
        <f t="shared" si="2"/>
        <v>54.692959800674544</v>
      </c>
    </row>
    <row r="63" spans="1:18" hidden="1">
      <c r="A63" s="1" t="s">
        <v>94</v>
      </c>
      <c r="B63" s="1">
        <v>2022</v>
      </c>
      <c r="C63" s="2">
        <v>44695</v>
      </c>
      <c r="D63" s="1" t="s">
        <v>72</v>
      </c>
      <c r="E63" s="1" t="s">
        <v>518</v>
      </c>
      <c r="F63" s="1" t="s">
        <v>15</v>
      </c>
      <c r="G63" s="14">
        <f>_xlfn.IFNA((C63-VLOOKUP(I63,Riders!$A$2:$C$213,2,FALSE))/365,400)</f>
        <v>122.45205479452055</v>
      </c>
      <c r="H63" s="1">
        <v>2</v>
      </c>
      <c r="I63" s="1" t="s">
        <v>22</v>
      </c>
      <c r="J63">
        <f>Table1[[#This Row],[125m]]</f>
        <v>11.852</v>
      </c>
      <c r="K63">
        <f>Table1[[#This Row],[250m]]-Table1[[#This Row],[125m]]</f>
        <v>7.3539999999999992</v>
      </c>
      <c r="L63">
        <f>Table1[[#This Row],[375m]]-Table1[[#This Row],[250m]]</f>
        <v>7.0770000000000017</v>
      </c>
      <c r="M63">
        <f>Table1[[#This Row],[500m]]-Table1[[#This Row],[375m]]</f>
        <v>7.2209999999999965</v>
      </c>
      <c r="N63">
        <v>11.852</v>
      </c>
      <c r="O63">
        <v>19.206</v>
      </c>
      <c r="P63">
        <v>26.283000000000001</v>
      </c>
      <c r="Q63">
        <v>33.503999999999998</v>
      </c>
      <c r="R63" s="8">
        <f t="shared" si="2"/>
        <v>53.724928366762178</v>
      </c>
    </row>
    <row r="64" spans="1:18" hidden="1">
      <c r="A64" s="1" t="s">
        <v>94</v>
      </c>
      <c r="B64" s="1">
        <v>2022</v>
      </c>
      <c r="C64" s="2">
        <v>44695</v>
      </c>
      <c r="D64" s="1" t="s">
        <v>72</v>
      </c>
      <c r="E64" s="1" t="s">
        <v>518</v>
      </c>
      <c r="F64" s="1" t="s">
        <v>19</v>
      </c>
      <c r="G64" s="14">
        <f>_xlfn.IFNA((C64-VLOOKUP(I64,Riders!$A$2:$C$213,2,FALSE))/365,400)</f>
        <v>26.095890410958905</v>
      </c>
      <c r="H64" s="1">
        <v>3</v>
      </c>
      <c r="I64" s="1" t="s">
        <v>519</v>
      </c>
      <c r="J64">
        <f>Table1[[#This Row],[125m]]</f>
        <v>11.702999999999999</v>
      </c>
      <c r="K64">
        <f>Table1[[#This Row],[250m]]-Table1[[#This Row],[125m]]</f>
        <v>7.3840000000000003</v>
      </c>
      <c r="L64">
        <f>Table1[[#This Row],[375m]]-Table1[[#This Row],[250m]]</f>
        <v>7.2149999999999999</v>
      </c>
      <c r="M64">
        <f>Table1[[#This Row],[500m]]-Table1[[#This Row],[375m]]</f>
        <v>7.453000000000003</v>
      </c>
      <c r="N64">
        <v>11.702999999999999</v>
      </c>
      <c r="O64">
        <v>19.087</v>
      </c>
      <c r="P64">
        <v>26.302</v>
      </c>
      <c r="Q64">
        <v>33.755000000000003</v>
      </c>
      <c r="R64" s="8">
        <f t="shared" si="2"/>
        <v>53.325433269145307</v>
      </c>
    </row>
    <row r="65" spans="1:18" hidden="1">
      <c r="A65" s="1" t="s">
        <v>94</v>
      </c>
      <c r="B65" s="1">
        <v>2022</v>
      </c>
      <c r="C65" s="2">
        <v>44695</v>
      </c>
      <c r="D65" s="1" t="s">
        <v>72</v>
      </c>
      <c r="E65" s="1" t="s">
        <v>518</v>
      </c>
      <c r="F65" s="1" t="s">
        <v>21</v>
      </c>
      <c r="G65" s="14">
        <f>_xlfn.IFNA((C65-VLOOKUP(I65,Riders!$A$2:$C$213,2,FALSE))/365,400)</f>
        <v>26.772602739726029</v>
      </c>
      <c r="H65" s="1">
        <v>4</v>
      </c>
      <c r="I65" s="1" t="s">
        <v>20</v>
      </c>
      <c r="J65">
        <f>Table1[[#This Row],[125m]]</f>
        <v>12.148</v>
      </c>
      <c r="K65">
        <f>Table1[[#This Row],[250m]]-Table1[[#This Row],[125m]]</f>
        <v>7.3440000000000012</v>
      </c>
      <c r="L65">
        <f>Table1[[#This Row],[375m]]-Table1[[#This Row],[250m]]</f>
        <v>7.0869999999999997</v>
      </c>
      <c r="M65">
        <f>Table1[[#This Row],[500m]]-Table1[[#This Row],[375m]]</f>
        <v>7.2740000000000009</v>
      </c>
      <c r="N65">
        <v>12.148</v>
      </c>
      <c r="O65">
        <v>19.492000000000001</v>
      </c>
      <c r="P65">
        <v>26.579000000000001</v>
      </c>
      <c r="Q65">
        <v>33.853000000000002</v>
      </c>
      <c r="R65" s="8">
        <f t="shared" si="2"/>
        <v>53.171063125867718</v>
      </c>
    </row>
    <row r="66" spans="1:18" hidden="1">
      <c r="A66" s="1" t="s">
        <v>94</v>
      </c>
      <c r="B66" s="1">
        <v>2022</v>
      </c>
      <c r="C66" s="2">
        <v>44695</v>
      </c>
      <c r="D66" s="1" t="s">
        <v>72</v>
      </c>
      <c r="E66" s="1" t="s">
        <v>518</v>
      </c>
      <c r="F66" s="1" t="s">
        <v>53</v>
      </c>
      <c r="G66" s="14">
        <f>_xlfn.IFNA((C66-VLOOKUP(I66,Riders!$A$2:$C$213,2,FALSE))/365,400)</f>
        <v>25.17808219178082</v>
      </c>
      <c r="H66" s="1">
        <v>5</v>
      </c>
      <c r="I66" s="1" t="s">
        <v>52</v>
      </c>
      <c r="J66">
        <f>Table1[[#This Row],[125m]]</f>
        <v>11.875999999999999</v>
      </c>
      <c r="K66">
        <f>Table1[[#This Row],[250m]]-Table1[[#This Row],[125m]]</f>
        <v>7.3940000000000001</v>
      </c>
      <c r="L66">
        <f>Table1[[#This Row],[375m]]-Table1[[#This Row],[250m]]</f>
        <v>7.2100000000000009</v>
      </c>
      <c r="M66">
        <f>Table1[[#This Row],[500m]]-Table1[[#This Row],[375m]]</f>
        <v>7.4009999999999998</v>
      </c>
      <c r="N66">
        <v>11.875999999999999</v>
      </c>
      <c r="O66">
        <v>19.27</v>
      </c>
      <c r="P66">
        <v>26.48</v>
      </c>
      <c r="Q66">
        <v>33.881</v>
      </c>
      <c r="R66" s="8">
        <f t="shared" si="2"/>
        <v>53.127121395472386</v>
      </c>
    </row>
    <row r="67" spans="1:18" hidden="1">
      <c r="A67" s="1" t="s">
        <v>94</v>
      </c>
      <c r="B67" s="1">
        <v>2022</v>
      </c>
      <c r="C67" s="2">
        <v>44695</v>
      </c>
      <c r="D67" s="1" t="s">
        <v>72</v>
      </c>
      <c r="E67" s="1" t="s">
        <v>518</v>
      </c>
      <c r="F67" s="1" t="s">
        <v>38</v>
      </c>
      <c r="G67" s="14">
        <f>_xlfn.IFNA((C67-VLOOKUP(I67,Riders!$A$2:$C$213,2,FALSE))/365,400)</f>
        <v>24.882191780821916</v>
      </c>
      <c r="H67" s="1">
        <v>6</v>
      </c>
      <c r="I67" s="1" t="s">
        <v>524</v>
      </c>
      <c r="J67">
        <f>Table1[[#This Row],[125m]]</f>
        <v>12.007</v>
      </c>
      <c r="K67">
        <f>Table1[[#This Row],[250m]]-Table1[[#This Row],[125m]]</f>
        <v>7.3780000000000019</v>
      </c>
      <c r="L67">
        <f>Table1[[#This Row],[375m]]-Table1[[#This Row],[250m]]</f>
        <v>7.1989999999999981</v>
      </c>
      <c r="M67">
        <f>Table1[[#This Row],[500m]]-Table1[[#This Row],[375m]]</f>
        <v>7.4920000000000009</v>
      </c>
      <c r="N67">
        <v>12.007</v>
      </c>
      <c r="O67">
        <v>19.385000000000002</v>
      </c>
      <c r="P67">
        <v>26.584</v>
      </c>
      <c r="Q67">
        <v>34.076000000000001</v>
      </c>
      <c r="R67" s="8">
        <f t="shared" si="2"/>
        <v>52.823101302969832</v>
      </c>
    </row>
    <row r="68" spans="1:18" hidden="1">
      <c r="A68" s="1" t="s">
        <v>94</v>
      </c>
      <c r="B68" s="1">
        <v>2022</v>
      </c>
      <c r="C68" s="2">
        <v>44695</v>
      </c>
      <c r="D68" s="1" t="s">
        <v>72</v>
      </c>
      <c r="E68" s="1" t="s">
        <v>518</v>
      </c>
      <c r="F68" s="1" t="s">
        <v>38</v>
      </c>
      <c r="G68" s="14">
        <f>_xlfn.IFNA((C68-VLOOKUP(I68,Riders!$A$2:$C$213,2,FALSE))/365,400)</f>
        <v>400</v>
      </c>
      <c r="H68" s="1">
        <v>7</v>
      </c>
      <c r="I68" s="1" t="s">
        <v>181</v>
      </c>
      <c r="J68">
        <f>Table1[[#This Row],[125m]]</f>
        <v>12.032</v>
      </c>
      <c r="K68">
        <f>Table1[[#This Row],[250m]]-Table1[[#This Row],[125m]]</f>
        <v>7.375</v>
      </c>
      <c r="L68">
        <f>Table1[[#This Row],[375m]]-Table1[[#This Row],[250m]]</f>
        <v>7.2079999999999984</v>
      </c>
      <c r="M68">
        <f>Table1[[#This Row],[500m]]-Table1[[#This Row],[375m]]</f>
        <v>7.4640000000000022</v>
      </c>
      <c r="N68">
        <v>12.032</v>
      </c>
      <c r="O68">
        <v>19.407</v>
      </c>
      <c r="P68">
        <v>26.614999999999998</v>
      </c>
      <c r="Q68">
        <v>34.079000000000001</v>
      </c>
      <c r="R68" s="8">
        <f t="shared" si="2"/>
        <v>52.818451245635138</v>
      </c>
    </row>
    <row r="69" spans="1:18" hidden="1">
      <c r="A69" s="1" t="s">
        <v>94</v>
      </c>
      <c r="B69" s="1">
        <v>2022</v>
      </c>
      <c r="C69" s="2">
        <v>44695</v>
      </c>
      <c r="D69" s="1" t="s">
        <v>72</v>
      </c>
      <c r="E69" s="1" t="s">
        <v>518</v>
      </c>
      <c r="F69" s="1" t="s">
        <v>25</v>
      </c>
      <c r="G69" s="14">
        <f>_xlfn.IFNA((C69-VLOOKUP(I69,Riders!$A$2:$C$213,2,FALSE))/365,400)</f>
        <v>400</v>
      </c>
      <c r="H69" s="1">
        <v>8</v>
      </c>
      <c r="I69" s="1" t="s">
        <v>520</v>
      </c>
      <c r="J69">
        <f>Table1[[#This Row],[125m]]</f>
        <v>12.218</v>
      </c>
      <c r="K69">
        <f>Table1[[#This Row],[250m]]-Table1[[#This Row],[125m]]</f>
        <v>7.4980000000000011</v>
      </c>
      <c r="L69">
        <f>Table1[[#This Row],[375m]]-Table1[[#This Row],[250m]]</f>
        <v>7.2709999999999972</v>
      </c>
      <c r="M69">
        <f>Table1[[#This Row],[500m]]-Table1[[#This Row],[375m]]</f>
        <v>7.5100000000000016</v>
      </c>
      <c r="N69">
        <v>12.218</v>
      </c>
      <c r="O69">
        <v>19.716000000000001</v>
      </c>
      <c r="P69">
        <v>26.986999999999998</v>
      </c>
      <c r="Q69">
        <v>34.497</v>
      </c>
      <c r="R69" s="8">
        <f t="shared" si="2"/>
        <v>52.178450300026093</v>
      </c>
    </row>
    <row r="70" spans="1:18" hidden="1">
      <c r="A70" s="1" t="s">
        <v>94</v>
      </c>
      <c r="B70" s="1">
        <v>2022</v>
      </c>
      <c r="C70" s="2">
        <v>44695</v>
      </c>
      <c r="D70" s="1" t="s">
        <v>72</v>
      </c>
      <c r="E70" s="1" t="s">
        <v>518</v>
      </c>
      <c r="F70" s="1" t="s">
        <v>25</v>
      </c>
      <c r="G70" s="14">
        <f>_xlfn.IFNA((C70-VLOOKUP(I70,Riders!$A$2:$C$213,2,FALSE))/365,400)</f>
        <v>400</v>
      </c>
      <c r="H70" s="1">
        <v>9</v>
      </c>
      <c r="I70" s="1" t="s">
        <v>102</v>
      </c>
      <c r="J70">
        <f>Table1[[#This Row],[125m]]</f>
        <v>12.054</v>
      </c>
      <c r="K70">
        <f>Table1[[#This Row],[250m]]-Table1[[#This Row],[125m]]</f>
        <v>7.5029999999999983</v>
      </c>
      <c r="L70">
        <f>Table1[[#This Row],[375m]]-Table1[[#This Row],[250m]]</f>
        <v>7.365000000000002</v>
      </c>
      <c r="M70">
        <f>Table1[[#This Row],[500m]]-Table1[[#This Row],[375m]]</f>
        <v>7.5860000000000021</v>
      </c>
      <c r="N70">
        <v>12.054</v>
      </c>
      <c r="O70">
        <v>19.556999999999999</v>
      </c>
      <c r="P70">
        <v>26.922000000000001</v>
      </c>
      <c r="Q70">
        <v>34.508000000000003</v>
      </c>
      <c r="R70" s="8">
        <f t="shared" si="2"/>
        <v>52.161817549553724</v>
      </c>
    </row>
    <row r="71" spans="1:18" hidden="1">
      <c r="A71" s="1" t="s">
        <v>94</v>
      </c>
      <c r="B71" s="1">
        <v>2022</v>
      </c>
      <c r="C71" s="2">
        <v>44695</v>
      </c>
      <c r="D71" s="1" t="s">
        <v>72</v>
      </c>
      <c r="E71" s="1" t="s">
        <v>518</v>
      </c>
      <c r="F71" s="1" t="s">
        <v>280</v>
      </c>
      <c r="G71" s="14">
        <f>_xlfn.IFNA((C71-VLOOKUP(I71,Riders!$A$2:$C$213,2,FALSE))/365,400)</f>
        <v>22.56986301369863</v>
      </c>
      <c r="H71" s="1">
        <v>10</v>
      </c>
      <c r="I71" s="1" t="s">
        <v>186</v>
      </c>
      <c r="J71">
        <f>Table1[[#This Row],[125m]]</f>
        <v>12.302</v>
      </c>
      <c r="K71">
        <f>Table1[[#This Row],[250m]]-Table1[[#This Row],[125m]]</f>
        <v>7.5510000000000019</v>
      </c>
      <c r="L71">
        <f>Table1[[#This Row],[375m]]-Table1[[#This Row],[250m]]</f>
        <v>7.3189999999999991</v>
      </c>
      <c r="M71">
        <f>Table1[[#This Row],[500m]]-Table1[[#This Row],[375m]]</f>
        <v>7.4830000000000005</v>
      </c>
      <c r="N71">
        <v>12.302</v>
      </c>
      <c r="O71">
        <v>19.853000000000002</v>
      </c>
      <c r="P71">
        <v>27.172000000000001</v>
      </c>
      <c r="Q71">
        <v>34.655000000000001</v>
      </c>
      <c r="R71" s="8">
        <f t="shared" si="2"/>
        <v>51.940556918193622</v>
      </c>
    </row>
    <row r="72" spans="1:18" hidden="1">
      <c r="A72" s="1" t="s">
        <v>94</v>
      </c>
      <c r="B72" s="1">
        <v>2022</v>
      </c>
      <c r="C72" s="2">
        <v>44695</v>
      </c>
      <c r="D72" s="1" t="s">
        <v>72</v>
      </c>
      <c r="E72" s="1" t="s">
        <v>518</v>
      </c>
      <c r="F72" s="1" t="s">
        <v>47</v>
      </c>
      <c r="G72" s="14">
        <f>_xlfn.IFNA((C72-VLOOKUP(I72,Riders!$A$2:$C$213,2,FALSE))/365,400)</f>
        <v>400</v>
      </c>
      <c r="H72" s="1">
        <v>11</v>
      </c>
      <c r="I72" s="1" t="s">
        <v>57</v>
      </c>
      <c r="J72">
        <f>Table1[[#This Row],[125m]]</f>
        <v>12.303000000000001</v>
      </c>
      <c r="K72">
        <f>Table1[[#This Row],[250m]]-Table1[[#This Row],[125m]]</f>
        <v>7.6430000000000007</v>
      </c>
      <c r="L72">
        <f>Table1[[#This Row],[375m]]-Table1[[#This Row],[250m]]</f>
        <v>7.343</v>
      </c>
      <c r="M72">
        <f>Table1[[#This Row],[500m]]-Table1[[#This Row],[375m]]</f>
        <v>7.3759999999999977</v>
      </c>
      <c r="N72">
        <v>12.303000000000001</v>
      </c>
      <c r="O72">
        <v>19.946000000000002</v>
      </c>
      <c r="P72">
        <v>27.289000000000001</v>
      </c>
      <c r="Q72">
        <v>34.664999999999999</v>
      </c>
      <c r="R72" s="8">
        <f t="shared" si="2"/>
        <v>51.925573344872348</v>
      </c>
    </row>
    <row r="73" spans="1:18" hidden="1">
      <c r="A73" s="1" t="s">
        <v>94</v>
      </c>
      <c r="B73" s="1">
        <v>2022</v>
      </c>
      <c r="C73" s="2">
        <v>44695</v>
      </c>
      <c r="D73" s="1" t="s">
        <v>72</v>
      </c>
      <c r="E73" s="1" t="s">
        <v>518</v>
      </c>
      <c r="F73" s="1" t="s">
        <v>56</v>
      </c>
      <c r="G73" s="14">
        <f>_xlfn.IFNA((C73-VLOOKUP(I73,Riders!$A$2:$C$213,2,FALSE))/365,400)</f>
        <v>400</v>
      </c>
      <c r="H73" s="1">
        <v>12</v>
      </c>
      <c r="I73" s="1" t="s">
        <v>55</v>
      </c>
      <c r="J73">
        <f>Table1[[#This Row],[125m]]</f>
        <v>12.722</v>
      </c>
      <c r="K73">
        <f>Table1[[#This Row],[250m]]-Table1[[#This Row],[125m]]</f>
        <v>7.418000000000001</v>
      </c>
      <c r="L73">
        <f>Table1[[#This Row],[375m]]-Table1[[#This Row],[250m]]</f>
        <v>7.2089999999999996</v>
      </c>
      <c r="M73">
        <f>Table1[[#This Row],[500m]]-Table1[[#This Row],[375m]]</f>
        <v>7.5089999999999968</v>
      </c>
      <c r="N73">
        <v>12.722</v>
      </c>
      <c r="O73">
        <v>20.14</v>
      </c>
      <c r="P73">
        <v>27.349</v>
      </c>
      <c r="Q73">
        <v>34.857999999999997</v>
      </c>
      <c r="R73" s="8">
        <f t="shared" si="2"/>
        <v>51.63807447357852</v>
      </c>
    </row>
    <row r="74" spans="1:18" hidden="1">
      <c r="A74" s="1" t="s">
        <v>94</v>
      </c>
      <c r="B74" s="1">
        <v>2022</v>
      </c>
      <c r="C74" s="2">
        <v>44695</v>
      </c>
      <c r="D74" s="1" t="s">
        <v>72</v>
      </c>
      <c r="E74" s="1" t="s">
        <v>518</v>
      </c>
      <c r="F74" s="1" t="s">
        <v>44</v>
      </c>
      <c r="G74" s="14">
        <f>_xlfn.IFNA((C74-VLOOKUP(I74,Riders!$A$2:$C$213,2,FALSE))/365,400)</f>
        <v>31.849315068493151</v>
      </c>
      <c r="H74" s="1">
        <v>13</v>
      </c>
      <c r="I74" s="1" t="s">
        <v>141</v>
      </c>
      <c r="J74">
        <f>Table1[[#This Row],[125m]]</f>
        <v>12.111000000000001</v>
      </c>
      <c r="K74">
        <f>Table1[[#This Row],[250m]]-Table1[[#This Row],[125m]]</f>
        <v>7.6059999999999981</v>
      </c>
      <c r="L74">
        <f>Table1[[#This Row],[375m]]-Table1[[#This Row],[250m]]</f>
        <v>7.4750000000000014</v>
      </c>
      <c r="M74">
        <f>Table1[[#This Row],[500m]]-Table1[[#This Row],[375m]]</f>
        <v>7.7060000000000031</v>
      </c>
      <c r="N74">
        <v>12.111000000000001</v>
      </c>
      <c r="O74">
        <v>19.716999999999999</v>
      </c>
      <c r="P74">
        <v>27.192</v>
      </c>
      <c r="Q74">
        <v>34.898000000000003</v>
      </c>
      <c r="R74" s="8">
        <f t="shared" si="2"/>
        <v>51.578887042237376</v>
      </c>
    </row>
    <row r="75" spans="1:18" hidden="1">
      <c r="A75" s="1" t="s">
        <v>94</v>
      </c>
      <c r="B75" s="1">
        <v>2022</v>
      </c>
      <c r="C75" s="2">
        <v>44695</v>
      </c>
      <c r="D75" s="1" t="s">
        <v>72</v>
      </c>
      <c r="E75" s="1" t="s">
        <v>518</v>
      </c>
      <c r="F75" s="1" t="s">
        <v>27</v>
      </c>
      <c r="G75" s="14">
        <f>_xlfn.IFNA((C75-VLOOKUP(I75,Riders!$A$2:$C$213,2,FALSE))/365,400)</f>
        <v>26.578082191780823</v>
      </c>
      <c r="H75" s="1">
        <v>14</v>
      </c>
      <c r="I75" s="1" t="s">
        <v>41</v>
      </c>
      <c r="J75">
        <f>Table1[[#This Row],[125m]]</f>
        <v>12.388</v>
      </c>
      <c r="K75">
        <f>Table1[[#This Row],[250m]]-Table1[[#This Row],[125m]]</f>
        <v>7.5370000000000008</v>
      </c>
      <c r="L75">
        <f>Table1[[#This Row],[375m]]-Table1[[#This Row],[250m]]</f>
        <v>7.3659999999999997</v>
      </c>
      <c r="M75">
        <f>Table1[[#This Row],[500m]]-Table1[[#This Row],[375m]]</f>
        <v>7.6750000000000007</v>
      </c>
      <c r="N75">
        <v>12.388</v>
      </c>
      <c r="O75">
        <v>19.925000000000001</v>
      </c>
      <c r="P75">
        <v>27.291</v>
      </c>
      <c r="Q75">
        <v>34.966000000000001</v>
      </c>
      <c r="R75" s="8">
        <f t="shared" si="2"/>
        <v>51.478579191214322</v>
      </c>
    </row>
    <row r="76" spans="1:18" hidden="1">
      <c r="A76" s="1" t="s">
        <v>94</v>
      </c>
      <c r="B76" s="1">
        <v>2022</v>
      </c>
      <c r="C76" s="2">
        <v>44695</v>
      </c>
      <c r="D76" s="1" t="s">
        <v>72</v>
      </c>
      <c r="E76" s="1" t="s">
        <v>518</v>
      </c>
      <c r="F76" s="1" t="s">
        <v>27</v>
      </c>
      <c r="G76" s="14">
        <f>_xlfn.IFNA((C76-VLOOKUP(I76,Riders!$A$2:$C$213,2,FALSE))/365,400)</f>
        <v>400</v>
      </c>
      <c r="H76" s="1">
        <v>15</v>
      </c>
      <c r="I76" s="1" t="s">
        <v>118</v>
      </c>
      <c r="J76">
        <f>Table1[[#This Row],[125m]]</f>
        <v>12.375</v>
      </c>
      <c r="K76">
        <f>Table1[[#This Row],[250m]]-Table1[[#This Row],[125m]]</f>
        <v>7.5139999999999993</v>
      </c>
      <c r="L76">
        <f>Table1[[#This Row],[375m]]-Table1[[#This Row],[250m]]</f>
        <v>7.379999999999999</v>
      </c>
      <c r="M76">
        <f>Table1[[#This Row],[500m]]-Table1[[#This Row],[375m]]</f>
        <v>7.7019999999999982</v>
      </c>
      <c r="N76">
        <v>12.375</v>
      </c>
      <c r="O76">
        <v>19.888999999999999</v>
      </c>
      <c r="P76">
        <v>27.268999999999998</v>
      </c>
      <c r="Q76">
        <v>34.970999999999997</v>
      </c>
      <c r="R76" s="8">
        <f t="shared" si="2"/>
        <v>51.47121901003689</v>
      </c>
    </row>
    <row r="77" spans="1:18" hidden="1">
      <c r="A77" s="1" t="s">
        <v>94</v>
      </c>
      <c r="B77" s="1">
        <v>2022</v>
      </c>
      <c r="C77" s="2">
        <v>44695</v>
      </c>
      <c r="D77" s="1" t="s">
        <v>72</v>
      </c>
      <c r="E77" s="1" t="s">
        <v>518</v>
      </c>
      <c r="F77" s="1" t="s">
        <v>67</v>
      </c>
      <c r="G77" s="14">
        <f>_xlfn.IFNA((C77-VLOOKUP(I77,Riders!$A$2:$C$213,2,FALSE))/365,400)</f>
        <v>400</v>
      </c>
      <c r="H77" s="1">
        <v>16</v>
      </c>
      <c r="I77" s="1" t="s">
        <v>527</v>
      </c>
      <c r="J77">
        <f>Table1[[#This Row],[125m]]</f>
        <v>12.339</v>
      </c>
      <c r="K77">
        <f>Table1[[#This Row],[250m]]-Table1[[#This Row],[125m]]</f>
        <v>7.738999999999999</v>
      </c>
      <c r="L77">
        <f>Table1[[#This Row],[375m]]-Table1[[#This Row],[250m]]</f>
        <v>7.5519999999999996</v>
      </c>
      <c r="M77">
        <f>Table1[[#This Row],[500m]]-Table1[[#This Row],[375m]]</f>
        <v>7.735000000000003</v>
      </c>
      <c r="N77">
        <v>12.339</v>
      </c>
      <c r="O77">
        <v>20.077999999999999</v>
      </c>
      <c r="P77">
        <v>27.63</v>
      </c>
      <c r="Q77">
        <v>35.365000000000002</v>
      </c>
      <c r="R77" s="8">
        <f t="shared" si="2"/>
        <v>50.897780291248409</v>
      </c>
    </row>
    <row r="78" spans="1:18" hidden="1">
      <c r="A78" s="1" t="s">
        <v>94</v>
      </c>
      <c r="B78" s="1">
        <v>2022</v>
      </c>
      <c r="C78" s="2">
        <v>44695</v>
      </c>
      <c r="D78" s="1" t="s">
        <v>72</v>
      </c>
      <c r="E78" s="1" t="s">
        <v>518</v>
      </c>
      <c r="F78" s="1" t="s">
        <v>49</v>
      </c>
      <c r="G78" s="14">
        <f>_xlfn.IFNA((C78-VLOOKUP(I78,Riders!$A$2:$C$213,2,FALSE))/365,400)</f>
        <v>400</v>
      </c>
      <c r="H78" s="1">
        <v>17</v>
      </c>
      <c r="I78" s="1" t="s">
        <v>48</v>
      </c>
      <c r="J78">
        <f>Table1[[#This Row],[125m]]</f>
        <v>12.462</v>
      </c>
      <c r="K78">
        <f>Table1[[#This Row],[250m]]-Table1[[#This Row],[125m]]</f>
        <v>7.6660000000000004</v>
      </c>
      <c r="L78">
        <f>Table1[[#This Row],[375m]]-Table1[[#This Row],[250m]]</f>
        <v>7.4929999999999986</v>
      </c>
      <c r="M78">
        <f>Table1[[#This Row],[500m]]-Table1[[#This Row],[375m]]</f>
        <v>7.7669999999999995</v>
      </c>
      <c r="N78">
        <v>12.462</v>
      </c>
      <c r="O78">
        <v>20.128</v>
      </c>
      <c r="P78">
        <v>27.620999999999999</v>
      </c>
      <c r="Q78">
        <v>35.387999999999998</v>
      </c>
      <c r="R78" s="8">
        <f t="shared" si="2"/>
        <v>50.864699898270601</v>
      </c>
    </row>
    <row r="79" spans="1:18" hidden="1">
      <c r="A79" s="1" t="s">
        <v>94</v>
      </c>
      <c r="B79" s="1">
        <v>2022</v>
      </c>
      <c r="C79" s="2">
        <v>44695</v>
      </c>
      <c r="D79" s="1" t="s">
        <v>72</v>
      </c>
      <c r="E79" s="1" t="s">
        <v>518</v>
      </c>
      <c r="F79" s="1" t="s">
        <v>47</v>
      </c>
      <c r="G79" s="14">
        <f>_xlfn.IFNA((C79-VLOOKUP(I79,Riders!$A$2:$C$213,2,FALSE))/365,400)</f>
        <v>400</v>
      </c>
      <c r="H79" s="1">
        <v>18</v>
      </c>
      <c r="I79" s="1" t="s">
        <v>46</v>
      </c>
      <c r="J79">
        <f>Table1[[#This Row],[125m]]</f>
        <v>12.57</v>
      </c>
      <c r="K79">
        <f>Table1[[#This Row],[250m]]-Table1[[#This Row],[125m]]</f>
        <v>7.7899999999999991</v>
      </c>
      <c r="L79">
        <f>Table1[[#This Row],[375m]]-Table1[[#This Row],[250m]]</f>
        <v>7.5339999999999989</v>
      </c>
      <c r="M79">
        <f>Table1[[#This Row],[500m]]-Table1[[#This Row],[375m]]</f>
        <v>7.6950000000000003</v>
      </c>
      <c r="N79">
        <v>12.57</v>
      </c>
      <c r="O79">
        <v>20.36</v>
      </c>
      <c r="P79">
        <v>27.893999999999998</v>
      </c>
      <c r="Q79">
        <v>35.588999999999999</v>
      </c>
      <c r="R79" s="8">
        <f t="shared" si="2"/>
        <v>50.577425609036503</v>
      </c>
    </row>
    <row r="80" spans="1:18" hidden="1">
      <c r="A80" s="1" t="s">
        <v>94</v>
      </c>
      <c r="B80" s="1">
        <v>2022</v>
      </c>
      <c r="C80" s="2">
        <v>44695</v>
      </c>
      <c r="D80" s="1" t="s">
        <v>72</v>
      </c>
      <c r="E80" s="1" t="s">
        <v>518</v>
      </c>
      <c r="F80" s="1" t="s">
        <v>44</v>
      </c>
      <c r="G80" s="14">
        <f>_xlfn.IFNA((C80-VLOOKUP(I80,Riders!$A$2:$C$213,2,FALSE))/365,400)</f>
        <v>400</v>
      </c>
      <c r="H80" s="1">
        <v>19</v>
      </c>
      <c r="I80" s="1" t="s">
        <v>525</v>
      </c>
      <c r="J80">
        <f>Table1[[#This Row],[125m]]</f>
        <v>12.076000000000001</v>
      </c>
      <c r="K80">
        <f>Table1[[#This Row],[250m]]-Table1[[#This Row],[125m]]</f>
        <v>7.7160000000000011</v>
      </c>
      <c r="L80">
        <f>Table1[[#This Row],[375m]]-Table1[[#This Row],[250m]]</f>
        <v>7.695999999999998</v>
      </c>
      <c r="M80">
        <f>Table1[[#This Row],[500m]]-Table1[[#This Row],[375m]]</f>
        <v>8.1159999999999997</v>
      </c>
      <c r="N80">
        <v>12.076000000000001</v>
      </c>
      <c r="O80">
        <v>19.792000000000002</v>
      </c>
      <c r="P80">
        <v>27.488</v>
      </c>
      <c r="Q80">
        <v>35.603999999999999</v>
      </c>
      <c r="R80" s="8">
        <f t="shared" si="2"/>
        <v>50.556117290192113</v>
      </c>
    </row>
    <row r="81" spans="1:18" hidden="1">
      <c r="A81" s="1" t="s">
        <v>94</v>
      </c>
      <c r="B81" s="1">
        <v>2022</v>
      </c>
      <c r="C81" s="2">
        <v>44695</v>
      </c>
      <c r="D81" s="1" t="s">
        <v>72</v>
      </c>
      <c r="E81" s="1" t="s">
        <v>518</v>
      </c>
      <c r="F81" s="1" t="s">
        <v>53</v>
      </c>
      <c r="G81" s="14">
        <f>_xlfn.IFNA((C81-VLOOKUP(I81,Riders!$A$2:$C$213,2,FALSE))/365,400)</f>
        <v>22.536986301369861</v>
      </c>
      <c r="H81" s="1">
        <v>20</v>
      </c>
      <c r="I81" s="1" t="s">
        <v>528</v>
      </c>
      <c r="J81">
        <f>Table1[[#This Row],[125m]]</f>
        <v>12.943</v>
      </c>
      <c r="K81">
        <f>Table1[[#This Row],[250m]]-Table1[[#This Row],[125m]]</f>
        <v>7.8020000000000014</v>
      </c>
      <c r="L81">
        <f>Table1[[#This Row],[375m]]-Table1[[#This Row],[250m]]</f>
        <v>7.4399999999999977</v>
      </c>
      <c r="M81">
        <f>Table1[[#This Row],[500m]]-Table1[[#This Row],[375m]]</f>
        <v>7.4649999999999999</v>
      </c>
      <c r="N81">
        <v>12.943</v>
      </c>
      <c r="O81">
        <v>20.745000000000001</v>
      </c>
      <c r="P81">
        <v>28.184999999999999</v>
      </c>
      <c r="Q81">
        <v>35.65</v>
      </c>
      <c r="R81" s="8">
        <f t="shared" si="2"/>
        <v>50.490883590462836</v>
      </c>
    </row>
    <row r="82" spans="1:18" hidden="1">
      <c r="A82" s="5" t="s">
        <v>94</v>
      </c>
      <c r="B82" s="5">
        <v>2022</v>
      </c>
      <c r="C82" s="6">
        <v>44695</v>
      </c>
      <c r="D82" s="5" t="s">
        <v>72</v>
      </c>
      <c r="E82" s="5" t="s">
        <v>209</v>
      </c>
      <c r="F82" s="5" t="s">
        <v>36</v>
      </c>
      <c r="G82" s="14">
        <f>_xlfn.IFNA((C82-VLOOKUP(I82,Riders!$A$2:$C$213,2,FALSE))/365,400)</f>
        <v>122.45205479452055</v>
      </c>
      <c r="H82" s="5">
        <v>1</v>
      </c>
      <c r="I82" s="5" t="s">
        <v>35</v>
      </c>
      <c r="J82">
        <f>Table1[[#This Row],[125m]]</f>
        <v>11.465999999999999</v>
      </c>
      <c r="K82">
        <f>Table1[[#This Row],[250m]]-Table1[[#This Row],[125m]]</f>
        <v>7.2960000000000012</v>
      </c>
      <c r="L82">
        <f>Table1[[#This Row],[375m]]-Table1[[#This Row],[250m]]</f>
        <v>7.0399999999999991</v>
      </c>
      <c r="M82">
        <f>Table1[[#This Row],[500m]]-Table1[[#This Row],[375m]]</f>
        <v>7.1850000000000023</v>
      </c>
      <c r="N82">
        <v>11.465999999999999</v>
      </c>
      <c r="O82">
        <v>18.762</v>
      </c>
      <c r="P82">
        <v>25.802</v>
      </c>
      <c r="Q82">
        <v>32.987000000000002</v>
      </c>
      <c r="R82" s="8">
        <f t="shared" si="2"/>
        <v>54.566950616909686</v>
      </c>
    </row>
    <row r="83" spans="1:18" hidden="1">
      <c r="A83" s="5" t="s">
        <v>94</v>
      </c>
      <c r="B83" s="5">
        <v>2022</v>
      </c>
      <c r="C83" s="6">
        <v>44695</v>
      </c>
      <c r="D83" s="5" t="s">
        <v>72</v>
      </c>
      <c r="E83" s="5" t="s">
        <v>209</v>
      </c>
      <c r="F83" s="5" t="s">
        <v>15</v>
      </c>
      <c r="G83" s="14">
        <f>_xlfn.IFNA((C83-VLOOKUP(I83,Riders!$A$2:$C$213,2,FALSE))/365,400)</f>
        <v>122.45205479452055</v>
      </c>
      <c r="H83" s="5">
        <v>2</v>
      </c>
      <c r="I83" s="5" t="s">
        <v>22</v>
      </c>
      <c r="J83">
        <f>Table1[[#This Row],[125m]]</f>
        <v>11.754</v>
      </c>
      <c r="K83">
        <f>Table1[[#This Row],[250m]]-Table1[[#This Row],[125m]]</f>
        <v>7.3669999999999991</v>
      </c>
      <c r="L83">
        <f>Table1[[#This Row],[375m]]-Table1[[#This Row],[250m]]</f>
        <v>7.1020000000000003</v>
      </c>
      <c r="M83">
        <f>Table1[[#This Row],[500m]]-Table1[[#This Row],[375m]]</f>
        <v>7.2370000000000019</v>
      </c>
      <c r="N83">
        <v>11.754</v>
      </c>
      <c r="O83">
        <v>19.120999999999999</v>
      </c>
      <c r="P83">
        <v>26.222999999999999</v>
      </c>
      <c r="Q83">
        <v>33.46</v>
      </c>
      <c r="R83" s="8">
        <f t="shared" si="2"/>
        <v>53.795576808129105</v>
      </c>
    </row>
    <row r="84" spans="1:18" hidden="1">
      <c r="A84" s="5" t="s">
        <v>94</v>
      </c>
      <c r="B84" s="5">
        <v>2022</v>
      </c>
      <c r="C84" s="6">
        <v>44695</v>
      </c>
      <c r="D84" s="5" t="s">
        <v>72</v>
      </c>
      <c r="E84" s="5" t="s">
        <v>209</v>
      </c>
      <c r="F84" s="5" t="s">
        <v>53</v>
      </c>
      <c r="G84" s="14">
        <f>_xlfn.IFNA((C84-VLOOKUP(I84,Riders!$A$2:$C$213,2,FALSE))/365,400)</f>
        <v>25.17808219178082</v>
      </c>
      <c r="H84" s="5">
        <v>3</v>
      </c>
      <c r="I84" s="5" t="s">
        <v>52</v>
      </c>
      <c r="J84">
        <f>Table1[[#This Row],[125m]]</f>
        <v>11.896000000000001</v>
      </c>
      <c r="K84">
        <f>Table1[[#This Row],[250m]]-Table1[[#This Row],[125m]]</f>
        <v>7.3729999999999976</v>
      </c>
      <c r="L84">
        <f>Table1[[#This Row],[375m]]-Table1[[#This Row],[250m]]</f>
        <v>7.1140000000000008</v>
      </c>
      <c r="M84">
        <f>Table1[[#This Row],[500m]]-Table1[[#This Row],[375m]]</f>
        <v>7.3050000000000033</v>
      </c>
      <c r="N84">
        <v>11.896000000000001</v>
      </c>
      <c r="O84">
        <v>19.268999999999998</v>
      </c>
      <c r="P84">
        <v>26.382999999999999</v>
      </c>
      <c r="Q84">
        <v>33.688000000000002</v>
      </c>
      <c r="R84" s="8">
        <f t="shared" si="2"/>
        <v>53.431488957492277</v>
      </c>
    </row>
    <row r="85" spans="1:18" hidden="1">
      <c r="A85" s="5" t="s">
        <v>94</v>
      </c>
      <c r="B85" s="5">
        <v>2022</v>
      </c>
      <c r="C85" s="6">
        <v>44695</v>
      </c>
      <c r="D85" s="5" t="s">
        <v>72</v>
      </c>
      <c r="E85" s="5" t="s">
        <v>209</v>
      </c>
      <c r="F85" s="5" t="s">
        <v>19</v>
      </c>
      <c r="G85" s="14">
        <f>_xlfn.IFNA((C85-VLOOKUP(I85,Riders!$A$2:$C$213,2,FALSE))/365,400)</f>
        <v>26.095890410958905</v>
      </c>
      <c r="H85" s="5">
        <v>4</v>
      </c>
      <c r="I85" s="5" t="s">
        <v>519</v>
      </c>
      <c r="J85">
        <f>Table1[[#This Row],[125m]]</f>
        <v>11.667</v>
      </c>
      <c r="K85">
        <f>Table1[[#This Row],[250m]]-Table1[[#This Row],[125m]]</f>
        <v>7.4139999999999997</v>
      </c>
      <c r="L85">
        <f>Table1[[#This Row],[375m]]-Table1[[#This Row],[250m]]</f>
        <v>7.222999999999999</v>
      </c>
      <c r="M85">
        <f>Table1[[#This Row],[500m]]-Table1[[#This Row],[375m]]</f>
        <v>7.5079999999999991</v>
      </c>
      <c r="N85">
        <v>11.667</v>
      </c>
      <c r="O85">
        <v>19.081</v>
      </c>
      <c r="P85">
        <v>26.303999999999998</v>
      </c>
      <c r="Q85">
        <v>33.811999999999998</v>
      </c>
      <c r="R85" s="8">
        <f t="shared" si="2"/>
        <v>53.235537678930562</v>
      </c>
    </row>
    <row r="86" spans="1:18" hidden="1">
      <c r="A86" s="5" t="s">
        <v>94</v>
      </c>
      <c r="B86" s="5">
        <v>2022</v>
      </c>
      <c r="C86" s="6">
        <v>44695</v>
      </c>
      <c r="D86" s="5" t="s">
        <v>72</v>
      </c>
      <c r="E86" s="5" t="s">
        <v>209</v>
      </c>
      <c r="F86" s="5" t="s">
        <v>21</v>
      </c>
      <c r="G86" s="14">
        <f>_xlfn.IFNA((C86-VLOOKUP(I86,Riders!$A$2:$C$213,2,FALSE))/365,400)</f>
        <v>26.772602739726029</v>
      </c>
      <c r="H86" s="5">
        <v>5</v>
      </c>
      <c r="I86" s="5" t="s">
        <v>20</v>
      </c>
      <c r="J86">
        <f>Table1[[#This Row],[125m]]</f>
        <v>12.166</v>
      </c>
      <c r="K86">
        <f>Table1[[#This Row],[250m]]-Table1[[#This Row],[125m]]</f>
        <v>7.3689999999999998</v>
      </c>
      <c r="L86">
        <f>Table1[[#This Row],[375m]]-Table1[[#This Row],[250m]]</f>
        <v>7.0910000000000011</v>
      </c>
      <c r="M86">
        <f>Table1[[#This Row],[500m]]-Table1[[#This Row],[375m]]</f>
        <v>7.2390000000000008</v>
      </c>
      <c r="N86">
        <v>12.166</v>
      </c>
      <c r="O86">
        <v>19.535</v>
      </c>
      <c r="P86">
        <v>26.626000000000001</v>
      </c>
      <c r="Q86">
        <v>33.865000000000002</v>
      </c>
      <c r="R86" s="8">
        <f t="shared" si="2"/>
        <v>53.15222205817215</v>
      </c>
    </row>
    <row r="87" spans="1:18" hidden="1">
      <c r="A87" s="5" t="s">
        <v>94</v>
      </c>
      <c r="B87" s="5">
        <v>2022</v>
      </c>
      <c r="C87" s="6">
        <v>44695</v>
      </c>
      <c r="D87" s="5" t="s">
        <v>72</v>
      </c>
      <c r="E87" s="5" t="s">
        <v>209</v>
      </c>
      <c r="F87" s="5" t="s">
        <v>38</v>
      </c>
      <c r="G87" s="14">
        <f>_xlfn.IFNA((C87-VLOOKUP(I87,Riders!$A$2:$C$213,2,FALSE))/365,400)</f>
        <v>24.882191780821916</v>
      </c>
      <c r="H87" s="5">
        <v>6</v>
      </c>
      <c r="I87" s="5" t="s">
        <v>524</v>
      </c>
      <c r="J87">
        <f>Table1[[#This Row],[125m]]</f>
        <v>12.013999999999999</v>
      </c>
      <c r="K87">
        <f>Table1[[#This Row],[250m]]-Table1[[#This Row],[125m]]</f>
        <v>7.3300000000000018</v>
      </c>
      <c r="L87">
        <f>Table1[[#This Row],[375m]]-Table1[[#This Row],[250m]]</f>
        <v>7.1839999999999975</v>
      </c>
      <c r="M87">
        <f>Table1[[#This Row],[500m]]-Table1[[#This Row],[375m]]</f>
        <v>7.4950000000000045</v>
      </c>
      <c r="N87">
        <v>12.013999999999999</v>
      </c>
      <c r="O87">
        <v>19.344000000000001</v>
      </c>
      <c r="P87">
        <v>26.527999999999999</v>
      </c>
      <c r="Q87">
        <v>34.023000000000003</v>
      </c>
      <c r="R87" s="8">
        <f t="shared" si="2"/>
        <v>52.905387531963669</v>
      </c>
    </row>
    <row r="88" spans="1:18" hidden="1">
      <c r="A88" s="5" t="s">
        <v>94</v>
      </c>
      <c r="B88" s="5">
        <v>2022</v>
      </c>
      <c r="C88" s="6">
        <v>44695</v>
      </c>
      <c r="D88" s="5" t="s">
        <v>72</v>
      </c>
      <c r="E88" s="5" t="s">
        <v>209</v>
      </c>
      <c r="F88" s="5" t="s">
        <v>38</v>
      </c>
      <c r="G88" s="14">
        <f>_xlfn.IFNA((C88-VLOOKUP(I88,Riders!$A$2:$C$213,2,FALSE))/365,400)</f>
        <v>400</v>
      </c>
      <c r="H88" s="5">
        <v>7</v>
      </c>
      <c r="I88" s="5" t="s">
        <v>181</v>
      </c>
      <c r="J88">
        <f>Table1[[#This Row],[125m]]</f>
        <v>11.875999999999999</v>
      </c>
      <c r="K88">
        <f>Table1[[#This Row],[250m]]-Table1[[#This Row],[125m]]</f>
        <v>7.395999999999999</v>
      </c>
      <c r="L88">
        <f>Table1[[#This Row],[375m]]-Table1[[#This Row],[250m]]</f>
        <v>7.3079999999999998</v>
      </c>
      <c r="M88">
        <f>Table1[[#This Row],[500m]]-Table1[[#This Row],[375m]]</f>
        <v>7.6090000000000018</v>
      </c>
      <c r="N88">
        <v>11.875999999999999</v>
      </c>
      <c r="O88">
        <v>19.271999999999998</v>
      </c>
      <c r="P88">
        <v>26.58</v>
      </c>
      <c r="Q88">
        <v>34.189</v>
      </c>
      <c r="R88" s="8">
        <f t="shared" si="2"/>
        <v>52.648512679516806</v>
      </c>
    </row>
    <row r="89" spans="1:18" hidden="1">
      <c r="A89" s="5" t="s">
        <v>94</v>
      </c>
      <c r="B89" s="5">
        <v>2022</v>
      </c>
      <c r="C89" s="6">
        <v>44695</v>
      </c>
      <c r="D89" s="5" t="s">
        <v>72</v>
      </c>
      <c r="E89" s="5" t="s">
        <v>209</v>
      </c>
      <c r="F89" s="5" t="s">
        <v>25</v>
      </c>
      <c r="G89" s="14">
        <f>_xlfn.IFNA((C89-VLOOKUP(I89,Riders!$A$2:$C$213,2,FALSE))/365,400)</f>
        <v>400</v>
      </c>
      <c r="H89" s="5">
        <v>8</v>
      </c>
      <c r="I89" s="5" t="s">
        <v>520</v>
      </c>
      <c r="J89">
        <f>Table1[[#This Row],[125m]]</f>
        <v>12.176</v>
      </c>
      <c r="K89">
        <f>Table1[[#This Row],[250m]]-Table1[[#This Row],[125m]]</f>
        <v>7.520999999999999</v>
      </c>
      <c r="L89">
        <f>Table1[[#This Row],[375m]]-Table1[[#This Row],[250m]]</f>
        <v>7.2989999999999995</v>
      </c>
      <c r="M89">
        <f>Table1[[#This Row],[500m]]-Table1[[#This Row],[375m]]</f>
        <v>7.5270000000000046</v>
      </c>
      <c r="N89">
        <v>12.176</v>
      </c>
      <c r="O89">
        <v>19.696999999999999</v>
      </c>
      <c r="P89">
        <v>26.995999999999999</v>
      </c>
      <c r="Q89">
        <v>34.523000000000003</v>
      </c>
      <c r="R89" s="8">
        <f t="shared" si="2"/>
        <v>52.139153607739765</v>
      </c>
    </row>
    <row r="90" spans="1:18" hidden="1">
      <c r="A90" s="1" t="s">
        <v>103</v>
      </c>
      <c r="B90" s="1">
        <v>2022</v>
      </c>
      <c r="C90" s="2">
        <v>44674</v>
      </c>
      <c r="D90" s="1" t="s">
        <v>72</v>
      </c>
      <c r="E90" s="1" t="s">
        <v>518</v>
      </c>
      <c r="F90" s="1" t="s">
        <v>21</v>
      </c>
      <c r="G90" s="14">
        <f>_xlfn.IFNA((C90-VLOOKUP(I90,Riders!$A$2:$C$213,2,FALSE))/365,400)</f>
        <v>26.715068493150685</v>
      </c>
      <c r="H90" s="1">
        <v>1</v>
      </c>
      <c r="I90" s="1" t="s">
        <v>20</v>
      </c>
      <c r="J90">
        <f>Table1[[#This Row],[125m]]</f>
        <v>11.887</v>
      </c>
      <c r="K90">
        <f>Table1[[#This Row],[250m]]-Table1[[#This Row],[125m]]</f>
        <v>7.282</v>
      </c>
      <c r="L90">
        <f>Table1[[#This Row],[375m]]-Table1[[#This Row],[250m]]</f>
        <v>7.0339999999999989</v>
      </c>
      <c r="M90">
        <f>Table1[[#This Row],[500m]]-Table1[[#This Row],[375m]]</f>
        <v>7.1840000000000011</v>
      </c>
      <c r="N90">
        <v>11.887</v>
      </c>
      <c r="O90">
        <v>19.169</v>
      </c>
      <c r="P90">
        <v>26.202999999999999</v>
      </c>
      <c r="Q90">
        <v>33.387</v>
      </c>
      <c r="R90" s="8">
        <f t="shared" si="2"/>
        <v>53.91319974840507</v>
      </c>
    </row>
    <row r="91" spans="1:18" hidden="1">
      <c r="A91" s="1" t="s">
        <v>103</v>
      </c>
      <c r="B91" s="1">
        <v>2022</v>
      </c>
      <c r="C91" s="2">
        <v>44674</v>
      </c>
      <c r="D91" s="1" t="s">
        <v>72</v>
      </c>
      <c r="E91" s="1" t="s">
        <v>518</v>
      </c>
      <c r="F91" s="1" t="s">
        <v>19</v>
      </c>
      <c r="G91" s="14">
        <f>_xlfn.IFNA((C91-VLOOKUP(I91,Riders!$A$2:$C$213,2,FALSE))/365,400)</f>
        <v>26.038356164383561</v>
      </c>
      <c r="H91" s="1">
        <v>2</v>
      </c>
      <c r="I91" s="1" t="s">
        <v>519</v>
      </c>
      <c r="J91">
        <f>Table1[[#This Row],[125m]]</f>
        <v>11.731999999999999</v>
      </c>
      <c r="K91">
        <f>Table1[[#This Row],[250m]]-Table1[[#This Row],[125m]]</f>
        <v>7.3820000000000014</v>
      </c>
      <c r="L91">
        <f>Table1[[#This Row],[375m]]-Table1[[#This Row],[250m]]</f>
        <v>7.1839999999999975</v>
      </c>
      <c r="M91">
        <f>Table1[[#This Row],[500m]]-Table1[[#This Row],[375m]]</f>
        <v>7.3930000000000042</v>
      </c>
      <c r="N91">
        <v>11.731999999999999</v>
      </c>
      <c r="O91">
        <v>19.114000000000001</v>
      </c>
      <c r="P91">
        <v>26.297999999999998</v>
      </c>
      <c r="Q91">
        <v>33.691000000000003</v>
      </c>
      <c r="R91" s="8">
        <f t="shared" si="2"/>
        <v>53.42673117449764</v>
      </c>
    </row>
    <row r="92" spans="1:18" hidden="1">
      <c r="A92" s="1" t="s">
        <v>103</v>
      </c>
      <c r="B92" s="1">
        <v>2022</v>
      </c>
      <c r="C92" s="2">
        <v>44674</v>
      </c>
      <c r="D92" s="1" t="s">
        <v>72</v>
      </c>
      <c r="E92" s="1" t="s">
        <v>518</v>
      </c>
      <c r="F92" s="1" t="s">
        <v>53</v>
      </c>
      <c r="G92" s="14">
        <f>_xlfn.IFNA((C92-VLOOKUP(I92,Riders!$A$2:$C$213,2,FALSE))/365,400)</f>
        <v>25.12054794520548</v>
      </c>
      <c r="H92" s="1">
        <v>3</v>
      </c>
      <c r="I92" s="1" t="s">
        <v>52</v>
      </c>
      <c r="J92">
        <f>Table1[[#This Row],[125m]]</f>
        <v>12.031000000000001</v>
      </c>
      <c r="K92">
        <f>Table1[[#This Row],[250m]]-Table1[[#This Row],[125m]]</f>
        <v>7.35</v>
      </c>
      <c r="L92">
        <f>Table1[[#This Row],[375m]]-Table1[[#This Row],[250m]]</f>
        <v>7.1009999999999991</v>
      </c>
      <c r="M92">
        <f>Table1[[#This Row],[500m]]-Table1[[#This Row],[375m]]</f>
        <v>7.2920000000000016</v>
      </c>
      <c r="N92">
        <v>12.031000000000001</v>
      </c>
      <c r="O92">
        <v>19.381</v>
      </c>
      <c r="P92">
        <v>26.481999999999999</v>
      </c>
      <c r="Q92">
        <v>33.774000000000001</v>
      </c>
      <c r="R92" s="8">
        <f t="shared" si="2"/>
        <v>53.295434357790015</v>
      </c>
    </row>
    <row r="93" spans="1:18" hidden="1">
      <c r="A93" s="1" t="s">
        <v>103</v>
      </c>
      <c r="B93" s="1">
        <v>2022</v>
      </c>
      <c r="C93" s="2">
        <v>44674</v>
      </c>
      <c r="D93" s="1" t="s">
        <v>72</v>
      </c>
      <c r="E93" s="1" t="s">
        <v>518</v>
      </c>
      <c r="F93" s="1" t="s">
        <v>47</v>
      </c>
      <c r="G93" s="14">
        <f>_xlfn.IFNA((C93-VLOOKUP(I93,Riders!$A$2:$C$213,2,FALSE))/365,400)</f>
        <v>400</v>
      </c>
      <c r="H93" s="1">
        <v>4</v>
      </c>
      <c r="I93" s="1" t="s">
        <v>101</v>
      </c>
      <c r="J93">
        <f>Table1[[#This Row],[125m]]</f>
        <v>11.750999999999999</v>
      </c>
      <c r="K93">
        <f>Table1[[#This Row],[250m]]-Table1[[#This Row],[125m]]</f>
        <v>7.4339999999999993</v>
      </c>
      <c r="L93">
        <f>Table1[[#This Row],[375m]]-Table1[[#This Row],[250m]]</f>
        <v>7.1850000000000023</v>
      </c>
      <c r="M93">
        <f>Table1[[#This Row],[500m]]-Table1[[#This Row],[375m]]</f>
        <v>7.4090000000000025</v>
      </c>
      <c r="N93">
        <v>11.750999999999999</v>
      </c>
      <c r="O93">
        <v>19.184999999999999</v>
      </c>
      <c r="P93">
        <v>26.37</v>
      </c>
      <c r="Q93">
        <v>33.779000000000003</v>
      </c>
      <c r="R93" s="8">
        <f t="shared" si="2"/>
        <v>53.287545516445121</v>
      </c>
    </row>
    <row r="94" spans="1:18" hidden="1">
      <c r="A94" s="1" t="s">
        <v>103</v>
      </c>
      <c r="B94" s="1">
        <v>2022</v>
      </c>
      <c r="C94" s="2">
        <v>44674</v>
      </c>
      <c r="D94" s="1" t="s">
        <v>72</v>
      </c>
      <c r="E94" s="1" t="s">
        <v>518</v>
      </c>
      <c r="F94" s="1" t="s">
        <v>47</v>
      </c>
      <c r="G94" s="14">
        <f>_xlfn.IFNA((C94-VLOOKUP(I94,Riders!$A$2:$C$213,2,FALSE))/365,400)</f>
        <v>400</v>
      </c>
      <c r="H94" s="1">
        <v>5</v>
      </c>
      <c r="I94" s="1" t="s">
        <v>100</v>
      </c>
      <c r="J94">
        <f>Table1[[#This Row],[125m]]</f>
        <v>11.773</v>
      </c>
      <c r="K94">
        <f>Table1[[#This Row],[250m]]-Table1[[#This Row],[125m]]</f>
        <v>7.3910000000000018</v>
      </c>
      <c r="L94">
        <f>Table1[[#This Row],[375m]]-Table1[[#This Row],[250m]]</f>
        <v>7.2259999999999991</v>
      </c>
      <c r="M94">
        <f>Table1[[#This Row],[500m]]-Table1[[#This Row],[375m]]</f>
        <v>7.4570000000000007</v>
      </c>
      <c r="N94">
        <v>11.773</v>
      </c>
      <c r="O94">
        <v>19.164000000000001</v>
      </c>
      <c r="P94">
        <v>26.39</v>
      </c>
      <c r="Q94">
        <v>33.847000000000001</v>
      </c>
      <c r="R94" s="8">
        <f t="shared" si="2"/>
        <v>53.180488669601438</v>
      </c>
    </row>
    <row r="95" spans="1:18" hidden="1">
      <c r="A95" s="1" t="s">
        <v>103</v>
      </c>
      <c r="B95" s="1">
        <v>2022</v>
      </c>
      <c r="C95" s="2">
        <v>44674</v>
      </c>
      <c r="D95" s="1" t="s">
        <v>72</v>
      </c>
      <c r="E95" s="1" t="s">
        <v>518</v>
      </c>
      <c r="F95" s="1" t="s">
        <v>15</v>
      </c>
      <c r="G95" s="14">
        <f>_xlfn.IFNA((C95-VLOOKUP(I95,Riders!$A$2:$C$213,2,FALSE))/365,400)</f>
        <v>122.39452054794521</v>
      </c>
      <c r="H95" s="1">
        <v>6</v>
      </c>
      <c r="I95" s="1" t="s">
        <v>22</v>
      </c>
      <c r="J95">
        <f>Table1[[#This Row],[125m]]</f>
        <v>12.01</v>
      </c>
      <c r="K95">
        <f>Table1[[#This Row],[250m]]-Table1[[#This Row],[125m]]</f>
        <v>7.4580000000000002</v>
      </c>
      <c r="L95">
        <f>Table1[[#This Row],[375m]]-Table1[[#This Row],[250m]]</f>
        <v>7.1700000000000017</v>
      </c>
      <c r="M95">
        <f>Table1[[#This Row],[500m]]-Table1[[#This Row],[375m]]</f>
        <v>7.2519999999999989</v>
      </c>
      <c r="N95">
        <v>12.01</v>
      </c>
      <c r="O95">
        <v>19.468</v>
      </c>
      <c r="P95">
        <v>26.638000000000002</v>
      </c>
      <c r="Q95">
        <v>33.89</v>
      </c>
      <c r="R95" s="8">
        <f t="shared" si="2"/>
        <v>53.113012688108583</v>
      </c>
    </row>
    <row r="96" spans="1:18" hidden="1">
      <c r="A96" s="1" t="s">
        <v>103</v>
      </c>
      <c r="B96" s="1">
        <v>2022</v>
      </c>
      <c r="C96" s="2">
        <v>44674</v>
      </c>
      <c r="D96" s="1" t="s">
        <v>72</v>
      </c>
      <c r="E96" s="1" t="s">
        <v>518</v>
      </c>
      <c r="F96" s="1" t="s">
        <v>25</v>
      </c>
      <c r="G96" s="14">
        <f>_xlfn.IFNA((C96-VLOOKUP(I96,Riders!$A$2:$C$213,2,FALSE))/365,400)</f>
        <v>22.512328767123286</v>
      </c>
      <c r="H96" s="1">
        <v>7</v>
      </c>
      <c r="I96" s="1" t="s">
        <v>186</v>
      </c>
      <c r="J96">
        <f>Table1[[#This Row],[125m]]</f>
        <v>11.968999999999999</v>
      </c>
      <c r="K96">
        <f>Table1[[#This Row],[250m]]-Table1[[#This Row],[125m]]</f>
        <v>7.4459999999999997</v>
      </c>
      <c r="L96">
        <f>Table1[[#This Row],[375m]]-Table1[[#This Row],[250m]]</f>
        <v>7.2250000000000014</v>
      </c>
      <c r="M96">
        <f>Table1[[#This Row],[500m]]-Table1[[#This Row],[375m]]</f>
        <v>7.4549999999999983</v>
      </c>
      <c r="N96">
        <v>11.968999999999999</v>
      </c>
      <c r="O96">
        <v>19.414999999999999</v>
      </c>
      <c r="P96">
        <v>26.64</v>
      </c>
      <c r="Q96">
        <v>34.094999999999999</v>
      </c>
      <c r="R96" s="8">
        <f t="shared" si="2"/>
        <v>52.793664760228772</v>
      </c>
    </row>
    <row r="97" spans="1:18" hidden="1">
      <c r="A97" s="1" t="s">
        <v>103</v>
      </c>
      <c r="B97" s="1">
        <v>2022</v>
      </c>
      <c r="C97" s="2">
        <v>44674</v>
      </c>
      <c r="D97" s="1" t="s">
        <v>72</v>
      </c>
      <c r="E97" s="1" t="s">
        <v>518</v>
      </c>
      <c r="F97" s="1" t="s">
        <v>106</v>
      </c>
      <c r="G97" s="14">
        <f>_xlfn.IFNA((C97-VLOOKUP(I97,Riders!$A$2:$C$213,2,FALSE))/365,400)</f>
        <v>400</v>
      </c>
      <c r="H97" s="1">
        <v>8</v>
      </c>
      <c r="I97" s="1" t="s">
        <v>520</v>
      </c>
      <c r="J97">
        <f>Table1[[#This Row],[125m]]</f>
        <v>12.163</v>
      </c>
      <c r="K97">
        <f>Table1[[#This Row],[250m]]-Table1[[#This Row],[125m]]</f>
        <v>7.3709999999999987</v>
      </c>
      <c r="L97">
        <f>Table1[[#This Row],[375m]]-Table1[[#This Row],[250m]]</f>
        <v>7.18</v>
      </c>
      <c r="M97">
        <f>Table1[[#This Row],[500m]]-Table1[[#This Row],[375m]]</f>
        <v>7.3930000000000007</v>
      </c>
      <c r="N97">
        <v>12.163</v>
      </c>
      <c r="O97">
        <v>19.533999999999999</v>
      </c>
      <c r="P97">
        <v>26.713999999999999</v>
      </c>
      <c r="Q97">
        <v>34.106999999999999</v>
      </c>
      <c r="R97" s="8">
        <f t="shared" si="2"/>
        <v>52.775090157445689</v>
      </c>
    </row>
    <row r="98" spans="1:18" hidden="1">
      <c r="A98" s="1" t="s">
        <v>103</v>
      </c>
      <c r="B98" s="1">
        <v>2022</v>
      </c>
      <c r="C98" s="2">
        <v>44674</v>
      </c>
      <c r="D98" s="1" t="s">
        <v>72</v>
      </c>
      <c r="E98" s="1" t="s">
        <v>518</v>
      </c>
      <c r="F98" s="1" t="s">
        <v>36</v>
      </c>
      <c r="G98" s="14">
        <f>_xlfn.IFNA((C98-VLOOKUP(I98,Riders!$A$2:$C$213,2,FALSE))/365,400)</f>
        <v>400</v>
      </c>
      <c r="H98" s="1">
        <v>9</v>
      </c>
      <c r="I98" s="1" t="s">
        <v>104</v>
      </c>
      <c r="J98">
        <f>Table1[[#This Row],[125m]]</f>
        <v>12.025</v>
      </c>
      <c r="K98">
        <f>Table1[[#This Row],[250m]]-Table1[[#This Row],[125m]]</f>
        <v>7.5319999999999983</v>
      </c>
      <c r="L98">
        <f>Table1[[#This Row],[375m]]-Table1[[#This Row],[250m]]</f>
        <v>7.2490000000000023</v>
      </c>
      <c r="M98">
        <f>Table1[[#This Row],[500m]]-Table1[[#This Row],[375m]]</f>
        <v>7.3659999999999961</v>
      </c>
      <c r="N98">
        <v>12.025</v>
      </c>
      <c r="O98">
        <v>19.556999999999999</v>
      </c>
      <c r="P98">
        <v>26.806000000000001</v>
      </c>
      <c r="Q98">
        <v>34.171999999999997</v>
      </c>
      <c r="R98" s="8">
        <f t="shared" si="2"/>
        <v>52.674704436380665</v>
      </c>
    </row>
    <row r="99" spans="1:18" hidden="1">
      <c r="A99" s="1" t="s">
        <v>103</v>
      </c>
      <c r="B99" s="1">
        <v>2022</v>
      </c>
      <c r="C99" s="2">
        <v>44674</v>
      </c>
      <c r="D99" s="1" t="s">
        <v>72</v>
      </c>
      <c r="E99" s="1" t="s">
        <v>518</v>
      </c>
      <c r="F99" s="1" t="s">
        <v>36</v>
      </c>
      <c r="G99" s="14">
        <f>_xlfn.IFNA((C99-VLOOKUP(I99,Riders!$A$2:$C$213,2,FALSE))/365,400)</f>
        <v>400</v>
      </c>
      <c r="H99" s="1">
        <v>10</v>
      </c>
      <c r="I99" s="1" t="s">
        <v>529</v>
      </c>
      <c r="J99">
        <f>Table1[[#This Row],[125m]]</f>
        <v>12.08</v>
      </c>
      <c r="K99">
        <f>Table1[[#This Row],[250m]]-Table1[[#This Row],[125m]]</f>
        <v>7.4689999999999994</v>
      </c>
      <c r="L99">
        <f>Table1[[#This Row],[375m]]-Table1[[#This Row],[250m]]</f>
        <v>7.2439999999999998</v>
      </c>
      <c r="M99">
        <f>Table1[[#This Row],[500m]]-Table1[[#This Row],[375m]]</f>
        <v>7.4420000000000002</v>
      </c>
      <c r="N99">
        <v>12.08</v>
      </c>
      <c r="O99">
        <v>19.548999999999999</v>
      </c>
      <c r="P99">
        <v>26.792999999999999</v>
      </c>
      <c r="Q99">
        <v>34.234999999999999</v>
      </c>
      <c r="R99" s="8">
        <f t="shared" si="2"/>
        <v>52.577771286694905</v>
      </c>
    </row>
    <row r="100" spans="1:18" hidden="1">
      <c r="A100" s="1" t="s">
        <v>103</v>
      </c>
      <c r="B100" s="1">
        <v>2022</v>
      </c>
      <c r="C100" s="2">
        <v>44674</v>
      </c>
      <c r="D100" s="1" t="s">
        <v>72</v>
      </c>
      <c r="E100" s="1" t="s">
        <v>518</v>
      </c>
      <c r="F100" s="1" t="s">
        <v>106</v>
      </c>
      <c r="G100" s="14">
        <f>_xlfn.IFNA((C100-VLOOKUP(I100,Riders!$A$2:$C$213,2,FALSE))/365,400)</f>
        <v>400</v>
      </c>
      <c r="H100" s="1">
        <v>11</v>
      </c>
      <c r="I100" s="1" t="s">
        <v>530</v>
      </c>
      <c r="J100">
        <f>Table1[[#This Row],[125m]]</f>
        <v>11.922000000000001</v>
      </c>
      <c r="K100">
        <f>Table1[[#This Row],[250m]]-Table1[[#This Row],[125m]]</f>
        <v>7.5229999999999997</v>
      </c>
      <c r="L100">
        <f>Table1[[#This Row],[375m]]-Table1[[#This Row],[250m]]</f>
        <v>7.3470000000000013</v>
      </c>
      <c r="M100">
        <f>Table1[[#This Row],[500m]]-Table1[[#This Row],[375m]]</f>
        <v>7.6149999999999949</v>
      </c>
      <c r="N100">
        <v>11.922000000000001</v>
      </c>
      <c r="O100">
        <v>19.445</v>
      </c>
      <c r="P100">
        <v>26.792000000000002</v>
      </c>
      <c r="Q100">
        <v>34.406999999999996</v>
      </c>
      <c r="R100" s="8">
        <f t="shared" si="2"/>
        <v>52.31493591420351</v>
      </c>
    </row>
    <row r="101" spans="1:18" hidden="1">
      <c r="A101" s="1" t="s">
        <v>103</v>
      </c>
      <c r="B101" s="1">
        <v>2022</v>
      </c>
      <c r="C101" s="2">
        <v>44674</v>
      </c>
      <c r="D101" s="1" t="s">
        <v>72</v>
      </c>
      <c r="E101" s="1" t="s">
        <v>518</v>
      </c>
      <c r="F101" s="1" t="s">
        <v>25</v>
      </c>
      <c r="G101" s="14">
        <f>_xlfn.IFNA((C101-VLOOKUP(I101,Riders!$A$2:$C$213,2,FALSE))/365,400)</f>
        <v>23.298630136986301</v>
      </c>
      <c r="H101" s="1">
        <v>12</v>
      </c>
      <c r="I101" s="1" t="s">
        <v>531</v>
      </c>
      <c r="J101">
        <f>Table1[[#This Row],[125m]]</f>
        <v>11.667999999999999</v>
      </c>
      <c r="K101">
        <f>Table1[[#This Row],[250m]]-Table1[[#This Row],[125m]]</f>
        <v>7.5130000000000017</v>
      </c>
      <c r="L101">
        <f>Table1[[#This Row],[375m]]-Table1[[#This Row],[250m]]</f>
        <v>7.4669999999999987</v>
      </c>
      <c r="M101">
        <f>Table1[[#This Row],[500m]]-Table1[[#This Row],[375m]]</f>
        <v>7.8219999999999992</v>
      </c>
      <c r="N101">
        <v>11.667999999999999</v>
      </c>
      <c r="O101">
        <v>19.181000000000001</v>
      </c>
      <c r="P101">
        <v>26.648</v>
      </c>
      <c r="Q101">
        <v>34.47</v>
      </c>
      <c r="R101" s="8">
        <f t="shared" si="2"/>
        <v>52.219321148825067</v>
      </c>
    </row>
    <row r="102" spans="1:18" hidden="1">
      <c r="A102" s="1" t="s">
        <v>103</v>
      </c>
      <c r="B102" s="1">
        <v>2022</v>
      </c>
      <c r="C102" s="2">
        <v>44674</v>
      </c>
      <c r="D102" s="1" t="s">
        <v>72</v>
      </c>
      <c r="E102" s="1" t="s">
        <v>518</v>
      </c>
      <c r="F102" s="1" t="s">
        <v>79</v>
      </c>
      <c r="G102" s="14">
        <f>_xlfn.IFNA((C102-VLOOKUP(I102,Riders!$A$2:$C$213,2,FALSE))/365,400)</f>
        <v>400</v>
      </c>
      <c r="H102" s="1">
        <v>13</v>
      </c>
      <c r="I102" s="1" t="s">
        <v>32</v>
      </c>
      <c r="J102">
        <f>Table1[[#This Row],[125m]]</f>
        <v>12.144</v>
      </c>
      <c r="K102">
        <f>Table1[[#This Row],[250m]]-Table1[[#This Row],[125m]]</f>
        <v>7.5280000000000005</v>
      </c>
      <c r="L102">
        <f>Table1[[#This Row],[375m]]-Table1[[#This Row],[250m]]</f>
        <v>7.3949999999999996</v>
      </c>
      <c r="M102">
        <f>Table1[[#This Row],[500m]]-Table1[[#This Row],[375m]]</f>
        <v>7.6240000000000023</v>
      </c>
      <c r="N102">
        <v>12.144</v>
      </c>
      <c r="O102">
        <v>19.672000000000001</v>
      </c>
      <c r="P102">
        <v>27.067</v>
      </c>
      <c r="Q102">
        <v>34.691000000000003</v>
      </c>
      <c r="R102" s="8">
        <f t="shared" si="2"/>
        <v>51.886656481508169</v>
      </c>
    </row>
    <row r="103" spans="1:18" hidden="1">
      <c r="A103" s="1" t="s">
        <v>103</v>
      </c>
      <c r="B103" s="1">
        <v>2022</v>
      </c>
      <c r="C103" s="2">
        <v>44674</v>
      </c>
      <c r="D103" s="1" t="s">
        <v>72</v>
      </c>
      <c r="E103" s="1" t="s">
        <v>518</v>
      </c>
      <c r="F103" s="1" t="s">
        <v>27</v>
      </c>
      <c r="G103" s="14">
        <f>_xlfn.IFNA((C103-VLOOKUP(I103,Riders!$A$2:$C$213,2,FALSE))/365,400)</f>
        <v>26.520547945205479</v>
      </c>
      <c r="H103" s="1">
        <v>14</v>
      </c>
      <c r="I103" s="1" t="s">
        <v>41</v>
      </c>
      <c r="J103">
        <f>Table1[[#This Row],[125m]]</f>
        <v>12.32</v>
      </c>
      <c r="K103">
        <f>Table1[[#This Row],[250m]]-Table1[[#This Row],[125m]]</f>
        <v>7.5279999999999987</v>
      </c>
      <c r="L103">
        <f>Table1[[#This Row],[375m]]-Table1[[#This Row],[250m]]</f>
        <v>7.3339999999999996</v>
      </c>
      <c r="M103">
        <f>Table1[[#This Row],[500m]]-Table1[[#This Row],[375m]]</f>
        <v>7.5479999999999983</v>
      </c>
      <c r="N103">
        <v>12.32</v>
      </c>
      <c r="O103">
        <v>19.847999999999999</v>
      </c>
      <c r="P103">
        <v>27.181999999999999</v>
      </c>
      <c r="Q103">
        <v>34.729999999999997</v>
      </c>
      <c r="R103" s="8">
        <f t="shared" si="2"/>
        <v>51.828390440541327</v>
      </c>
    </row>
    <row r="104" spans="1:18" hidden="1">
      <c r="A104" s="1" t="s">
        <v>103</v>
      </c>
      <c r="B104" s="1">
        <v>2022</v>
      </c>
      <c r="C104" s="2">
        <v>44674</v>
      </c>
      <c r="D104" s="1" t="s">
        <v>72</v>
      </c>
      <c r="E104" s="1" t="s">
        <v>518</v>
      </c>
      <c r="F104" s="1" t="s">
        <v>21</v>
      </c>
      <c r="G104" s="14">
        <f>_xlfn.IFNA((C104-VLOOKUP(I104,Riders!$A$2:$C$213,2,FALSE))/365,400)</f>
        <v>23.123287671232877</v>
      </c>
      <c r="H104" s="1">
        <v>15</v>
      </c>
      <c r="I104" s="1" t="s">
        <v>86</v>
      </c>
      <c r="J104">
        <f>Table1[[#This Row],[125m]]</f>
        <v>12.395</v>
      </c>
      <c r="K104">
        <f>Table1[[#This Row],[250m]]-Table1[[#This Row],[125m]]</f>
        <v>7.6840000000000011</v>
      </c>
      <c r="L104">
        <f>Table1[[#This Row],[375m]]-Table1[[#This Row],[250m]]</f>
        <v>7.4149999999999991</v>
      </c>
      <c r="M104">
        <f>Table1[[#This Row],[500m]]-Table1[[#This Row],[375m]]</f>
        <v>7.5210000000000008</v>
      </c>
      <c r="N104">
        <v>12.395</v>
      </c>
      <c r="O104">
        <v>20.079000000000001</v>
      </c>
      <c r="P104">
        <v>27.494</v>
      </c>
      <c r="Q104">
        <v>35.015000000000001</v>
      </c>
      <c r="R104" s="8">
        <f t="shared" si="2"/>
        <v>51.406540054262457</v>
      </c>
    </row>
    <row r="105" spans="1:18" hidden="1">
      <c r="A105" s="1" t="s">
        <v>103</v>
      </c>
      <c r="B105" s="1">
        <v>2022</v>
      </c>
      <c r="C105" s="2">
        <v>44674</v>
      </c>
      <c r="D105" s="1" t="s">
        <v>72</v>
      </c>
      <c r="E105" s="1" t="s">
        <v>518</v>
      </c>
      <c r="F105" s="1" t="s">
        <v>17</v>
      </c>
      <c r="G105" s="14">
        <f>_xlfn.IFNA((C105-VLOOKUP(I105,Riders!$A$2:$C$213,2,FALSE))/365,400)</f>
        <v>400</v>
      </c>
      <c r="H105" s="1">
        <v>16</v>
      </c>
      <c r="I105" s="1" t="s">
        <v>81</v>
      </c>
      <c r="J105">
        <f>Table1[[#This Row],[125m]]</f>
        <v>12.705</v>
      </c>
      <c r="K105">
        <f>Table1[[#This Row],[250m]]-Table1[[#This Row],[125m]]</f>
        <v>7.7640000000000011</v>
      </c>
      <c r="L105">
        <f>Table1[[#This Row],[375m]]-Table1[[#This Row],[250m]]</f>
        <v>7.4770000000000003</v>
      </c>
      <c r="M105">
        <f>Table1[[#This Row],[500m]]-Table1[[#This Row],[375m]]</f>
        <v>7.5740000000000016</v>
      </c>
      <c r="N105">
        <v>12.705</v>
      </c>
      <c r="O105">
        <v>20.469000000000001</v>
      </c>
      <c r="P105">
        <v>27.946000000000002</v>
      </c>
      <c r="Q105">
        <v>35.520000000000003</v>
      </c>
      <c r="R105" s="8">
        <f t="shared" si="2"/>
        <v>50.67567567567567</v>
      </c>
    </row>
    <row r="106" spans="1:18" hidden="1">
      <c r="A106" s="1" t="s">
        <v>103</v>
      </c>
      <c r="B106" s="1">
        <v>2022</v>
      </c>
      <c r="C106" s="2">
        <v>44674</v>
      </c>
      <c r="D106" s="1" t="s">
        <v>72</v>
      </c>
      <c r="E106" s="1" t="s">
        <v>518</v>
      </c>
      <c r="F106" s="1" t="s">
        <v>59</v>
      </c>
      <c r="G106" s="14">
        <f>_xlfn.IFNA((C106-VLOOKUP(I106,Riders!$A$2:$C$213,2,FALSE))/365,400)</f>
        <v>400</v>
      </c>
      <c r="H106" s="1">
        <v>17</v>
      </c>
      <c r="I106" s="1" t="s">
        <v>109</v>
      </c>
      <c r="J106">
        <f>Table1[[#This Row],[125m]]</f>
        <v>12.907</v>
      </c>
      <c r="K106">
        <f>Table1[[#This Row],[250m]]-Table1[[#This Row],[125m]]</f>
        <v>7.6419999999999995</v>
      </c>
      <c r="L106">
        <f>Table1[[#This Row],[375m]]-Table1[[#This Row],[250m]]</f>
        <v>7.3599999999999994</v>
      </c>
      <c r="M106">
        <f>Table1[[#This Row],[500m]]-Table1[[#This Row],[375m]]</f>
        <v>7.6640000000000015</v>
      </c>
      <c r="N106">
        <v>12.907</v>
      </c>
      <c r="O106">
        <v>20.548999999999999</v>
      </c>
      <c r="P106">
        <v>27.908999999999999</v>
      </c>
      <c r="Q106">
        <v>35.573</v>
      </c>
      <c r="R106" s="8">
        <f t="shared" si="2"/>
        <v>50.600174289489217</v>
      </c>
    </row>
    <row r="107" spans="1:18" hidden="1">
      <c r="A107" s="1" t="s">
        <v>103</v>
      </c>
      <c r="B107" s="1">
        <v>2022</v>
      </c>
      <c r="C107" s="2">
        <v>44674</v>
      </c>
      <c r="D107" s="1" t="s">
        <v>72</v>
      </c>
      <c r="E107" s="1" t="s">
        <v>518</v>
      </c>
      <c r="F107" s="1" t="s">
        <v>88</v>
      </c>
      <c r="G107" s="14">
        <f>_xlfn.IFNA((C107-VLOOKUP(I107,Riders!$A$2:$C$213,2,FALSE))/365,400)</f>
        <v>400</v>
      </c>
      <c r="H107" s="1">
        <v>18</v>
      </c>
      <c r="I107" s="1" t="s">
        <v>87</v>
      </c>
      <c r="J107">
        <f>Table1[[#This Row],[125m]]</f>
        <v>13.167</v>
      </c>
      <c r="K107">
        <f>Table1[[#This Row],[250m]]-Table1[[#This Row],[125m]]</f>
        <v>7.9339999999999993</v>
      </c>
      <c r="L107">
        <f>Table1[[#This Row],[375m]]-Table1[[#This Row],[250m]]</f>
        <v>7.7409999999999997</v>
      </c>
      <c r="M107">
        <f>Table1[[#This Row],[500m]]-Table1[[#This Row],[375m]]</f>
        <v>8.036999999999999</v>
      </c>
      <c r="N107">
        <v>13.167</v>
      </c>
      <c r="O107">
        <v>21.100999999999999</v>
      </c>
      <c r="P107">
        <v>28.841999999999999</v>
      </c>
      <c r="Q107">
        <v>36.878999999999998</v>
      </c>
      <c r="R107" s="8">
        <f t="shared" si="2"/>
        <v>48.808264866184011</v>
      </c>
    </row>
    <row r="108" spans="1:18" hidden="1">
      <c r="A108" s="1" t="s">
        <v>103</v>
      </c>
      <c r="B108" s="1">
        <v>2022</v>
      </c>
      <c r="C108" s="2">
        <v>44674</v>
      </c>
      <c r="D108" s="1" t="s">
        <v>72</v>
      </c>
      <c r="E108" s="1" t="s">
        <v>518</v>
      </c>
      <c r="F108" s="1" t="s">
        <v>59</v>
      </c>
      <c r="G108" s="14">
        <f>_xlfn.IFNA((C108-VLOOKUP(I108,Riders!$A$2:$C$213,2,FALSE))/365,400)</f>
        <v>400</v>
      </c>
      <c r="H108" s="1">
        <v>19</v>
      </c>
      <c r="I108" s="1" t="s">
        <v>522</v>
      </c>
      <c r="J108">
        <f>Table1[[#This Row],[125m]]</f>
        <v>13.209</v>
      </c>
      <c r="K108">
        <f>Table1[[#This Row],[250m]]-Table1[[#This Row],[125m]]</f>
        <v>8.0489999999999995</v>
      </c>
      <c r="L108">
        <f>Table1[[#This Row],[375m]]-Table1[[#This Row],[250m]]</f>
        <v>7.8940000000000019</v>
      </c>
      <c r="M108">
        <f>Table1[[#This Row],[500m]]-Table1[[#This Row],[375m]]</f>
        <v>8.1640000000000015</v>
      </c>
      <c r="N108">
        <v>13.209</v>
      </c>
      <c r="O108">
        <v>21.257999999999999</v>
      </c>
      <c r="P108">
        <v>29.152000000000001</v>
      </c>
      <c r="Q108">
        <v>37.316000000000003</v>
      </c>
      <c r="R108" s="8">
        <f t="shared" si="2"/>
        <v>48.236681316325431</v>
      </c>
    </row>
    <row r="109" spans="1:18" hidden="1">
      <c r="A109" s="1" t="s">
        <v>103</v>
      </c>
      <c r="B109" s="1">
        <v>2022</v>
      </c>
      <c r="C109" s="2">
        <v>44674</v>
      </c>
      <c r="D109" s="1" t="s">
        <v>72</v>
      </c>
      <c r="E109" s="1" t="s">
        <v>518</v>
      </c>
      <c r="F109" s="1" t="s">
        <v>70</v>
      </c>
      <c r="G109" s="14">
        <f>_xlfn.IFNA((C109-VLOOKUP(I109,Riders!$A$2:$C$213,2,FALSE))/365,400)</f>
        <v>20.663013698630138</v>
      </c>
      <c r="H109" s="1">
        <v>20</v>
      </c>
      <c r="I109" s="1" t="s">
        <v>532</v>
      </c>
      <c r="J109">
        <f>Table1[[#This Row],[125m]]</f>
        <v>14.391</v>
      </c>
      <c r="K109">
        <f>Table1[[#This Row],[250m]]-Table1[[#This Row],[125m]]</f>
        <v>8.6429999999999989</v>
      </c>
      <c r="L109">
        <f>Table1[[#This Row],[375m]]-Table1[[#This Row],[250m]]</f>
        <v>8.3230000000000004</v>
      </c>
      <c r="M109">
        <f>Table1[[#This Row],[500m]]-Table1[[#This Row],[375m]]</f>
        <v>8.5840000000000032</v>
      </c>
      <c r="N109">
        <v>14.391</v>
      </c>
      <c r="O109">
        <v>23.033999999999999</v>
      </c>
      <c r="P109">
        <v>31.356999999999999</v>
      </c>
      <c r="Q109">
        <v>39.941000000000003</v>
      </c>
      <c r="R109" s="8">
        <f t="shared" si="2"/>
        <v>45.066473047745419</v>
      </c>
    </row>
    <row r="110" spans="1:18" hidden="1">
      <c r="A110" s="1" t="s">
        <v>103</v>
      </c>
      <c r="B110" s="1">
        <v>2022</v>
      </c>
      <c r="C110" s="2">
        <v>44674</v>
      </c>
      <c r="D110" s="1" t="s">
        <v>72</v>
      </c>
      <c r="E110" s="1" t="s">
        <v>518</v>
      </c>
      <c r="F110" s="1" t="s">
        <v>70</v>
      </c>
      <c r="G110" s="14">
        <f>_xlfn.IFNA((C110-VLOOKUP(I110,Riders!$A$2:$C$213,2,FALSE))/365,400)</f>
        <v>19.482191780821918</v>
      </c>
      <c r="H110" s="1">
        <v>21</v>
      </c>
      <c r="I110" s="1" t="s">
        <v>533</v>
      </c>
      <c r="J110">
        <f>Table1[[#This Row],[125m]]</f>
        <v>14.756</v>
      </c>
      <c r="K110">
        <f>Table1[[#This Row],[250m]]-Table1[[#This Row],[125m]]</f>
        <v>8.4400000000000013</v>
      </c>
      <c r="L110">
        <f>Table1[[#This Row],[375m]]-Table1[[#This Row],[250m]]</f>
        <v>8.3049999999999997</v>
      </c>
      <c r="M110">
        <f>Table1[[#This Row],[500m]]-Table1[[#This Row],[375m]]</f>
        <v>8.6799999999999962</v>
      </c>
      <c r="N110">
        <v>14.756</v>
      </c>
      <c r="O110">
        <v>23.196000000000002</v>
      </c>
      <c r="P110">
        <v>31.501000000000001</v>
      </c>
      <c r="Q110">
        <v>40.180999999999997</v>
      </c>
      <c r="R110" s="8">
        <f t="shared" si="2"/>
        <v>44.797292252557185</v>
      </c>
    </row>
    <row r="111" spans="1:18" hidden="1">
      <c r="A111" s="5" t="s">
        <v>103</v>
      </c>
      <c r="B111" s="5">
        <v>2022</v>
      </c>
      <c r="C111" s="6">
        <v>44674</v>
      </c>
      <c r="D111" s="5" t="s">
        <v>72</v>
      </c>
      <c r="E111" s="5" t="s">
        <v>209</v>
      </c>
      <c r="F111" s="5" t="s">
        <v>21</v>
      </c>
      <c r="G111" s="14">
        <f>_xlfn.IFNA((C111-VLOOKUP(I111,Riders!$A$2:$C$213,2,FALSE))/365,400)</f>
        <v>26.715068493150685</v>
      </c>
      <c r="H111" s="5">
        <v>1</v>
      </c>
      <c r="I111" s="5" t="s">
        <v>20</v>
      </c>
      <c r="J111">
        <f>Table1[[#This Row],[125m]]</f>
        <v>11.871</v>
      </c>
      <c r="K111">
        <f>Table1[[#This Row],[250m]]-Table1[[#This Row],[125m]]</f>
        <v>7.2849999999999984</v>
      </c>
      <c r="L111">
        <f>Table1[[#This Row],[375m]]-Table1[[#This Row],[250m]]</f>
        <v>7.0740000000000016</v>
      </c>
      <c r="M111">
        <f>Table1[[#This Row],[500m]]-Table1[[#This Row],[375m]]</f>
        <v>7.2429999999999986</v>
      </c>
      <c r="N111">
        <v>11.871</v>
      </c>
      <c r="O111">
        <v>19.155999999999999</v>
      </c>
      <c r="P111">
        <v>26.23</v>
      </c>
      <c r="Q111">
        <v>33.472999999999999</v>
      </c>
      <c r="R111" s="8">
        <f t="shared" si="2"/>
        <v>53.774684073731066</v>
      </c>
    </row>
    <row r="112" spans="1:18" hidden="1">
      <c r="A112" s="5" t="s">
        <v>103</v>
      </c>
      <c r="B112" s="5">
        <v>2022</v>
      </c>
      <c r="C112" s="6">
        <v>44674</v>
      </c>
      <c r="D112" s="5" t="s">
        <v>72</v>
      </c>
      <c r="E112" s="5" t="s">
        <v>209</v>
      </c>
      <c r="F112" s="5" t="s">
        <v>53</v>
      </c>
      <c r="G112" s="14">
        <f>_xlfn.IFNA((C112-VLOOKUP(I112,Riders!$A$2:$C$213,2,FALSE))/365,400)</f>
        <v>25.12054794520548</v>
      </c>
      <c r="H112" s="5">
        <v>2</v>
      </c>
      <c r="I112" s="5" t="s">
        <v>52</v>
      </c>
      <c r="J112">
        <f>Table1[[#This Row],[125m]]</f>
        <v>11.94</v>
      </c>
      <c r="K112">
        <f>Table1[[#This Row],[250m]]-Table1[[#This Row],[125m]]</f>
        <v>7.3710000000000004</v>
      </c>
      <c r="L112">
        <f>Table1[[#This Row],[375m]]-Table1[[#This Row],[250m]]</f>
        <v>7.1700000000000017</v>
      </c>
      <c r="M112">
        <f>Table1[[#This Row],[500m]]-Table1[[#This Row],[375m]]</f>
        <v>7.3699999999999974</v>
      </c>
      <c r="N112">
        <v>11.94</v>
      </c>
      <c r="O112">
        <v>19.311</v>
      </c>
      <c r="P112">
        <v>26.481000000000002</v>
      </c>
      <c r="Q112">
        <v>33.850999999999999</v>
      </c>
      <c r="R112" s="8">
        <f t="shared" si="2"/>
        <v>53.174204602522821</v>
      </c>
    </row>
    <row r="113" spans="1:18" hidden="1">
      <c r="A113" s="5" t="s">
        <v>103</v>
      </c>
      <c r="B113" s="5">
        <v>2022</v>
      </c>
      <c r="C113" s="6">
        <v>44674</v>
      </c>
      <c r="D113" s="5" t="s">
        <v>72</v>
      </c>
      <c r="E113" s="5" t="s">
        <v>209</v>
      </c>
      <c r="F113" s="5" t="s">
        <v>19</v>
      </c>
      <c r="G113" s="14">
        <f>_xlfn.IFNA((C113-VLOOKUP(I113,Riders!$A$2:$C$213,2,FALSE))/365,400)</f>
        <v>26.038356164383561</v>
      </c>
      <c r="H113" s="5">
        <v>3</v>
      </c>
      <c r="I113" s="5" t="s">
        <v>519</v>
      </c>
      <c r="J113">
        <f>Table1[[#This Row],[125m]]</f>
        <v>11.722</v>
      </c>
      <c r="K113">
        <f>Table1[[#This Row],[250m]]-Table1[[#This Row],[125m]]</f>
        <v>7.3890000000000011</v>
      </c>
      <c r="L113">
        <f>Table1[[#This Row],[375m]]-Table1[[#This Row],[250m]]</f>
        <v>7.2530000000000001</v>
      </c>
      <c r="M113">
        <f>Table1[[#This Row],[500m]]-Table1[[#This Row],[375m]]</f>
        <v>7.5089999999999968</v>
      </c>
      <c r="N113">
        <v>11.722</v>
      </c>
      <c r="O113">
        <v>19.111000000000001</v>
      </c>
      <c r="P113">
        <v>26.364000000000001</v>
      </c>
      <c r="Q113">
        <v>33.872999999999998</v>
      </c>
      <c r="R113" s="8">
        <f t="shared" si="2"/>
        <v>53.139668762731382</v>
      </c>
    </row>
    <row r="114" spans="1:18" hidden="1">
      <c r="A114" s="5" t="s">
        <v>103</v>
      </c>
      <c r="B114" s="5">
        <v>2022</v>
      </c>
      <c r="C114" s="6">
        <v>44674</v>
      </c>
      <c r="D114" s="5" t="s">
        <v>72</v>
      </c>
      <c r="E114" s="5" t="s">
        <v>209</v>
      </c>
      <c r="F114" s="5" t="s">
        <v>47</v>
      </c>
      <c r="G114" s="14">
        <f>_xlfn.IFNA((C114-VLOOKUP(I114,Riders!$A$2:$C$213,2,FALSE))/365,400)</f>
        <v>400</v>
      </c>
      <c r="H114" s="5">
        <v>4</v>
      </c>
      <c r="I114" s="5" t="s">
        <v>100</v>
      </c>
      <c r="J114">
        <f>Table1[[#This Row],[125m]]</f>
        <v>11.702999999999999</v>
      </c>
      <c r="K114">
        <f>Table1[[#This Row],[250m]]-Table1[[#This Row],[125m]]</f>
        <v>7.3949999999999996</v>
      </c>
      <c r="L114">
        <f>Table1[[#This Row],[375m]]-Table1[[#This Row],[250m]]</f>
        <v>7.2520000000000024</v>
      </c>
      <c r="M114">
        <f>Table1[[#This Row],[500m]]-Table1[[#This Row],[375m]]</f>
        <v>7.5429999999999993</v>
      </c>
      <c r="N114">
        <v>11.702999999999999</v>
      </c>
      <c r="O114">
        <v>19.097999999999999</v>
      </c>
      <c r="P114">
        <v>26.35</v>
      </c>
      <c r="Q114">
        <v>33.893000000000001</v>
      </c>
      <c r="R114" s="8">
        <f t="shared" si="2"/>
        <v>53.108311450742043</v>
      </c>
    </row>
    <row r="115" spans="1:18" hidden="1">
      <c r="A115" s="5" t="s">
        <v>103</v>
      </c>
      <c r="B115" s="5">
        <v>2022</v>
      </c>
      <c r="C115" s="6">
        <v>44674</v>
      </c>
      <c r="D115" s="5" t="s">
        <v>72</v>
      </c>
      <c r="E115" s="5" t="s">
        <v>209</v>
      </c>
      <c r="F115" s="5" t="s">
        <v>47</v>
      </c>
      <c r="G115" s="14">
        <f>_xlfn.IFNA((C115-VLOOKUP(I115,Riders!$A$2:$C$213,2,FALSE))/365,400)</f>
        <v>400</v>
      </c>
      <c r="H115" s="5">
        <v>5</v>
      </c>
      <c r="I115" s="5" t="s">
        <v>101</v>
      </c>
      <c r="J115">
        <f>Table1[[#This Row],[125m]]</f>
        <v>11.798</v>
      </c>
      <c r="K115">
        <f>Table1[[#This Row],[250m]]-Table1[[#This Row],[125m]]</f>
        <v>7.427999999999999</v>
      </c>
      <c r="L115">
        <f>Table1[[#This Row],[375m]]-Table1[[#This Row],[250m]]</f>
        <v>7.2230000000000025</v>
      </c>
      <c r="M115">
        <f>Table1[[#This Row],[500m]]-Table1[[#This Row],[375m]]</f>
        <v>7.4759999999999955</v>
      </c>
      <c r="N115">
        <v>11.798</v>
      </c>
      <c r="O115">
        <v>19.225999999999999</v>
      </c>
      <c r="P115">
        <v>26.449000000000002</v>
      </c>
      <c r="Q115">
        <v>33.924999999999997</v>
      </c>
      <c r="R115" s="8">
        <f t="shared" si="2"/>
        <v>53.05821665438468</v>
      </c>
    </row>
    <row r="116" spans="1:18" hidden="1">
      <c r="A116" s="5" t="s">
        <v>103</v>
      </c>
      <c r="B116" s="5">
        <v>2022</v>
      </c>
      <c r="C116" s="6">
        <v>44674</v>
      </c>
      <c r="D116" s="5" t="s">
        <v>72</v>
      </c>
      <c r="E116" s="5" t="s">
        <v>209</v>
      </c>
      <c r="F116" s="5" t="s">
        <v>15</v>
      </c>
      <c r="G116" s="14">
        <f>_xlfn.IFNA((C116-VLOOKUP(I116,Riders!$A$2:$C$213,2,FALSE))/365,400)</f>
        <v>122.39452054794521</v>
      </c>
      <c r="H116" s="5">
        <v>6</v>
      </c>
      <c r="I116" s="5" t="s">
        <v>22</v>
      </c>
      <c r="J116">
        <f>Table1[[#This Row],[125m]]</f>
        <v>12.007</v>
      </c>
      <c r="K116">
        <f>Table1[[#This Row],[250m]]-Table1[[#This Row],[125m]]</f>
        <v>7.5230000000000015</v>
      </c>
      <c r="L116">
        <f>Table1[[#This Row],[375m]]-Table1[[#This Row],[250m]]</f>
        <v>7.2449999999999974</v>
      </c>
      <c r="M116">
        <f>Table1[[#This Row],[500m]]-Table1[[#This Row],[375m]]</f>
        <v>7.3689999999999998</v>
      </c>
      <c r="N116">
        <v>12.007</v>
      </c>
      <c r="O116">
        <v>19.53</v>
      </c>
      <c r="P116">
        <v>26.774999999999999</v>
      </c>
      <c r="Q116">
        <v>34.143999999999998</v>
      </c>
      <c r="R116" s="8">
        <f t="shared" si="2"/>
        <v>52.717900656044989</v>
      </c>
    </row>
    <row r="117" spans="1:18" hidden="1">
      <c r="A117" s="5" t="s">
        <v>103</v>
      </c>
      <c r="B117" s="5">
        <v>2022</v>
      </c>
      <c r="C117" s="6">
        <v>44674</v>
      </c>
      <c r="D117" s="5" t="s">
        <v>72</v>
      </c>
      <c r="E117" s="5" t="s">
        <v>209</v>
      </c>
      <c r="F117" s="5" t="s">
        <v>25</v>
      </c>
      <c r="G117" s="14">
        <f>_xlfn.IFNA((C117-VLOOKUP(I117,Riders!$A$2:$C$213,2,FALSE))/365,400)</f>
        <v>22.512328767123286</v>
      </c>
      <c r="H117" s="5">
        <v>7</v>
      </c>
      <c r="I117" s="5" t="s">
        <v>186</v>
      </c>
      <c r="J117">
        <f>Table1[[#This Row],[125m]]</f>
        <v>12.073</v>
      </c>
      <c r="K117">
        <f>Table1[[#This Row],[250m]]-Table1[[#This Row],[125m]]</f>
        <v>7.4499999999999993</v>
      </c>
      <c r="L117">
        <f>Table1[[#This Row],[375m]]-Table1[[#This Row],[250m]]</f>
        <v>7.2319999999999993</v>
      </c>
      <c r="M117">
        <f>Table1[[#This Row],[500m]]-Table1[[#This Row],[375m]]</f>
        <v>7.4300000000000033</v>
      </c>
      <c r="N117">
        <v>12.073</v>
      </c>
      <c r="O117">
        <v>19.523</v>
      </c>
      <c r="P117">
        <v>26.754999999999999</v>
      </c>
      <c r="Q117">
        <v>34.185000000000002</v>
      </c>
      <c r="R117" s="8">
        <f t="shared" si="2"/>
        <v>52.654673102237822</v>
      </c>
    </row>
    <row r="118" spans="1:18" hidden="1">
      <c r="A118" s="5" t="s">
        <v>103</v>
      </c>
      <c r="B118" s="5">
        <v>2022</v>
      </c>
      <c r="C118" s="6">
        <v>44674</v>
      </c>
      <c r="D118" s="5" t="s">
        <v>72</v>
      </c>
      <c r="E118" s="5" t="s">
        <v>209</v>
      </c>
      <c r="F118" s="5" t="s">
        <v>106</v>
      </c>
      <c r="G118" s="14">
        <f>_xlfn.IFNA((C118-VLOOKUP(I118,Riders!$A$2:$C$213,2,FALSE))/365,400)</f>
        <v>400</v>
      </c>
      <c r="H118" s="5">
        <v>8</v>
      </c>
      <c r="I118" s="5" t="s">
        <v>520</v>
      </c>
      <c r="J118">
        <f>Table1[[#This Row],[125m]]</f>
        <v>12.364000000000001</v>
      </c>
      <c r="K118">
        <f>Table1[[#This Row],[250m]]-Table1[[#This Row],[125m]]</f>
        <v>7.4710000000000001</v>
      </c>
      <c r="L118">
        <f>Table1[[#This Row],[375m]]-Table1[[#This Row],[250m]]</f>
        <v>7.2449999999999974</v>
      </c>
      <c r="M118">
        <f>Table1[[#This Row],[500m]]-Table1[[#This Row],[375m]]</f>
        <v>7.4609999999999985</v>
      </c>
      <c r="N118">
        <v>12.364000000000001</v>
      </c>
      <c r="O118">
        <v>19.835000000000001</v>
      </c>
      <c r="P118">
        <v>27.08</v>
      </c>
      <c r="Q118">
        <v>34.540999999999997</v>
      </c>
      <c r="R118" s="8">
        <f t="shared" ref="R118:R181" si="3">3.6*500/(Q118)</f>
        <v>52.111982860947862</v>
      </c>
    </row>
    <row r="119" spans="1:18" hidden="1">
      <c r="A119" s="1" t="s">
        <v>110</v>
      </c>
      <c r="B119" s="1">
        <v>2021</v>
      </c>
      <c r="C119" s="2">
        <v>44492</v>
      </c>
      <c r="D119" s="1" t="s">
        <v>13</v>
      </c>
      <c r="E119" s="1" t="s">
        <v>518</v>
      </c>
      <c r="F119" s="1" t="s">
        <v>112</v>
      </c>
      <c r="G119" s="14">
        <f>_xlfn.IFNA((C119-VLOOKUP(I119,Riders!$A$2:$C$213,2,FALSE))/365,400)</f>
        <v>400</v>
      </c>
      <c r="H119" s="1">
        <v>1</v>
      </c>
      <c r="I119" s="1" t="s">
        <v>111</v>
      </c>
      <c r="J119">
        <f>Table1[[#This Row],[125m]]</f>
        <v>11.709</v>
      </c>
      <c r="K119">
        <f>Table1[[#This Row],[250m]]-Table1[[#This Row],[125m]]</f>
        <v>7.2680000000000007</v>
      </c>
      <c r="L119">
        <f>Table1[[#This Row],[375m]]-Table1[[#This Row],[250m]]</f>
        <v>7.0330000000000013</v>
      </c>
      <c r="M119">
        <f>Table1[[#This Row],[500m]]-Table1[[#This Row],[375m]]</f>
        <v>7.1729999999999983</v>
      </c>
      <c r="N119">
        <v>11.709</v>
      </c>
      <c r="O119">
        <v>18.977</v>
      </c>
      <c r="P119">
        <v>26.01</v>
      </c>
      <c r="Q119">
        <v>33.183</v>
      </c>
      <c r="R119" s="8">
        <f t="shared" si="3"/>
        <v>54.244643341470031</v>
      </c>
    </row>
    <row r="120" spans="1:18" hidden="1">
      <c r="A120" s="1" t="s">
        <v>110</v>
      </c>
      <c r="B120" s="1">
        <v>2021</v>
      </c>
      <c r="C120" s="2">
        <v>44492</v>
      </c>
      <c r="D120" s="1" t="s">
        <v>13</v>
      </c>
      <c r="E120" s="1" t="s">
        <v>518</v>
      </c>
      <c r="F120" s="1" t="s">
        <v>15</v>
      </c>
      <c r="G120" s="14">
        <f>_xlfn.IFNA((C120-VLOOKUP(I120,Riders!$A$2:$C$213,2,FALSE))/365,400)</f>
        <v>121.8958904109589</v>
      </c>
      <c r="H120" s="1">
        <v>2</v>
      </c>
      <c r="I120" s="1" t="s">
        <v>14</v>
      </c>
      <c r="J120">
        <f>Table1[[#This Row],[125m]]</f>
        <v>12.108000000000001</v>
      </c>
      <c r="K120">
        <f>Table1[[#This Row],[250m]]-Table1[[#This Row],[125m]]</f>
        <v>7.3030000000000008</v>
      </c>
      <c r="L120">
        <f>Table1[[#This Row],[375m]]-Table1[[#This Row],[250m]]</f>
        <v>6.9349999999999987</v>
      </c>
      <c r="M120">
        <f>Table1[[#This Row],[500m]]-Table1[[#This Row],[375m]]</f>
        <v>7.0119999999999969</v>
      </c>
      <c r="N120">
        <v>12.108000000000001</v>
      </c>
      <c r="O120">
        <v>19.411000000000001</v>
      </c>
      <c r="P120">
        <v>26.346</v>
      </c>
      <c r="Q120">
        <v>33.357999999999997</v>
      </c>
      <c r="R120" s="8">
        <f t="shared" si="3"/>
        <v>53.960069548534086</v>
      </c>
    </row>
    <row r="121" spans="1:18" hidden="1">
      <c r="A121" s="1" t="s">
        <v>110</v>
      </c>
      <c r="B121" s="1">
        <v>2021</v>
      </c>
      <c r="C121" s="2">
        <v>44492</v>
      </c>
      <c r="D121" s="1" t="s">
        <v>13</v>
      </c>
      <c r="E121" s="1" t="s">
        <v>518</v>
      </c>
      <c r="F121" s="1" t="s">
        <v>112</v>
      </c>
      <c r="G121" s="14">
        <f>_xlfn.IFNA((C121-VLOOKUP(I121,Riders!$A$2:$C$213,2,FALSE))/365,400)</f>
        <v>400</v>
      </c>
      <c r="H121" s="1">
        <v>3</v>
      </c>
      <c r="I121" s="1" t="s">
        <v>113</v>
      </c>
      <c r="J121">
        <f>Table1[[#This Row],[125m]]</f>
        <v>11.577999999999999</v>
      </c>
      <c r="K121">
        <f>Table1[[#This Row],[250m]]-Table1[[#This Row],[125m]]</f>
        <v>7.3090000000000011</v>
      </c>
      <c r="L121">
        <f>Table1[[#This Row],[375m]]-Table1[[#This Row],[250m]]</f>
        <v>7.1389999999999993</v>
      </c>
      <c r="M121">
        <f>Table1[[#This Row],[500m]]-Table1[[#This Row],[375m]]</f>
        <v>7.343</v>
      </c>
      <c r="N121">
        <v>11.577999999999999</v>
      </c>
      <c r="O121">
        <v>18.887</v>
      </c>
      <c r="P121">
        <v>26.026</v>
      </c>
      <c r="Q121">
        <v>33.369</v>
      </c>
      <c r="R121" s="8">
        <f t="shared" si="3"/>
        <v>53.942281758518384</v>
      </c>
    </row>
    <row r="122" spans="1:18" hidden="1">
      <c r="A122" s="1" t="s">
        <v>110</v>
      </c>
      <c r="B122" s="1">
        <v>2021</v>
      </c>
      <c r="C122" s="2">
        <v>44492</v>
      </c>
      <c r="D122" s="1" t="s">
        <v>13</v>
      </c>
      <c r="E122" s="1" t="s">
        <v>518</v>
      </c>
      <c r="F122" s="1" t="s">
        <v>53</v>
      </c>
      <c r="G122" s="14">
        <f>_xlfn.IFNA((C122-VLOOKUP(I122,Riders!$A$2:$C$213,2,FALSE))/365,400)</f>
        <v>24.621917808219177</v>
      </c>
      <c r="H122" s="1">
        <v>4</v>
      </c>
      <c r="I122" s="1" t="s">
        <v>52</v>
      </c>
      <c r="J122">
        <f>Table1[[#This Row],[125m]]</f>
        <v>11.682</v>
      </c>
      <c r="K122">
        <f>Table1[[#This Row],[250m]]-Table1[[#This Row],[125m]]</f>
        <v>7.3510000000000009</v>
      </c>
      <c r="L122">
        <f>Table1[[#This Row],[375m]]-Table1[[#This Row],[250m]]</f>
        <v>7.0969999999999978</v>
      </c>
      <c r="M122">
        <f>Table1[[#This Row],[500m]]-Table1[[#This Row],[375m]]</f>
        <v>7.2440000000000033</v>
      </c>
      <c r="N122">
        <v>11.682</v>
      </c>
      <c r="O122">
        <v>19.033000000000001</v>
      </c>
      <c r="P122">
        <v>26.13</v>
      </c>
      <c r="Q122">
        <v>33.374000000000002</v>
      </c>
      <c r="R122" s="8">
        <f t="shared" si="3"/>
        <v>53.934200275663684</v>
      </c>
    </row>
    <row r="123" spans="1:18" hidden="1">
      <c r="A123" s="1" t="s">
        <v>110</v>
      </c>
      <c r="B123" s="1">
        <v>2021</v>
      </c>
      <c r="C123" s="2">
        <v>44492</v>
      </c>
      <c r="D123" s="1" t="s">
        <v>13</v>
      </c>
      <c r="E123" s="1" t="s">
        <v>518</v>
      </c>
      <c r="F123" s="1" t="s">
        <v>15</v>
      </c>
      <c r="G123" s="14">
        <f>_xlfn.IFNA((C123-VLOOKUP(I123,Riders!$A$2:$C$213,2,FALSE))/365,400)</f>
        <v>121.8958904109589</v>
      </c>
      <c r="H123" s="1">
        <v>5</v>
      </c>
      <c r="I123" s="1" t="s">
        <v>22</v>
      </c>
      <c r="J123">
        <f>Table1[[#This Row],[125m]]</f>
        <v>11.878</v>
      </c>
      <c r="K123">
        <f>Table1[[#This Row],[250m]]-Table1[[#This Row],[125m]]</f>
        <v>7.3539999999999992</v>
      </c>
      <c r="L123">
        <f>Table1[[#This Row],[375m]]-Table1[[#This Row],[250m]]</f>
        <v>7.0399999999999991</v>
      </c>
      <c r="M123">
        <f>Table1[[#This Row],[500m]]-Table1[[#This Row],[375m]]</f>
        <v>7.1660000000000039</v>
      </c>
      <c r="N123">
        <v>11.878</v>
      </c>
      <c r="O123">
        <v>19.231999999999999</v>
      </c>
      <c r="P123">
        <v>26.271999999999998</v>
      </c>
      <c r="Q123">
        <v>33.438000000000002</v>
      </c>
      <c r="R123" s="8">
        <f t="shared" si="3"/>
        <v>53.830970751839224</v>
      </c>
    </row>
    <row r="124" spans="1:18" hidden="1">
      <c r="A124" s="1" t="s">
        <v>110</v>
      </c>
      <c r="B124" s="1">
        <v>2021</v>
      </c>
      <c r="C124" s="2">
        <v>44492</v>
      </c>
      <c r="D124" s="1" t="s">
        <v>13</v>
      </c>
      <c r="E124" s="1" t="s">
        <v>518</v>
      </c>
      <c r="F124" s="1" t="s">
        <v>21</v>
      </c>
      <c r="G124" s="14">
        <f>_xlfn.IFNA((C124-VLOOKUP(I124,Riders!$A$2:$C$213,2,FALSE))/365,400)</f>
        <v>26.216438356164385</v>
      </c>
      <c r="H124" s="1">
        <v>6</v>
      </c>
      <c r="I124" s="1" t="s">
        <v>20</v>
      </c>
      <c r="J124">
        <f>Table1[[#This Row],[125m]]</f>
        <v>11.930999999999999</v>
      </c>
      <c r="K124">
        <f>Table1[[#This Row],[250m]]-Table1[[#This Row],[125m]]</f>
        <v>7.3040000000000003</v>
      </c>
      <c r="L124">
        <f>Table1[[#This Row],[375m]]-Table1[[#This Row],[250m]]</f>
        <v>7.0659999999999989</v>
      </c>
      <c r="M124">
        <f>Table1[[#This Row],[500m]]-Table1[[#This Row],[375m]]</f>
        <v>7.2510000000000012</v>
      </c>
      <c r="N124">
        <v>11.930999999999999</v>
      </c>
      <c r="O124">
        <v>19.234999999999999</v>
      </c>
      <c r="P124">
        <v>26.300999999999998</v>
      </c>
      <c r="Q124">
        <v>33.552</v>
      </c>
      <c r="R124" s="8">
        <f t="shared" si="3"/>
        <v>53.648068669527895</v>
      </c>
    </row>
    <row r="125" spans="1:18" hidden="1">
      <c r="A125" s="1" t="s">
        <v>110</v>
      </c>
      <c r="B125" s="1">
        <v>2021</v>
      </c>
      <c r="C125" s="2">
        <v>44492</v>
      </c>
      <c r="D125" s="1" t="s">
        <v>13</v>
      </c>
      <c r="E125" s="1" t="s">
        <v>518</v>
      </c>
      <c r="F125" s="1" t="s">
        <v>112</v>
      </c>
      <c r="G125" s="14">
        <f>_xlfn.IFNA((C125-VLOOKUP(I125,Riders!$A$2:$C$213,2,FALSE))/365,400)</f>
        <v>400</v>
      </c>
      <c r="H125" s="1">
        <v>7</v>
      </c>
      <c r="I125" s="1" t="s">
        <v>125</v>
      </c>
      <c r="J125">
        <f>Table1[[#This Row],[125m]]</f>
        <v>11.651999999999999</v>
      </c>
      <c r="K125">
        <f>Table1[[#This Row],[250m]]-Table1[[#This Row],[125m]]</f>
        <v>7.4079999999999995</v>
      </c>
      <c r="L125">
        <f>Table1[[#This Row],[375m]]-Table1[[#This Row],[250m]]</f>
        <v>7.2390000000000008</v>
      </c>
      <c r="M125">
        <f>Table1[[#This Row],[500m]]-Table1[[#This Row],[375m]]</f>
        <v>7.3609999999999971</v>
      </c>
      <c r="N125">
        <v>11.651999999999999</v>
      </c>
      <c r="O125">
        <v>19.059999999999999</v>
      </c>
      <c r="P125">
        <v>26.298999999999999</v>
      </c>
      <c r="Q125">
        <v>33.659999999999997</v>
      </c>
      <c r="R125" s="8">
        <f t="shared" si="3"/>
        <v>53.475935828877013</v>
      </c>
    </row>
    <row r="126" spans="1:18" hidden="1">
      <c r="A126" s="1" t="s">
        <v>110</v>
      </c>
      <c r="B126" s="1">
        <v>2021</v>
      </c>
      <c r="C126" s="2">
        <v>44492</v>
      </c>
      <c r="D126" s="1" t="s">
        <v>13</v>
      </c>
      <c r="E126" s="1" t="s">
        <v>518</v>
      </c>
      <c r="F126" s="1" t="s">
        <v>15</v>
      </c>
      <c r="G126" s="14">
        <f>_xlfn.IFNA((C126-VLOOKUP(I126,Riders!$A$2:$C$213,2,FALSE))/365,400)</f>
        <v>20.652054794520549</v>
      </c>
      <c r="H126" s="1">
        <v>8</v>
      </c>
      <c r="I126" s="1" t="s">
        <v>534</v>
      </c>
      <c r="J126">
        <f>Table1[[#This Row],[125m]]</f>
        <v>12.353999999999999</v>
      </c>
      <c r="K126">
        <f>Table1[[#This Row],[250m]]-Table1[[#This Row],[125m]]</f>
        <v>7.5440000000000005</v>
      </c>
      <c r="L126">
        <f>Table1[[#This Row],[375m]]-Table1[[#This Row],[250m]]</f>
        <v>7.3159999999999989</v>
      </c>
      <c r="M126">
        <f>Table1[[#This Row],[500m]]-Table1[[#This Row],[375m]]</f>
        <v>7.4600000000000009</v>
      </c>
      <c r="N126">
        <v>12.353999999999999</v>
      </c>
      <c r="O126">
        <v>19.898</v>
      </c>
      <c r="P126">
        <v>27.213999999999999</v>
      </c>
      <c r="Q126">
        <v>34.673999999999999</v>
      </c>
      <c r="R126" s="8">
        <f t="shared" si="3"/>
        <v>51.912095518255754</v>
      </c>
    </row>
    <row r="127" spans="1:18" hidden="1">
      <c r="A127" s="1" t="s">
        <v>110</v>
      </c>
      <c r="B127" s="1">
        <v>2021</v>
      </c>
      <c r="C127" s="2">
        <v>44492</v>
      </c>
      <c r="D127" s="1" t="s">
        <v>13</v>
      </c>
      <c r="E127" s="1" t="s">
        <v>518</v>
      </c>
      <c r="F127" s="1" t="s">
        <v>47</v>
      </c>
      <c r="G127" s="14">
        <f>_xlfn.IFNA((C127-VLOOKUP(I127,Riders!$A$2:$C$213,2,FALSE))/365,400)</f>
        <v>400</v>
      </c>
      <c r="H127" s="1">
        <v>9</v>
      </c>
      <c r="I127" s="1" t="s">
        <v>100</v>
      </c>
      <c r="J127">
        <f>Table1[[#This Row],[125m]]</f>
        <v>12.051</v>
      </c>
      <c r="K127">
        <f>Table1[[#This Row],[250m]]-Table1[[#This Row],[125m]]</f>
        <v>7.6259999999999994</v>
      </c>
      <c r="L127">
        <f>Table1[[#This Row],[375m]]-Table1[[#This Row],[250m]]</f>
        <v>7.4570000000000007</v>
      </c>
      <c r="M127">
        <f>Table1[[#This Row],[500m]]-Table1[[#This Row],[375m]]</f>
        <v>7.6980000000000004</v>
      </c>
      <c r="N127">
        <v>12.051</v>
      </c>
      <c r="O127">
        <v>19.677</v>
      </c>
      <c r="P127">
        <v>27.134</v>
      </c>
      <c r="Q127">
        <v>34.832000000000001</v>
      </c>
      <c r="R127" s="8">
        <f t="shared" si="3"/>
        <v>51.676619200734955</v>
      </c>
    </row>
    <row r="128" spans="1:18" hidden="1">
      <c r="A128" s="1" t="s">
        <v>110</v>
      </c>
      <c r="B128" s="1">
        <v>2021</v>
      </c>
      <c r="C128" s="2">
        <v>44492</v>
      </c>
      <c r="D128" s="1" t="s">
        <v>13</v>
      </c>
      <c r="E128" s="1" t="s">
        <v>518</v>
      </c>
      <c r="F128" s="1" t="s">
        <v>61</v>
      </c>
      <c r="G128" s="14">
        <f>_xlfn.IFNA((C128-VLOOKUP(I128,Riders!$A$2:$C$213,2,FALSE))/365,400)</f>
        <v>33.271232876712325</v>
      </c>
      <c r="H128" s="1">
        <v>10</v>
      </c>
      <c r="I128" s="1" t="s">
        <v>60</v>
      </c>
      <c r="J128">
        <f>Table1[[#This Row],[125m]]</f>
        <v>12.807</v>
      </c>
      <c r="K128">
        <f>Table1[[#This Row],[250m]]-Table1[[#This Row],[125m]]</f>
        <v>7.6229999999999993</v>
      </c>
      <c r="L128">
        <f>Table1[[#This Row],[375m]]-Table1[[#This Row],[250m]]</f>
        <v>7.3620000000000019</v>
      </c>
      <c r="M128">
        <f>Table1[[#This Row],[500m]]-Table1[[#This Row],[375m]]</f>
        <v>7.5450000000000017</v>
      </c>
      <c r="N128">
        <v>12.807</v>
      </c>
      <c r="O128">
        <v>20.43</v>
      </c>
      <c r="P128">
        <v>27.792000000000002</v>
      </c>
      <c r="Q128">
        <v>35.337000000000003</v>
      </c>
      <c r="R128" s="8">
        <f t="shared" si="3"/>
        <v>50.938110196111722</v>
      </c>
    </row>
    <row r="129" spans="1:18" hidden="1">
      <c r="A129" s="1" t="s">
        <v>110</v>
      </c>
      <c r="B129" s="1">
        <v>2021</v>
      </c>
      <c r="C129" s="2">
        <v>44492</v>
      </c>
      <c r="D129" s="1" t="s">
        <v>13</v>
      </c>
      <c r="E129" s="1" t="s">
        <v>518</v>
      </c>
      <c r="F129" s="1" t="s">
        <v>31</v>
      </c>
      <c r="G129" s="14">
        <f>_xlfn.IFNA((C129-VLOOKUP(I129,Riders!$A$2:$C$213,2,FALSE))/365,400)</f>
        <v>400</v>
      </c>
      <c r="H129" s="1">
        <v>11</v>
      </c>
      <c r="I129" s="1" t="s">
        <v>115</v>
      </c>
      <c r="J129">
        <f>Table1[[#This Row],[125m]]</f>
        <v>12.478</v>
      </c>
      <c r="K129">
        <f>Table1[[#This Row],[250m]]-Table1[[#This Row],[125m]]</f>
        <v>7.5980000000000008</v>
      </c>
      <c r="L129">
        <f>Table1[[#This Row],[375m]]-Table1[[#This Row],[250m]]</f>
        <v>7.5470000000000006</v>
      </c>
      <c r="M129">
        <f>Table1[[#This Row],[500m]]-Table1[[#This Row],[375m]]</f>
        <v>7.9520000000000017</v>
      </c>
      <c r="N129">
        <v>12.478</v>
      </c>
      <c r="O129">
        <v>20.076000000000001</v>
      </c>
      <c r="P129">
        <v>27.623000000000001</v>
      </c>
      <c r="Q129">
        <v>35.575000000000003</v>
      </c>
      <c r="R129" s="8">
        <f t="shared" si="3"/>
        <v>50.597329585382987</v>
      </c>
    </row>
    <row r="130" spans="1:18" hidden="1">
      <c r="A130" s="1" t="s">
        <v>110</v>
      </c>
      <c r="B130" s="1">
        <v>2021</v>
      </c>
      <c r="C130" s="2">
        <v>44492</v>
      </c>
      <c r="D130" s="1" t="s">
        <v>13</v>
      </c>
      <c r="E130" s="1" t="s">
        <v>518</v>
      </c>
      <c r="F130" s="1" t="s">
        <v>49</v>
      </c>
      <c r="G130" s="14">
        <f>_xlfn.IFNA((C130-VLOOKUP(I130,Riders!$A$2:$C$213,2,FALSE))/365,400)</f>
        <v>20.734246575342464</v>
      </c>
      <c r="H130" s="1">
        <v>12</v>
      </c>
      <c r="I130" s="1" t="s">
        <v>116</v>
      </c>
      <c r="J130">
        <f>Table1[[#This Row],[125m]]</f>
        <v>12.456</v>
      </c>
      <c r="K130">
        <f>Table1[[#This Row],[250m]]-Table1[[#This Row],[125m]]</f>
        <v>7.7199999999999989</v>
      </c>
      <c r="L130">
        <f>Table1[[#This Row],[375m]]-Table1[[#This Row],[250m]]</f>
        <v>7.6070000000000029</v>
      </c>
      <c r="M130">
        <f>Table1[[#This Row],[500m]]-Table1[[#This Row],[375m]]</f>
        <v>7.8789999999999978</v>
      </c>
      <c r="N130">
        <v>12.456</v>
      </c>
      <c r="O130">
        <v>20.175999999999998</v>
      </c>
      <c r="P130">
        <v>27.783000000000001</v>
      </c>
      <c r="Q130">
        <v>35.661999999999999</v>
      </c>
      <c r="R130" s="8">
        <f t="shared" si="3"/>
        <v>50.473893780494649</v>
      </c>
    </row>
    <row r="131" spans="1:18" hidden="1">
      <c r="A131" s="1" t="s">
        <v>110</v>
      </c>
      <c r="B131" s="1">
        <v>2021</v>
      </c>
      <c r="C131" s="2">
        <v>44492</v>
      </c>
      <c r="D131" s="1" t="s">
        <v>13</v>
      </c>
      <c r="E131" s="1" t="s">
        <v>518</v>
      </c>
      <c r="F131" s="1" t="s">
        <v>21</v>
      </c>
      <c r="G131" s="14">
        <f>_xlfn.IFNA((C131-VLOOKUP(I131,Riders!$A$2:$C$213,2,FALSE))/365,400)</f>
        <v>22.624657534246577</v>
      </c>
      <c r="H131" s="1">
        <v>13</v>
      </c>
      <c r="I131" s="1" t="s">
        <v>86</v>
      </c>
      <c r="J131">
        <f>Table1[[#This Row],[125m]]</f>
        <v>12.897</v>
      </c>
      <c r="K131">
        <f>Table1[[#This Row],[250m]]-Table1[[#This Row],[125m]]</f>
        <v>7.918000000000001</v>
      </c>
      <c r="L131">
        <f>Table1[[#This Row],[375m]]-Table1[[#This Row],[250m]]</f>
        <v>7.6449999999999996</v>
      </c>
      <c r="M131">
        <f>Table1[[#This Row],[500m]]-Table1[[#This Row],[375m]]</f>
        <v>7.8299999999999983</v>
      </c>
      <c r="N131">
        <v>12.897</v>
      </c>
      <c r="O131">
        <v>20.815000000000001</v>
      </c>
      <c r="P131">
        <v>28.46</v>
      </c>
      <c r="Q131">
        <v>36.29</v>
      </c>
      <c r="R131" s="8">
        <f t="shared" si="3"/>
        <v>49.600440892807939</v>
      </c>
    </row>
    <row r="132" spans="1:18" hidden="1">
      <c r="A132" s="1" t="s">
        <v>110</v>
      </c>
      <c r="B132" s="1">
        <v>2021</v>
      </c>
      <c r="C132" s="2">
        <v>44492</v>
      </c>
      <c r="D132" s="1" t="s">
        <v>13</v>
      </c>
      <c r="E132" s="1" t="s">
        <v>518</v>
      </c>
      <c r="F132" s="1" t="s">
        <v>70</v>
      </c>
      <c r="G132" s="14">
        <f>_xlfn.IFNA((C132-VLOOKUP(I132,Riders!$A$2:$C$213,2,FALSE))/365,400)</f>
        <v>22.608219178082191</v>
      </c>
      <c r="H132" s="1">
        <v>14</v>
      </c>
      <c r="I132" s="1" t="s">
        <v>299</v>
      </c>
      <c r="J132">
        <f>Table1[[#This Row],[125m]]</f>
        <v>14.183</v>
      </c>
      <c r="K132">
        <f>Table1[[#This Row],[250m]]-Table1[[#This Row],[125m]]</f>
        <v>8.3260000000000005</v>
      </c>
      <c r="L132">
        <f>Table1[[#This Row],[375m]]-Table1[[#This Row],[250m]]</f>
        <v>8.009999999999998</v>
      </c>
      <c r="M132">
        <f>Table1[[#This Row],[500m]]-Table1[[#This Row],[375m]]</f>
        <v>8.2600000000000051</v>
      </c>
      <c r="N132">
        <v>14.183</v>
      </c>
      <c r="O132">
        <v>22.509</v>
      </c>
      <c r="P132">
        <v>30.518999999999998</v>
      </c>
      <c r="Q132">
        <v>38.779000000000003</v>
      </c>
      <c r="R132" s="8">
        <f t="shared" si="3"/>
        <v>46.416875112818786</v>
      </c>
    </row>
    <row r="133" spans="1:18" hidden="1">
      <c r="A133" s="5" t="s">
        <v>110</v>
      </c>
      <c r="B133" s="5">
        <v>2021</v>
      </c>
      <c r="C133" s="6">
        <v>44492</v>
      </c>
      <c r="D133" s="5" t="s">
        <v>13</v>
      </c>
      <c r="E133" s="5" t="s">
        <v>209</v>
      </c>
      <c r="F133" s="5" t="s">
        <v>15</v>
      </c>
      <c r="G133" s="14">
        <f>_xlfn.IFNA((C133-VLOOKUP(I133,Riders!$A$2:$C$213,2,FALSE))/365,400)</f>
        <v>121.8958904109589</v>
      </c>
      <c r="H133" s="5">
        <v>1</v>
      </c>
      <c r="I133" s="5" t="s">
        <v>14</v>
      </c>
      <c r="J133">
        <f>Table1[[#This Row],[125m]]</f>
        <v>11.901</v>
      </c>
      <c r="K133">
        <f>Table1[[#This Row],[250m]]-Table1[[#This Row],[125m]]</f>
        <v>7.1580000000000013</v>
      </c>
      <c r="L133">
        <f>Table1[[#This Row],[375m]]-Table1[[#This Row],[250m]]</f>
        <v>6.9589999999999996</v>
      </c>
      <c r="M133">
        <f>Table1[[#This Row],[500m]]-Table1[[#This Row],[375m]]</f>
        <v>7.0390000000000015</v>
      </c>
      <c r="N133">
        <v>11.901</v>
      </c>
      <c r="O133">
        <v>19.059000000000001</v>
      </c>
      <c r="P133">
        <v>26.018000000000001</v>
      </c>
      <c r="Q133">
        <v>33.057000000000002</v>
      </c>
      <c r="R133" s="8">
        <f t="shared" si="3"/>
        <v>54.45140212360468</v>
      </c>
    </row>
    <row r="134" spans="1:18" hidden="1">
      <c r="A134" s="5" t="s">
        <v>110</v>
      </c>
      <c r="B134" s="5">
        <v>2021</v>
      </c>
      <c r="C134" s="6">
        <v>44492</v>
      </c>
      <c r="D134" s="5" t="s">
        <v>13</v>
      </c>
      <c r="E134" s="5" t="s">
        <v>209</v>
      </c>
      <c r="F134" s="5" t="s">
        <v>112</v>
      </c>
      <c r="G134" s="14">
        <f>_xlfn.IFNA((C134-VLOOKUP(I134,Riders!$A$2:$C$213,2,FALSE))/365,400)</f>
        <v>400</v>
      </c>
      <c r="H134" s="5">
        <v>2</v>
      </c>
      <c r="I134" s="5" t="s">
        <v>111</v>
      </c>
      <c r="J134">
        <f>Table1[[#This Row],[125m]]</f>
        <v>11.683</v>
      </c>
      <c r="K134">
        <f>Table1[[#This Row],[250m]]-Table1[[#This Row],[125m]]</f>
        <v>7.3030000000000008</v>
      </c>
      <c r="L134">
        <f>Table1[[#This Row],[375m]]-Table1[[#This Row],[250m]]</f>
        <v>7.0329999999999977</v>
      </c>
      <c r="M134">
        <f>Table1[[#This Row],[500m]]-Table1[[#This Row],[375m]]</f>
        <v>7.1439999999999984</v>
      </c>
      <c r="N134">
        <v>11.683</v>
      </c>
      <c r="O134">
        <v>18.986000000000001</v>
      </c>
      <c r="P134">
        <v>26.018999999999998</v>
      </c>
      <c r="Q134">
        <v>33.162999999999997</v>
      </c>
      <c r="R134" s="8">
        <f t="shared" si="3"/>
        <v>54.277357295781449</v>
      </c>
    </row>
    <row r="135" spans="1:18" hidden="1">
      <c r="A135" s="5" t="s">
        <v>110</v>
      </c>
      <c r="B135" s="5">
        <v>2021</v>
      </c>
      <c r="C135" s="6">
        <v>44492</v>
      </c>
      <c r="D135" s="5" t="s">
        <v>13</v>
      </c>
      <c r="E135" s="5" t="s">
        <v>209</v>
      </c>
      <c r="F135" s="5" t="s">
        <v>112</v>
      </c>
      <c r="G135" s="14">
        <f>_xlfn.IFNA((C135-VLOOKUP(I135,Riders!$A$2:$C$213,2,FALSE))/365,400)</f>
        <v>400</v>
      </c>
      <c r="H135" s="5">
        <v>3</v>
      </c>
      <c r="I135" s="5" t="s">
        <v>113</v>
      </c>
      <c r="J135">
        <f>Table1[[#This Row],[125m]]</f>
        <v>11.448</v>
      </c>
      <c r="K135">
        <f>Table1[[#This Row],[250m]]-Table1[[#This Row],[125m]]</f>
        <v>7.2689999999999984</v>
      </c>
      <c r="L135">
        <f>Table1[[#This Row],[375m]]-Table1[[#This Row],[250m]]</f>
        <v>7.0970000000000013</v>
      </c>
      <c r="M135">
        <f>Table1[[#This Row],[500m]]-Table1[[#This Row],[375m]]</f>
        <v>7.3500000000000014</v>
      </c>
      <c r="N135">
        <v>11.448</v>
      </c>
      <c r="O135">
        <v>18.716999999999999</v>
      </c>
      <c r="P135">
        <v>25.814</v>
      </c>
      <c r="Q135">
        <v>33.164000000000001</v>
      </c>
      <c r="R135" s="8">
        <f t="shared" si="3"/>
        <v>54.27572066095766</v>
      </c>
    </row>
    <row r="136" spans="1:18" hidden="1">
      <c r="A136" s="5" t="s">
        <v>110</v>
      </c>
      <c r="B136" s="5">
        <v>2021</v>
      </c>
      <c r="C136" s="6">
        <v>44492</v>
      </c>
      <c r="D136" s="5" t="s">
        <v>13</v>
      </c>
      <c r="E136" s="5" t="s">
        <v>209</v>
      </c>
      <c r="F136" s="5" t="s">
        <v>15</v>
      </c>
      <c r="G136" s="14">
        <f>_xlfn.IFNA((C136-VLOOKUP(I136,Riders!$A$2:$C$213,2,FALSE))/365,400)</f>
        <v>121.8958904109589</v>
      </c>
      <c r="H136" s="5">
        <v>4</v>
      </c>
      <c r="I136" s="5" t="s">
        <v>22</v>
      </c>
      <c r="J136">
        <f>Table1[[#This Row],[125m]]</f>
        <v>11.657</v>
      </c>
      <c r="K136">
        <f>Table1[[#This Row],[250m]]-Table1[[#This Row],[125m]]</f>
        <v>7.2789999999999999</v>
      </c>
      <c r="L136">
        <f>Table1[[#This Row],[375m]]-Table1[[#This Row],[250m]]</f>
        <v>7.0450000000000017</v>
      </c>
      <c r="M136">
        <f>Table1[[#This Row],[500m]]-Table1[[#This Row],[375m]]</f>
        <v>7.195999999999998</v>
      </c>
      <c r="N136">
        <v>11.657</v>
      </c>
      <c r="O136">
        <v>18.936</v>
      </c>
      <c r="P136">
        <v>25.981000000000002</v>
      </c>
      <c r="Q136">
        <v>33.177</v>
      </c>
      <c r="R136" s="8">
        <f t="shared" si="3"/>
        <v>54.254453386382131</v>
      </c>
    </row>
    <row r="137" spans="1:18" hidden="1">
      <c r="A137" s="5" t="s">
        <v>110</v>
      </c>
      <c r="B137" s="5">
        <v>2021</v>
      </c>
      <c r="C137" s="6">
        <v>44492</v>
      </c>
      <c r="D137" s="5" t="s">
        <v>13</v>
      </c>
      <c r="E137" s="5" t="s">
        <v>209</v>
      </c>
      <c r="F137" s="5" t="s">
        <v>53</v>
      </c>
      <c r="G137" s="14">
        <f>_xlfn.IFNA((C137-VLOOKUP(I137,Riders!$A$2:$C$213,2,FALSE))/365,400)</f>
        <v>24.621917808219177</v>
      </c>
      <c r="H137" s="5">
        <v>5</v>
      </c>
      <c r="I137" s="5" t="s">
        <v>52</v>
      </c>
      <c r="J137">
        <f>Table1[[#This Row],[125m]]</f>
        <v>11.635999999999999</v>
      </c>
      <c r="K137">
        <f>Table1[[#This Row],[250m]]-Table1[[#This Row],[125m]]</f>
        <v>7.3160000000000025</v>
      </c>
      <c r="L137">
        <f>Table1[[#This Row],[375m]]-Table1[[#This Row],[250m]]</f>
        <v>7.1069999999999993</v>
      </c>
      <c r="M137">
        <f>Table1[[#This Row],[500m]]-Table1[[#This Row],[375m]]</f>
        <v>7.2409999999999961</v>
      </c>
      <c r="N137">
        <v>11.635999999999999</v>
      </c>
      <c r="O137">
        <v>18.952000000000002</v>
      </c>
      <c r="P137">
        <v>26.059000000000001</v>
      </c>
      <c r="Q137">
        <v>33.299999999999997</v>
      </c>
      <c r="R137" s="8">
        <f t="shared" si="3"/>
        <v>54.054054054054056</v>
      </c>
    </row>
    <row r="138" spans="1:18" hidden="1">
      <c r="A138" s="5" t="s">
        <v>110</v>
      </c>
      <c r="B138" s="5">
        <v>2021</v>
      </c>
      <c r="C138" s="6">
        <v>44492</v>
      </c>
      <c r="D138" s="5" t="s">
        <v>13</v>
      </c>
      <c r="E138" s="5" t="s">
        <v>209</v>
      </c>
      <c r="F138" s="5" t="s">
        <v>112</v>
      </c>
      <c r="G138" s="14">
        <f>_xlfn.IFNA((C138-VLOOKUP(I138,Riders!$A$2:$C$213,2,FALSE))/365,400)</f>
        <v>400</v>
      </c>
      <c r="H138" s="5">
        <v>6</v>
      </c>
      <c r="I138" s="5" t="s">
        <v>125</v>
      </c>
      <c r="J138">
        <f>Table1[[#This Row],[125m]]</f>
        <v>11.467000000000001</v>
      </c>
      <c r="K138">
        <f>Table1[[#This Row],[250m]]-Table1[[#This Row],[125m]]</f>
        <v>7.3399999999999981</v>
      </c>
      <c r="L138">
        <f>Table1[[#This Row],[375m]]-Table1[[#This Row],[250m]]</f>
        <v>7.1970000000000027</v>
      </c>
      <c r="M138">
        <f>Table1[[#This Row],[500m]]-Table1[[#This Row],[375m]]</f>
        <v>7.333000000000002</v>
      </c>
      <c r="N138">
        <v>11.467000000000001</v>
      </c>
      <c r="O138">
        <v>18.806999999999999</v>
      </c>
      <c r="P138">
        <v>26.004000000000001</v>
      </c>
      <c r="Q138">
        <v>33.337000000000003</v>
      </c>
      <c r="R138" s="8">
        <f t="shared" si="3"/>
        <v>53.994060653328127</v>
      </c>
    </row>
    <row r="139" spans="1:18" hidden="1">
      <c r="A139" s="5" t="s">
        <v>110</v>
      </c>
      <c r="B139" s="5">
        <v>2021</v>
      </c>
      <c r="C139" s="6">
        <v>44492</v>
      </c>
      <c r="D139" s="5" t="s">
        <v>13</v>
      </c>
      <c r="E139" s="5" t="s">
        <v>209</v>
      </c>
      <c r="F139" s="5" t="s">
        <v>21</v>
      </c>
      <c r="G139" s="14">
        <f>_xlfn.IFNA((C139-VLOOKUP(I139,Riders!$A$2:$C$213,2,FALSE))/365,400)</f>
        <v>26.216438356164385</v>
      </c>
      <c r="H139" s="5">
        <v>7</v>
      </c>
      <c r="I139" s="5" t="s">
        <v>20</v>
      </c>
      <c r="J139">
        <f>Table1[[#This Row],[125m]]</f>
        <v>11.952999999999999</v>
      </c>
      <c r="K139">
        <f>Table1[[#This Row],[250m]]-Table1[[#This Row],[125m]]</f>
        <v>7.2940000000000005</v>
      </c>
      <c r="L139">
        <f>Table1[[#This Row],[375m]]-Table1[[#This Row],[250m]]</f>
        <v>7.0509999999999984</v>
      </c>
      <c r="M139">
        <f>Table1[[#This Row],[500m]]-Table1[[#This Row],[375m]]</f>
        <v>7.2480000000000011</v>
      </c>
      <c r="N139">
        <v>11.952999999999999</v>
      </c>
      <c r="O139">
        <v>19.247</v>
      </c>
      <c r="P139">
        <v>26.297999999999998</v>
      </c>
      <c r="Q139">
        <v>33.545999999999999</v>
      </c>
      <c r="R139" s="8">
        <f t="shared" si="3"/>
        <v>53.657664103022718</v>
      </c>
    </row>
    <row r="140" spans="1:18" hidden="1">
      <c r="A140" s="5" t="s">
        <v>110</v>
      </c>
      <c r="B140" s="5">
        <v>2021</v>
      </c>
      <c r="C140" s="6">
        <v>44492</v>
      </c>
      <c r="D140" s="5" t="s">
        <v>13</v>
      </c>
      <c r="E140" s="5" t="s">
        <v>209</v>
      </c>
      <c r="F140" s="5" t="s">
        <v>15</v>
      </c>
      <c r="G140" s="14">
        <f>_xlfn.IFNA((C140-VLOOKUP(I140,Riders!$A$2:$C$213,2,FALSE))/365,400)</f>
        <v>20.652054794520549</v>
      </c>
      <c r="H140" s="5">
        <v>8</v>
      </c>
      <c r="I140" s="5" t="s">
        <v>534</v>
      </c>
      <c r="J140">
        <f>Table1[[#This Row],[125m]]</f>
        <v>12.365</v>
      </c>
      <c r="K140">
        <f>Table1[[#This Row],[250m]]-Table1[[#This Row],[125m]]</f>
        <v>7.5980000000000008</v>
      </c>
      <c r="L140">
        <f>Table1[[#This Row],[375m]]-Table1[[#This Row],[250m]]</f>
        <v>7.3309999999999995</v>
      </c>
      <c r="M140">
        <f>Table1[[#This Row],[500m]]-Table1[[#This Row],[375m]]</f>
        <v>7.52</v>
      </c>
      <c r="N140">
        <v>12.365</v>
      </c>
      <c r="O140">
        <v>19.963000000000001</v>
      </c>
      <c r="P140">
        <v>27.294</v>
      </c>
      <c r="Q140">
        <v>34.814</v>
      </c>
      <c r="R140" s="8">
        <f t="shared" si="3"/>
        <v>51.703337737691733</v>
      </c>
    </row>
    <row r="141" spans="1:18" hidden="1">
      <c r="A141" s="1" t="s">
        <v>71</v>
      </c>
      <c r="B141" s="1">
        <v>2021</v>
      </c>
      <c r="C141" s="2">
        <v>44450</v>
      </c>
      <c r="D141" s="1" t="s">
        <v>72</v>
      </c>
      <c r="E141" s="1" t="s">
        <v>518</v>
      </c>
      <c r="F141" s="1" t="s">
        <v>21</v>
      </c>
      <c r="G141" s="14">
        <f>_xlfn.IFNA((C141-VLOOKUP(I141,Riders!$A$2:$C$213,2,FALSE))/365,400)</f>
        <v>26.101369863013698</v>
      </c>
      <c r="H141" s="1">
        <v>1</v>
      </c>
      <c r="I141" s="1" t="s">
        <v>20</v>
      </c>
      <c r="J141">
        <f>Table1[[#This Row],[125m]]</f>
        <v>11.837</v>
      </c>
      <c r="K141">
        <f>Table1[[#This Row],[250m]]-Table1[[#This Row],[125m]]</f>
        <v>7.2680000000000007</v>
      </c>
      <c r="L141">
        <f>Table1[[#This Row],[375m]]-Table1[[#This Row],[250m]]</f>
        <v>6.9199999999999982</v>
      </c>
      <c r="M141">
        <f>Table1[[#This Row],[500m]]-Table1[[#This Row],[375m]]</f>
        <v>7.0949999999999989</v>
      </c>
      <c r="N141">
        <v>11.837</v>
      </c>
      <c r="O141">
        <v>19.105</v>
      </c>
      <c r="P141">
        <v>26.024999999999999</v>
      </c>
      <c r="Q141">
        <v>33.119999999999997</v>
      </c>
      <c r="R141" s="8">
        <f t="shared" si="3"/>
        <v>54.347826086956523</v>
      </c>
    </row>
    <row r="142" spans="1:18" hidden="1">
      <c r="A142" s="1" t="s">
        <v>71</v>
      </c>
      <c r="B142" s="1">
        <v>2021</v>
      </c>
      <c r="C142" s="2">
        <v>44450</v>
      </c>
      <c r="D142" s="1" t="s">
        <v>72</v>
      </c>
      <c r="E142" s="1" t="s">
        <v>518</v>
      </c>
      <c r="F142" s="1" t="s">
        <v>17</v>
      </c>
      <c r="G142" s="14">
        <f>_xlfn.IFNA((C142-VLOOKUP(I142,Riders!$A$2:$C$213,2,FALSE))/365,400)</f>
        <v>22.391780821917809</v>
      </c>
      <c r="H142" s="1">
        <v>2</v>
      </c>
      <c r="I142" s="1" t="s">
        <v>16</v>
      </c>
      <c r="J142">
        <f>Table1[[#This Row],[125m]]</f>
        <v>12.298</v>
      </c>
      <c r="K142">
        <f>Table1[[#This Row],[250m]]-Table1[[#This Row],[125m]]</f>
        <v>7.4629999999999992</v>
      </c>
      <c r="L142">
        <f>Table1[[#This Row],[375m]]-Table1[[#This Row],[250m]]</f>
        <v>7.1950000000000003</v>
      </c>
      <c r="M142">
        <f>Table1[[#This Row],[500m]]-Table1[[#This Row],[375m]]</f>
        <v>7.2799999999999976</v>
      </c>
      <c r="N142">
        <v>12.298</v>
      </c>
      <c r="O142">
        <v>19.760999999999999</v>
      </c>
      <c r="P142">
        <v>26.956</v>
      </c>
      <c r="Q142">
        <v>34.235999999999997</v>
      </c>
      <c r="R142" s="8">
        <f t="shared" si="3"/>
        <v>52.576235541535233</v>
      </c>
    </row>
    <row r="143" spans="1:18" hidden="1">
      <c r="A143" s="1" t="s">
        <v>71</v>
      </c>
      <c r="B143" s="1">
        <v>2021</v>
      </c>
      <c r="C143" s="2">
        <v>44450</v>
      </c>
      <c r="D143" s="1" t="s">
        <v>72</v>
      </c>
      <c r="E143" s="1" t="s">
        <v>518</v>
      </c>
      <c r="F143" s="1" t="s">
        <v>21</v>
      </c>
      <c r="G143" s="14">
        <f>_xlfn.IFNA((C143-VLOOKUP(I143,Riders!$A$2:$C$213,2,FALSE))/365,400)</f>
        <v>22.509589041095889</v>
      </c>
      <c r="H143" s="1">
        <v>3</v>
      </c>
      <c r="I143" s="1" t="s">
        <v>86</v>
      </c>
      <c r="J143">
        <f>Table1[[#This Row],[125m]]</f>
        <v>12.682</v>
      </c>
      <c r="K143">
        <f>Table1[[#This Row],[250m]]-Table1[[#This Row],[125m]]</f>
        <v>7.6109999999999989</v>
      </c>
      <c r="L143">
        <f>Table1[[#This Row],[375m]]-Table1[[#This Row],[250m]]</f>
        <v>7.2950000000000017</v>
      </c>
      <c r="M143">
        <f>Table1[[#This Row],[500m]]-Table1[[#This Row],[375m]]</f>
        <v>7.3780000000000001</v>
      </c>
      <c r="N143">
        <v>12.682</v>
      </c>
      <c r="O143">
        <v>20.292999999999999</v>
      </c>
      <c r="P143">
        <v>27.588000000000001</v>
      </c>
      <c r="Q143">
        <v>34.966000000000001</v>
      </c>
      <c r="R143" s="8">
        <f t="shared" si="3"/>
        <v>51.478579191214322</v>
      </c>
    </row>
    <row r="144" spans="1:18" hidden="1">
      <c r="A144" s="1" t="s">
        <v>71</v>
      </c>
      <c r="B144" s="1">
        <v>2021</v>
      </c>
      <c r="C144" s="2">
        <v>44450</v>
      </c>
      <c r="D144" s="1" t="s">
        <v>72</v>
      </c>
      <c r="E144" s="1" t="s">
        <v>518</v>
      </c>
      <c r="F144" s="1" t="s">
        <v>59</v>
      </c>
      <c r="G144" s="14">
        <f>_xlfn.IFNA((C144-VLOOKUP(I144,Riders!$A$2:$C$213,2,FALSE))/365,400)</f>
        <v>23.657534246575342</v>
      </c>
      <c r="H144" s="1">
        <v>4</v>
      </c>
      <c r="I144" s="1" t="s">
        <v>58</v>
      </c>
      <c r="J144">
        <f>Table1[[#This Row],[125m]]</f>
        <v>12.955</v>
      </c>
      <c r="K144">
        <f>Table1[[#This Row],[250m]]-Table1[[#This Row],[125m]]</f>
        <v>7.51</v>
      </c>
      <c r="L144">
        <f>Table1[[#This Row],[375m]]-Table1[[#This Row],[250m]]</f>
        <v>7.2910000000000004</v>
      </c>
      <c r="M144">
        <f>Table1[[#This Row],[500m]]-Table1[[#This Row],[375m]]</f>
        <v>7.3239999999999981</v>
      </c>
      <c r="N144">
        <v>12.955</v>
      </c>
      <c r="O144">
        <v>20.465</v>
      </c>
      <c r="P144">
        <v>27.756</v>
      </c>
      <c r="Q144">
        <v>35.08</v>
      </c>
      <c r="R144" s="8">
        <f t="shared" si="3"/>
        <v>51.311288483466363</v>
      </c>
    </row>
    <row r="145" spans="1:18" hidden="1">
      <c r="A145" s="1" t="s">
        <v>71</v>
      </c>
      <c r="B145" s="1">
        <v>2021</v>
      </c>
      <c r="C145" s="2">
        <v>44450</v>
      </c>
      <c r="D145" s="1" t="s">
        <v>72</v>
      </c>
      <c r="E145" s="1" t="s">
        <v>518</v>
      </c>
      <c r="F145" s="1" t="s">
        <v>49</v>
      </c>
      <c r="G145" s="14">
        <f>_xlfn.IFNA((C145-VLOOKUP(I145,Riders!$A$2:$C$213,2,FALSE))/365,400)</f>
        <v>20.61917808219178</v>
      </c>
      <c r="H145" s="1">
        <v>5</v>
      </c>
      <c r="I145" s="1" t="s">
        <v>116</v>
      </c>
      <c r="J145">
        <f>Table1[[#This Row],[125m]]</f>
        <v>12.577999999999999</v>
      </c>
      <c r="K145">
        <f>Table1[[#This Row],[250m]]-Table1[[#This Row],[125m]]</f>
        <v>7.6389999999999993</v>
      </c>
      <c r="L145">
        <f>Table1[[#This Row],[375m]]-Table1[[#This Row],[250m]]</f>
        <v>7.5080000000000027</v>
      </c>
      <c r="M145">
        <f>Table1[[#This Row],[500m]]-Table1[[#This Row],[375m]]</f>
        <v>7.7209999999999965</v>
      </c>
      <c r="N145">
        <v>12.577999999999999</v>
      </c>
      <c r="O145">
        <v>20.216999999999999</v>
      </c>
      <c r="P145">
        <v>27.725000000000001</v>
      </c>
      <c r="Q145">
        <v>35.445999999999998</v>
      </c>
      <c r="R145" s="8">
        <f t="shared" si="3"/>
        <v>50.781470405687529</v>
      </c>
    </row>
    <row r="146" spans="1:18" hidden="1">
      <c r="A146" s="1" t="s">
        <v>71</v>
      </c>
      <c r="B146" s="1">
        <v>2021</v>
      </c>
      <c r="C146" s="2">
        <v>44450</v>
      </c>
      <c r="D146" s="1" t="s">
        <v>72</v>
      </c>
      <c r="E146" s="1" t="s">
        <v>518</v>
      </c>
      <c r="F146" s="1" t="s">
        <v>47</v>
      </c>
      <c r="G146" s="14">
        <f>_xlfn.IFNA((C146-VLOOKUP(I146,Riders!$A$2:$C$213,2,FALSE))/365,400)</f>
        <v>400</v>
      </c>
      <c r="H146" s="1">
        <v>6</v>
      </c>
      <c r="I146" s="1" t="s">
        <v>46</v>
      </c>
      <c r="J146">
        <f>Table1[[#This Row],[125m]]</f>
        <v>12.747999999999999</v>
      </c>
      <c r="K146">
        <f>Table1[[#This Row],[250m]]-Table1[[#This Row],[125m]]</f>
        <v>7.7999999999999989</v>
      </c>
      <c r="L146">
        <f>Table1[[#This Row],[375m]]-Table1[[#This Row],[250m]]</f>
        <v>7.4910000000000032</v>
      </c>
      <c r="M146">
        <f>Table1[[#This Row],[500m]]-Table1[[#This Row],[375m]]</f>
        <v>7.6090000000000018</v>
      </c>
      <c r="N146">
        <v>12.747999999999999</v>
      </c>
      <c r="O146">
        <v>20.547999999999998</v>
      </c>
      <c r="P146">
        <v>28.039000000000001</v>
      </c>
      <c r="Q146">
        <v>35.648000000000003</v>
      </c>
      <c r="R146" s="8">
        <f t="shared" si="3"/>
        <v>50.493716337522436</v>
      </c>
    </row>
    <row r="147" spans="1:18" hidden="1">
      <c r="A147" s="1" t="s">
        <v>71</v>
      </c>
      <c r="B147" s="1">
        <v>2021</v>
      </c>
      <c r="C147" s="2">
        <v>44450</v>
      </c>
      <c r="D147" s="1" t="s">
        <v>72</v>
      </c>
      <c r="E147" s="1" t="s">
        <v>518</v>
      </c>
      <c r="F147" s="1" t="s">
        <v>59</v>
      </c>
      <c r="G147" s="14">
        <f>_xlfn.IFNA((C147-VLOOKUP(I147,Riders!$A$2:$C$213,2,FALSE))/365,400)</f>
        <v>400</v>
      </c>
      <c r="H147" s="1">
        <v>7</v>
      </c>
      <c r="I147" s="1" t="s">
        <v>535</v>
      </c>
      <c r="J147">
        <f>Table1[[#This Row],[125m]]</f>
        <v>13.528</v>
      </c>
      <c r="K147">
        <f>Table1[[#This Row],[250m]]-Table1[[#This Row],[125m]]</f>
        <v>8.0170000000000012</v>
      </c>
      <c r="L147">
        <f>Table1[[#This Row],[375m]]-Table1[[#This Row],[250m]]</f>
        <v>7.625</v>
      </c>
      <c r="M147">
        <f>Table1[[#This Row],[500m]]-Table1[[#This Row],[375m]]</f>
        <v>7.7479999999999976</v>
      </c>
      <c r="N147">
        <v>13.528</v>
      </c>
      <c r="O147">
        <v>21.545000000000002</v>
      </c>
      <c r="P147">
        <v>29.17</v>
      </c>
      <c r="Q147">
        <v>36.917999999999999</v>
      </c>
      <c r="R147" s="8">
        <f t="shared" si="3"/>
        <v>48.756704046806433</v>
      </c>
    </row>
    <row r="148" spans="1:18" hidden="1">
      <c r="A148" s="1" t="s">
        <v>71</v>
      </c>
      <c r="B148" s="1">
        <v>2021</v>
      </c>
      <c r="C148" s="2">
        <v>44450</v>
      </c>
      <c r="D148" s="1" t="s">
        <v>72</v>
      </c>
      <c r="E148" s="1" t="s">
        <v>518</v>
      </c>
      <c r="F148" s="1" t="s">
        <v>88</v>
      </c>
      <c r="G148" s="14">
        <f>_xlfn.IFNA((C148-VLOOKUP(I148,Riders!$A$2:$C$213,2,FALSE))/365,400)</f>
        <v>400</v>
      </c>
      <c r="H148" s="1">
        <v>8</v>
      </c>
      <c r="I148" s="1" t="s">
        <v>87</v>
      </c>
      <c r="J148">
        <f>Table1[[#This Row],[125m]]</f>
        <v>13.381</v>
      </c>
      <c r="K148">
        <f>Table1[[#This Row],[250m]]-Table1[[#This Row],[125m]]</f>
        <v>7.9809999999999981</v>
      </c>
      <c r="L148">
        <f>Table1[[#This Row],[375m]]-Table1[[#This Row],[250m]]</f>
        <v>7.833000000000002</v>
      </c>
      <c r="M148">
        <f>Table1[[#This Row],[500m]]-Table1[[#This Row],[375m]]</f>
        <v>8.1599999999999966</v>
      </c>
      <c r="N148">
        <v>13.381</v>
      </c>
      <c r="O148">
        <v>21.361999999999998</v>
      </c>
      <c r="P148">
        <v>29.195</v>
      </c>
      <c r="Q148">
        <v>37.354999999999997</v>
      </c>
      <c r="R148" s="8">
        <f t="shared" si="3"/>
        <v>48.186320439030922</v>
      </c>
    </row>
    <row r="149" spans="1:18" hidden="1">
      <c r="A149" s="1" t="s">
        <v>71</v>
      </c>
      <c r="B149" s="1">
        <v>2021</v>
      </c>
      <c r="C149" s="2">
        <v>44450</v>
      </c>
      <c r="D149" s="1" t="s">
        <v>72</v>
      </c>
      <c r="E149" s="1" t="s">
        <v>518</v>
      </c>
      <c r="F149" s="1" t="s">
        <v>27</v>
      </c>
      <c r="G149" s="14">
        <f>_xlfn.IFNA((C149-VLOOKUP(I149,Riders!$A$2:$C$213,2,FALSE))/365,400)</f>
        <v>22.517808219178082</v>
      </c>
      <c r="H149" s="1">
        <v>9</v>
      </c>
      <c r="I149" s="1" t="s">
        <v>536</v>
      </c>
      <c r="J149">
        <f>Table1[[#This Row],[125m]]</f>
        <v>13.739000000000001</v>
      </c>
      <c r="K149">
        <f>Table1[[#This Row],[250m]]-Table1[[#This Row],[125m]]</f>
        <v>8.093</v>
      </c>
      <c r="L149">
        <f>Table1[[#This Row],[375m]]-Table1[[#This Row],[250m]]</f>
        <v>8.0990000000000002</v>
      </c>
      <c r="M149">
        <f>Table1[[#This Row],[500m]]-Table1[[#This Row],[375m]]</f>
        <v>7.8270000000000017</v>
      </c>
      <c r="N149">
        <v>13.739000000000001</v>
      </c>
      <c r="O149">
        <v>21.832000000000001</v>
      </c>
      <c r="P149">
        <v>29.931000000000001</v>
      </c>
      <c r="Q149">
        <v>37.758000000000003</v>
      </c>
      <c r="R149" s="8">
        <f t="shared" si="3"/>
        <v>47.672016526299061</v>
      </c>
    </row>
    <row r="150" spans="1:18" hidden="1">
      <c r="A150" s="1" t="s">
        <v>71</v>
      </c>
      <c r="B150" s="1">
        <v>2021</v>
      </c>
      <c r="C150" s="2">
        <v>44450</v>
      </c>
      <c r="D150" s="1" t="s">
        <v>72</v>
      </c>
      <c r="E150" s="1" t="s">
        <v>518</v>
      </c>
      <c r="F150" s="1" t="s">
        <v>27</v>
      </c>
      <c r="G150" s="14">
        <f>_xlfn.IFNA((C150-VLOOKUP(I150,Riders!$A$2:$C$213,2,FALSE))/365,400)</f>
        <v>400</v>
      </c>
      <c r="H150" s="1">
        <v>10</v>
      </c>
      <c r="I150" s="1" t="s">
        <v>537</v>
      </c>
      <c r="J150">
        <f>Table1[[#This Row],[125m]]</f>
        <v>13.926</v>
      </c>
      <c r="K150">
        <f>Table1[[#This Row],[250m]]-Table1[[#This Row],[125m]]</f>
        <v>8.2960000000000012</v>
      </c>
      <c r="L150">
        <f>Table1[[#This Row],[375m]]-Table1[[#This Row],[250m]]</f>
        <v>7.9349999999999987</v>
      </c>
      <c r="M150">
        <f>Table1[[#This Row],[500m]]-Table1[[#This Row],[375m]]</f>
        <v>7.8300000000000018</v>
      </c>
      <c r="N150">
        <v>13.926</v>
      </c>
      <c r="O150">
        <v>22.222000000000001</v>
      </c>
      <c r="P150">
        <v>30.157</v>
      </c>
      <c r="Q150">
        <v>37.987000000000002</v>
      </c>
      <c r="R150" s="8">
        <f t="shared" si="3"/>
        <v>47.384631584489426</v>
      </c>
    </row>
    <row r="151" spans="1:18" hidden="1">
      <c r="A151" s="1" t="s">
        <v>71</v>
      </c>
      <c r="B151" s="1">
        <v>2021</v>
      </c>
      <c r="C151" s="2">
        <v>44450</v>
      </c>
      <c r="D151" s="1" t="s">
        <v>72</v>
      </c>
      <c r="E151" s="1" t="s">
        <v>518</v>
      </c>
      <c r="F151" s="1" t="s">
        <v>70</v>
      </c>
      <c r="G151" s="14">
        <f>_xlfn.IFNA((C151-VLOOKUP(I151,Riders!$A$2:$C$213,2,FALSE))/365,400)</f>
        <v>18.86849315068493</v>
      </c>
      <c r="H151" s="1">
        <v>11</v>
      </c>
      <c r="I151" s="1" t="s">
        <v>533</v>
      </c>
      <c r="J151">
        <f>Table1[[#This Row],[125m]]</f>
        <v>14.196</v>
      </c>
      <c r="K151">
        <f>Table1[[#This Row],[250m]]-Table1[[#This Row],[125m]]</f>
        <v>8.5009999999999994</v>
      </c>
      <c r="L151">
        <f>Table1[[#This Row],[375m]]-Table1[[#This Row],[250m]]</f>
        <v>8.2780000000000022</v>
      </c>
      <c r="M151">
        <f>Table1[[#This Row],[500m]]-Table1[[#This Row],[375m]]</f>
        <v>8.4759999999999991</v>
      </c>
      <c r="N151">
        <v>14.196</v>
      </c>
      <c r="O151">
        <v>22.696999999999999</v>
      </c>
      <c r="P151">
        <v>30.975000000000001</v>
      </c>
      <c r="Q151">
        <v>39.451000000000001</v>
      </c>
      <c r="R151" s="8">
        <f t="shared" si="3"/>
        <v>45.626219867683965</v>
      </c>
    </row>
    <row r="152" spans="1:18" hidden="1">
      <c r="A152" s="1" t="s">
        <v>71</v>
      </c>
      <c r="B152" s="1">
        <v>2021</v>
      </c>
      <c r="C152" s="2">
        <v>44450</v>
      </c>
      <c r="D152" s="1" t="s">
        <v>72</v>
      </c>
      <c r="E152" s="1" t="s">
        <v>518</v>
      </c>
      <c r="F152" s="1" t="s">
        <v>70</v>
      </c>
      <c r="G152" s="14">
        <f>_xlfn.IFNA((C152-VLOOKUP(I152,Riders!$A$2:$C$213,2,FALSE))/365,400)</f>
        <v>20.049315068493151</v>
      </c>
      <c r="H152" s="1">
        <v>12</v>
      </c>
      <c r="I152" s="1" t="s">
        <v>532</v>
      </c>
      <c r="J152">
        <f>Table1[[#This Row],[125m]]</f>
        <v>15.002000000000001</v>
      </c>
      <c r="K152">
        <f>Table1[[#This Row],[250m]]-Table1[[#This Row],[125m]]</f>
        <v>8.7819999999999983</v>
      </c>
      <c r="L152">
        <f>Table1[[#This Row],[375m]]-Table1[[#This Row],[250m]]</f>
        <v>8.5399999999999991</v>
      </c>
      <c r="M152">
        <f>Table1[[#This Row],[500m]]-Table1[[#This Row],[375m]]</f>
        <v>8.5670000000000002</v>
      </c>
      <c r="N152">
        <v>15.002000000000001</v>
      </c>
      <c r="O152">
        <v>23.783999999999999</v>
      </c>
      <c r="P152">
        <v>32.323999999999998</v>
      </c>
      <c r="Q152">
        <v>40.890999999999998</v>
      </c>
      <c r="R152" s="8">
        <f t="shared" si="3"/>
        <v>44.019466386246364</v>
      </c>
    </row>
    <row r="153" spans="1:18" hidden="1">
      <c r="A153" s="5" t="s">
        <v>71</v>
      </c>
      <c r="B153" s="5">
        <v>2021</v>
      </c>
      <c r="C153" s="6">
        <v>44450</v>
      </c>
      <c r="D153" s="5" t="s">
        <v>72</v>
      </c>
      <c r="E153" s="5" t="s">
        <v>209</v>
      </c>
      <c r="F153" s="5" t="e">
        <f t="shared" ref="F153:F160" si="4">VLOOKUP(I153,$F$141:$F$152,2)</f>
        <v>#N/A</v>
      </c>
      <c r="G153" s="14">
        <f>_xlfn.IFNA((C153-VLOOKUP(I153,Riders!$A$2:$C$213,2,FALSE))/365,400)</f>
        <v>26.101369863013698</v>
      </c>
      <c r="H153" s="5">
        <v>1</v>
      </c>
      <c r="I153" s="5" t="s">
        <v>20</v>
      </c>
      <c r="J153">
        <f>Table1[[#This Row],[125m]]</f>
        <v>11.762</v>
      </c>
      <c r="K153">
        <f>Table1[[#This Row],[250m]]-Table1[[#This Row],[125m]]</f>
        <v>7.338000000000001</v>
      </c>
      <c r="L153">
        <f>Table1[[#This Row],[375m]]-Table1[[#This Row],[250m]]</f>
        <v>6.9379999999999988</v>
      </c>
      <c r="M153">
        <f>Table1[[#This Row],[500m]]-Table1[[#This Row],[375m]]</f>
        <v>7.1949999999999967</v>
      </c>
      <c r="N153">
        <v>11.762</v>
      </c>
      <c r="O153">
        <v>19.100000000000001</v>
      </c>
      <c r="P153">
        <v>26.038</v>
      </c>
      <c r="Q153">
        <v>33.232999999999997</v>
      </c>
      <c r="R153" s="8">
        <f t="shared" si="3"/>
        <v>54.163030722474652</v>
      </c>
    </row>
    <row r="154" spans="1:18" hidden="1">
      <c r="A154" s="5" t="s">
        <v>71</v>
      </c>
      <c r="B154" s="5">
        <v>2021</v>
      </c>
      <c r="C154" s="6">
        <v>44450</v>
      </c>
      <c r="D154" s="5" t="s">
        <v>72</v>
      </c>
      <c r="E154" s="5" t="s">
        <v>209</v>
      </c>
      <c r="F154" s="5" t="e">
        <f t="shared" si="4"/>
        <v>#REF!</v>
      </c>
      <c r="G154" s="14">
        <f>_xlfn.IFNA((C154-VLOOKUP(I154,Riders!$A$2:$C$213,2,FALSE))/365,400)</f>
        <v>22.391780821917809</v>
      </c>
      <c r="H154" s="5">
        <v>2</v>
      </c>
      <c r="I154" s="5" t="s">
        <v>16</v>
      </c>
      <c r="J154">
        <f>Table1[[#This Row],[125m]]</f>
        <v>12.462</v>
      </c>
      <c r="K154">
        <f>Table1[[#This Row],[250m]]-Table1[[#This Row],[125m]]</f>
        <v>7.5770000000000017</v>
      </c>
      <c r="L154">
        <f>Table1[[#This Row],[375m]]-Table1[[#This Row],[250m]]</f>
        <v>7.1759999999999984</v>
      </c>
      <c r="M154">
        <f>Table1[[#This Row],[500m]]-Table1[[#This Row],[375m]]</f>
        <v>7.2910000000000004</v>
      </c>
      <c r="N154">
        <v>12.462</v>
      </c>
      <c r="O154">
        <v>20.039000000000001</v>
      </c>
      <c r="P154">
        <v>27.215</v>
      </c>
      <c r="Q154">
        <v>34.506</v>
      </c>
      <c r="R154" s="8">
        <f t="shared" si="3"/>
        <v>52.164840897235266</v>
      </c>
    </row>
    <row r="155" spans="1:18" hidden="1">
      <c r="A155" s="5" t="s">
        <v>71</v>
      </c>
      <c r="B155" s="5">
        <v>2021</v>
      </c>
      <c r="C155" s="6">
        <v>44450</v>
      </c>
      <c r="D155" s="5" t="s">
        <v>72</v>
      </c>
      <c r="E155" s="5" t="s">
        <v>209</v>
      </c>
      <c r="F155" s="5" t="e">
        <f t="shared" si="4"/>
        <v>#REF!</v>
      </c>
      <c r="G155" s="14">
        <f>_xlfn.IFNA((C155-VLOOKUP(I155,Riders!$A$2:$C$213,2,FALSE))/365,400)</f>
        <v>400</v>
      </c>
      <c r="H155" s="5">
        <v>3</v>
      </c>
      <c r="I155" s="5" t="s">
        <v>46</v>
      </c>
      <c r="J155">
        <f>Table1[[#This Row],[125m]]</f>
        <v>12.367000000000001</v>
      </c>
      <c r="K155">
        <f>Table1[[#This Row],[250m]]-Table1[[#This Row],[125m]]</f>
        <v>7.7169999999999987</v>
      </c>
      <c r="L155">
        <f>Table1[[#This Row],[375m]]-Table1[[#This Row],[250m]]</f>
        <v>7.3449999999999989</v>
      </c>
      <c r="M155">
        <f>Table1[[#This Row],[500m]]-Table1[[#This Row],[375m]]</f>
        <v>7.5259999999999998</v>
      </c>
      <c r="N155">
        <v>12.367000000000001</v>
      </c>
      <c r="O155">
        <v>20.084</v>
      </c>
      <c r="P155">
        <v>27.428999999999998</v>
      </c>
      <c r="Q155">
        <v>34.954999999999998</v>
      </c>
      <c r="R155" s="8">
        <f t="shared" si="3"/>
        <v>51.494779001573455</v>
      </c>
    </row>
    <row r="156" spans="1:18" hidden="1">
      <c r="A156" s="5" t="s">
        <v>71</v>
      </c>
      <c r="B156" s="5">
        <v>2021</v>
      </c>
      <c r="C156" s="6">
        <v>44450</v>
      </c>
      <c r="D156" s="5" t="s">
        <v>72</v>
      </c>
      <c r="E156" s="5" t="s">
        <v>209</v>
      </c>
      <c r="F156" s="5" t="e">
        <f t="shared" si="4"/>
        <v>#REF!</v>
      </c>
      <c r="G156" s="14">
        <f>_xlfn.IFNA((C156-VLOOKUP(I156,Riders!$A$2:$C$213,2,FALSE))/365,400)</f>
        <v>22.509589041095889</v>
      </c>
      <c r="H156" s="5">
        <v>4</v>
      </c>
      <c r="I156" s="5" t="s">
        <v>86</v>
      </c>
      <c r="J156">
        <f>Table1[[#This Row],[125m]]</f>
        <v>12.569000000000001</v>
      </c>
      <c r="K156">
        <f>Table1[[#This Row],[250m]]-Table1[[#This Row],[125m]]</f>
        <v>7.7319999999999975</v>
      </c>
      <c r="L156">
        <f>Table1[[#This Row],[375m]]-Table1[[#This Row],[250m]]</f>
        <v>7.3170000000000002</v>
      </c>
      <c r="M156">
        <f>Table1[[#This Row],[500m]]-Table1[[#This Row],[375m]]</f>
        <v>7.5100000000000016</v>
      </c>
      <c r="N156">
        <v>12.569000000000001</v>
      </c>
      <c r="O156">
        <v>20.300999999999998</v>
      </c>
      <c r="P156">
        <v>27.617999999999999</v>
      </c>
      <c r="Q156">
        <v>35.128</v>
      </c>
      <c r="R156" s="8">
        <f t="shared" si="3"/>
        <v>51.241175130949671</v>
      </c>
    </row>
    <row r="157" spans="1:18" hidden="1">
      <c r="A157" s="5" t="s">
        <v>71</v>
      </c>
      <c r="B157" s="5">
        <v>2021</v>
      </c>
      <c r="C157" s="6">
        <v>44450</v>
      </c>
      <c r="D157" s="5" t="s">
        <v>72</v>
      </c>
      <c r="E157" s="5" t="s">
        <v>209</v>
      </c>
      <c r="F157" s="5" t="e">
        <f t="shared" si="4"/>
        <v>#REF!</v>
      </c>
      <c r="G157" s="14">
        <f>_xlfn.IFNA((C157-VLOOKUP(I157,Riders!$A$2:$C$213,2,FALSE))/365,400)</f>
        <v>20.61917808219178</v>
      </c>
      <c r="H157" s="5">
        <v>5</v>
      </c>
      <c r="I157" s="5" t="s">
        <v>116</v>
      </c>
      <c r="J157">
        <f>Table1[[#This Row],[125m]]</f>
        <v>12.266</v>
      </c>
      <c r="K157">
        <f>Table1[[#This Row],[250m]]-Table1[[#This Row],[125m]]</f>
        <v>7.7569999999999997</v>
      </c>
      <c r="L157">
        <f>Table1[[#This Row],[375m]]-Table1[[#This Row],[250m]]</f>
        <v>7.4770000000000003</v>
      </c>
      <c r="M157">
        <f>Table1[[#This Row],[500m]]-Table1[[#This Row],[375m]]</f>
        <v>7.7959999999999994</v>
      </c>
      <c r="N157">
        <v>12.266</v>
      </c>
      <c r="O157">
        <v>20.023</v>
      </c>
      <c r="P157">
        <v>27.5</v>
      </c>
      <c r="Q157">
        <v>35.295999999999999</v>
      </c>
      <c r="R157" s="8">
        <f t="shared" si="3"/>
        <v>50.99728014505893</v>
      </c>
    </row>
    <row r="158" spans="1:18" hidden="1">
      <c r="A158" s="5" t="s">
        <v>71</v>
      </c>
      <c r="B158" s="5">
        <v>2021</v>
      </c>
      <c r="C158" s="6">
        <v>44450</v>
      </c>
      <c r="D158" s="5" t="s">
        <v>72</v>
      </c>
      <c r="E158" s="5" t="s">
        <v>209</v>
      </c>
      <c r="F158" s="5" t="e">
        <f t="shared" si="4"/>
        <v>#REF!</v>
      </c>
      <c r="G158" s="14">
        <f>_xlfn.IFNA((C158-VLOOKUP(I158,Riders!$A$2:$C$213,2,FALSE))/365,400)</f>
        <v>23.657534246575342</v>
      </c>
      <c r="H158" s="5">
        <v>6</v>
      </c>
      <c r="I158" s="5" t="s">
        <v>58</v>
      </c>
      <c r="J158">
        <f>Table1[[#This Row],[125m]]</f>
        <v>12.683</v>
      </c>
      <c r="K158">
        <f>Table1[[#This Row],[250m]]-Table1[[#This Row],[125m]]</f>
        <v>7.7669999999999995</v>
      </c>
      <c r="L158">
        <f>Table1[[#This Row],[375m]]-Table1[[#This Row],[250m]]</f>
        <v>7.3790000000000013</v>
      </c>
      <c r="M158">
        <f>Table1[[#This Row],[500m]]-Table1[[#This Row],[375m]]</f>
        <v>7.5169999999999959</v>
      </c>
      <c r="N158">
        <v>12.683</v>
      </c>
      <c r="O158">
        <v>20.45</v>
      </c>
      <c r="P158">
        <v>27.829000000000001</v>
      </c>
      <c r="Q158">
        <v>35.345999999999997</v>
      </c>
      <c r="R158" s="8">
        <f t="shared" si="3"/>
        <v>50.925140044135127</v>
      </c>
    </row>
    <row r="159" spans="1:18" hidden="1">
      <c r="A159" s="5" t="s">
        <v>71</v>
      </c>
      <c r="B159" s="5">
        <v>2021</v>
      </c>
      <c r="C159" s="6">
        <v>44450</v>
      </c>
      <c r="D159" s="5" t="s">
        <v>72</v>
      </c>
      <c r="E159" s="5" t="s">
        <v>209</v>
      </c>
      <c r="F159" s="5" t="e">
        <f t="shared" si="4"/>
        <v>#N/A</v>
      </c>
      <c r="G159" s="14">
        <f>_xlfn.IFNA((C159-VLOOKUP(I159,Riders!$A$2:$C$213,2,FALSE))/365,400)</f>
        <v>400</v>
      </c>
      <c r="H159" s="5">
        <v>7</v>
      </c>
      <c r="I159" s="5" t="s">
        <v>535</v>
      </c>
      <c r="J159">
        <f>Table1[[#This Row],[125m]]</f>
        <v>13.465</v>
      </c>
      <c r="K159">
        <f>Table1[[#This Row],[250m]]-Table1[[#This Row],[125m]]</f>
        <v>8.1430000000000007</v>
      </c>
      <c r="L159">
        <f>Table1[[#This Row],[375m]]-Table1[[#This Row],[250m]]</f>
        <v>7.7800000000000011</v>
      </c>
      <c r="M159">
        <f>Table1[[#This Row],[500m]]-Table1[[#This Row],[375m]]</f>
        <v>7.9719999999999978</v>
      </c>
      <c r="N159">
        <v>13.465</v>
      </c>
      <c r="O159">
        <v>21.608000000000001</v>
      </c>
      <c r="P159">
        <v>29.388000000000002</v>
      </c>
      <c r="Q159">
        <v>37.36</v>
      </c>
      <c r="R159" s="8">
        <f t="shared" si="3"/>
        <v>48.179871520342616</v>
      </c>
    </row>
    <row r="160" spans="1:18" hidden="1">
      <c r="A160" s="5" t="s">
        <v>71</v>
      </c>
      <c r="B160" s="5">
        <v>2021</v>
      </c>
      <c r="C160" s="6">
        <v>44450</v>
      </c>
      <c r="D160" s="5" t="s">
        <v>72</v>
      </c>
      <c r="E160" s="5" t="s">
        <v>209</v>
      </c>
      <c r="F160" s="5" t="e">
        <f t="shared" si="4"/>
        <v>#REF!</v>
      </c>
      <c r="G160" s="14">
        <f>_xlfn.IFNA((C160-VLOOKUP(I160,Riders!$A$2:$C$213,2,FALSE))/365,400)</f>
        <v>400</v>
      </c>
      <c r="H160" s="5">
        <v>8</v>
      </c>
      <c r="I160" s="5" t="s">
        <v>87</v>
      </c>
      <c r="J160">
        <f>Table1[[#This Row],[125m]]</f>
        <v>13.243</v>
      </c>
      <c r="K160">
        <f>Table1[[#This Row],[250m]]-Table1[[#This Row],[125m]]</f>
        <v>8.0810000000000013</v>
      </c>
      <c r="L160">
        <f>Table1[[#This Row],[375m]]-Table1[[#This Row],[250m]]</f>
        <v>7.8489999999999966</v>
      </c>
      <c r="M160">
        <f>Table1[[#This Row],[500m]]-Table1[[#This Row],[375m]]</f>
        <v>8.2660000000000018</v>
      </c>
      <c r="N160">
        <v>13.243</v>
      </c>
      <c r="O160">
        <v>21.324000000000002</v>
      </c>
      <c r="P160">
        <v>29.172999999999998</v>
      </c>
      <c r="Q160">
        <v>37.439</v>
      </c>
      <c r="R160" s="8">
        <f t="shared" si="3"/>
        <v>48.078207217073107</v>
      </c>
    </row>
    <row r="161" spans="1:18" hidden="1">
      <c r="A161" s="1" t="s">
        <v>120</v>
      </c>
      <c r="B161" s="1">
        <v>2021</v>
      </c>
      <c r="C161" s="2">
        <v>44387</v>
      </c>
      <c r="D161" s="1" t="s">
        <v>72</v>
      </c>
      <c r="E161" s="1" t="s">
        <v>518</v>
      </c>
      <c r="F161" s="1" t="s">
        <v>121</v>
      </c>
      <c r="G161" s="14">
        <f>_xlfn.IFNA((C161-VLOOKUP(I161,Riders!$A$2:$C$213,2,FALSE))/365,400)</f>
        <v>400</v>
      </c>
      <c r="H161" s="1">
        <v>1</v>
      </c>
      <c r="I161" s="1" t="s">
        <v>538</v>
      </c>
      <c r="J161">
        <f>Table1[[#This Row],[125m]]</f>
        <v>11.965999999999999</v>
      </c>
      <c r="K161">
        <f>Table1[[#This Row],[250m]]-Table1[[#This Row],[125m]]</f>
        <v>7.3580000000000023</v>
      </c>
      <c r="L161">
        <f>Table1[[#This Row],[375m]]-Table1[[#This Row],[250m]]</f>
        <v>7.1859999999999999</v>
      </c>
      <c r="M161">
        <f>Table1[[#This Row],[500m]]-Table1[[#This Row],[375m]]</f>
        <v>7.4439999999999991</v>
      </c>
      <c r="N161">
        <v>11.965999999999999</v>
      </c>
      <c r="O161">
        <v>19.324000000000002</v>
      </c>
      <c r="P161">
        <v>26.51</v>
      </c>
      <c r="Q161">
        <v>33.954000000000001</v>
      </c>
      <c r="R161" s="8">
        <f t="shared" si="3"/>
        <v>53.012899805619369</v>
      </c>
    </row>
    <row r="162" spans="1:18" hidden="1">
      <c r="A162" s="1" t="s">
        <v>120</v>
      </c>
      <c r="B162" s="1">
        <v>2021</v>
      </c>
      <c r="C162" s="2">
        <v>44387</v>
      </c>
      <c r="D162" s="1" t="s">
        <v>72</v>
      </c>
      <c r="E162" s="1" t="s">
        <v>518</v>
      </c>
      <c r="F162" s="1" t="s">
        <v>21</v>
      </c>
      <c r="G162" s="14">
        <f>_xlfn.IFNA((C162-VLOOKUP(I162,Riders!$A$2:$C$213,2,FALSE))/365,400)</f>
        <v>25.92876712328767</v>
      </c>
      <c r="H162" s="1">
        <v>2</v>
      </c>
      <c r="I162" s="1" t="s">
        <v>20</v>
      </c>
      <c r="J162">
        <f>Table1[[#This Row],[125m]]</f>
        <v>12.212999999999999</v>
      </c>
      <c r="K162">
        <f>Table1[[#This Row],[250m]]-Table1[[#This Row],[125m]]</f>
        <v>7.447000000000001</v>
      </c>
      <c r="L162">
        <f>Table1[[#This Row],[375m]]-Table1[[#This Row],[250m]]</f>
        <v>7.1089999999999982</v>
      </c>
      <c r="M162">
        <f>Table1[[#This Row],[500m]]-Table1[[#This Row],[375m]]</f>
        <v>7.257000000000005</v>
      </c>
      <c r="N162">
        <v>12.212999999999999</v>
      </c>
      <c r="O162">
        <v>19.66</v>
      </c>
      <c r="P162">
        <v>26.768999999999998</v>
      </c>
      <c r="Q162">
        <v>34.026000000000003</v>
      </c>
      <c r="R162" s="8">
        <f t="shared" si="3"/>
        <v>52.900722976547343</v>
      </c>
    </row>
    <row r="163" spans="1:18" hidden="1">
      <c r="A163" s="1" t="s">
        <v>120</v>
      </c>
      <c r="B163" s="1">
        <v>2021</v>
      </c>
      <c r="C163" s="2">
        <v>44387</v>
      </c>
      <c r="D163" s="1" t="s">
        <v>72</v>
      </c>
      <c r="E163" s="1" t="s">
        <v>518</v>
      </c>
      <c r="F163" s="1" t="s">
        <v>121</v>
      </c>
      <c r="G163" s="14">
        <f>_xlfn.IFNA((C163-VLOOKUP(I163,Riders!$A$2:$C$213,2,FALSE))/365,400)</f>
        <v>400</v>
      </c>
      <c r="H163" s="1">
        <v>3</v>
      </c>
      <c r="I163" s="1" t="s">
        <v>539</v>
      </c>
      <c r="J163">
        <f>Table1[[#This Row],[125m]]</f>
        <v>11.663</v>
      </c>
      <c r="K163">
        <f>Table1[[#This Row],[250m]]-Table1[[#This Row],[125m]]</f>
        <v>7.3820000000000014</v>
      </c>
      <c r="L163">
        <f>Table1[[#This Row],[375m]]-Table1[[#This Row],[250m]]</f>
        <v>7.3639999999999972</v>
      </c>
      <c r="M163">
        <f>Table1[[#This Row],[500m]]-Table1[[#This Row],[375m]]</f>
        <v>7.8109999999999999</v>
      </c>
      <c r="N163">
        <v>11.663</v>
      </c>
      <c r="O163">
        <v>19.045000000000002</v>
      </c>
      <c r="P163">
        <v>26.408999999999999</v>
      </c>
      <c r="Q163">
        <v>34.22</v>
      </c>
      <c r="R163" s="8">
        <f t="shared" si="3"/>
        <v>52.600818234950324</v>
      </c>
    </row>
    <row r="164" spans="1:18" hidden="1">
      <c r="A164" s="1" t="s">
        <v>120</v>
      </c>
      <c r="B164" s="1">
        <v>2021</v>
      </c>
      <c r="C164" s="2">
        <v>44387</v>
      </c>
      <c r="D164" s="1" t="s">
        <v>72</v>
      </c>
      <c r="E164" s="1" t="s">
        <v>518</v>
      </c>
      <c r="F164" s="1" t="s">
        <v>127</v>
      </c>
      <c r="G164" s="14">
        <f>_xlfn.IFNA((C164-VLOOKUP(I164,Riders!$A$2:$C$213,2,FALSE))/365,400)</f>
        <v>400</v>
      </c>
      <c r="H164" s="1">
        <v>4</v>
      </c>
      <c r="I164" s="1" t="s">
        <v>126</v>
      </c>
      <c r="J164">
        <f>Table1[[#This Row],[125m]]</f>
        <v>12.164999999999999</v>
      </c>
      <c r="K164">
        <f>Table1[[#This Row],[250m]]-Table1[[#This Row],[125m]]</f>
        <v>7.4740000000000002</v>
      </c>
      <c r="L164">
        <f>Table1[[#This Row],[375m]]-Table1[[#This Row],[250m]]</f>
        <v>7.3300000000000018</v>
      </c>
      <c r="M164">
        <f>Table1[[#This Row],[500m]]-Table1[[#This Row],[375m]]</f>
        <v>7.5739999999999981</v>
      </c>
      <c r="N164">
        <v>12.164999999999999</v>
      </c>
      <c r="O164">
        <v>19.638999999999999</v>
      </c>
      <c r="P164">
        <v>26.969000000000001</v>
      </c>
      <c r="Q164">
        <v>34.542999999999999</v>
      </c>
      <c r="R164" s="8">
        <f t="shared" si="3"/>
        <v>52.108965637032107</v>
      </c>
    </row>
    <row r="165" spans="1:18" hidden="1">
      <c r="A165" s="1" t="s">
        <v>120</v>
      </c>
      <c r="B165" s="1">
        <v>2021</v>
      </c>
      <c r="C165" s="2">
        <v>44387</v>
      </c>
      <c r="D165" s="1" t="s">
        <v>72</v>
      </c>
      <c r="E165" s="1" t="s">
        <v>518</v>
      </c>
      <c r="F165" s="1" t="s">
        <v>56</v>
      </c>
      <c r="G165" s="14">
        <f>_xlfn.IFNA((C165-VLOOKUP(I165,Riders!$A$2:$C$213,2,FALSE))/365,400)</f>
        <v>400</v>
      </c>
      <c r="H165" s="1">
        <v>5</v>
      </c>
      <c r="I165" s="1" t="s">
        <v>55</v>
      </c>
      <c r="J165">
        <f>Table1[[#This Row],[125m]]</f>
        <v>12.827</v>
      </c>
      <c r="K165">
        <f>Table1[[#This Row],[250m]]-Table1[[#This Row],[125m]]</f>
        <v>7.4749999999999996</v>
      </c>
      <c r="L165">
        <f>Table1[[#This Row],[375m]]-Table1[[#This Row],[250m]]</f>
        <v>7.2510000000000012</v>
      </c>
      <c r="M165">
        <f>Table1[[#This Row],[500m]]-Table1[[#This Row],[375m]]</f>
        <v>7.5500000000000007</v>
      </c>
      <c r="N165">
        <v>12.827</v>
      </c>
      <c r="O165">
        <v>20.302</v>
      </c>
      <c r="P165">
        <v>27.553000000000001</v>
      </c>
      <c r="Q165">
        <v>35.103000000000002</v>
      </c>
      <c r="R165" s="8">
        <f t="shared" si="3"/>
        <v>51.27766857533544</v>
      </c>
    </row>
    <row r="166" spans="1:18" hidden="1">
      <c r="A166" s="1" t="s">
        <v>120</v>
      </c>
      <c r="B166" s="1">
        <v>2021</v>
      </c>
      <c r="C166" s="2">
        <v>44387</v>
      </c>
      <c r="D166" s="1" t="s">
        <v>72</v>
      </c>
      <c r="E166" s="1" t="s">
        <v>518</v>
      </c>
      <c r="F166" s="1" t="s">
        <v>15</v>
      </c>
      <c r="G166" s="14">
        <f>_xlfn.IFNA((C166-VLOOKUP(I166,Riders!$A$2:$C$213,2,FALSE))/365,400)</f>
        <v>400</v>
      </c>
      <c r="H166" s="1">
        <v>6</v>
      </c>
      <c r="I166" s="1" t="s">
        <v>540</v>
      </c>
      <c r="J166">
        <f>Table1[[#This Row],[125m]]</f>
        <v>12.342000000000001</v>
      </c>
      <c r="K166">
        <f>Table1[[#This Row],[250m]]-Table1[[#This Row],[125m]]</f>
        <v>7.7279999999999998</v>
      </c>
      <c r="L166">
        <f>Table1[[#This Row],[375m]]-Table1[[#This Row],[250m]]</f>
        <v>7.5670000000000002</v>
      </c>
      <c r="M166">
        <f>Table1[[#This Row],[500m]]-Table1[[#This Row],[375m]]</f>
        <v>7.7509999999999977</v>
      </c>
      <c r="N166">
        <v>12.342000000000001</v>
      </c>
      <c r="O166">
        <v>20.07</v>
      </c>
      <c r="P166">
        <v>27.637</v>
      </c>
      <c r="Q166">
        <v>35.387999999999998</v>
      </c>
      <c r="R166" s="8">
        <f t="shared" si="3"/>
        <v>50.864699898270601</v>
      </c>
    </row>
    <row r="167" spans="1:18" hidden="1">
      <c r="A167" s="1" t="s">
        <v>120</v>
      </c>
      <c r="B167" s="1">
        <v>2021</v>
      </c>
      <c r="C167" s="2">
        <v>44387</v>
      </c>
      <c r="D167" s="1" t="s">
        <v>72</v>
      </c>
      <c r="E167" s="1" t="s">
        <v>518</v>
      </c>
      <c r="F167" s="1" t="s">
        <v>15</v>
      </c>
      <c r="G167" s="14">
        <f>_xlfn.IFNA((C167-VLOOKUP(I167,Riders!$A$2:$C$213,2,FALSE))/365,400)</f>
        <v>400</v>
      </c>
      <c r="H167" s="1">
        <v>7</v>
      </c>
      <c r="I167" s="1" t="s">
        <v>128</v>
      </c>
      <c r="J167">
        <f>Table1[[#This Row],[125m]]</f>
        <v>13.118</v>
      </c>
      <c r="K167">
        <f>Table1[[#This Row],[250m]]-Table1[[#This Row],[125m]]</f>
        <v>8.011000000000001</v>
      </c>
      <c r="L167">
        <f>Table1[[#This Row],[375m]]-Table1[[#This Row],[250m]]</f>
        <v>7.6119999999999983</v>
      </c>
      <c r="M167">
        <f>Table1[[#This Row],[500m]]-Table1[[#This Row],[375m]]</f>
        <v>7.6199999999999974</v>
      </c>
      <c r="N167">
        <v>13.118</v>
      </c>
      <c r="O167">
        <v>21.129000000000001</v>
      </c>
      <c r="P167">
        <v>28.741</v>
      </c>
      <c r="Q167">
        <v>36.360999999999997</v>
      </c>
      <c r="R167" s="8">
        <f t="shared" si="3"/>
        <v>49.503589010203243</v>
      </c>
    </row>
    <row r="168" spans="1:18" hidden="1">
      <c r="A168" s="1" t="s">
        <v>120</v>
      </c>
      <c r="B168" s="1">
        <v>2021</v>
      </c>
      <c r="C168" s="2">
        <v>44387</v>
      </c>
      <c r="D168" s="1" t="s">
        <v>72</v>
      </c>
      <c r="E168" s="1" t="s">
        <v>518</v>
      </c>
      <c r="F168" s="1" t="s">
        <v>31</v>
      </c>
      <c r="G168" s="14">
        <f>_xlfn.IFNA((C168-VLOOKUP(I168,Riders!$A$2:$C$213,2,FALSE))/365,400)</f>
        <v>400</v>
      </c>
      <c r="H168" s="1">
        <v>8</v>
      </c>
      <c r="I168" s="1" t="s">
        <v>115</v>
      </c>
      <c r="J168">
        <f>Table1[[#This Row],[125m]]</f>
        <v>13.553000000000001</v>
      </c>
      <c r="K168">
        <f>Table1[[#This Row],[250m]]-Table1[[#This Row],[125m]]</f>
        <v>7.7629999999999981</v>
      </c>
      <c r="L168">
        <f>Table1[[#This Row],[375m]]-Table1[[#This Row],[250m]]</f>
        <v>7.7029999999999994</v>
      </c>
      <c r="M168">
        <f>Table1[[#This Row],[500m]]-Table1[[#This Row],[375m]]</f>
        <v>8.0110000000000028</v>
      </c>
      <c r="N168">
        <v>13.553000000000001</v>
      </c>
      <c r="O168">
        <v>21.315999999999999</v>
      </c>
      <c r="P168">
        <v>29.018999999999998</v>
      </c>
      <c r="Q168">
        <v>37.03</v>
      </c>
      <c r="R168" s="8">
        <f t="shared" si="3"/>
        <v>48.60923575479341</v>
      </c>
    </row>
    <row r="169" spans="1:18" hidden="1">
      <c r="A169" s="1" t="s">
        <v>120</v>
      </c>
      <c r="B169" s="1">
        <v>2021</v>
      </c>
      <c r="C169" s="2">
        <v>44387</v>
      </c>
      <c r="D169" s="1" t="s">
        <v>72</v>
      </c>
      <c r="E169" s="1" t="s">
        <v>518</v>
      </c>
      <c r="F169" s="1" t="s">
        <v>239</v>
      </c>
      <c r="G169" s="14">
        <f>_xlfn.IFNA((C169-VLOOKUP(I169,Riders!$A$2:$C$213,2,FALSE))/365,400)</f>
        <v>400</v>
      </c>
      <c r="H169" s="1">
        <v>9</v>
      </c>
      <c r="I169" s="1" t="s">
        <v>238</v>
      </c>
      <c r="J169">
        <f>Table1[[#This Row],[125m]]</f>
        <v>13.512</v>
      </c>
      <c r="K169">
        <f>Table1[[#This Row],[250m]]-Table1[[#This Row],[125m]]</f>
        <v>8.0530000000000008</v>
      </c>
      <c r="L169">
        <f>Table1[[#This Row],[375m]]-Table1[[#This Row],[250m]]</f>
        <v>7.8379999999999974</v>
      </c>
      <c r="M169">
        <f>Table1[[#This Row],[500m]]-Table1[[#This Row],[375m]]</f>
        <v>7.8340000000000032</v>
      </c>
      <c r="N169">
        <v>13.512</v>
      </c>
      <c r="O169">
        <v>21.565000000000001</v>
      </c>
      <c r="P169">
        <v>29.402999999999999</v>
      </c>
      <c r="Q169">
        <v>37.237000000000002</v>
      </c>
      <c r="R169" s="8">
        <f t="shared" si="3"/>
        <v>48.339017643741435</v>
      </c>
    </row>
    <row r="170" spans="1:18" hidden="1">
      <c r="A170" s="1" t="s">
        <v>120</v>
      </c>
      <c r="B170" s="1">
        <v>2021</v>
      </c>
      <c r="C170" s="2">
        <v>44387</v>
      </c>
      <c r="D170" s="1" t="s">
        <v>72</v>
      </c>
      <c r="E170" s="1" t="s">
        <v>518</v>
      </c>
      <c r="F170" s="1" t="s">
        <v>239</v>
      </c>
      <c r="G170" s="14">
        <f>_xlfn.IFNA((C170-VLOOKUP(I170,Riders!$A$2:$C$213,2,FALSE))/365,400)</f>
        <v>400</v>
      </c>
      <c r="H170" s="1">
        <v>10</v>
      </c>
      <c r="I170" s="1" t="s">
        <v>541</v>
      </c>
      <c r="J170">
        <f>Table1[[#This Row],[125m]]</f>
        <v>14.208</v>
      </c>
      <c r="K170">
        <f>Table1[[#This Row],[250m]]-Table1[[#This Row],[125m]]</f>
        <v>8.5630000000000006</v>
      </c>
      <c r="L170">
        <f>Table1[[#This Row],[375m]]-Table1[[#This Row],[250m]]</f>
        <v>8.0299999999999976</v>
      </c>
      <c r="M170">
        <f>Table1[[#This Row],[500m]]-Table1[[#This Row],[375m]]</f>
        <v>8.0070000000000014</v>
      </c>
      <c r="N170">
        <v>14.208</v>
      </c>
      <c r="O170">
        <v>22.771000000000001</v>
      </c>
      <c r="P170">
        <v>30.800999999999998</v>
      </c>
      <c r="Q170">
        <v>38.808</v>
      </c>
      <c r="R170" s="8">
        <f t="shared" si="3"/>
        <v>46.382189239332099</v>
      </c>
    </row>
    <row r="171" spans="1:18" hidden="1">
      <c r="A171" s="46" t="s">
        <v>120</v>
      </c>
      <c r="B171" s="46">
        <v>2021</v>
      </c>
      <c r="C171" s="10">
        <v>44387</v>
      </c>
      <c r="D171" s="46" t="s">
        <v>72</v>
      </c>
      <c r="E171" s="46" t="s">
        <v>209</v>
      </c>
      <c r="F171" t="s">
        <v>21</v>
      </c>
      <c r="G171" s="14">
        <f>_xlfn.IFNA((C171-VLOOKUP(I171,Riders!$A$2:$C$213,2,FALSE))/365,400)</f>
        <v>25.92876712328767</v>
      </c>
      <c r="H171">
        <v>1</v>
      </c>
      <c r="I171" t="s">
        <v>20</v>
      </c>
      <c r="J171">
        <f>Table1[[#This Row],[125m]]</f>
        <v>12.023</v>
      </c>
      <c r="K171">
        <f>Table1[[#This Row],[250m]]-Table1[[#This Row],[125m]]</f>
        <v>7.3910000000000018</v>
      </c>
      <c r="L171">
        <f>Table1[[#This Row],[375m]]-Table1[[#This Row],[250m]]</f>
        <v>7.1129999999999995</v>
      </c>
      <c r="M171">
        <f>Table1[[#This Row],[500m]]-Table1[[#This Row],[375m]]</f>
        <v>7.2789999999999964</v>
      </c>
      <c r="N171">
        <v>12.023</v>
      </c>
      <c r="O171">
        <v>19.414000000000001</v>
      </c>
      <c r="P171">
        <v>26.527000000000001</v>
      </c>
      <c r="Q171">
        <v>33.805999999999997</v>
      </c>
      <c r="R171" s="8">
        <f t="shared" si="3"/>
        <v>53.244986097142522</v>
      </c>
    </row>
    <row r="172" spans="1:18" hidden="1">
      <c r="A172" s="46" t="s">
        <v>120</v>
      </c>
      <c r="B172" s="5">
        <v>2021</v>
      </c>
      <c r="C172" s="10">
        <v>44387</v>
      </c>
      <c r="D172" s="46" t="s">
        <v>72</v>
      </c>
      <c r="E172" s="46" t="s">
        <v>209</v>
      </c>
      <c r="F172" t="s">
        <v>121</v>
      </c>
      <c r="G172" s="14">
        <f>_xlfn.IFNA((C172-VLOOKUP(I172,Riders!$A$2:$C$213,2,FALSE))/365,400)</f>
        <v>400</v>
      </c>
      <c r="H172">
        <v>2</v>
      </c>
      <c r="I172" t="s">
        <v>538</v>
      </c>
      <c r="J172">
        <f>Table1[[#This Row],[125m]]</f>
        <v>11.98</v>
      </c>
      <c r="K172">
        <f>Table1[[#This Row],[250m]]-Table1[[#This Row],[125m]]</f>
        <v>7.3679999999999986</v>
      </c>
      <c r="L172">
        <f>Table1[[#This Row],[375m]]-Table1[[#This Row],[250m]]</f>
        <v>7.1440000000000019</v>
      </c>
      <c r="M172">
        <f>Table1[[#This Row],[500m]]-Table1[[#This Row],[375m]]</f>
        <v>7.3520000000000003</v>
      </c>
      <c r="N172">
        <v>11.98</v>
      </c>
      <c r="O172">
        <v>19.347999999999999</v>
      </c>
      <c r="P172">
        <v>26.492000000000001</v>
      </c>
      <c r="Q172">
        <v>33.844000000000001</v>
      </c>
      <c r="R172" s="8">
        <f t="shared" si="3"/>
        <v>53.185202694716935</v>
      </c>
    </row>
    <row r="173" spans="1:18" hidden="1">
      <c r="A173" s="46" t="s">
        <v>120</v>
      </c>
      <c r="B173" s="46">
        <v>2021</v>
      </c>
      <c r="C173" s="10">
        <v>44387</v>
      </c>
      <c r="D173" s="46" t="s">
        <v>72</v>
      </c>
      <c r="E173" s="46" t="s">
        <v>209</v>
      </c>
      <c r="F173" t="s">
        <v>121</v>
      </c>
      <c r="G173" s="14">
        <f>_xlfn.IFNA((C173-VLOOKUP(I173,Riders!$A$2:$C$213,2,FALSE))/365,400)</f>
        <v>400</v>
      </c>
      <c r="H173">
        <v>3</v>
      </c>
      <c r="I173" t="s">
        <v>539</v>
      </c>
      <c r="J173">
        <f>Table1[[#This Row],[125m]]</f>
        <v>11.714</v>
      </c>
      <c r="K173">
        <f>Table1[[#This Row],[250m]]-Table1[[#This Row],[125m]]</f>
        <v>7.3770000000000007</v>
      </c>
      <c r="L173">
        <f>Table1[[#This Row],[375m]]-Table1[[#This Row],[250m]]</f>
        <v>7.352999999999998</v>
      </c>
      <c r="M173">
        <f>Table1[[#This Row],[500m]]-Table1[[#This Row],[375m]]</f>
        <v>7.8219999999999992</v>
      </c>
      <c r="N173">
        <v>11.714</v>
      </c>
      <c r="O173">
        <v>19.091000000000001</v>
      </c>
      <c r="P173">
        <v>26.443999999999999</v>
      </c>
      <c r="Q173">
        <v>34.265999999999998</v>
      </c>
      <c r="R173" s="8">
        <f t="shared" si="3"/>
        <v>52.530204867798986</v>
      </c>
    </row>
    <row r="174" spans="1:18" hidden="1">
      <c r="A174" s="46" t="s">
        <v>120</v>
      </c>
      <c r="B174" s="5">
        <v>2021</v>
      </c>
      <c r="C174" s="10">
        <v>44387</v>
      </c>
      <c r="D174" s="46" t="s">
        <v>72</v>
      </c>
      <c r="E174" s="46" t="s">
        <v>209</v>
      </c>
      <c r="F174" t="s">
        <v>127</v>
      </c>
      <c r="G174" s="14">
        <f>_xlfn.IFNA((C174-VLOOKUP(I174,Riders!$A$2:$C$213,2,FALSE))/365,400)</f>
        <v>400</v>
      </c>
      <c r="H174">
        <v>4</v>
      </c>
      <c r="I174" t="s">
        <v>126</v>
      </c>
      <c r="J174">
        <f>Table1[[#This Row],[125m]]</f>
        <v>12.294</v>
      </c>
      <c r="K174">
        <f>Table1[[#This Row],[250m]]-Table1[[#This Row],[125m]]</f>
        <v>7.4619999999999997</v>
      </c>
      <c r="L174">
        <f>Table1[[#This Row],[375m]]-Table1[[#This Row],[250m]]</f>
        <v>7.338000000000001</v>
      </c>
      <c r="M174">
        <f>Table1[[#This Row],[500m]]-Table1[[#This Row],[375m]]</f>
        <v>7.6679999999999993</v>
      </c>
      <c r="N174">
        <v>12.294</v>
      </c>
      <c r="O174">
        <v>19.756</v>
      </c>
      <c r="P174">
        <v>27.094000000000001</v>
      </c>
      <c r="Q174">
        <v>34.762</v>
      </c>
      <c r="R174" s="8">
        <f t="shared" si="3"/>
        <v>51.780680052931359</v>
      </c>
    </row>
    <row r="175" spans="1:18" hidden="1">
      <c r="A175" s="46" t="s">
        <v>120</v>
      </c>
      <c r="B175" s="46">
        <v>2021</v>
      </c>
      <c r="C175" s="10">
        <v>44387</v>
      </c>
      <c r="D175" s="46" t="s">
        <v>72</v>
      </c>
      <c r="E175" s="46" t="s">
        <v>209</v>
      </c>
      <c r="F175" t="s">
        <v>56</v>
      </c>
      <c r="G175" s="14">
        <f>_xlfn.IFNA((C175-VLOOKUP(I175,Riders!$A$2:$C$213,2,FALSE))/365,400)</f>
        <v>400</v>
      </c>
      <c r="H175">
        <v>5</v>
      </c>
      <c r="I175" t="s">
        <v>55</v>
      </c>
      <c r="J175">
        <f>Table1[[#This Row],[125m]]</f>
        <v>12.802</v>
      </c>
      <c r="K175">
        <f>Table1[[#This Row],[250m]]-Table1[[#This Row],[125m]]</f>
        <v>7.5010000000000012</v>
      </c>
      <c r="L175">
        <f>Table1[[#This Row],[375m]]-Table1[[#This Row],[250m]]</f>
        <v>7.259999999999998</v>
      </c>
      <c r="M175">
        <f>Table1[[#This Row],[500m]]-Table1[[#This Row],[375m]]</f>
        <v>7.5560000000000009</v>
      </c>
      <c r="N175">
        <v>12.802</v>
      </c>
      <c r="O175">
        <v>20.303000000000001</v>
      </c>
      <c r="P175">
        <v>27.562999999999999</v>
      </c>
      <c r="Q175">
        <v>35.119</v>
      </c>
      <c r="R175" s="8">
        <f t="shared" si="3"/>
        <v>51.254306785500724</v>
      </c>
    </row>
    <row r="176" spans="1:18" hidden="1">
      <c r="A176" s="46" t="s">
        <v>120</v>
      </c>
      <c r="B176" s="5">
        <v>2021</v>
      </c>
      <c r="C176" s="10">
        <v>44387</v>
      </c>
      <c r="D176" s="46" t="s">
        <v>72</v>
      </c>
      <c r="E176" s="46" t="s">
        <v>209</v>
      </c>
      <c r="F176" t="s">
        <v>15</v>
      </c>
      <c r="G176" s="14">
        <f>_xlfn.IFNA((C176-VLOOKUP(I176,Riders!$A$2:$C$213,2,FALSE))/365,400)</f>
        <v>400</v>
      </c>
      <c r="H176">
        <v>6</v>
      </c>
      <c r="I176" t="s">
        <v>540</v>
      </c>
      <c r="J176">
        <f>Table1[[#This Row],[125m]]</f>
        <v>12.47</v>
      </c>
      <c r="K176">
        <f>Table1[[#This Row],[250m]]-Table1[[#This Row],[125m]]</f>
        <v>7.8339999999999979</v>
      </c>
      <c r="L176">
        <f>Table1[[#This Row],[375m]]-Table1[[#This Row],[250m]]</f>
        <v>7.5450000000000017</v>
      </c>
      <c r="M176">
        <f>Table1[[#This Row],[500m]]-Table1[[#This Row],[375m]]</f>
        <v>7.7390000000000008</v>
      </c>
      <c r="N176">
        <v>12.47</v>
      </c>
      <c r="O176">
        <v>20.303999999999998</v>
      </c>
      <c r="P176">
        <v>27.849</v>
      </c>
      <c r="Q176">
        <v>35.588000000000001</v>
      </c>
      <c r="R176" s="8">
        <f t="shared" si="3"/>
        <v>50.578846802292908</v>
      </c>
    </row>
    <row r="177" spans="1:18" hidden="1">
      <c r="A177" s="46" t="s">
        <v>120</v>
      </c>
      <c r="B177" s="46">
        <v>2021</v>
      </c>
      <c r="C177" s="10">
        <v>44387</v>
      </c>
      <c r="D177" s="46" t="s">
        <v>72</v>
      </c>
      <c r="E177" s="46" t="s">
        <v>209</v>
      </c>
      <c r="F177" t="s">
        <v>31</v>
      </c>
      <c r="G177" s="14">
        <f>_xlfn.IFNA((C177-VLOOKUP(I177,Riders!$A$2:$C$213,2,FALSE))/365,400)</f>
        <v>400</v>
      </c>
      <c r="H177">
        <v>7</v>
      </c>
      <c r="I177" t="s">
        <v>115</v>
      </c>
      <c r="J177">
        <f>Table1[[#This Row],[125m]]</f>
        <v>13.14</v>
      </c>
      <c r="K177">
        <f>Table1[[#This Row],[250m]]-Table1[[#This Row],[125m]]</f>
        <v>7.7409999999999997</v>
      </c>
      <c r="L177">
        <f>Table1[[#This Row],[375m]]-Table1[[#This Row],[250m]]</f>
        <v>7.57</v>
      </c>
      <c r="M177">
        <f>Table1[[#This Row],[500m]]-Table1[[#This Row],[375m]]</f>
        <v>7.8699999999999974</v>
      </c>
      <c r="N177">
        <v>13.14</v>
      </c>
      <c r="O177">
        <v>20.881</v>
      </c>
      <c r="P177">
        <v>28.451000000000001</v>
      </c>
      <c r="Q177">
        <v>36.320999999999998</v>
      </c>
      <c r="R177" s="8">
        <f t="shared" si="3"/>
        <v>49.558106880317176</v>
      </c>
    </row>
    <row r="178" spans="1:18" hidden="1">
      <c r="A178" s="46" t="s">
        <v>120</v>
      </c>
      <c r="B178" s="44">
        <v>2021</v>
      </c>
      <c r="C178" s="10">
        <v>44387</v>
      </c>
      <c r="D178" s="46" t="s">
        <v>72</v>
      </c>
      <c r="E178" s="46" t="s">
        <v>209</v>
      </c>
      <c r="F178" t="s">
        <v>15</v>
      </c>
      <c r="G178" s="14">
        <f>_xlfn.IFNA((C178-VLOOKUP(I178,Riders!$A$2:$C$213,2,FALSE))/365,400)</f>
        <v>400</v>
      </c>
      <c r="H178">
        <v>8</v>
      </c>
      <c r="I178" t="s">
        <v>128</v>
      </c>
      <c r="J178">
        <f>Table1[[#This Row],[125m]]</f>
        <v>13.193</v>
      </c>
      <c r="K178">
        <f>Table1[[#This Row],[250m]]-Table1[[#This Row],[125m]]</f>
        <v>7.9829999999999988</v>
      </c>
      <c r="L178">
        <f>Table1[[#This Row],[375m]]-Table1[[#This Row],[250m]]</f>
        <v>7.6010000000000026</v>
      </c>
      <c r="M178">
        <f>Table1[[#This Row],[500m]]-Table1[[#This Row],[375m]]</f>
        <v>7.6610000000000014</v>
      </c>
      <c r="N178">
        <v>13.193</v>
      </c>
      <c r="O178">
        <v>21.175999999999998</v>
      </c>
      <c r="P178">
        <v>28.777000000000001</v>
      </c>
      <c r="Q178">
        <v>36.438000000000002</v>
      </c>
      <c r="R178" s="8">
        <f t="shared" si="3"/>
        <v>49.398979087765518</v>
      </c>
    </row>
    <row r="179" spans="1:18" hidden="1">
      <c r="A179" s="1" t="s">
        <v>130</v>
      </c>
      <c r="B179" s="1">
        <v>2021</v>
      </c>
      <c r="C179" s="2">
        <v>44331</v>
      </c>
      <c r="D179" s="1" t="s">
        <v>72</v>
      </c>
      <c r="E179" s="1" t="s">
        <v>518</v>
      </c>
      <c r="F179" s="1" t="s">
        <v>53</v>
      </c>
      <c r="G179" s="14">
        <f>_xlfn.IFNA((C179-VLOOKUP(I179,Riders!$A$2:$C$213,2,FALSE))/365,400)</f>
        <v>24.18082191780822</v>
      </c>
      <c r="H179" s="1">
        <v>1</v>
      </c>
      <c r="I179" s="1" t="s">
        <v>52</v>
      </c>
      <c r="J179">
        <f>Table1[[#This Row],[125m]]</f>
        <v>11.872999999999999</v>
      </c>
      <c r="K179">
        <f>Table1[[#This Row],[250m]]-Table1[[#This Row],[125m]]</f>
        <v>7.4860000000000024</v>
      </c>
      <c r="L179">
        <f>Table1[[#This Row],[375m]]-Table1[[#This Row],[250m]]</f>
        <v>7.2679999999999971</v>
      </c>
      <c r="M179">
        <f>Table1[[#This Row],[500m]]-Table1[[#This Row],[375m]]</f>
        <v>7.4670000000000023</v>
      </c>
      <c r="N179">
        <v>11.872999999999999</v>
      </c>
      <c r="O179">
        <v>19.359000000000002</v>
      </c>
      <c r="P179">
        <v>26.626999999999999</v>
      </c>
      <c r="Q179">
        <v>34.094000000000001</v>
      </c>
      <c r="R179" s="8">
        <f t="shared" si="3"/>
        <v>52.795213234000116</v>
      </c>
    </row>
    <row r="180" spans="1:18" hidden="1">
      <c r="A180" s="1" t="s">
        <v>130</v>
      </c>
      <c r="B180" s="1">
        <v>2021</v>
      </c>
      <c r="C180" s="2">
        <v>44331</v>
      </c>
      <c r="D180" s="1" t="s">
        <v>72</v>
      </c>
      <c r="E180" s="1" t="s">
        <v>518</v>
      </c>
      <c r="F180" s="1" t="s">
        <v>61</v>
      </c>
      <c r="G180" s="14">
        <f>_xlfn.IFNA((C180-VLOOKUP(I180,Riders!$A$2:$C$213,2,FALSE))/365,400)</f>
        <v>32.830136986301369</v>
      </c>
      <c r="H180" s="1">
        <v>2</v>
      </c>
      <c r="I180" s="1" t="s">
        <v>60</v>
      </c>
      <c r="J180">
        <f>Table1[[#This Row],[125m]]</f>
        <v>12.21</v>
      </c>
      <c r="K180">
        <f>Table1[[#This Row],[250m]]-Table1[[#This Row],[125m]]</f>
        <v>7.666999999999998</v>
      </c>
      <c r="L180">
        <f>Table1[[#This Row],[375m]]-Table1[[#This Row],[250m]]</f>
        <v>7.593</v>
      </c>
      <c r="M180">
        <f>Table1[[#This Row],[500m]]-Table1[[#This Row],[375m]]</f>
        <v>7.8329999999999984</v>
      </c>
      <c r="N180">
        <v>12.21</v>
      </c>
      <c r="O180">
        <v>19.876999999999999</v>
      </c>
      <c r="P180">
        <v>27.47</v>
      </c>
      <c r="Q180">
        <v>35.302999999999997</v>
      </c>
      <c r="R180" s="8">
        <f t="shared" si="3"/>
        <v>50.987168229328958</v>
      </c>
    </row>
    <row r="181" spans="1:18" hidden="1">
      <c r="A181" s="1" t="s">
        <v>130</v>
      </c>
      <c r="B181" s="1">
        <v>2021</v>
      </c>
      <c r="C181" s="2">
        <v>44331</v>
      </c>
      <c r="D181" s="1" t="s">
        <v>72</v>
      </c>
      <c r="E181" s="1" t="s">
        <v>518</v>
      </c>
      <c r="F181" s="1" t="s">
        <v>65</v>
      </c>
      <c r="G181" s="14">
        <f>_xlfn.IFNA((C181-VLOOKUP(I181,Riders!$A$2:$C$213,2,FALSE))/365,400)</f>
        <v>400</v>
      </c>
      <c r="H181" s="1">
        <v>3</v>
      </c>
      <c r="I181" s="1" t="s">
        <v>64</v>
      </c>
      <c r="J181">
        <f>Table1[[#This Row],[125m]]</f>
        <v>12.696999999999999</v>
      </c>
      <c r="K181">
        <f>Table1[[#This Row],[250m]]-Table1[[#This Row],[125m]]</f>
        <v>7.7980000000000018</v>
      </c>
      <c r="L181">
        <f>Table1[[#This Row],[375m]]-Table1[[#This Row],[250m]]</f>
        <v>7.6400000000000006</v>
      </c>
      <c r="M181">
        <f>Table1[[#This Row],[500m]]-Table1[[#This Row],[375m]]</f>
        <v>7.9149999999999956</v>
      </c>
      <c r="N181">
        <v>12.696999999999999</v>
      </c>
      <c r="O181">
        <v>20.495000000000001</v>
      </c>
      <c r="P181">
        <v>28.135000000000002</v>
      </c>
      <c r="Q181">
        <v>36.049999999999997</v>
      </c>
      <c r="R181" s="8">
        <f t="shared" si="3"/>
        <v>49.930651872399451</v>
      </c>
    </row>
    <row r="182" spans="1:18" hidden="1">
      <c r="A182" s="1" t="s">
        <v>130</v>
      </c>
      <c r="B182" s="1">
        <v>2021</v>
      </c>
      <c r="C182" s="2">
        <v>44331</v>
      </c>
      <c r="D182" s="1" t="s">
        <v>72</v>
      </c>
      <c r="E182" s="1" t="s">
        <v>518</v>
      </c>
      <c r="F182" s="1" t="s">
        <v>59</v>
      </c>
      <c r="G182" s="14">
        <f>_xlfn.IFNA((C182-VLOOKUP(I182,Riders!$A$2:$C$213,2,FALSE))/365,400)</f>
        <v>23.331506849315069</v>
      </c>
      <c r="H182" s="1">
        <v>4</v>
      </c>
      <c r="I182" s="1" t="s">
        <v>58</v>
      </c>
      <c r="J182">
        <f>Table1[[#This Row],[125m]]</f>
        <v>13.212999999999999</v>
      </c>
      <c r="K182">
        <f>Table1[[#This Row],[250m]]-Table1[[#This Row],[125m]]</f>
        <v>7.7219999999999995</v>
      </c>
      <c r="L182">
        <f>Table1[[#This Row],[375m]]-Table1[[#This Row],[250m]]</f>
        <v>7.5010000000000012</v>
      </c>
      <c r="M182">
        <f>Table1[[#This Row],[500m]]-Table1[[#This Row],[375m]]</f>
        <v>7.6390000000000029</v>
      </c>
      <c r="N182">
        <v>13.212999999999999</v>
      </c>
      <c r="O182">
        <v>20.934999999999999</v>
      </c>
      <c r="P182">
        <v>28.436</v>
      </c>
      <c r="Q182">
        <v>36.075000000000003</v>
      </c>
      <c r="R182" s="8">
        <f t="shared" ref="R182:R245" si="5">3.6*500/(Q182)</f>
        <v>49.896049896049895</v>
      </c>
    </row>
    <row r="183" spans="1:18" hidden="1">
      <c r="A183" s="1" t="s">
        <v>130</v>
      </c>
      <c r="B183" s="1">
        <v>2021</v>
      </c>
      <c r="C183" s="2">
        <v>44331</v>
      </c>
      <c r="D183" s="1" t="s">
        <v>72</v>
      </c>
      <c r="E183" s="1" t="s">
        <v>518</v>
      </c>
      <c r="F183" s="1" t="s">
        <v>65</v>
      </c>
      <c r="G183" s="14">
        <f>_xlfn.IFNA((C183-VLOOKUP(I183,Riders!$A$2:$C$213,2,FALSE))/365,400)</f>
        <v>121.45479452054795</v>
      </c>
      <c r="H183" s="1">
        <v>5</v>
      </c>
      <c r="I183" s="1" t="s">
        <v>132</v>
      </c>
      <c r="J183">
        <f>Table1[[#This Row],[125m]]</f>
        <v>12.868</v>
      </c>
      <c r="K183">
        <f>Table1[[#This Row],[250m]]-Table1[[#This Row],[125m]]</f>
        <v>7.8459999999999983</v>
      </c>
      <c r="L183">
        <f>Table1[[#This Row],[375m]]-Table1[[#This Row],[250m]]</f>
        <v>7.6829999999999998</v>
      </c>
      <c r="M183">
        <f>Table1[[#This Row],[500m]]-Table1[[#This Row],[375m]]</f>
        <v>7.9440000000000026</v>
      </c>
      <c r="N183">
        <v>12.868</v>
      </c>
      <c r="O183">
        <v>20.713999999999999</v>
      </c>
      <c r="P183">
        <v>28.396999999999998</v>
      </c>
      <c r="Q183">
        <v>36.341000000000001</v>
      </c>
      <c r="R183" s="8">
        <f t="shared" si="5"/>
        <v>49.530832943507335</v>
      </c>
    </row>
    <row r="184" spans="1:18" hidden="1">
      <c r="A184" s="5" t="s">
        <v>130</v>
      </c>
      <c r="B184" s="5">
        <v>2021</v>
      </c>
      <c r="C184" s="6">
        <v>44331</v>
      </c>
      <c r="D184" s="5" t="s">
        <v>72</v>
      </c>
      <c r="E184" s="5" t="s">
        <v>209</v>
      </c>
      <c r="F184" s="5" t="s">
        <v>53</v>
      </c>
      <c r="G184" s="14">
        <f>_xlfn.IFNA((C184-VLOOKUP(I184,Riders!$A$2:$C$213,2,FALSE))/365,400)</f>
        <v>24.18082191780822</v>
      </c>
      <c r="H184" s="5">
        <v>1</v>
      </c>
      <c r="I184" s="5" t="s">
        <v>52</v>
      </c>
      <c r="J184">
        <f>Table1[[#This Row],[125m]]</f>
        <v>11.708</v>
      </c>
      <c r="K184">
        <f>Table1[[#This Row],[250m]]-Table1[[#This Row],[125m]]</f>
        <v>7.4880000000000013</v>
      </c>
      <c r="L184">
        <f>Table1[[#This Row],[375m]]-Table1[[#This Row],[250m]]</f>
        <v>7.3059999999999974</v>
      </c>
      <c r="M184">
        <f>Table1[[#This Row],[500m]]-Table1[[#This Row],[375m]]</f>
        <v>7.52</v>
      </c>
      <c r="N184">
        <v>11.708</v>
      </c>
      <c r="O184">
        <v>19.196000000000002</v>
      </c>
      <c r="P184">
        <v>26.501999999999999</v>
      </c>
      <c r="Q184">
        <v>34.021999999999998</v>
      </c>
      <c r="R184" s="8">
        <f t="shared" si="5"/>
        <v>52.906942566574571</v>
      </c>
    </row>
    <row r="185" spans="1:18" hidden="1">
      <c r="A185" s="5" t="s">
        <v>130</v>
      </c>
      <c r="B185" s="5">
        <v>2021</v>
      </c>
      <c r="C185" s="6">
        <v>44331</v>
      </c>
      <c r="D185" s="5" t="s">
        <v>72</v>
      </c>
      <c r="E185" s="5" t="s">
        <v>209</v>
      </c>
      <c r="F185" s="5" t="s">
        <v>61</v>
      </c>
      <c r="G185" s="14">
        <f>_xlfn.IFNA((C185-VLOOKUP(I185,Riders!$A$2:$C$213,2,FALSE))/365,400)</f>
        <v>32.830136986301369</v>
      </c>
      <c r="H185" s="5">
        <v>2</v>
      </c>
      <c r="I185" s="5" t="s">
        <v>60</v>
      </c>
      <c r="J185">
        <f>Table1[[#This Row],[125m]]</f>
        <v>12.2</v>
      </c>
      <c r="K185">
        <f>Table1[[#This Row],[250m]]-Table1[[#This Row],[125m]]</f>
        <v>7.554000000000002</v>
      </c>
      <c r="L185">
        <f>Table1[[#This Row],[375m]]-Table1[[#This Row],[250m]]</f>
        <v>7.4579999999999984</v>
      </c>
      <c r="M185">
        <f>Table1[[#This Row],[500m]]-Table1[[#This Row],[375m]]</f>
        <v>7.6909999999999989</v>
      </c>
      <c r="N185">
        <v>12.2</v>
      </c>
      <c r="O185">
        <v>19.754000000000001</v>
      </c>
      <c r="P185">
        <v>27.212</v>
      </c>
      <c r="Q185">
        <v>34.902999999999999</v>
      </c>
      <c r="R185" s="8">
        <f t="shared" si="5"/>
        <v>51.57149815202132</v>
      </c>
    </row>
    <row r="186" spans="1:18" hidden="1">
      <c r="A186" s="5" t="s">
        <v>130</v>
      </c>
      <c r="B186" s="5">
        <v>2021</v>
      </c>
      <c r="C186" s="6">
        <v>44331</v>
      </c>
      <c r="D186" s="5" t="s">
        <v>72</v>
      </c>
      <c r="E186" s="5" t="s">
        <v>209</v>
      </c>
      <c r="F186" s="5" t="s">
        <v>59</v>
      </c>
      <c r="G186" s="14">
        <f>_xlfn.IFNA((C186-VLOOKUP(I186,Riders!$A$2:$C$213,2,FALSE))/365,400)</f>
        <v>23.331506849315069</v>
      </c>
      <c r="H186" s="5">
        <v>3</v>
      </c>
      <c r="I186" s="5" t="s">
        <v>58</v>
      </c>
      <c r="J186">
        <f>Table1[[#This Row],[125m]]</f>
        <v>12.862</v>
      </c>
      <c r="K186">
        <f>Table1[[#This Row],[250m]]-Table1[[#This Row],[125m]]</f>
        <v>7.6309999999999985</v>
      </c>
      <c r="L186">
        <f>Table1[[#This Row],[375m]]-Table1[[#This Row],[250m]]</f>
        <v>7.4390000000000001</v>
      </c>
      <c r="M186">
        <f>Table1[[#This Row],[500m]]-Table1[[#This Row],[375m]]</f>
        <v>7.5610000000000035</v>
      </c>
      <c r="N186">
        <v>12.862</v>
      </c>
      <c r="O186">
        <v>20.492999999999999</v>
      </c>
      <c r="P186">
        <v>27.931999999999999</v>
      </c>
      <c r="Q186">
        <v>35.493000000000002</v>
      </c>
      <c r="R186" s="8">
        <f t="shared" si="5"/>
        <v>50.714225340207925</v>
      </c>
    </row>
    <row r="187" spans="1:18" hidden="1">
      <c r="A187" s="5" t="s">
        <v>130</v>
      </c>
      <c r="B187" s="5">
        <v>2021</v>
      </c>
      <c r="C187" s="6">
        <v>44331</v>
      </c>
      <c r="D187" s="5" t="s">
        <v>72</v>
      </c>
      <c r="E187" s="5" t="s">
        <v>209</v>
      </c>
      <c r="F187" s="5" t="s">
        <v>65</v>
      </c>
      <c r="G187" s="14">
        <f>_xlfn.IFNA((C187-VLOOKUP(I187,Riders!$A$2:$C$213,2,FALSE))/365,400)</f>
        <v>400</v>
      </c>
      <c r="H187" s="5">
        <v>4</v>
      </c>
      <c r="I187" s="5" t="s">
        <v>64</v>
      </c>
      <c r="J187">
        <f>Table1[[#This Row],[125m]]</f>
        <v>12.484999999999999</v>
      </c>
      <c r="K187">
        <f>Table1[[#This Row],[250m]]-Table1[[#This Row],[125m]]</f>
        <v>7.7460000000000022</v>
      </c>
      <c r="L187">
        <f>Table1[[#This Row],[375m]]-Table1[[#This Row],[250m]]</f>
        <v>7.6309999999999967</v>
      </c>
      <c r="M187">
        <f>Table1[[#This Row],[500m]]-Table1[[#This Row],[375m]]</f>
        <v>7.9649999999999999</v>
      </c>
      <c r="N187">
        <v>12.484999999999999</v>
      </c>
      <c r="O187">
        <v>20.231000000000002</v>
      </c>
      <c r="P187">
        <v>27.861999999999998</v>
      </c>
      <c r="Q187">
        <v>35.826999999999998</v>
      </c>
      <c r="R187" s="8">
        <f t="shared" si="5"/>
        <v>50.24143802160382</v>
      </c>
    </row>
    <row r="188" spans="1:18" hidden="1">
      <c r="A188" s="5" t="s">
        <v>130</v>
      </c>
      <c r="B188" s="5">
        <v>2021</v>
      </c>
      <c r="C188" s="6">
        <v>44331</v>
      </c>
      <c r="D188" s="5" t="s">
        <v>72</v>
      </c>
      <c r="E188" s="5" t="s">
        <v>209</v>
      </c>
      <c r="F188" s="5" t="s">
        <v>65</v>
      </c>
      <c r="G188" s="14">
        <f>_xlfn.IFNA((C188-VLOOKUP(I188,Riders!$A$2:$C$213,2,FALSE))/365,400)</f>
        <v>121.45479452054795</v>
      </c>
      <c r="H188" s="5">
        <v>5</v>
      </c>
      <c r="I188" s="5" t="s">
        <v>132</v>
      </c>
      <c r="J188">
        <f>Table1[[#This Row],[125m]]</f>
        <v>12.72</v>
      </c>
      <c r="K188">
        <f>Table1[[#This Row],[250m]]-Table1[[#This Row],[125m]]</f>
        <v>7.8059999999999992</v>
      </c>
      <c r="L188">
        <f>Table1[[#This Row],[375m]]-Table1[[#This Row],[250m]]</f>
        <v>7.6969999999999992</v>
      </c>
      <c r="M188">
        <f>Table1[[#This Row],[500m]]-Table1[[#This Row],[375m]]</f>
        <v>7.9260000000000019</v>
      </c>
      <c r="N188">
        <v>12.72</v>
      </c>
      <c r="O188">
        <v>20.526</v>
      </c>
      <c r="P188">
        <v>28.222999999999999</v>
      </c>
      <c r="Q188">
        <v>36.149000000000001</v>
      </c>
      <c r="R188" s="8">
        <f t="shared" si="5"/>
        <v>49.793908545187968</v>
      </c>
    </row>
    <row r="189" spans="1:18" hidden="1">
      <c r="A189" s="46" t="s">
        <v>134</v>
      </c>
      <c r="B189" s="46">
        <v>2020</v>
      </c>
      <c r="C189" s="10">
        <v>43890</v>
      </c>
      <c r="D189" s="46" t="s">
        <v>13</v>
      </c>
      <c r="E189" s="46" t="s">
        <v>518</v>
      </c>
      <c r="F189" t="s">
        <v>15</v>
      </c>
      <c r="G189" s="14">
        <f>_xlfn.IFNA((C189-VLOOKUP(I189,Riders!$A$2:$C$213,2,FALSE))/365,400)</f>
        <v>120.24657534246575</v>
      </c>
      <c r="H189" s="46">
        <v>1</v>
      </c>
      <c r="I189" t="s">
        <v>14</v>
      </c>
      <c r="J189">
        <f>Table1[[#This Row],[125m]]</f>
        <v>12.038</v>
      </c>
      <c r="K189">
        <f>Table1[[#This Row],[250m]]-Table1[[#This Row],[125m]]</f>
        <v>7.1649999999999991</v>
      </c>
      <c r="L189">
        <f>Table1[[#This Row],[375m]]-Table1[[#This Row],[250m]]</f>
        <v>6.9370000000000012</v>
      </c>
      <c r="M189">
        <f>Table1[[#This Row],[500m]]-Table1[[#This Row],[375m]]</f>
        <v>7.0570000000000022</v>
      </c>
      <c r="N189">
        <v>12.038</v>
      </c>
      <c r="O189">
        <v>19.202999999999999</v>
      </c>
      <c r="P189">
        <v>26.14</v>
      </c>
      <c r="Q189">
        <v>33.197000000000003</v>
      </c>
      <c r="R189" s="8">
        <f t="shared" si="5"/>
        <v>54.221767027141006</v>
      </c>
    </row>
    <row r="190" spans="1:18" hidden="1">
      <c r="A190" s="46" t="s">
        <v>134</v>
      </c>
      <c r="B190" s="46">
        <v>2020</v>
      </c>
      <c r="C190" s="10">
        <v>43890</v>
      </c>
      <c r="D190" s="46" t="s">
        <v>13</v>
      </c>
      <c r="E190" s="46" t="s">
        <v>518</v>
      </c>
      <c r="F190" t="s">
        <v>15</v>
      </c>
      <c r="G190" s="14">
        <f>_xlfn.IFNA((C190-VLOOKUP(I190,Riders!$A$2:$C$213,2,FALSE))/365,400)</f>
        <v>120.24657534246575</v>
      </c>
      <c r="H190" s="46">
        <v>2</v>
      </c>
      <c r="I190" t="s">
        <v>22</v>
      </c>
      <c r="J190">
        <f>Table1[[#This Row],[125m]]</f>
        <v>11.715</v>
      </c>
      <c r="K190">
        <f>Table1[[#This Row],[250m]]-Table1[[#This Row],[125m]]</f>
        <v>7.2970000000000006</v>
      </c>
      <c r="L190">
        <f>Table1[[#This Row],[375m]]-Table1[[#This Row],[250m]]</f>
        <v>7.027000000000001</v>
      </c>
      <c r="M190">
        <f>Table1[[#This Row],[500m]]-Table1[[#This Row],[375m]]</f>
        <v>7.222999999999999</v>
      </c>
      <c r="N190">
        <v>11.715</v>
      </c>
      <c r="O190">
        <v>19.012</v>
      </c>
      <c r="P190">
        <v>26.039000000000001</v>
      </c>
      <c r="Q190">
        <v>33.262</v>
      </c>
      <c r="R190" s="8">
        <f t="shared" si="5"/>
        <v>54.115807828753532</v>
      </c>
    </row>
    <row r="191" spans="1:18" hidden="1">
      <c r="A191" s="46" t="s">
        <v>134</v>
      </c>
      <c r="B191" s="46">
        <v>2020</v>
      </c>
      <c r="C191" s="10">
        <v>43890</v>
      </c>
      <c r="D191" s="46" t="s">
        <v>13</v>
      </c>
      <c r="E191" s="46" t="s">
        <v>518</v>
      </c>
      <c r="F191" t="s">
        <v>44</v>
      </c>
      <c r="G191" s="14">
        <f>_xlfn.IFNA((C191-VLOOKUP(I191,Riders!$A$2:$C$213,2,FALSE))/365,400)</f>
        <v>29.643835616438356</v>
      </c>
      <c r="H191" s="46">
        <v>3</v>
      </c>
      <c r="I191" t="s">
        <v>141</v>
      </c>
      <c r="J191">
        <f>Table1[[#This Row],[125m]]</f>
        <v>11.795999999999999</v>
      </c>
      <c r="K191">
        <f>Table1[[#This Row],[250m]]-Table1[[#This Row],[125m]]</f>
        <v>7.2310000000000016</v>
      </c>
      <c r="L191">
        <f>Table1[[#This Row],[375m]]-Table1[[#This Row],[250m]]</f>
        <v>7.0389999999999979</v>
      </c>
      <c r="M191">
        <f>Table1[[#This Row],[500m]]-Table1[[#This Row],[375m]]</f>
        <v>7.2330000000000005</v>
      </c>
      <c r="N191">
        <v>11.795999999999999</v>
      </c>
      <c r="O191">
        <v>19.027000000000001</v>
      </c>
      <c r="P191">
        <v>26.065999999999999</v>
      </c>
      <c r="Q191">
        <v>33.298999999999999</v>
      </c>
      <c r="R191" s="8">
        <f t="shared" si="5"/>
        <v>54.055677347668102</v>
      </c>
    </row>
    <row r="192" spans="1:18" hidden="1">
      <c r="A192" s="46" t="s">
        <v>134</v>
      </c>
      <c r="B192" s="46">
        <v>2020</v>
      </c>
      <c r="C192" s="10">
        <v>43890</v>
      </c>
      <c r="D192" s="46" t="s">
        <v>13</v>
      </c>
      <c r="E192" s="46" t="s">
        <v>518</v>
      </c>
      <c r="F192" t="s">
        <v>53</v>
      </c>
      <c r="G192" s="14">
        <f>_xlfn.IFNA((C192-VLOOKUP(I192,Riders!$A$2:$C$213,2,FALSE))/365,400)</f>
        <v>22.972602739726028</v>
      </c>
      <c r="H192" s="46">
        <v>4</v>
      </c>
      <c r="I192" t="s">
        <v>52</v>
      </c>
      <c r="J192">
        <f>Table1[[#This Row],[125m]]</f>
        <v>11.598000000000001</v>
      </c>
      <c r="K192">
        <f>Table1[[#This Row],[250m]]-Table1[[#This Row],[125m]]</f>
        <v>7.3289999999999988</v>
      </c>
      <c r="L192">
        <f>Table1[[#This Row],[375m]]-Table1[[#This Row],[250m]]</f>
        <v>7.1410000000000018</v>
      </c>
      <c r="M192">
        <f>Table1[[#This Row],[500m]]-Table1[[#This Row],[375m]]</f>
        <v>7.3419999999999952</v>
      </c>
      <c r="N192">
        <v>11.598000000000001</v>
      </c>
      <c r="O192">
        <v>18.927</v>
      </c>
      <c r="P192">
        <v>26.068000000000001</v>
      </c>
      <c r="Q192">
        <v>33.409999999999997</v>
      </c>
      <c r="R192" s="8">
        <f t="shared" si="5"/>
        <v>53.876085004489681</v>
      </c>
    </row>
    <row r="193" spans="1:18" hidden="1">
      <c r="A193" s="46" t="s">
        <v>134</v>
      </c>
      <c r="B193" s="46">
        <v>2020</v>
      </c>
      <c r="C193" s="10">
        <v>43890</v>
      </c>
      <c r="D193" s="46" t="s">
        <v>13</v>
      </c>
      <c r="E193" s="46" t="s">
        <v>518</v>
      </c>
      <c r="F193" t="s">
        <v>121</v>
      </c>
      <c r="G193" s="14">
        <f>_xlfn.IFNA((C193-VLOOKUP(I193,Riders!$A$2:$C$213,2,FALSE))/365,400)</f>
        <v>400</v>
      </c>
      <c r="H193" s="46">
        <v>5</v>
      </c>
      <c r="I193" t="s">
        <v>113</v>
      </c>
      <c r="J193">
        <f>Table1[[#This Row],[125m]]</f>
        <v>11.769</v>
      </c>
      <c r="K193">
        <f>Table1[[#This Row],[250m]]-Table1[[#This Row],[125m]]</f>
        <v>7.3650000000000002</v>
      </c>
      <c r="L193">
        <f>Table1[[#This Row],[375m]]-Table1[[#This Row],[250m]]</f>
        <v>7.1069999999999993</v>
      </c>
      <c r="M193">
        <f>Table1[[#This Row],[500m]]-Table1[[#This Row],[375m]]</f>
        <v>7.2289999999999992</v>
      </c>
      <c r="N193">
        <v>11.769</v>
      </c>
      <c r="O193">
        <v>19.134</v>
      </c>
      <c r="P193">
        <v>26.241</v>
      </c>
      <c r="Q193">
        <v>33.47</v>
      </c>
      <c r="R193" s="8">
        <f t="shared" si="5"/>
        <v>53.779504033462807</v>
      </c>
    </row>
    <row r="194" spans="1:18" hidden="1">
      <c r="A194" s="46" t="s">
        <v>134</v>
      </c>
      <c r="B194" s="46">
        <v>2020</v>
      </c>
      <c r="C194" s="10">
        <v>43890</v>
      </c>
      <c r="D194" s="46" t="s">
        <v>13</v>
      </c>
      <c r="E194" s="46" t="s">
        <v>518</v>
      </c>
      <c r="F194" t="s">
        <v>19</v>
      </c>
      <c r="G194" s="14">
        <f>_xlfn.IFNA((C194-VLOOKUP(I194,Riders!$A$2:$C$213,2,FALSE))/365,400)</f>
        <v>23.890410958904109</v>
      </c>
      <c r="H194" s="46">
        <v>6</v>
      </c>
      <c r="I194" t="s">
        <v>519</v>
      </c>
      <c r="J194">
        <f>Table1[[#This Row],[125m]]</f>
        <v>11.505000000000001</v>
      </c>
      <c r="K194">
        <f>Table1[[#This Row],[250m]]-Table1[[#This Row],[125m]]</f>
        <v>7.2989999999999977</v>
      </c>
      <c r="L194">
        <f>Table1[[#This Row],[375m]]-Table1[[#This Row],[250m]]</f>
        <v>7.1920000000000002</v>
      </c>
      <c r="M194">
        <f>Table1[[#This Row],[500m]]-Table1[[#This Row],[375m]]</f>
        <v>7.5250000000000021</v>
      </c>
      <c r="N194">
        <v>11.505000000000001</v>
      </c>
      <c r="O194">
        <v>18.803999999999998</v>
      </c>
      <c r="P194">
        <v>25.995999999999999</v>
      </c>
      <c r="Q194">
        <v>33.521000000000001</v>
      </c>
      <c r="R194" s="8">
        <f t="shared" si="5"/>
        <v>53.69768205005817</v>
      </c>
    </row>
    <row r="195" spans="1:18" hidden="1">
      <c r="A195" s="46" t="s">
        <v>134</v>
      </c>
      <c r="B195" s="46">
        <v>2020</v>
      </c>
      <c r="C195" s="10">
        <v>43890</v>
      </c>
      <c r="D195" s="46" t="s">
        <v>13</v>
      </c>
      <c r="E195" s="46" t="s">
        <v>518</v>
      </c>
      <c r="F195" t="s">
        <v>121</v>
      </c>
      <c r="G195" s="14">
        <f>_xlfn.IFNA((C195-VLOOKUP(I195,Riders!$A$2:$C$213,2,FALSE))/365,400)</f>
        <v>400</v>
      </c>
      <c r="H195" s="46">
        <v>7</v>
      </c>
      <c r="I195" t="s">
        <v>111</v>
      </c>
      <c r="J195">
        <f>Table1[[#This Row],[125m]]</f>
        <v>11.891</v>
      </c>
      <c r="K195">
        <f>Table1[[#This Row],[250m]]-Table1[[#This Row],[125m]]</f>
        <v>7.3720000000000017</v>
      </c>
      <c r="L195">
        <f>Table1[[#This Row],[375m]]-Table1[[#This Row],[250m]]</f>
        <v>7.0809999999999995</v>
      </c>
      <c r="M195">
        <f>Table1[[#This Row],[500m]]-Table1[[#This Row],[375m]]</f>
        <v>7.205999999999996</v>
      </c>
      <c r="N195">
        <v>11.891</v>
      </c>
      <c r="O195">
        <v>19.263000000000002</v>
      </c>
      <c r="P195">
        <v>26.344000000000001</v>
      </c>
      <c r="Q195">
        <v>33.549999999999997</v>
      </c>
      <c r="R195" s="8">
        <f t="shared" si="5"/>
        <v>53.651266766020868</v>
      </c>
    </row>
    <row r="196" spans="1:18" hidden="1">
      <c r="A196" s="46" t="s">
        <v>134</v>
      </c>
      <c r="B196" s="46">
        <v>2020</v>
      </c>
      <c r="C196" s="10">
        <v>43890</v>
      </c>
      <c r="D196" s="46" t="s">
        <v>13</v>
      </c>
      <c r="E196" s="46" t="s">
        <v>518</v>
      </c>
      <c r="F196" t="s">
        <v>47</v>
      </c>
      <c r="G196" s="14">
        <f>_xlfn.IFNA((C196-VLOOKUP(I196,Riders!$A$2:$C$213,2,FALSE))/365,400)</f>
        <v>400</v>
      </c>
      <c r="H196" s="46">
        <v>8</v>
      </c>
      <c r="I196" t="s">
        <v>101</v>
      </c>
      <c r="J196">
        <f>Table1[[#This Row],[125m]]</f>
        <v>11.866</v>
      </c>
      <c r="K196">
        <f>Table1[[#This Row],[250m]]-Table1[[#This Row],[125m]]</f>
        <v>7.4089999999999989</v>
      </c>
      <c r="L196">
        <f>Table1[[#This Row],[375m]]-Table1[[#This Row],[250m]]</f>
        <v>7.1000000000000014</v>
      </c>
      <c r="M196">
        <f>Table1[[#This Row],[500m]]-Table1[[#This Row],[375m]]</f>
        <v>7.2800000000000011</v>
      </c>
      <c r="N196">
        <v>11.866</v>
      </c>
      <c r="O196">
        <v>19.274999999999999</v>
      </c>
      <c r="P196">
        <v>26.375</v>
      </c>
      <c r="Q196">
        <v>33.655000000000001</v>
      </c>
      <c r="R196" s="8">
        <f t="shared" si="5"/>
        <v>53.483880552666761</v>
      </c>
    </row>
    <row r="197" spans="1:18" hidden="1">
      <c r="A197" s="46" t="s">
        <v>134</v>
      </c>
      <c r="B197" s="46">
        <v>2020</v>
      </c>
      <c r="C197" s="10">
        <v>43890</v>
      </c>
      <c r="D197" s="46" t="s">
        <v>13</v>
      </c>
      <c r="E197" s="46" t="s">
        <v>518</v>
      </c>
      <c r="F197" t="s">
        <v>31</v>
      </c>
      <c r="G197" s="14">
        <f>_xlfn.IFNA((C197-VLOOKUP(I197,Riders!$A$2:$C$213,2,FALSE))/365,400)</f>
        <v>400</v>
      </c>
      <c r="H197" s="46">
        <v>9</v>
      </c>
      <c r="I197" t="s">
        <v>30</v>
      </c>
      <c r="J197">
        <f>Table1[[#This Row],[125m]]</f>
        <v>12.05</v>
      </c>
      <c r="K197">
        <f>Table1[[#This Row],[250m]]-Table1[[#This Row],[125m]]</f>
        <v>7.3709999999999987</v>
      </c>
      <c r="L197">
        <f>Table1[[#This Row],[375m]]-Table1[[#This Row],[250m]]</f>
        <v>7.1069999999999993</v>
      </c>
      <c r="M197">
        <f>Table1[[#This Row],[500m]]-Table1[[#This Row],[375m]]</f>
        <v>7.25</v>
      </c>
      <c r="N197">
        <v>12.05</v>
      </c>
      <c r="O197">
        <v>19.420999999999999</v>
      </c>
      <c r="P197">
        <v>26.527999999999999</v>
      </c>
      <c r="Q197">
        <v>33.777999999999999</v>
      </c>
      <c r="R197" s="8">
        <f t="shared" si="5"/>
        <v>53.289123097874359</v>
      </c>
    </row>
    <row r="198" spans="1:18" hidden="1">
      <c r="A198" s="46" t="s">
        <v>134</v>
      </c>
      <c r="B198" s="46">
        <v>2020</v>
      </c>
      <c r="C198" s="10">
        <v>43890</v>
      </c>
      <c r="D198" s="46" t="s">
        <v>13</v>
      </c>
      <c r="E198" s="46" t="s">
        <v>518</v>
      </c>
      <c r="F198" t="s">
        <v>44</v>
      </c>
      <c r="G198" s="14">
        <f>_xlfn.IFNA((C198-VLOOKUP(I198,Riders!$A$2:$C$213,2,FALSE))/365,400)</f>
        <v>27.279452054794522</v>
      </c>
      <c r="H198" s="46">
        <v>10</v>
      </c>
      <c r="I198" t="s">
        <v>43</v>
      </c>
      <c r="J198">
        <f>Table1[[#This Row],[125m]]</f>
        <v>11.987</v>
      </c>
      <c r="K198">
        <f>Table1[[#This Row],[250m]]-Table1[[#This Row],[125m]]</f>
        <v>7.3630000000000013</v>
      </c>
      <c r="L198">
        <f>Table1[[#This Row],[375m]]-Table1[[#This Row],[250m]]</f>
        <v>7.139999999999997</v>
      </c>
      <c r="M198">
        <f>Table1[[#This Row],[500m]]-Table1[[#This Row],[375m]]</f>
        <v>7.379999999999999</v>
      </c>
      <c r="N198">
        <v>11.987</v>
      </c>
      <c r="O198">
        <v>19.350000000000001</v>
      </c>
      <c r="P198">
        <v>26.49</v>
      </c>
      <c r="Q198">
        <v>33.869999999999997</v>
      </c>
      <c r="R198" s="8">
        <f t="shared" si="5"/>
        <v>53.144375553587253</v>
      </c>
    </row>
    <row r="199" spans="1:18" hidden="1">
      <c r="A199" s="46" t="s">
        <v>134</v>
      </c>
      <c r="B199" s="46">
        <v>2020</v>
      </c>
      <c r="C199" s="10">
        <v>43890</v>
      </c>
      <c r="D199" s="46" t="s">
        <v>13</v>
      </c>
      <c r="E199" s="46" t="s">
        <v>518</v>
      </c>
      <c r="F199" t="s">
        <v>121</v>
      </c>
      <c r="G199" s="14">
        <f>_xlfn.IFNA((C199-VLOOKUP(I199,Riders!$A$2:$C$213,2,FALSE))/365,400)</f>
        <v>400</v>
      </c>
      <c r="H199" s="46">
        <v>11</v>
      </c>
      <c r="I199" t="s">
        <v>143</v>
      </c>
      <c r="J199">
        <f>Table1[[#This Row],[125m]]</f>
        <v>11.675000000000001</v>
      </c>
      <c r="K199">
        <f>Table1[[#This Row],[250m]]-Table1[[#This Row],[125m]]</f>
        <v>7.468</v>
      </c>
      <c r="L199">
        <f>Table1[[#This Row],[375m]]-Table1[[#This Row],[250m]]</f>
        <v>7.2949999999999982</v>
      </c>
      <c r="M199">
        <f>Table1[[#This Row],[500m]]-Table1[[#This Row],[375m]]</f>
        <v>7.5500000000000007</v>
      </c>
      <c r="N199">
        <v>11.675000000000001</v>
      </c>
      <c r="O199">
        <v>19.143000000000001</v>
      </c>
      <c r="P199">
        <v>26.437999999999999</v>
      </c>
      <c r="Q199">
        <v>33.988</v>
      </c>
      <c r="R199" s="8">
        <f t="shared" si="5"/>
        <v>52.959868188772511</v>
      </c>
    </row>
    <row r="200" spans="1:18" hidden="1">
      <c r="A200" s="46" t="s">
        <v>134</v>
      </c>
      <c r="B200" s="46">
        <v>2020</v>
      </c>
      <c r="C200" s="10">
        <v>43890</v>
      </c>
      <c r="D200" s="46" t="s">
        <v>13</v>
      </c>
      <c r="E200" s="46" t="s">
        <v>518</v>
      </c>
      <c r="F200" t="s">
        <v>19</v>
      </c>
      <c r="G200" s="14">
        <f>_xlfn.IFNA((C200-VLOOKUP(I200,Riders!$A$2:$C$213,2,FALSE))/365,400)</f>
        <v>20.484931506849314</v>
      </c>
      <c r="H200" s="46">
        <v>12</v>
      </c>
      <c r="I200" t="s">
        <v>523</v>
      </c>
      <c r="J200">
        <f>Table1[[#This Row],[125m]]</f>
        <v>12.208</v>
      </c>
      <c r="K200">
        <f>Table1[[#This Row],[250m]]-Table1[[#This Row],[125m]]</f>
        <v>7.4709999999999983</v>
      </c>
      <c r="L200">
        <f>Table1[[#This Row],[375m]]-Table1[[#This Row],[250m]]</f>
        <v>7.1410000000000018</v>
      </c>
      <c r="M200">
        <f>Table1[[#This Row],[500m]]-Table1[[#This Row],[375m]]</f>
        <v>7.2439999999999998</v>
      </c>
      <c r="N200">
        <v>12.208</v>
      </c>
      <c r="O200">
        <v>19.678999999999998</v>
      </c>
      <c r="P200">
        <v>26.82</v>
      </c>
      <c r="Q200">
        <v>34.064</v>
      </c>
      <c r="R200" s="8">
        <f t="shared" si="5"/>
        <v>52.84170972287459</v>
      </c>
    </row>
    <row r="201" spans="1:18" hidden="1">
      <c r="A201" s="46" t="s">
        <v>134</v>
      </c>
      <c r="B201" s="46">
        <v>2020</v>
      </c>
      <c r="C201" s="10">
        <v>43890</v>
      </c>
      <c r="D201" s="46" t="s">
        <v>13</v>
      </c>
      <c r="E201" s="46" t="s">
        <v>518</v>
      </c>
      <c r="F201" t="s">
        <v>121</v>
      </c>
      <c r="G201" s="14">
        <f>_xlfn.IFNA((C201-VLOOKUP(I201,Riders!$A$2:$C$213,2,FALSE))/365,400)</f>
        <v>400</v>
      </c>
      <c r="H201" s="46">
        <v>13</v>
      </c>
      <c r="I201" t="s">
        <v>166</v>
      </c>
      <c r="J201">
        <f>Table1[[#This Row],[125m]]</f>
        <v>11.833</v>
      </c>
      <c r="K201">
        <f>Table1[[#This Row],[250m]]-Table1[[#This Row],[125m]]</f>
        <v>7.2990000000000013</v>
      </c>
      <c r="L201">
        <f>Table1[[#This Row],[375m]]-Table1[[#This Row],[250m]]</f>
        <v>7.2479999999999976</v>
      </c>
      <c r="M201">
        <f>Table1[[#This Row],[500m]]-Table1[[#This Row],[375m]]</f>
        <v>7.6939999999999991</v>
      </c>
      <c r="N201">
        <v>11.833</v>
      </c>
      <c r="O201">
        <v>19.132000000000001</v>
      </c>
      <c r="P201">
        <v>26.38</v>
      </c>
      <c r="Q201">
        <v>34.073999999999998</v>
      </c>
      <c r="R201" s="8">
        <f t="shared" si="5"/>
        <v>52.826201796090864</v>
      </c>
    </row>
    <row r="202" spans="1:18" hidden="1">
      <c r="A202" s="46" t="s">
        <v>134</v>
      </c>
      <c r="B202" s="46">
        <v>2020</v>
      </c>
      <c r="C202" s="10">
        <v>43890</v>
      </c>
      <c r="D202" s="46" t="s">
        <v>13</v>
      </c>
      <c r="E202" s="46" t="s">
        <v>518</v>
      </c>
      <c r="F202" t="s">
        <v>36</v>
      </c>
      <c r="G202" s="14">
        <f>_xlfn.IFNA((C202-VLOOKUP(I202,Riders!$A$2:$C$213,2,FALSE))/365,400)</f>
        <v>400</v>
      </c>
      <c r="H202" s="46">
        <v>14</v>
      </c>
      <c r="I202" t="s">
        <v>542</v>
      </c>
      <c r="J202">
        <f>Table1[[#This Row],[125m]]</f>
        <v>11.848000000000001</v>
      </c>
      <c r="K202">
        <f>Table1[[#This Row],[250m]]-Table1[[#This Row],[125m]]</f>
        <v>7.4459999999999997</v>
      </c>
      <c r="L202">
        <f>Table1[[#This Row],[375m]]-Table1[[#This Row],[250m]]</f>
        <v>7.3109999999999999</v>
      </c>
      <c r="M202">
        <f>Table1[[#This Row],[500m]]-Table1[[#This Row],[375m]]</f>
        <v>7.5340000000000025</v>
      </c>
      <c r="N202">
        <v>11.848000000000001</v>
      </c>
      <c r="O202">
        <v>19.294</v>
      </c>
      <c r="P202">
        <v>26.605</v>
      </c>
      <c r="Q202">
        <v>34.139000000000003</v>
      </c>
      <c r="R202" s="8">
        <f t="shared" si="5"/>
        <v>52.725621722956149</v>
      </c>
    </row>
    <row r="203" spans="1:18" hidden="1">
      <c r="A203" s="46" t="s">
        <v>134</v>
      </c>
      <c r="B203" s="46">
        <v>2020</v>
      </c>
      <c r="C203" s="10">
        <v>43890</v>
      </c>
      <c r="D203" s="46" t="s">
        <v>13</v>
      </c>
      <c r="E203" s="46" t="s">
        <v>518</v>
      </c>
      <c r="F203" t="s">
        <v>61</v>
      </c>
      <c r="G203" s="14">
        <f>_xlfn.IFNA((C203-VLOOKUP(I203,Riders!$A$2:$C$213,2,FALSE))/365,400)</f>
        <v>31.621917808219177</v>
      </c>
      <c r="H203" s="46">
        <v>15</v>
      </c>
      <c r="I203" t="s">
        <v>60</v>
      </c>
      <c r="J203">
        <f>Table1[[#This Row],[125m]]</f>
        <v>12.256</v>
      </c>
      <c r="K203">
        <f>Table1[[#This Row],[250m]]-Table1[[#This Row],[125m]]</f>
        <v>7.4589999999999996</v>
      </c>
      <c r="L203">
        <f>Table1[[#This Row],[375m]]-Table1[[#This Row],[250m]]</f>
        <v>7.3270000000000017</v>
      </c>
      <c r="M203">
        <f>Table1[[#This Row],[500m]]-Table1[[#This Row],[375m]]</f>
        <v>7.5439999999999969</v>
      </c>
      <c r="N203">
        <v>12.256</v>
      </c>
      <c r="O203">
        <v>19.715</v>
      </c>
      <c r="P203">
        <v>27.042000000000002</v>
      </c>
      <c r="Q203">
        <v>34.585999999999999</v>
      </c>
      <c r="R203" s="8">
        <f t="shared" si="5"/>
        <v>52.044179725900655</v>
      </c>
    </row>
    <row r="204" spans="1:18" hidden="1">
      <c r="A204" s="46" t="s">
        <v>134</v>
      </c>
      <c r="B204" s="46">
        <v>2020</v>
      </c>
      <c r="C204" s="10">
        <v>43890</v>
      </c>
      <c r="D204" s="46" t="s">
        <v>13</v>
      </c>
      <c r="E204" s="46" t="s">
        <v>518</v>
      </c>
      <c r="F204" t="s">
        <v>38</v>
      </c>
      <c r="G204" s="14">
        <f>_xlfn.IFNA((C204-VLOOKUP(I204,Riders!$A$2:$C$213,2,FALSE))/365,400)</f>
        <v>120.24657534246575</v>
      </c>
      <c r="H204" s="46">
        <v>16</v>
      </c>
      <c r="I204" t="s">
        <v>157</v>
      </c>
      <c r="J204">
        <f>Table1[[#This Row],[125m]]</f>
        <v>11.782999999999999</v>
      </c>
      <c r="K204">
        <f>Table1[[#This Row],[250m]]-Table1[[#This Row],[125m]]</f>
        <v>7.35</v>
      </c>
      <c r="L204">
        <f>Table1[[#This Row],[375m]]-Table1[[#This Row],[250m]]</f>
        <v>7.458000000000002</v>
      </c>
      <c r="M204">
        <f>Table1[[#This Row],[500m]]-Table1[[#This Row],[375m]]</f>
        <v>8.1199999999999974</v>
      </c>
      <c r="N204">
        <v>11.782999999999999</v>
      </c>
      <c r="O204">
        <v>19.132999999999999</v>
      </c>
      <c r="P204">
        <v>26.591000000000001</v>
      </c>
      <c r="Q204">
        <v>34.710999999999999</v>
      </c>
      <c r="R204" s="8">
        <f t="shared" si="5"/>
        <v>51.856760104865891</v>
      </c>
    </row>
    <row r="205" spans="1:18" hidden="1">
      <c r="A205" s="46" t="s">
        <v>134</v>
      </c>
      <c r="B205" s="46">
        <v>2020</v>
      </c>
      <c r="C205" s="10">
        <v>43890</v>
      </c>
      <c r="D205" s="46" t="s">
        <v>13</v>
      </c>
      <c r="E205" s="46" t="s">
        <v>518</v>
      </c>
      <c r="F205" t="s">
        <v>21</v>
      </c>
      <c r="G205" s="14">
        <f>_xlfn.IFNA((C205-VLOOKUP(I205,Riders!$A$2:$C$213,2,FALSE))/365,400)</f>
        <v>23.780821917808218</v>
      </c>
      <c r="H205" s="46">
        <v>17</v>
      </c>
      <c r="I205" t="s">
        <v>119</v>
      </c>
      <c r="J205">
        <f>Table1[[#This Row],[125m]]</f>
        <v>12.226000000000001</v>
      </c>
      <c r="K205">
        <f>Table1[[#This Row],[250m]]-Table1[[#This Row],[125m]]</f>
        <v>7.5849999999999991</v>
      </c>
      <c r="L205">
        <f>Table1[[#This Row],[375m]]-Table1[[#This Row],[250m]]</f>
        <v>7.4149999999999991</v>
      </c>
      <c r="M205">
        <f>Table1[[#This Row],[500m]]-Table1[[#This Row],[375m]]</f>
        <v>7.6020000000000039</v>
      </c>
      <c r="N205">
        <v>12.226000000000001</v>
      </c>
      <c r="O205">
        <v>19.811</v>
      </c>
      <c r="P205">
        <v>27.225999999999999</v>
      </c>
      <c r="Q205">
        <v>34.828000000000003</v>
      </c>
      <c r="R205" s="8">
        <f t="shared" si="5"/>
        <v>51.682554266681976</v>
      </c>
    </row>
    <row r="206" spans="1:18" hidden="1">
      <c r="A206" s="46" t="s">
        <v>134</v>
      </c>
      <c r="B206" s="46">
        <v>2020</v>
      </c>
      <c r="C206" s="10">
        <v>43890</v>
      </c>
      <c r="D206" s="46" t="s">
        <v>13</v>
      </c>
      <c r="E206" s="46" t="s">
        <v>518</v>
      </c>
      <c r="F206" t="s">
        <v>38</v>
      </c>
      <c r="G206" s="14">
        <f>_xlfn.IFNA((C206-VLOOKUP(I206,Riders!$A$2:$C$213,2,FALSE))/365,400)</f>
        <v>22.676712328767124</v>
      </c>
      <c r="H206" s="46">
        <v>18</v>
      </c>
      <c r="I206" t="s">
        <v>524</v>
      </c>
      <c r="J206">
        <f>Table1[[#This Row],[125m]]</f>
        <v>12.58</v>
      </c>
      <c r="K206">
        <f>Table1[[#This Row],[250m]]-Table1[[#This Row],[125m]]</f>
        <v>7.4880000000000013</v>
      </c>
      <c r="L206">
        <f>Table1[[#This Row],[375m]]-Table1[[#This Row],[250m]]</f>
        <v>7.2439999999999998</v>
      </c>
      <c r="M206">
        <f>Table1[[#This Row],[500m]]-Table1[[#This Row],[375m]]</f>
        <v>7.5440000000000005</v>
      </c>
      <c r="N206">
        <v>12.58</v>
      </c>
      <c r="O206">
        <v>20.068000000000001</v>
      </c>
      <c r="P206">
        <v>27.312000000000001</v>
      </c>
      <c r="Q206">
        <v>34.856000000000002</v>
      </c>
      <c r="R206" s="8">
        <f t="shared" si="5"/>
        <v>51.641037411062655</v>
      </c>
    </row>
    <row r="207" spans="1:18" hidden="1">
      <c r="A207" s="46" t="s">
        <v>134</v>
      </c>
      <c r="B207" s="46">
        <v>2020</v>
      </c>
      <c r="C207" s="10">
        <v>43890</v>
      </c>
      <c r="D207" s="46" t="s">
        <v>13</v>
      </c>
      <c r="E207" s="46" t="s">
        <v>518</v>
      </c>
      <c r="F207" t="s">
        <v>27</v>
      </c>
      <c r="G207" s="14">
        <f>_xlfn.IFNA((C207-VLOOKUP(I207,Riders!$A$2:$C$213,2,FALSE))/365,400)</f>
        <v>24.372602739726027</v>
      </c>
      <c r="H207" s="46">
        <v>19</v>
      </c>
      <c r="I207" t="s">
        <v>41</v>
      </c>
      <c r="J207">
        <f>Table1[[#This Row],[125m]]</f>
        <v>12.603</v>
      </c>
      <c r="K207">
        <f>Table1[[#This Row],[250m]]-Table1[[#This Row],[125m]]</f>
        <v>7.5729999999999986</v>
      </c>
      <c r="L207">
        <f>Table1[[#This Row],[375m]]-Table1[[#This Row],[250m]]</f>
        <v>7.3190000000000026</v>
      </c>
      <c r="M207">
        <f>Table1[[#This Row],[500m]]-Table1[[#This Row],[375m]]</f>
        <v>7.5969999999999978</v>
      </c>
      <c r="N207">
        <v>12.603</v>
      </c>
      <c r="O207">
        <v>20.175999999999998</v>
      </c>
      <c r="P207">
        <v>27.495000000000001</v>
      </c>
      <c r="Q207">
        <v>35.091999999999999</v>
      </c>
      <c r="R207" s="8">
        <f t="shared" si="5"/>
        <v>51.293742163456059</v>
      </c>
    </row>
    <row r="208" spans="1:18" hidden="1">
      <c r="A208" s="46" t="s">
        <v>134</v>
      </c>
      <c r="B208" s="46">
        <v>2020</v>
      </c>
      <c r="C208" s="10">
        <v>43890</v>
      </c>
      <c r="D208" s="46" t="s">
        <v>13</v>
      </c>
      <c r="E208" s="46" t="s">
        <v>518</v>
      </c>
      <c r="F208" t="s">
        <v>145</v>
      </c>
      <c r="G208" s="14">
        <f>_xlfn.IFNA((C208-VLOOKUP(I208,Riders!$A$2:$C$213,2,FALSE))/365,400)</f>
        <v>400</v>
      </c>
      <c r="H208" s="46">
        <v>20</v>
      </c>
      <c r="I208" t="s">
        <v>543</v>
      </c>
      <c r="J208">
        <f>Table1[[#This Row],[125m]]</f>
        <v>12.808</v>
      </c>
      <c r="K208">
        <f>Table1[[#This Row],[250m]]-Table1[[#This Row],[125m]]</f>
        <v>7.5450000000000017</v>
      </c>
      <c r="L208">
        <f>Table1[[#This Row],[375m]]-Table1[[#This Row],[250m]]</f>
        <v>7.2789999999999999</v>
      </c>
      <c r="M208">
        <f>Table1[[#This Row],[500m]]-Table1[[#This Row],[375m]]</f>
        <v>7.5509999999999984</v>
      </c>
      <c r="N208">
        <v>12.808</v>
      </c>
      <c r="O208">
        <v>20.353000000000002</v>
      </c>
      <c r="P208">
        <v>27.632000000000001</v>
      </c>
      <c r="Q208">
        <v>35.183</v>
      </c>
      <c r="R208" s="8">
        <f t="shared" si="5"/>
        <v>51.161072108688856</v>
      </c>
    </row>
    <row r="209" spans="1:18" hidden="1">
      <c r="A209" s="46" t="s">
        <v>134</v>
      </c>
      <c r="B209" s="46">
        <v>2020</v>
      </c>
      <c r="C209" s="10">
        <v>43890</v>
      </c>
      <c r="D209" s="46" t="s">
        <v>13</v>
      </c>
      <c r="E209" s="46" t="s">
        <v>518</v>
      </c>
      <c r="F209" t="s">
        <v>159</v>
      </c>
      <c r="G209" s="14">
        <f>_xlfn.IFNA((C209-VLOOKUP(I209,Riders!$A$2:$C$213,2,FALSE))/365,400)</f>
        <v>120.24657534246575</v>
      </c>
      <c r="H209" s="46">
        <v>21</v>
      </c>
      <c r="I209" t="s">
        <v>158</v>
      </c>
      <c r="J209">
        <f>Table1[[#This Row],[125m]]</f>
        <v>12.561999999999999</v>
      </c>
      <c r="K209">
        <f>Table1[[#This Row],[250m]]-Table1[[#This Row],[125m]]</f>
        <v>7.6349999999999998</v>
      </c>
      <c r="L209">
        <f>Table1[[#This Row],[375m]]-Table1[[#This Row],[250m]]</f>
        <v>7.4430000000000014</v>
      </c>
      <c r="M209">
        <f>Table1[[#This Row],[500m]]-Table1[[#This Row],[375m]]</f>
        <v>7.6439999999999984</v>
      </c>
      <c r="N209">
        <v>12.561999999999999</v>
      </c>
      <c r="O209">
        <v>20.196999999999999</v>
      </c>
      <c r="P209">
        <v>27.64</v>
      </c>
      <c r="Q209">
        <v>35.283999999999999</v>
      </c>
      <c r="R209" s="8">
        <f t="shared" si="5"/>
        <v>51.01462419226845</v>
      </c>
    </row>
    <row r="210" spans="1:18">
      <c r="A210" s="46" t="s">
        <v>134</v>
      </c>
      <c r="B210" s="46">
        <v>2020</v>
      </c>
      <c r="C210" s="10">
        <v>43890</v>
      </c>
      <c r="D210" s="46" t="s">
        <v>13</v>
      </c>
      <c r="E210" s="46" t="s">
        <v>209</v>
      </c>
      <c r="F210" t="s">
        <v>15</v>
      </c>
      <c r="G210" s="14">
        <f>_xlfn.IFNA((C210-VLOOKUP(I210,Riders!$A$2:$C$213,2,FALSE))/365,400)</f>
        <v>120.24657534246575</v>
      </c>
      <c r="H210" s="46">
        <v>1</v>
      </c>
      <c r="I210" t="s">
        <v>14</v>
      </c>
      <c r="J210">
        <f>Table1[[#This Row],[125m]]</f>
        <v>11.911</v>
      </c>
      <c r="K210">
        <f>Table1[[#This Row],[250m]]-Table1[[#This Row],[125m]]</f>
        <v>7.1850000000000005</v>
      </c>
      <c r="L210">
        <f>Table1[[#This Row],[375m]]-Table1[[#This Row],[250m]]</f>
        <v>6.9370000000000012</v>
      </c>
      <c r="M210">
        <f>Table1[[#This Row],[500m]]-Table1[[#This Row],[375m]]</f>
        <v>7.088000000000001</v>
      </c>
      <c r="N210">
        <v>11.911</v>
      </c>
      <c r="O210">
        <v>19.096</v>
      </c>
      <c r="P210">
        <v>26.033000000000001</v>
      </c>
      <c r="Q210">
        <v>33.121000000000002</v>
      </c>
      <c r="R210" s="8">
        <f t="shared" si="5"/>
        <v>54.346185199722228</v>
      </c>
    </row>
    <row r="211" spans="1:18">
      <c r="A211" s="46" t="s">
        <v>134</v>
      </c>
      <c r="B211" s="46">
        <v>2020</v>
      </c>
      <c r="C211" s="10">
        <v>43890</v>
      </c>
      <c r="D211" s="46" t="s">
        <v>13</v>
      </c>
      <c r="E211" s="46" t="s">
        <v>209</v>
      </c>
      <c r="F211" t="s">
        <v>44</v>
      </c>
      <c r="G211" s="14">
        <f>_xlfn.IFNA((C211-VLOOKUP(I211,Riders!$A$2:$C$213,2,FALSE))/365,400)</f>
        <v>29.643835616438356</v>
      </c>
      <c r="H211" s="46">
        <v>2</v>
      </c>
      <c r="I211" t="s">
        <v>141</v>
      </c>
      <c r="J211">
        <f>Table1[[#This Row],[125m]]</f>
        <v>11.619</v>
      </c>
      <c r="K211">
        <f>Table1[[#This Row],[250m]]-Table1[[#This Row],[125m]]</f>
        <v>7.1999999999999993</v>
      </c>
      <c r="L211">
        <f>Table1[[#This Row],[375m]]-Table1[[#This Row],[250m]]</f>
        <v>7.0370000000000026</v>
      </c>
      <c r="M211">
        <f>Table1[[#This Row],[500m]]-Table1[[#This Row],[375m]]</f>
        <v>7.2980000000000018</v>
      </c>
      <c r="N211">
        <v>11.619</v>
      </c>
      <c r="O211">
        <v>18.818999999999999</v>
      </c>
      <c r="P211">
        <v>25.856000000000002</v>
      </c>
      <c r="Q211">
        <v>33.154000000000003</v>
      </c>
      <c r="R211" s="8">
        <f t="shared" si="5"/>
        <v>54.292091452011817</v>
      </c>
    </row>
    <row r="212" spans="1:18">
      <c r="A212" s="46" t="s">
        <v>134</v>
      </c>
      <c r="B212" s="46">
        <v>2020</v>
      </c>
      <c r="C212" s="10">
        <v>43890</v>
      </c>
      <c r="D212" s="46" t="s">
        <v>13</v>
      </c>
      <c r="E212" s="46" t="s">
        <v>209</v>
      </c>
      <c r="F212" t="s">
        <v>53</v>
      </c>
      <c r="G212" s="14">
        <f>_xlfn.IFNA((C212-VLOOKUP(I212,Riders!$A$2:$C$213,2,FALSE))/365,400)</f>
        <v>22.972602739726028</v>
      </c>
      <c r="H212" s="46">
        <v>3</v>
      </c>
      <c r="I212" t="s">
        <v>52</v>
      </c>
      <c r="J212">
        <f>Table1[[#This Row],[125m]]</f>
        <v>11.395</v>
      </c>
      <c r="K212">
        <f>Table1[[#This Row],[250m]]-Table1[[#This Row],[125m]]</f>
        <v>7.3109999999999999</v>
      </c>
      <c r="L212">
        <f>Table1[[#This Row],[375m]]-Table1[[#This Row],[250m]]</f>
        <v>7.1219999999999999</v>
      </c>
      <c r="M212">
        <f>Table1[[#This Row],[500m]]-Table1[[#This Row],[375m]]</f>
        <v>7.343</v>
      </c>
      <c r="N212">
        <v>11.395</v>
      </c>
      <c r="O212">
        <v>18.706</v>
      </c>
      <c r="P212">
        <v>25.827999999999999</v>
      </c>
      <c r="Q212">
        <v>33.170999999999999</v>
      </c>
      <c r="R212" s="8">
        <f t="shared" si="5"/>
        <v>54.264266980193547</v>
      </c>
    </row>
    <row r="213" spans="1:18">
      <c r="A213" s="46" t="s">
        <v>134</v>
      </c>
      <c r="B213" s="46">
        <v>2020</v>
      </c>
      <c r="C213" s="10">
        <v>43890</v>
      </c>
      <c r="D213" s="46" t="s">
        <v>13</v>
      </c>
      <c r="E213" s="46" t="s">
        <v>209</v>
      </c>
      <c r="F213" t="s">
        <v>15</v>
      </c>
      <c r="G213" s="14">
        <f>_xlfn.IFNA((C213-VLOOKUP(I213,Riders!$A$2:$C$213,2,FALSE))/365,400)</f>
        <v>120.24657534246575</v>
      </c>
      <c r="H213" s="46">
        <v>4</v>
      </c>
      <c r="I213" t="s">
        <v>22</v>
      </c>
      <c r="J213">
        <f>Table1[[#This Row],[125m]]</f>
        <v>11.657</v>
      </c>
      <c r="K213">
        <f>Table1[[#This Row],[250m]]-Table1[[#This Row],[125m]]</f>
        <v>7.3079999999999998</v>
      </c>
      <c r="L213">
        <f>Table1[[#This Row],[375m]]-Table1[[#This Row],[250m]]</f>
        <v>7.0139999999999993</v>
      </c>
      <c r="M213">
        <f>Table1[[#This Row],[500m]]-Table1[[#This Row],[375m]]</f>
        <v>7.2000000000000028</v>
      </c>
      <c r="N213">
        <v>11.657</v>
      </c>
      <c r="O213">
        <v>18.965</v>
      </c>
      <c r="P213">
        <v>25.978999999999999</v>
      </c>
      <c r="Q213">
        <v>33.179000000000002</v>
      </c>
      <c r="R213" s="8">
        <f t="shared" si="5"/>
        <v>54.251182977184364</v>
      </c>
    </row>
    <row r="214" spans="1:18">
      <c r="A214" s="46" t="s">
        <v>134</v>
      </c>
      <c r="B214" s="46">
        <v>2020</v>
      </c>
      <c r="C214" s="10">
        <v>43890</v>
      </c>
      <c r="D214" s="46" t="s">
        <v>13</v>
      </c>
      <c r="E214" s="46" t="s">
        <v>209</v>
      </c>
      <c r="F214" t="s">
        <v>121</v>
      </c>
      <c r="G214" s="14">
        <f>_xlfn.IFNA((C214-VLOOKUP(I214,Riders!$A$2:$C$213,2,FALSE))/365,400)</f>
        <v>400</v>
      </c>
      <c r="H214" s="46">
        <v>5</v>
      </c>
      <c r="I214" t="s">
        <v>111</v>
      </c>
      <c r="J214">
        <f>Table1[[#This Row],[125m]]</f>
        <v>11.871</v>
      </c>
      <c r="K214">
        <f>Table1[[#This Row],[250m]]-Table1[[#This Row],[125m]]</f>
        <v>7.322000000000001</v>
      </c>
      <c r="L214">
        <f>Table1[[#This Row],[375m]]-Table1[[#This Row],[250m]]</f>
        <v>7.0749999999999993</v>
      </c>
      <c r="M214">
        <f>Table1[[#This Row],[500m]]-Table1[[#This Row],[375m]]</f>
        <v>7.2079999999999984</v>
      </c>
      <c r="N214">
        <v>11.871</v>
      </c>
      <c r="O214">
        <v>19.193000000000001</v>
      </c>
      <c r="P214">
        <v>26.268000000000001</v>
      </c>
      <c r="Q214">
        <v>33.475999999999999</v>
      </c>
      <c r="R214" s="8">
        <f t="shared" si="5"/>
        <v>53.769864977894613</v>
      </c>
    </row>
    <row r="215" spans="1:18">
      <c r="A215" s="46" t="s">
        <v>134</v>
      </c>
      <c r="B215" s="46">
        <v>2020</v>
      </c>
      <c r="C215" s="10">
        <v>43890</v>
      </c>
      <c r="D215" s="46" t="s">
        <v>13</v>
      </c>
      <c r="E215" s="46" t="s">
        <v>209</v>
      </c>
      <c r="F215" t="s">
        <v>121</v>
      </c>
      <c r="G215" s="14">
        <f>_xlfn.IFNA((C215-VLOOKUP(I215,Riders!$A$2:$C$213,2,FALSE))/365,400)</f>
        <v>400</v>
      </c>
      <c r="H215" s="46">
        <v>6</v>
      </c>
      <c r="I215" t="s">
        <v>113</v>
      </c>
      <c r="J215">
        <f>Table1[[#This Row],[125m]]</f>
        <v>11.682</v>
      </c>
      <c r="K215">
        <f>Table1[[#This Row],[250m]]-Table1[[#This Row],[125m]]</f>
        <v>7.3250000000000011</v>
      </c>
      <c r="L215">
        <f>Table1[[#This Row],[375m]]-Table1[[#This Row],[250m]]</f>
        <v>7.1529999999999987</v>
      </c>
      <c r="M215">
        <f>Table1[[#This Row],[500m]]-Table1[[#This Row],[375m]]</f>
        <v>7.3339999999999996</v>
      </c>
      <c r="N215">
        <v>11.682</v>
      </c>
      <c r="O215">
        <v>19.007000000000001</v>
      </c>
      <c r="P215">
        <v>26.16</v>
      </c>
      <c r="Q215">
        <v>33.494</v>
      </c>
      <c r="R215" s="8">
        <f t="shared" si="5"/>
        <v>53.740968531677318</v>
      </c>
    </row>
    <row r="216" spans="1:18">
      <c r="A216" s="46" t="s">
        <v>134</v>
      </c>
      <c r="B216" s="46">
        <v>2020</v>
      </c>
      <c r="C216" s="10">
        <v>43890</v>
      </c>
      <c r="D216" s="46" t="s">
        <v>13</v>
      </c>
      <c r="E216" s="46" t="s">
        <v>209</v>
      </c>
      <c r="F216" t="s">
        <v>47</v>
      </c>
      <c r="G216" s="14">
        <f>_xlfn.IFNA((C216-VLOOKUP(I216,Riders!$A$2:$C$213,2,FALSE))/365,400)</f>
        <v>400</v>
      </c>
      <c r="H216" s="46">
        <v>7</v>
      </c>
      <c r="I216" t="s">
        <v>101</v>
      </c>
      <c r="J216">
        <f>Table1[[#This Row],[125m]]</f>
        <v>12</v>
      </c>
      <c r="K216">
        <f>Table1[[#This Row],[250m]]-Table1[[#This Row],[125m]]</f>
        <v>7.3990000000000009</v>
      </c>
      <c r="L216">
        <f>Table1[[#This Row],[375m]]-Table1[[#This Row],[250m]]</f>
        <v>7.1359999999999992</v>
      </c>
      <c r="M216">
        <f>Table1[[#This Row],[500m]]-Table1[[#This Row],[375m]]</f>
        <v>7.3880000000000017</v>
      </c>
      <c r="N216">
        <v>12</v>
      </c>
      <c r="O216">
        <v>19.399000000000001</v>
      </c>
      <c r="P216">
        <v>26.535</v>
      </c>
      <c r="Q216">
        <v>33.923000000000002</v>
      </c>
      <c r="R216" s="8">
        <f t="shared" si="5"/>
        <v>53.061344810305691</v>
      </c>
    </row>
    <row r="217" spans="1:18">
      <c r="A217" s="46" t="s">
        <v>134</v>
      </c>
      <c r="B217" s="46">
        <v>2020</v>
      </c>
      <c r="C217" s="10">
        <v>43890</v>
      </c>
      <c r="D217" s="46" t="s">
        <v>13</v>
      </c>
      <c r="E217" s="46" t="s">
        <v>209</v>
      </c>
      <c r="F217" t="s">
        <v>19</v>
      </c>
      <c r="G217" s="14">
        <f>_xlfn.IFNA((C217-VLOOKUP(I217,Riders!$A$2:$C$213,2,FALSE))/365,400)</f>
        <v>23.890410958904109</v>
      </c>
      <c r="H217" s="46">
        <v>8</v>
      </c>
      <c r="I217" t="s">
        <v>519</v>
      </c>
      <c r="J217">
        <f>Table1[[#This Row],[125m]]</f>
        <v>11.728999999999999</v>
      </c>
      <c r="K217">
        <f>Table1[[#This Row],[250m]]-Table1[[#This Row],[125m]]</f>
        <v>7.3949999999999996</v>
      </c>
      <c r="L217">
        <f>Table1[[#This Row],[375m]]-Table1[[#This Row],[250m]]</f>
        <v>7.282</v>
      </c>
      <c r="M217">
        <f>Table1[[#This Row],[500m]]-Table1[[#This Row],[375m]]</f>
        <v>7.597999999999999</v>
      </c>
      <c r="N217">
        <v>11.728999999999999</v>
      </c>
      <c r="O217">
        <v>19.123999999999999</v>
      </c>
      <c r="P217">
        <v>26.405999999999999</v>
      </c>
      <c r="Q217">
        <v>34.003999999999998</v>
      </c>
      <c r="R217" s="8">
        <f t="shared" si="5"/>
        <v>52.934948829549469</v>
      </c>
    </row>
    <row r="218" spans="1:18" hidden="1">
      <c r="A218" s="5" t="s">
        <v>176</v>
      </c>
      <c r="B218" s="5">
        <v>2019</v>
      </c>
      <c r="C218" s="6">
        <v>43526</v>
      </c>
      <c r="D218" s="5" t="s">
        <v>13</v>
      </c>
      <c r="E218" s="46" t="s">
        <v>518</v>
      </c>
      <c r="F218" t="s">
        <v>121</v>
      </c>
      <c r="G218" s="14">
        <f>_xlfn.IFNA((C218-VLOOKUP(I218,Riders!$A$2:$C$213,2,FALSE))/365,400)</f>
        <v>400</v>
      </c>
      <c r="H218" s="46">
        <v>1</v>
      </c>
      <c r="I218" t="s">
        <v>113</v>
      </c>
      <c r="J218">
        <f>Table1[[#This Row],[125m]]</f>
        <v>11.598000000000001</v>
      </c>
      <c r="K218">
        <f>Table1[[#This Row],[250m]]-Table1[[#This Row],[125m]]</f>
        <v>7.3839999999999986</v>
      </c>
      <c r="L218">
        <f>Table1[[#This Row],[375m]]-Table1[[#This Row],[250m]]</f>
        <v>7.1900000000000013</v>
      </c>
      <c r="M218">
        <f>Table1[[#This Row],[500m]]-Table1[[#This Row],[375m]]</f>
        <v>7.3820000000000014</v>
      </c>
      <c r="N218">
        <v>11.598000000000001</v>
      </c>
      <c r="O218">
        <v>18.981999999999999</v>
      </c>
      <c r="P218">
        <v>26.172000000000001</v>
      </c>
      <c r="Q218">
        <v>33.554000000000002</v>
      </c>
      <c r="R218" s="8">
        <f t="shared" si="5"/>
        <v>53.644870954282645</v>
      </c>
    </row>
    <row r="219" spans="1:18" hidden="1">
      <c r="A219" s="5" t="s">
        <v>176</v>
      </c>
      <c r="B219" s="5">
        <v>2019</v>
      </c>
      <c r="C219" s="6">
        <v>43526</v>
      </c>
      <c r="D219" s="5" t="s">
        <v>13</v>
      </c>
      <c r="E219" s="46" t="s">
        <v>518</v>
      </c>
      <c r="F219" t="s">
        <v>36</v>
      </c>
      <c r="G219" s="14">
        <f>_xlfn.IFNA((C219-VLOOKUP(I219,Riders!$A$2:$C$213,2,FALSE))/365,400)</f>
        <v>400</v>
      </c>
      <c r="H219" s="46">
        <v>2</v>
      </c>
      <c r="I219" t="s">
        <v>139</v>
      </c>
      <c r="J219">
        <f>Table1[[#This Row],[125m]]</f>
        <v>11.789</v>
      </c>
      <c r="K219">
        <f>Table1[[#This Row],[250m]]-Table1[[#This Row],[125m]]</f>
        <v>7.3340000000000014</v>
      </c>
      <c r="L219">
        <f>Table1[[#This Row],[375m]]-Table1[[#This Row],[250m]]</f>
        <v>7.1559999999999988</v>
      </c>
      <c r="M219">
        <f>Table1[[#This Row],[500m]]-Table1[[#This Row],[375m]]</f>
        <v>7.2769999999999975</v>
      </c>
      <c r="N219">
        <v>11.789</v>
      </c>
      <c r="O219">
        <v>19.123000000000001</v>
      </c>
      <c r="P219">
        <v>26.279</v>
      </c>
      <c r="Q219">
        <v>33.555999999999997</v>
      </c>
      <c r="R219" s="8">
        <f t="shared" si="5"/>
        <v>53.641673620216956</v>
      </c>
    </row>
    <row r="220" spans="1:18" hidden="1">
      <c r="A220" s="5" t="s">
        <v>176</v>
      </c>
      <c r="B220" s="5">
        <v>2019</v>
      </c>
      <c r="C220" s="6">
        <v>43526</v>
      </c>
      <c r="D220" s="5" t="s">
        <v>13</v>
      </c>
      <c r="E220" s="46" t="s">
        <v>518</v>
      </c>
      <c r="F220" t="s">
        <v>15</v>
      </c>
      <c r="G220" s="14">
        <f>_xlfn.IFNA((C220-VLOOKUP(I220,Riders!$A$2:$C$213,2,FALSE))/365,400)</f>
        <v>400</v>
      </c>
      <c r="H220" s="46">
        <v>3</v>
      </c>
      <c r="I220" t="s">
        <v>544</v>
      </c>
      <c r="J220">
        <f>Table1[[#This Row],[125m]]</f>
        <v>11.621</v>
      </c>
      <c r="K220">
        <f>Table1[[#This Row],[250m]]-Table1[[#This Row],[125m]]</f>
        <v>7.2969999999999988</v>
      </c>
      <c r="L220">
        <f>Table1[[#This Row],[375m]]-Table1[[#This Row],[250m]]</f>
        <v>7.2040000000000006</v>
      </c>
      <c r="M220">
        <f>Table1[[#This Row],[500m]]-Table1[[#This Row],[375m]]</f>
        <v>7.4759999999999991</v>
      </c>
      <c r="N220">
        <v>11.621</v>
      </c>
      <c r="O220">
        <v>18.917999999999999</v>
      </c>
      <c r="P220">
        <v>26.122</v>
      </c>
      <c r="Q220">
        <v>33.597999999999999</v>
      </c>
      <c r="R220" s="8">
        <f t="shared" si="5"/>
        <v>53.57461753675814</v>
      </c>
    </row>
    <row r="221" spans="1:18" hidden="1">
      <c r="A221" s="5" t="s">
        <v>176</v>
      </c>
      <c r="B221" s="5">
        <v>2019</v>
      </c>
      <c r="C221" s="6">
        <v>43526</v>
      </c>
      <c r="D221" s="5" t="s">
        <v>13</v>
      </c>
      <c r="E221" s="46" t="s">
        <v>518</v>
      </c>
      <c r="F221" t="s">
        <v>31</v>
      </c>
      <c r="G221" s="14">
        <f>_xlfn.IFNA((C221-VLOOKUP(I221,Riders!$A$2:$C$213,2,FALSE))/365,400)</f>
        <v>400</v>
      </c>
      <c r="H221" s="46">
        <v>4</v>
      </c>
      <c r="I221" t="s">
        <v>30</v>
      </c>
      <c r="J221">
        <f>Table1[[#This Row],[125m]]</f>
        <v>11.875</v>
      </c>
      <c r="K221">
        <f>Table1[[#This Row],[250m]]-Table1[[#This Row],[125m]]</f>
        <v>7.2989999999999995</v>
      </c>
      <c r="L221">
        <f>Table1[[#This Row],[375m]]-Table1[[#This Row],[250m]]</f>
        <v>7.1690000000000005</v>
      </c>
      <c r="M221">
        <f>Table1[[#This Row],[500m]]-Table1[[#This Row],[375m]]</f>
        <v>7.3309999999999995</v>
      </c>
      <c r="N221">
        <v>11.875</v>
      </c>
      <c r="O221">
        <v>19.173999999999999</v>
      </c>
      <c r="P221">
        <v>26.343</v>
      </c>
      <c r="Q221">
        <v>33.673999999999999</v>
      </c>
      <c r="R221" s="8">
        <f t="shared" si="5"/>
        <v>53.453703153768487</v>
      </c>
    </row>
    <row r="222" spans="1:18" hidden="1">
      <c r="A222" s="5" t="s">
        <v>176</v>
      </c>
      <c r="B222" s="5">
        <v>2019</v>
      </c>
      <c r="C222" s="6">
        <v>43526</v>
      </c>
      <c r="D222" s="5" t="s">
        <v>13</v>
      </c>
      <c r="E222" s="46" t="s">
        <v>518</v>
      </c>
      <c r="F222" t="s">
        <v>19</v>
      </c>
      <c r="G222" s="14">
        <f>_xlfn.IFNA((C222-VLOOKUP(I222,Riders!$A$2:$C$213,2,FALSE))/365,400)</f>
        <v>22.893150684931506</v>
      </c>
      <c r="H222" s="46">
        <v>5</v>
      </c>
      <c r="I222" t="s">
        <v>519</v>
      </c>
      <c r="J222">
        <f>Table1[[#This Row],[125m]]</f>
        <v>11.605</v>
      </c>
      <c r="K222">
        <f>Table1[[#This Row],[250m]]-Table1[[#This Row],[125m]]</f>
        <v>7.3810000000000002</v>
      </c>
      <c r="L222">
        <f>Table1[[#This Row],[375m]]-Table1[[#This Row],[250m]]</f>
        <v>7.2579999999999991</v>
      </c>
      <c r="M222">
        <f>Table1[[#This Row],[500m]]-Table1[[#This Row],[375m]]</f>
        <v>7.554000000000002</v>
      </c>
      <c r="N222">
        <v>11.605</v>
      </c>
      <c r="O222">
        <v>18.986000000000001</v>
      </c>
      <c r="P222">
        <v>26.244</v>
      </c>
      <c r="Q222">
        <v>33.798000000000002</v>
      </c>
      <c r="R222" s="8">
        <f t="shared" si="5"/>
        <v>53.257589206461915</v>
      </c>
    </row>
    <row r="223" spans="1:18" hidden="1">
      <c r="A223" s="5" t="s">
        <v>176</v>
      </c>
      <c r="B223" s="5">
        <v>2019</v>
      </c>
      <c r="C223" s="6">
        <v>43526</v>
      </c>
      <c r="D223" s="5" t="s">
        <v>13</v>
      </c>
      <c r="E223" s="46" t="s">
        <v>518</v>
      </c>
      <c r="F223" t="s">
        <v>44</v>
      </c>
      <c r="G223" s="14">
        <f>_xlfn.IFNA((C223-VLOOKUP(I223,Riders!$A$2:$C$213,2,FALSE))/365,400)</f>
        <v>28.646575342465752</v>
      </c>
      <c r="H223" s="46">
        <v>6</v>
      </c>
      <c r="I223" t="s">
        <v>141</v>
      </c>
      <c r="J223">
        <f>Table1[[#This Row],[125m]]</f>
        <v>11.967000000000001</v>
      </c>
      <c r="K223">
        <f>Table1[[#This Row],[250m]]-Table1[[#This Row],[125m]]</f>
        <v>7.3480000000000008</v>
      </c>
      <c r="L223">
        <f>Table1[[#This Row],[375m]]-Table1[[#This Row],[250m]]</f>
        <v>7.2169999999999987</v>
      </c>
      <c r="M223">
        <f>Table1[[#This Row],[500m]]-Table1[[#This Row],[375m]]</f>
        <v>7.4409999999999989</v>
      </c>
      <c r="N223">
        <v>11.967000000000001</v>
      </c>
      <c r="O223">
        <v>19.315000000000001</v>
      </c>
      <c r="P223">
        <v>26.532</v>
      </c>
      <c r="Q223">
        <v>33.972999999999999</v>
      </c>
      <c r="R223" s="8">
        <f t="shared" si="5"/>
        <v>52.983251405527923</v>
      </c>
    </row>
    <row r="224" spans="1:18" hidden="1">
      <c r="A224" s="5" t="s">
        <v>176</v>
      </c>
      <c r="B224" s="5">
        <v>2019</v>
      </c>
      <c r="C224" s="6">
        <v>43526</v>
      </c>
      <c r="D224" s="5" t="s">
        <v>13</v>
      </c>
      <c r="E224" s="46" t="s">
        <v>518</v>
      </c>
      <c r="F224" t="s">
        <v>15</v>
      </c>
      <c r="G224" s="14">
        <f>_xlfn.IFNA((C224-VLOOKUP(I224,Riders!$A$2:$C$213,2,FALSE))/365,400)</f>
        <v>119.24931506849315</v>
      </c>
      <c r="H224" s="46">
        <v>7</v>
      </c>
      <c r="I224" t="s">
        <v>14</v>
      </c>
      <c r="J224">
        <f>Table1[[#This Row],[125m]]</f>
        <v>12.180999999999999</v>
      </c>
      <c r="K224">
        <f>Table1[[#This Row],[250m]]-Table1[[#This Row],[125m]]</f>
        <v>7.3529999999999998</v>
      </c>
      <c r="L224">
        <f>Table1[[#This Row],[375m]]-Table1[[#This Row],[250m]]</f>
        <v>7.2050000000000018</v>
      </c>
      <c r="M224">
        <f>Table1[[#This Row],[500m]]-Table1[[#This Row],[375m]]</f>
        <v>7.362999999999996</v>
      </c>
      <c r="N224">
        <v>12.180999999999999</v>
      </c>
      <c r="O224">
        <v>19.533999999999999</v>
      </c>
      <c r="P224">
        <v>26.739000000000001</v>
      </c>
      <c r="Q224">
        <v>34.101999999999997</v>
      </c>
      <c r="R224" s="8">
        <f t="shared" si="5"/>
        <v>52.782827986628355</v>
      </c>
    </row>
    <row r="225" spans="1:18" hidden="1">
      <c r="A225" s="5" t="s">
        <v>176</v>
      </c>
      <c r="B225" s="5">
        <v>2019</v>
      </c>
      <c r="C225" s="6">
        <v>43526</v>
      </c>
      <c r="D225" s="5" t="s">
        <v>13</v>
      </c>
      <c r="E225" s="46" t="s">
        <v>518</v>
      </c>
      <c r="F225" t="s">
        <v>53</v>
      </c>
      <c r="G225" s="14">
        <f>_xlfn.IFNA((C225-VLOOKUP(I225,Riders!$A$2:$C$213,2,FALSE))/365,400)</f>
        <v>21.975342465753425</v>
      </c>
      <c r="H225" s="46">
        <v>8</v>
      </c>
      <c r="I225" t="s">
        <v>52</v>
      </c>
      <c r="J225">
        <f>Table1[[#This Row],[125m]]</f>
        <v>11.792</v>
      </c>
      <c r="K225">
        <f>Table1[[#This Row],[250m]]-Table1[[#This Row],[125m]]</f>
        <v>7.4870000000000001</v>
      </c>
      <c r="L225">
        <f>Table1[[#This Row],[375m]]-Table1[[#This Row],[250m]]</f>
        <v>7.3039999999999985</v>
      </c>
      <c r="M225">
        <f>Table1[[#This Row],[500m]]-Table1[[#This Row],[375m]]</f>
        <v>7.544000000000004</v>
      </c>
      <c r="N225">
        <v>11.792</v>
      </c>
      <c r="O225">
        <v>19.279</v>
      </c>
      <c r="P225">
        <v>26.582999999999998</v>
      </c>
      <c r="Q225">
        <v>34.127000000000002</v>
      </c>
      <c r="R225" s="8">
        <f t="shared" si="5"/>
        <v>52.744161514343475</v>
      </c>
    </row>
    <row r="226" spans="1:18" hidden="1">
      <c r="A226" s="5" t="s">
        <v>176</v>
      </c>
      <c r="B226" s="5">
        <v>2019</v>
      </c>
      <c r="C226" s="6">
        <v>43526</v>
      </c>
      <c r="D226" s="5" t="s">
        <v>13</v>
      </c>
      <c r="E226" s="46" t="s">
        <v>518</v>
      </c>
      <c r="F226" t="s">
        <v>38</v>
      </c>
      <c r="G226" s="14">
        <f>_xlfn.IFNA((C226-VLOOKUP(I226,Riders!$A$2:$C$213,2,FALSE))/365,400)</f>
        <v>119.24931506849315</v>
      </c>
      <c r="H226" s="46">
        <v>9</v>
      </c>
      <c r="I226" t="s">
        <v>157</v>
      </c>
      <c r="J226">
        <f>Table1[[#This Row],[125m]]</f>
        <v>11.71</v>
      </c>
      <c r="K226">
        <f>Table1[[#This Row],[250m]]-Table1[[#This Row],[125m]]</f>
        <v>7.4429999999999978</v>
      </c>
      <c r="L226">
        <f>Table1[[#This Row],[375m]]-Table1[[#This Row],[250m]]</f>
        <v>7.3290000000000006</v>
      </c>
      <c r="M226">
        <f>Table1[[#This Row],[500m]]-Table1[[#This Row],[375m]]</f>
        <v>7.661999999999999</v>
      </c>
      <c r="N226">
        <v>11.71</v>
      </c>
      <c r="O226">
        <v>19.152999999999999</v>
      </c>
      <c r="P226">
        <v>26.481999999999999</v>
      </c>
      <c r="Q226">
        <v>34.143999999999998</v>
      </c>
      <c r="R226" s="8">
        <f t="shared" si="5"/>
        <v>52.717900656044989</v>
      </c>
    </row>
    <row r="227" spans="1:18" hidden="1">
      <c r="A227" s="5" t="s">
        <v>176</v>
      </c>
      <c r="B227" s="5">
        <v>2019</v>
      </c>
      <c r="C227" s="6">
        <v>43526</v>
      </c>
      <c r="D227" s="5" t="s">
        <v>13</v>
      </c>
      <c r="E227" s="46" t="s">
        <v>518</v>
      </c>
      <c r="F227" t="s">
        <v>47</v>
      </c>
      <c r="G227" s="14">
        <f>_xlfn.IFNA((C227-VLOOKUP(I227,Riders!$A$2:$C$213,2,FALSE))/365,400)</f>
        <v>400</v>
      </c>
      <c r="H227" s="46">
        <v>10</v>
      </c>
      <c r="I227" t="s">
        <v>545</v>
      </c>
      <c r="J227">
        <f>Table1[[#This Row],[125m]]</f>
        <v>11.946</v>
      </c>
      <c r="K227">
        <f>Table1[[#This Row],[250m]]-Table1[[#This Row],[125m]]</f>
        <v>7.4380000000000006</v>
      </c>
      <c r="L227">
        <f>Table1[[#This Row],[375m]]-Table1[[#This Row],[250m]]</f>
        <v>7.2910000000000004</v>
      </c>
      <c r="M227">
        <f>Table1[[#This Row],[500m]]-Table1[[#This Row],[375m]]</f>
        <v>7.5849999999999973</v>
      </c>
      <c r="N227">
        <v>11.946</v>
      </c>
      <c r="O227">
        <v>19.384</v>
      </c>
      <c r="P227">
        <v>26.675000000000001</v>
      </c>
      <c r="Q227">
        <v>34.26</v>
      </c>
      <c r="R227" s="8">
        <f t="shared" si="5"/>
        <v>52.539404553415068</v>
      </c>
    </row>
    <row r="228" spans="1:18" hidden="1">
      <c r="A228" s="5" t="s">
        <v>176</v>
      </c>
      <c r="B228" s="5">
        <v>2019</v>
      </c>
      <c r="C228" s="6">
        <v>43526</v>
      </c>
      <c r="D228" s="5" t="s">
        <v>13</v>
      </c>
      <c r="E228" s="46" t="s">
        <v>518</v>
      </c>
      <c r="F228" t="s">
        <v>44</v>
      </c>
      <c r="G228" s="14">
        <f>_xlfn.IFNA((C228-VLOOKUP(I228,Riders!$A$2:$C$213,2,FALSE))/365,400)</f>
        <v>400</v>
      </c>
      <c r="H228" s="46">
        <v>11</v>
      </c>
      <c r="I228" t="s">
        <v>546</v>
      </c>
      <c r="J228">
        <f>Table1[[#This Row],[125m]]</f>
        <v>12.518000000000001</v>
      </c>
      <c r="K228">
        <f>Table1[[#This Row],[250m]]-Table1[[#This Row],[125m]]</f>
        <v>7.43</v>
      </c>
      <c r="L228">
        <f>Table1[[#This Row],[375m]]-Table1[[#This Row],[250m]]</f>
        <v>7.102999999999998</v>
      </c>
      <c r="M228">
        <f>Table1[[#This Row],[500m]]-Table1[[#This Row],[375m]]</f>
        <v>7.2290000000000028</v>
      </c>
      <c r="N228">
        <v>12.518000000000001</v>
      </c>
      <c r="O228">
        <v>19.948</v>
      </c>
      <c r="P228">
        <v>27.050999999999998</v>
      </c>
      <c r="Q228">
        <v>34.28</v>
      </c>
      <c r="R228" s="8">
        <f t="shared" si="5"/>
        <v>52.508751458576427</v>
      </c>
    </row>
    <row r="229" spans="1:18" hidden="1">
      <c r="A229" s="5" t="s">
        <v>176</v>
      </c>
      <c r="B229" s="5">
        <v>2019</v>
      </c>
      <c r="C229" s="6">
        <v>43526</v>
      </c>
      <c r="D229" s="5" t="s">
        <v>13</v>
      </c>
      <c r="E229" s="46" t="s">
        <v>518</v>
      </c>
      <c r="F229" t="s">
        <v>121</v>
      </c>
      <c r="G229" s="14">
        <f>_xlfn.IFNA((C229-VLOOKUP(I229,Riders!$A$2:$C$213,2,FALSE))/365,400)</f>
        <v>400</v>
      </c>
      <c r="H229" s="46">
        <v>12</v>
      </c>
      <c r="I229" t="s">
        <v>166</v>
      </c>
      <c r="J229">
        <f>Table1[[#This Row],[125m]]</f>
        <v>11.848000000000001</v>
      </c>
      <c r="K229">
        <f>Table1[[#This Row],[250m]]-Table1[[#This Row],[125m]]</f>
        <v>7.3919999999999977</v>
      </c>
      <c r="L229">
        <f>Table1[[#This Row],[375m]]-Table1[[#This Row],[250m]]</f>
        <v>7.3250000000000028</v>
      </c>
      <c r="M229">
        <f>Table1[[#This Row],[500m]]-Table1[[#This Row],[375m]]</f>
        <v>7.7309999999999981</v>
      </c>
      <c r="N229">
        <v>11.848000000000001</v>
      </c>
      <c r="O229">
        <v>19.239999999999998</v>
      </c>
      <c r="P229">
        <v>26.565000000000001</v>
      </c>
      <c r="Q229">
        <v>34.295999999999999</v>
      </c>
      <c r="R229" s="8">
        <f t="shared" si="5"/>
        <v>52.484254723582929</v>
      </c>
    </row>
    <row r="230" spans="1:18" hidden="1">
      <c r="A230" s="5" t="s">
        <v>176</v>
      </c>
      <c r="B230" s="5">
        <v>2019</v>
      </c>
      <c r="C230" s="6">
        <v>43526</v>
      </c>
      <c r="D230" s="5" t="s">
        <v>13</v>
      </c>
      <c r="E230" s="46" t="s">
        <v>518</v>
      </c>
      <c r="F230" t="s">
        <v>61</v>
      </c>
      <c r="G230" s="14">
        <f>_xlfn.IFNA((C230-VLOOKUP(I230,Riders!$A$2:$C$213,2,FALSE))/365,400)</f>
        <v>26.726027397260275</v>
      </c>
      <c r="H230" s="46">
        <v>13</v>
      </c>
      <c r="I230" t="s">
        <v>142</v>
      </c>
      <c r="J230">
        <f>Table1[[#This Row],[125m]]</f>
        <v>12.129</v>
      </c>
      <c r="K230">
        <f>Table1[[#This Row],[250m]]-Table1[[#This Row],[125m]]</f>
        <v>7.4060000000000006</v>
      </c>
      <c r="L230">
        <f>Table1[[#This Row],[375m]]-Table1[[#This Row],[250m]]</f>
        <v>7.2510000000000012</v>
      </c>
      <c r="M230">
        <f>Table1[[#This Row],[500m]]-Table1[[#This Row],[375m]]</f>
        <v>7.546999999999997</v>
      </c>
      <c r="N230">
        <v>12.129</v>
      </c>
      <c r="O230">
        <v>19.535</v>
      </c>
      <c r="P230">
        <v>26.786000000000001</v>
      </c>
      <c r="Q230">
        <v>34.332999999999998</v>
      </c>
      <c r="R230" s="8">
        <f t="shared" si="5"/>
        <v>52.427693472752168</v>
      </c>
    </row>
    <row r="231" spans="1:18" hidden="1">
      <c r="A231" s="5" t="s">
        <v>176</v>
      </c>
      <c r="B231" s="5">
        <v>2019</v>
      </c>
      <c r="C231" s="6">
        <v>43526</v>
      </c>
      <c r="D231" s="5" t="s">
        <v>13</v>
      </c>
      <c r="E231" s="46" t="s">
        <v>518</v>
      </c>
      <c r="F231" t="s">
        <v>25</v>
      </c>
      <c r="G231" s="14">
        <f>_xlfn.IFNA((C231-VLOOKUP(I231,Riders!$A$2:$C$213,2,FALSE))/365,400)</f>
        <v>119.24931506849315</v>
      </c>
      <c r="H231" s="46">
        <v>14</v>
      </c>
      <c r="I231" t="s">
        <v>136</v>
      </c>
      <c r="J231">
        <f>Table1[[#This Row],[125m]]</f>
        <v>11.737</v>
      </c>
      <c r="K231">
        <f>Table1[[#This Row],[250m]]-Table1[[#This Row],[125m]]</f>
        <v>7.6</v>
      </c>
      <c r="L231">
        <f>Table1[[#This Row],[375m]]-Table1[[#This Row],[250m]]</f>
        <v>7.375</v>
      </c>
      <c r="M231">
        <f>Table1[[#This Row],[500m]]-Table1[[#This Row],[375m]]</f>
        <v>7.6230000000000011</v>
      </c>
      <c r="N231">
        <v>11.737</v>
      </c>
      <c r="O231">
        <v>19.337</v>
      </c>
      <c r="P231">
        <v>26.712</v>
      </c>
      <c r="Q231">
        <v>34.335000000000001</v>
      </c>
      <c r="R231" s="8">
        <f t="shared" si="5"/>
        <v>52.424639580602879</v>
      </c>
    </row>
    <row r="232" spans="1:18" hidden="1">
      <c r="A232" s="5" t="s">
        <v>176</v>
      </c>
      <c r="B232" s="5">
        <v>2019</v>
      </c>
      <c r="C232" s="6">
        <v>43526</v>
      </c>
      <c r="D232" s="5" t="s">
        <v>13</v>
      </c>
      <c r="E232" s="46" t="s">
        <v>518</v>
      </c>
      <c r="F232" t="s">
        <v>15</v>
      </c>
      <c r="G232" s="14">
        <f>_xlfn.IFNA((C232-VLOOKUP(I232,Riders!$A$2:$C$213,2,FALSE))/365,400)</f>
        <v>119.24931506849315</v>
      </c>
      <c r="H232" s="46">
        <v>15</v>
      </c>
      <c r="I232" t="s">
        <v>22</v>
      </c>
      <c r="J232">
        <f>Table1[[#This Row],[125m]]</f>
        <v>12.121</v>
      </c>
      <c r="K232">
        <f>Table1[[#This Row],[250m]]-Table1[[#This Row],[125m]]</f>
        <v>7.5559999999999992</v>
      </c>
      <c r="L232">
        <f>Table1[[#This Row],[375m]]-Table1[[#This Row],[250m]]</f>
        <v>7.2630000000000017</v>
      </c>
      <c r="M232">
        <f>Table1[[#This Row],[500m]]-Table1[[#This Row],[375m]]</f>
        <v>7.4119999999999955</v>
      </c>
      <c r="N232">
        <v>12.121</v>
      </c>
      <c r="O232">
        <v>19.677</v>
      </c>
      <c r="P232">
        <v>26.94</v>
      </c>
      <c r="Q232">
        <v>34.351999999999997</v>
      </c>
      <c r="R232" s="8">
        <f t="shared" si="5"/>
        <v>52.398695854680952</v>
      </c>
    </row>
    <row r="233" spans="1:18" hidden="1">
      <c r="A233" s="5" t="s">
        <v>176</v>
      </c>
      <c r="B233" s="5">
        <v>2019</v>
      </c>
      <c r="C233" s="6">
        <v>43526</v>
      </c>
      <c r="D233" s="5" t="s">
        <v>13</v>
      </c>
      <c r="E233" s="46" t="s">
        <v>518</v>
      </c>
      <c r="F233" t="s">
        <v>61</v>
      </c>
      <c r="G233" s="14">
        <f>_xlfn.IFNA((C233-VLOOKUP(I233,Riders!$A$2:$C$213,2,FALSE))/365,400)</f>
        <v>30.624657534246577</v>
      </c>
      <c r="H233" s="46">
        <v>16</v>
      </c>
      <c r="I233" t="s">
        <v>60</v>
      </c>
      <c r="J233">
        <f>Table1[[#This Row],[125m]]</f>
        <v>12.006</v>
      </c>
      <c r="K233">
        <f>Table1[[#This Row],[250m]]-Table1[[#This Row],[125m]]</f>
        <v>7.4860000000000007</v>
      </c>
      <c r="L233">
        <f>Table1[[#This Row],[375m]]-Table1[[#This Row],[250m]]</f>
        <v>7.3359999999999985</v>
      </c>
      <c r="M233">
        <f>Table1[[#This Row],[500m]]-Table1[[#This Row],[375m]]</f>
        <v>7.5869999999999997</v>
      </c>
      <c r="N233">
        <v>12.006</v>
      </c>
      <c r="O233">
        <v>19.492000000000001</v>
      </c>
      <c r="P233">
        <v>26.827999999999999</v>
      </c>
      <c r="Q233">
        <v>34.414999999999999</v>
      </c>
      <c r="R233" s="8">
        <f t="shared" si="5"/>
        <v>52.302774952782215</v>
      </c>
    </row>
    <row r="234" spans="1:18" hidden="1">
      <c r="A234" s="5" t="s">
        <v>176</v>
      </c>
      <c r="B234" s="5">
        <v>2019</v>
      </c>
      <c r="C234" s="6">
        <v>43526</v>
      </c>
      <c r="D234" s="5" t="s">
        <v>13</v>
      </c>
      <c r="E234" s="46" t="s">
        <v>518</v>
      </c>
      <c r="F234" t="s">
        <v>19</v>
      </c>
      <c r="G234" s="14">
        <f>_xlfn.IFNA((C234-VLOOKUP(I234,Riders!$A$2:$C$213,2,FALSE))/365,400)</f>
        <v>400</v>
      </c>
      <c r="H234" s="46">
        <v>17</v>
      </c>
      <c r="I234" t="s">
        <v>177</v>
      </c>
      <c r="J234">
        <f>Table1[[#This Row],[125m]]</f>
        <v>12.236000000000001</v>
      </c>
      <c r="K234">
        <f>Table1[[#This Row],[250m]]-Table1[[#This Row],[125m]]</f>
        <v>7.445999999999998</v>
      </c>
      <c r="L234">
        <f>Table1[[#This Row],[375m]]-Table1[[#This Row],[250m]]</f>
        <v>7.2910000000000004</v>
      </c>
      <c r="M234">
        <f>Table1[[#This Row],[500m]]-Table1[[#This Row],[375m]]</f>
        <v>7.5450000000000017</v>
      </c>
      <c r="N234">
        <v>12.236000000000001</v>
      </c>
      <c r="O234">
        <v>19.681999999999999</v>
      </c>
      <c r="P234">
        <v>26.972999999999999</v>
      </c>
      <c r="Q234">
        <v>34.518000000000001</v>
      </c>
      <c r="R234" s="8">
        <f t="shared" si="5"/>
        <v>52.146706066400135</v>
      </c>
    </row>
    <row r="235" spans="1:18" hidden="1">
      <c r="A235" s="5" t="s">
        <v>176</v>
      </c>
      <c r="B235" s="5">
        <v>2019</v>
      </c>
      <c r="C235" s="6">
        <v>43526</v>
      </c>
      <c r="D235" s="5" t="s">
        <v>13</v>
      </c>
      <c r="E235" s="46" t="s">
        <v>518</v>
      </c>
      <c r="F235" t="s">
        <v>38</v>
      </c>
      <c r="G235" s="14">
        <f>_xlfn.IFNA((C235-VLOOKUP(I235,Riders!$A$2:$C$213,2,FALSE))/365,400)</f>
        <v>119.24931506849315</v>
      </c>
      <c r="H235" s="46">
        <v>18</v>
      </c>
      <c r="I235" t="s">
        <v>76</v>
      </c>
      <c r="J235">
        <f>Table1[[#This Row],[125m]]</f>
        <v>11.99</v>
      </c>
      <c r="K235">
        <f>Table1[[#This Row],[250m]]-Table1[[#This Row],[125m]]</f>
        <v>7.488999999999999</v>
      </c>
      <c r="L235">
        <f>Table1[[#This Row],[375m]]-Table1[[#This Row],[250m]]</f>
        <v>7.3300000000000018</v>
      </c>
      <c r="M235">
        <f>Table1[[#This Row],[500m]]-Table1[[#This Row],[375m]]</f>
        <v>7.7709999999999972</v>
      </c>
      <c r="N235">
        <v>11.99</v>
      </c>
      <c r="O235">
        <v>19.478999999999999</v>
      </c>
      <c r="P235">
        <v>26.809000000000001</v>
      </c>
      <c r="Q235">
        <v>34.58</v>
      </c>
      <c r="R235" s="8">
        <f t="shared" si="5"/>
        <v>52.05320994794679</v>
      </c>
    </row>
    <row r="236" spans="1:18" hidden="1">
      <c r="A236" s="5" t="s">
        <v>176</v>
      </c>
      <c r="B236" s="5">
        <v>2019</v>
      </c>
      <c r="C236" s="6">
        <v>43526</v>
      </c>
      <c r="D236" s="5" t="s">
        <v>13</v>
      </c>
      <c r="E236" s="46" t="s">
        <v>518</v>
      </c>
      <c r="F236" t="s">
        <v>21</v>
      </c>
      <c r="G236" s="14">
        <f>_xlfn.IFNA((C236-VLOOKUP(I236,Riders!$A$2:$C$213,2,FALSE))/365,400)</f>
        <v>23.56986301369863</v>
      </c>
      <c r="H236" s="46">
        <v>19</v>
      </c>
      <c r="I236" t="s">
        <v>20</v>
      </c>
      <c r="J236">
        <f>Table1[[#This Row],[125m]]</f>
        <v>12.208</v>
      </c>
      <c r="K236">
        <f>Table1[[#This Row],[250m]]-Table1[[#This Row],[125m]]</f>
        <v>7.5899999999999981</v>
      </c>
      <c r="L236">
        <f>Table1[[#This Row],[375m]]-Table1[[#This Row],[250m]]</f>
        <v>7.4160000000000004</v>
      </c>
      <c r="M236">
        <f>Table1[[#This Row],[500m]]-Table1[[#This Row],[375m]]</f>
        <v>7.5420000000000016</v>
      </c>
      <c r="N236">
        <v>12.208</v>
      </c>
      <c r="O236">
        <v>19.797999999999998</v>
      </c>
      <c r="P236">
        <v>27.213999999999999</v>
      </c>
      <c r="Q236">
        <v>34.756</v>
      </c>
      <c r="R236" s="8">
        <f t="shared" si="5"/>
        <v>51.789619058579817</v>
      </c>
    </row>
    <row r="237" spans="1:18" hidden="1">
      <c r="A237" s="5" t="s">
        <v>176</v>
      </c>
      <c r="B237" s="5">
        <v>2019</v>
      </c>
      <c r="C237" s="6">
        <v>43526</v>
      </c>
      <c r="D237" s="5" t="s">
        <v>13</v>
      </c>
      <c r="E237" s="46" t="s">
        <v>518</v>
      </c>
      <c r="F237" t="s">
        <v>121</v>
      </c>
      <c r="G237" s="14">
        <f>_xlfn.IFNA((C237-VLOOKUP(I237,Riders!$A$2:$C$213,2,FALSE))/365,400)</f>
        <v>400</v>
      </c>
      <c r="H237" s="46">
        <v>20</v>
      </c>
      <c r="I237" t="s">
        <v>143</v>
      </c>
      <c r="J237">
        <f>Table1[[#This Row],[125m]]</f>
        <v>11.778</v>
      </c>
      <c r="K237">
        <f>Table1[[#This Row],[250m]]-Table1[[#This Row],[125m]]</f>
        <v>7.609</v>
      </c>
      <c r="L237">
        <f>Table1[[#This Row],[375m]]-Table1[[#This Row],[250m]]</f>
        <v>7.5079999999999991</v>
      </c>
      <c r="M237">
        <f>Table1[[#This Row],[500m]]-Table1[[#This Row],[375m]]</f>
        <v>7.870000000000001</v>
      </c>
      <c r="N237">
        <v>11.778</v>
      </c>
      <c r="O237">
        <v>19.387</v>
      </c>
      <c r="P237">
        <v>26.895</v>
      </c>
      <c r="Q237">
        <v>34.765000000000001</v>
      </c>
      <c r="R237" s="8">
        <f t="shared" si="5"/>
        <v>51.776211707176756</v>
      </c>
    </row>
    <row r="238" spans="1:18" hidden="1">
      <c r="A238" s="5" t="s">
        <v>176</v>
      </c>
      <c r="B238" s="5">
        <v>2019</v>
      </c>
      <c r="C238" s="6">
        <v>43526</v>
      </c>
      <c r="D238" s="5" t="s">
        <v>13</v>
      </c>
      <c r="E238" s="46" t="s">
        <v>518</v>
      </c>
      <c r="F238" t="s">
        <v>67</v>
      </c>
      <c r="G238" s="14">
        <f>_xlfn.IFNA((C238-VLOOKUP(I238,Riders!$A$2:$C$213,2,FALSE))/365,400)</f>
        <v>400</v>
      </c>
      <c r="H238" s="46">
        <v>21</v>
      </c>
      <c r="I238" t="s">
        <v>99</v>
      </c>
      <c r="J238">
        <f>Table1[[#This Row],[125m]]</f>
        <v>12.631</v>
      </c>
      <c r="K238">
        <f>Table1[[#This Row],[250m]]-Table1[[#This Row],[125m]]</f>
        <v>7.5769999999999982</v>
      </c>
      <c r="L238">
        <f>Table1[[#This Row],[375m]]-Table1[[#This Row],[250m]]</f>
        <v>7.3540000000000028</v>
      </c>
      <c r="M238">
        <f>Table1[[#This Row],[500m]]-Table1[[#This Row],[375m]]</f>
        <v>7.4869999999999983</v>
      </c>
      <c r="N238">
        <v>12.631</v>
      </c>
      <c r="O238">
        <v>20.207999999999998</v>
      </c>
      <c r="P238">
        <v>27.562000000000001</v>
      </c>
      <c r="Q238">
        <v>35.048999999999999</v>
      </c>
      <c r="R238" s="8">
        <f t="shared" si="5"/>
        <v>51.356672087648718</v>
      </c>
    </row>
    <row r="239" spans="1:18" hidden="1">
      <c r="A239" s="5" t="s">
        <v>176</v>
      </c>
      <c r="B239" s="5">
        <v>2019</v>
      </c>
      <c r="C239" s="6">
        <v>43526</v>
      </c>
      <c r="D239" s="5" t="s">
        <v>13</v>
      </c>
      <c r="E239" s="46" t="s">
        <v>518</v>
      </c>
      <c r="F239" t="s">
        <v>25</v>
      </c>
      <c r="G239" s="14">
        <f>_xlfn.IFNA((C239-VLOOKUP(I239,Riders!$A$2:$C$213,2,FALSE))/365,400)</f>
        <v>400</v>
      </c>
      <c r="H239" s="46">
        <v>22</v>
      </c>
      <c r="I239" t="s">
        <v>547</v>
      </c>
      <c r="J239">
        <f>Table1[[#This Row],[125m]]</f>
        <v>11.972</v>
      </c>
      <c r="K239">
        <f>Table1[[#This Row],[250m]]-Table1[[#This Row],[125m]]</f>
        <v>7.631000000000002</v>
      </c>
      <c r="L239">
        <f>Table1[[#This Row],[375m]]-Table1[[#This Row],[250m]]</f>
        <v>7.5679999999999978</v>
      </c>
      <c r="M239">
        <f>Table1[[#This Row],[500m]]-Table1[[#This Row],[375m]]</f>
        <v>7.8980000000000032</v>
      </c>
      <c r="N239">
        <v>11.972</v>
      </c>
      <c r="O239">
        <v>19.603000000000002</v>
      </c>
      <c r="P239">
        <v>27.170999999999999</v>
      </c>
      <c r="Q239">
        <v>35.069000000000003</v>
      </c>
      <c r="R239" s="8">
        <f t="shared" si="5"/>
        <v>51.327383158915275</v>
      </c>
    </row>
    <row r="240" spans="1:18" hidden="1">
      <c r="A240" s="5" t="s">
        <v>176</v>
      </c>
      <c r="B240" s="5">
        <v>2019</v>
      </c>
      <c r="C240" s="6">
        <v>43526</v>
      </c>
      <c r="D240" s="5" t="s">
        <v>13</v>
      </c>
      <c r="E240" s="46" t="s">
        <v>518</v>
      </c>
      <c r="F240" t="s">
        <v>148</v>
      </c>
      <c r="G240" s="14">
        <f>_xlfn.IFNA((C240-VLOOKUP(I240,Riders!$A$2:$C$213,2,FALSE))/365,400)</f>
        <v>119.24931506849315</v>
      </c>
      <c r="H240" s="46">
        <v>23</v>
      </c>
      <c r="I240" t="s">
        <v>147</v>
      </c>
      <c r="J240">
        <f>Table1[[#This Row],[125m]]</f>
        <v>12.763999999999999</v>
      </c>
      <c r="K240">
        <f>Table1[[#This Row],[250m]]-Table1[[#This Row],[125m]]</f>
        <v>7.6649999999999991</v>
      </c>
      <c r="L240">
        <f>Table1[[#This Row],[375m]]-Table1[[#This Row],[250m]]</f>
        <v>7.3470000000000013</v>
      </c>
      <c r="M240">
        <f>Table1[[#This Row],[500m]]-Table1[[#This Row],[375m]]</f>
        <v>7.4060000000000024</v>
      </c>
      <c r="N240">
        <v>12.763999999999999</v>
      </c>
      <c r="O240">
        <v>20.428999999999998</v>
      </c>
      <c r="P240">
        <v>27.776</v>
      </c>
      <c r="Q240">
        <v>35.182000000000002</v>
      </c>
      <c r="R240" s="8">
        <f t="shared" si="5"/>
        <v>51.162526291853787</v>
      </c>
    </row>
    <row r="241" spans="1:18" hidden="1">
      <c r="A241" s="5" t="s">
        <v>176</v>
      </c>
      <c r="B241" s="5">
        <v>2019</v>
      </c>
      <c r="C241" s="6">
        <v>43526</v>
      </c>
      <c r="D241" s="5" t="s">
        <v>13</v>
      </c>
      <c r="E241" s="46" t="s">
        <v>518</v>
      </c>
      <c r="F241" t="s">
        <v>29</v>
      </c>
      <c r="G241" s="14">
        <f>_xlfn.IFNA((C241-VLOOKUP(I241,Riders!$A$2:$C$213,2,FALSE))/365,400)</f>
        <v>19.18082191780822</v>
      </c>
      <c r="H241" s="46">
        <v>24</v>
      </c>
      <c r="I241" t="s">
        <v>28</v>
      </c>
      <c r="J241">
        <f>Table1[[#This Row],[125m]]</f>
        <v>12.912000000000001</v>
      </c>
      <c r="K241">
        <f>Table1[[#This Row],[250m]]-Table1[[#This Row],[125m]]</f>
        <v>7.6249999999999982</v>
      </c>
      <c r="L241">
        <f>Table1[[#This Row],[375m]]-Table1[[#This Row],[250m]]</f>
        <v>7.3710000000000022</v>
      </c>
      <c r="M241">
        <f>Table1[[#This Row],[500m]]-Table1[[#This Row],[375m]]</f>
        <v>7.5309999999999988</v>
      </c>
      <c r="N241">
        <v>12.912000000000001</v>
      </c>
      <c r="O241">
        <v>20.536999999999999</v>
      </c>
      <c r="P241">
        <v>27.908000000000001</v>
      </c>
      <c r="Q241">
        <v>35.439</v>
      </c>
      <c r="R241" s="8">
        <f t="shared" si="5"/>
        <v>50.791500888851267</v>
      </c>
    </row>
    <row r="242" spans="1:18" hidden="1">
      <c r="A242" s="5" t="s">
        <v>176</v>
      </c>
      <c r="B242" s="5">
        <v>2019</v>
      </c>
      <c r="C242" s="6">
        <v>43526</v>
      </c>
      <c r="D242" s="5" t="s">
        <v>13</v>
      </c>
      <c r="E242" s="46" t="s">
        <v>518</v>
      </c>
      <c r="F242" t="s">
        <v>145</v>
      </c>
      <c r="G242" s="14">
        <f>_xlfn.IFNA((C242-VLOOKUP(I242,Riders!$A$2:$C$213,2,FALSE))/365,400)</f>
        <v>400</v>
      </c>
      <c r="H242" s="46">
        <v>25</v>
      </c>
      <c r="I242" t="s">
        <v>144</v>
      </c>
      <c r="J242">
        <f>Table1[[#This Row],[125m]]</f>
        <v>12.914999999999999</v>
      </c>
      <c r="K242">
        <f>Table1[[#This Row],[250m]]-Table1[[#This Row],[125m]]</f>
        <v>7.7980000000000018</v>
      </c>
      <c r="L242">
        <f>Table1[[#This Row],[375m]]-Table1[[#This Row],[250m]]</f>
        <v>7.593</v>
      </c>
      <c r="M242">
        <f>Table1[[#This Row],[500m]]-Table1[[#This Row],[375m]]</f>
        <v>7.9289999999999985</v>
      </c>
      <c r="N242">
        <v>12.914999999999999</v>
      </c>
      <c r="O242">
        <v>20.713000000000001</v>
      </c>
      <c r="P242">
        <v>28.306000000000001</v>
      </c>
      <c r="Q242">
        <v>36.234999999999999</v>
      </c>
      <c r="R242" s="8">
        <f t="shared" si="5"/>
        <v>49.675727887401685</v>
      </c>
    </row>
    <row r="243" spans="1:18" hidden="1">
      <c r="A243" s="5" t="s">
        <v>176</v>
      </c>
      <c r="B243" s="5">
        <v>2019</v>
      </c>
      <c r="C243" s="6">
        <v>43526</v>
      </c>
      <c r="D243" s="5" t="s">
        <v>13</v>
      </c>
      <c r="E243" s="46" t="s">
        <v>518</v>
      </c>
      <c r="F243" t="s">
        <v>65</v>
      </c>
      <c r="G243" s="14">
        <f>_xlfn.IFNA((C243-VLOOKUP(I243,Riders!$A$2:$C$213,2,FALSE))/365,400)</f>
        <v>119.24931506849315</v>
      </c>
      <c r="H243" s="46">
        <v>26</v>
      </c>
      <c r="I243" t="s">
        <v>171</v>
      </c>
      <c r="J243">
        <f>Table1[[#This Row],[125m]]</f>
        <v>12.968999999999999</v>
      </c>
      <c r="K243">
        <f>Table1[[#This Row],[250m]]-Table1[[#This Row],[125m]]</f>
        <v>7.8920000000000012</v>
      </c>
      <c r="L243">
        <f>Table1[[#This Row],[375m]]-Table1[[#This Row],[250m]]</f>
        <v>7.6699999999999982</v>
      </c>
      <c r="M243">
        <f>Table1[[#This Row],[500m]]-Table1[[#This Row],[375m]]</f>
        <v>7.9740000000000038</v>
      </c>
      <c r="N243">
        <v>12.968999999999999</v>
      </c>
      <c r="O243">
        <v>20.861000000000001</v>
      </c>
      <c r="P243">
        <v>28.530999999999999</v>
      </c>
      <c r="Q243">
        <v>36.505000000000003</v>
      </c>
      <c r="R243" s="8">
        <f t="shared" si="5"/>
        <v>49.308313929598683</v>
      </c>
    </row>
    <row r="244" spans="1:18" hidden="1">
      <c r="A244" s="5" t="s">
        <v>176</v>
      </c>
      <c r="B244" s="5">
        <v>2019</v>
      </c>
      <c r="C244" s="6">
        <v>43526</v>
      </c>
      <c r="D244" s="5" t="s">
        <v>13</v>
      </c>
      <c r="E244" s="46" t="s">
        <v>209</v>
      </c>
      <c r="F244" t="s">
        <v>121</v>
      </c>
      <c r="G244" s="14">
        <f>_xlfn.IFNA((C244-VLOOKUP(I244,Riders!$A$2:$C$213,2,FALSE))/365,400)</f>
        <v>400</v>
      </c>
      <c r="H244" s="46">
        <v>1</v>
      </c>
      <c r="I244" t="s">
        <v>113</v>
      </c>
      <c r="J244">
        <f>Table1[[#This Row],[125m]]</f>
        <v>11.43</v>
      </c>
      <c r="K244">
        <f>Table1[[#This Row],[250m]]-Table1[[#This Row],[125m]]</f>
        <v>7.2340000000000018</v>
      </c>
      <c r="L244">
        <f>Table1[[#This Row],[375m]]-Table1[[#This Row],[250m]]</f>
        <v>7.0569999999999986</v>
      </c>
      <c r="M244">
        <f>Table1[[#This Row],[500m]]-Table1[[#This Row],[375m]]</f>
        <v>7.2910000000000004</v>
      </c>
      <c r="N244">
        <v>11.43</v>
      </c>
      <c r="O244">
        <v>18.664000000000001</v>
      </c>
      <c r="P244">
        <v>25.721</v>
      </c>
      <c r="Q244">
        <v>33.012</v>
      </c>
      <c r="R244" s="8">
        <f t="shared" si="5"/>
        <v>54.525627044711015</v>
      </c>
    </row>
    <row r="245" spans="1:18" hidden="1">
      <c r="A245" s="5" t="s">
        <v>176</v>
      </c>
      <c r="B245" s="5">
        <v>2019</v>
      </c>
      <c r="C245" s="6">
        <v>43526</v>
      </c>
      <c r="D245" s="5" t="s">
        <v>13</v>
      </c>
      <c r="E245" s="46" t="s">
        <v>209</v>
      </c>
      <c r="F245" t="s">
        <v>31</v>
      </c>
      <c r="G245" s="14">
        <f>_xlfn.IFNA((C245-VLOOKUP(I245,Riders!$A$2:$C$213,2,FALSE))/365,400)</f>
        <v>400</v>
      </c>
      <c r="H245" s="46">
        <v>2</v>
      </c>
      <c r="I245" t="s">
        <v>30</v>
      </c>
      <c r="J245">
        <f>Table1[[#This Row],[125m]]</f>
        <v>11.715999999999999</v>
      </c>
      <c r="K245">
        <f>Table1[[#This Row],[250m]]-Table1[[#This Row],[125m]]</f>
        <v>7.1940000000000008</v>
      </c>
      <c r="L245">
        <f>Table1[[#This Row],[375m]]-Table1[[#This Row],[250m]]</f>
        <v>7.0590000000000011</v>
      </c>
      <c r="M245">
        <f>Table1[[#This Row],[500m]]-Table1[[#This Row],[375m]]</f>
        <v>7.338000000000001</v>
      </c>
      <c r="N245">
        <v>11.715999999999999</v>
      </c>
      <c r="O245">
        <v>18.91</v>
      </c>
      <c r="P245">
        <v>25.969000000000001</v>
      </c>
      <c r="Q245">
        <v>33.307000000000002</v>
      </c>
      <c r="R245" s="8">
        <f t="shared" si="5"/>
        <v>54.042693728045151</v>
      </c>
    </row>
    <row r="246" spans="1:18" hidden="1">
      <c r="A246" s="5" t="s">
        <v>176</v>
      </c>
      <c r="B246" s="5">
        <v>2019</v>
      </c>
      <c r="C246" s="6">
        <v>43526</v>
      </c>
      <c r="D246" s="5" t="s">
        <v>13</v>
      </c>
      <c r="E246" s="46" t="s">
        <v>209</v>
      </c>
      <c r="F246" t="s">
        <v>36</v>
      </c>
      <c r="G246" s="14">
        <f>_xlfn.IFNA((C246-VLOOKUP(I246,Riders!$A$2:$C$213,2,FALSE))/365,400)</f>
        <v>400</v>
      </c>
      <c r="H246" s="46">
        <v>3</v>
      </c>
      <c r="I246" t="s">
        <v>139</v>
      </c>
      <c r="J246">
        <f>Table1[[#This Row],[125m]]</f>
        <v>11.553000000000001</v>
      </c>
      <c r="K246">
        <f>Table1[[#This Row],[250m]]-Table1[[#This Row],[125m]]</f>
        <v>7.2889999999999979</v>
      </c>
      <c r="L246">
        <f>Table1[[#This Row],[375m]]-Table1[[#This Row],[250m]]</f>
        <v>7.1780000000000008</v>
      </c>
      <c r="M246">
        <f>Table1[[#This Row],[500m]]-Table1[[#This Row],[375m]]</f>
        <v>7.3989999999999974</v>
      </c>
      <c r="N246">
        <v>11.553000000000001</v>
      </c>
      <c r="O246">
        <v>18.841999999999999</v>
      </c>
      <c r="P246">
        <v>26.02</v>
      </c>
      <c r="Q246">
        <v>33.418999999999997</v>
      </c>
      <c r="R246" s="8">
        <f t="shared" ref="R246:R270" si="6">3.6*500/(Q246)</f>
        <v>53.861575750321677</v>
      </c>
    </row>
    <row r="247" spans="1:18" hidden="1">
      <c r="A247" s="5" t="s">
        <v>176</v>
      </c>
      <c r="B247" s="5">
        <v>2019</v>
      </c>
      <c r="C247" s="6">
        <v>43526</v>
      </c>
      <c r="D247" s="5" t="s">
        <v>13</v>
      </c>
      <c r="E247" s="46" t="s">
        <v>209</v>
      </c>
      <c r="F247" t="s">
        <v>15</v>
      </c>
      <c r="G247" s="14">
        <f>_xlfn.IFNA((C247-VLOOKUP(I247,Riders!$A$2:$C$213,2,FALSE))/365,400)</f>
        <v>400</v>
      </c>
      <c r="H247" s="46">
        <v>4</v>
      </c>
      <c r="I247" t="s">
        <v>544</v>
      </c>
      <c r="J247">
        <f>Table1[[#This Row],[125m]]</f>
        <v>11.548999999999999</v>
      </c>
      <c r="K247">
        <f>Table1[[#This Row],[250m]]-Table1[[#This Row],[125m]]</f>
        <v>7.3129999999999988</v>
      </c>
      <c r="L247">
        <f>Table1[[#This Row],[375m]]-Table1[[#This Row],[250m]]</f>
        <v>7.1330000000000027</v>
      </c>
      <c r="M247">
        <f>Table1[[#This Row],[500m]]-Table1[[#This Row],[375m]]</f>
        <v>7.4359999999999964</v>
      </c>
      <c r="N247">
        <v>11.548999999999999</v>
      </c>
      <c r="O247">
        <v>18.861999999999998</v>
      </c>
      <c r="P247">
        <v>25.995000000000001</v>
      </c>
      <c r="Q247">
        <v>33.430999999999997</v>
      </c>
      <c r="R247" s="8">
        <f t="shared" si="6"/>
        <v>53.842242230265327</v>
      </c>
    </row>
    <row r="248" spans="1:18" hidden="1">
      <c r="A248" s="5" t="s">
        <v>176</v>
      </c>
      <c r="B248" s="5">
        <v>2019</v>
      </c>
      <c r="C248" s="6">
        <v>43526</v>
      </c>
      <c r="D248" s="5" t="s">
        <v>13</v>
      </c>
      <c r="E248" s="46" t="s">
        <v>209</v>
      </c>
      <c r="F248" t="s">
        <v>44</v>
      </c>
      <c r="G248" s="14">
        <f>_xlfn.IFNA((C248-VLOOKUP(I248,Riders!$A$2:$C$213,2,FALSE))/365,400)</f>
        <v>28.646575342465752</v>
      </c>
      <c r="H248" s="46">
        <v>5</v>
      </c>
      <c r="I248" t="s">
        <v>141</v>
      </c>
      <c r="J248">
        <f>Table1[[#This Row],[125m]]</f>
        <v>11.795999999999999</v>
      </c>
      <c r="K248">
        <f>Table1[[#This Row],[250m]]-Table1[[#This Row],[125m]]</f>
        <v>7.338000000000001</v>
      </c>
      <c r="L248">
        <f>Table1[[#This Row],[375m]]-Table1[[#This Row],[250m]]</f>
        <v>7.2010000000000005</v>
      </c>
      <c r="M248">
        <f>Table1[[#This Row],[500m]]-Table1[[#This Row],[375m]]</f>
        <v>7.4909999999999997</v>
      </c>
      <c r="N248">
        <v>11.795999999999999</v>
      </c>
      <c r="O248">
        <v>19.134</v>
      </c>
      <c r="P248">
        <v>26.335000000000001</v>
      </c>
      <c r="Q248">
        <v>33.826000000000001</v>
      </c>
      <c r="R248" s="8">
        <f t="shared" si="6"/>
        <v>53.213504404895644</v>
      </c>
    </row>
    <row r="249" spans="1:18" hidden="1">
      <c r="A249" s="5" t="s">
        <v>176</v>
      </c>
      <c r="B249" s="5">
        <v>2019</v>
      </c>
      <c r="C249" s="6">
        <v>43526</v>
      </c>
      <c r="D249" s="5" t="s">
        <v>13</v>
      </c>
      <c r="E249" s="46" t="s">
        <v>209</v>
      </c>
      <c r="F249" t="s">
        <v>19</v>
      </c>
      <c r="G249" s="14">
        <f>_xlfn.IFNA((C249-VLOOKUP(I249,Riders!$A$2:$C$213,2,FALSE))/365,400)</f>
        <v>22.893150684931506</v>
      </c>
      <c r="H249" s="46">
        <v>6</v>
      </c>
      <c r="I249" t="s">
        <v>519</v>
      </c>
      <c r="J249">
        <f>Table1[[#This Row],[125m]]</f>
        <v>11.686999999999999</v>
      </c>
      <c r="K249">
        <f>Table1[[#This Row],[250m]]-Table1[[#This Row],[125m]]</f>
        <v>7.3750000000000018</v>
      </c>
      <c r="L249">
        <f>Table1[[#This Row],[375m]]-Table1[[#This Row],[250m]]</f>
        <v>7.2789999999999999</v>
      </c>
      <c r="M249">
        <f>Table1[[#This Row],[500m]]-Table1[[#This Row],[375m]]</f>
        <v>7.6310000000000002</v>
      </c>
      <c r="N249">
        <v>11.686999999999999</v>
      </c>
      <c r="O249">
        <v>19.062000000000001</v>
      </c>
      <c r="P249">
        <v>26.341000000000001</v>
      </c>
      <c r="Q249">
        <v>33.972000000000001</v>
      </c>
      <c r="R249" s="8">
        <f t="shared" si="6"/>
        <v>52.984811020840688</v>
      </c>
    </row>
    <row r="250" spans="1:18" hidden="1">
      <c r="A250" s="5" t="s">
        <v>176</v>
      </c>
      <c r="B250" s="5">
        <v>2019</v>
      </c>
      <c r="C250" s="6">
        <v>43526</v>
      </c>
      <c r="D250" s="5" t="s">
        <v>13</v>
      </c>
      <c r="E250" s="46" t="s">
        <v>209</v>
      </c>
      <c r="F250" t="s">
        <v>15</v>
      </c>
      <c r="G250" s="14">
        <f>_xlfn.IFNA((C250-VLOOKUP(I250,Riders!$A$2:$C$213,2,FALSE))/365,400)</f>
        <v>119.24931506849315</v>
      </c>
      <c r="H250" s="46">
        <v>7</v>
      </c>
      <c r="I250" t="s">
        <v>14</v>
      </c>
      <c r="J250">
        <f>Table1[[#This Row],[125m]]</f>
        <v>12.023</v>
      </c>
      <c r="K250">
        <f>Table1[[#This Row],[250m]]-Table1[[#This Row],[125m]]</f>
        <v>7.407</v>
      </c>
      <c r="L250">
        <f>Table1[[#This Row],[375m]]-Table1[[#This Row],[250m]]</f>
        <v>7.1969999999999992</v>
      </c>
      <c r="M250">
        <f>Table1[[#This Row],[500m]]-Table1[[#This Row],[375m]]</f>
        <v>7.370000000000001</v>
      </c>
      <c r="N250">
        <v>12.023</v>
      </c>
      <c r="O250">
        <v>19.43</v>
      </c>
      <c r="P250">
        <v>26.626999999999999</v>
      </c>
      <c r="Q250">
        <v>33.997</v>
      </c>
      <c r="R250" s="8">
        <f t="shared" si="6"/>
        <v>52.945848163073215</v>
      </c>
    </row>
    <row r="251" spans="1:18" hidden="1">
      <c r="A251" s="5" t="s">
        <v>176</v>
      </c>
      <c r="B251" s="5">
        <v>2019</v>
      </c>
      <c r="C251" s="6">
        <v>43526</v>
      </c>
      <c r="D251" s="5" t="s">
        <v>13</v>
      </c>
      <c r="E251" s="46" t="s">
        <v>209</v>
      </c>
      <c r="F251" t="s">
        <v>53</v>
      </c>
      <c r="G251" s="14">
        <f>_xlfn.IFNA((C251-VLOOKUP(I251,Riders!$A$2:$C$213,2,FALSE))/365,400)</f>
        <v>21.975342465753425</v>
      </c>
      <c r="H251" s="46">
        <v>8</v>
      </c>
      <c r="I251" t="s">
        <v>52</v>
      </c>
      <c r="J251">
        <f>Table1[[#This Row],[125m]]</f>
        <v>11.829000000000001</v>
      </c>
      <c r="K251">
        <f>Table1[[#This Row],[250m]]-Table1[[#This Row],[125m]]</f>
        <v>7.5139999999999993</v>
      </c>
      <c r="L251">
        <f>Table1[[#This Row],[375m]]-Table1[[#This Row],[250m]]</f>
        <v>7.3060000000000009</v>
      </c>
      <c r="M251">
        <f>Table1[[#This Row],[500m]]-Table1[[#This Row],[375m]]</f>
        <v>7.597999999999999</v>
      </c>
      <c r="N251">
        <v>11.829000000000001</v>
      </c>
      <c r="O251">
        <v>19.343</v>
      </c>
      <c r="P251">
        <v>26.649000000000001</v>
      </c>
      <c r="Q251">
        <v>34.247</v>
      </c>
      <c r="R251" s="8">
        <f t="shared" si="6"/>
        <v>52.559348264081528</v>
      </c>
    </row>
    <row r="252" spans="1:18" hidden="1">
      <c r="A252" s="47" t="s">
        <v>134</v>
      </c>
      <c r="B252" s="47">
        <v>2018</v>
      </c>
      <c r="C252" s="10">
        <v>43436</v>
      </c>
      <c r="D252" s="47" t="s">
        <v>72</v>
      </c>
      <c r="E252" s="46" t="s">
        <v>518</v>
      </c>
      <c r="F252" t="s">
        <v>163</v>
      </c>
      <c r="G252" s="14">
        <f>_xlfn.IFNA((C252-VLOOKUP(I252,Riders!$A$2:$C$213,2,FALSE))/365,400)</f>
        <v>400</v>
      </c>
      <c r="H252" s="46">
        <v>1</v>
      </c>
      <c r="I252" t="s">
        <v>113</v>
      </c>
      <c r="J252">
        <f>Table1[[#This Row],[125m]]</f>
        <v>11.631</v>
      </c>
      <c r="K252">
        <f>Table1[[#This Row],[250m]]-Table1[[#This Row],[125m]]</f>
        <v>7.2940000000000005</v>
      </c>
      <c r="L252">
        <f>Table1[[#This Row],[375m]]-Table1[[#This Row],[250m]]</f>
        <v>7.0949999999999989</v>
      </c>
      <c r="M252">
        <f>Table1[[#This Row],[500m]]-Table1[[#This Row],[375m]]</f>
        <v>7.2230000000000025</v>
      </c>
      <c r="N252">
        <v>11.631</v>
      </c>
      <c r="O252">
        <v>18.925000000000001</v>
      </c>
      <c r="P252">
        <v>26.02</v>
      </c>
      <c r="Q252">
        <v>33.243000000000002</v>
      </c>
      <c r="R252" s="8">
        <f t="shared" si="6"/>
        <v>54.146737659056036</v>
      </c>
    </row>
    <row r="253" spans="1:18" hidden="1">
      <c r="A253" s="47" t="s">
        <v>134</v>
      </c>
      <c r="B253" s="47">
        <v>2018</v>
      </c>
      <c r="C253" s="10">
        <v>43436</v>
      </c>
      <c r="D253" s="47" t="s">
        <v>72</v>
      </c>
      <c r="E253" s="46" t="s">
        <v>518</v>
      </c>
      <c r="F253" t="s">
        <v>15</v>
      </c>
      <c r="G253" s="14">
        <f>_xlfn.IFNA((C253-VLOOKUP(I253,Riders!$A$2:$C$213,2,FALSE))/365,400)</f>
        <v>400</v>
      </c>
      <c r="H253" s="46">
        <v>2</v>
      </c>
      <c r="I253" t="s">
        <v>544</v>
      </c>
      <c r="J253">
        <f>Table1[[#This Row],[125m]]</f>
        <v>11.664</v>
      </c>
      <c r="K253">
        <f>Table1[[#This Row],[250m]]-Table1[[#This Row],[125m]]</f>
        <v>7.2919999999999998</v>
      </c>
      <c r="L253">
        <f>Table1[[#This Row],[375m]]-Table1[[#This Row],[250m]]</f>
        <v>7.1769999999999996</v>
      </c>
      <c r="M253">
        <f>Table1[[#This Row],[500m]]-Table1[[#This Row],[375m]]</f>
        <v>7.4370000000000012</v>
      </c>
      <c r="N253">
        <v>11.664</v>
      </c>
      <c r="O253">
        <v>18.956</v>
      </c>
      <c r="P253">
        <v>26.132999999999999</v>
      </c>
      <c r="Q253">
        <v>33.57</v>
      </c>
      <c r="R253" s="8">
        <f t="shared" si="6"/>
        <v>53.619302949061662</v>
      </c>
    </row>
    <row r="254" spans="1:18" hidden="1">
      <c r="A254" s="47" t="s">
        <v>134</v>
      </c>
      <c r="B254" s="47">
        <v>2018</v>
      </c>
      <c r="C254" s="10">
        <v>43436</v>
      </c>
      <c r="D254" s="47" t="s">
        <v>72</v>
      </c>
      <c r="E254" s="46" t="s">
        <v>518</v>
      </c>
      <c r="F254" t="s">
        <v>31</v>
      </c>
      <c r="G254" s="14">
        <f>_xlfn.IFNA((C254-VLOOKUP(I254,Riders!$A$2:$C$213,2,FALSE))/365,400)</f>
        <v>400</v>
      </c>
      <c r="H254" s="46">
        <v>3</v>
      </c>
      <c r="I254" t="s">
        <v>30</v>
      </c>
      <c r="J254">
        <f>Table1[[#This Row],[125m]]</f>
        <v>11.856</v>
      </c>
      <c r="K254">
        <f>Table1[[#This Row],[250m]]-Table1[[#This Row],[125m]]</f>
        <v>7.3059999999999992</v>
      </c>
      <c r="L254">
        <f>Table1[[#This Row],[375m]]-Table1[[#This Row],[250m]]</f>
        <v>7.1039999999999992</v>
      </c>
      <c r="M254">
        <f>Table1[[#This Row],[500m]]-Table1[[#This Row],[375m]]</f>
        <v>7.3359999999999985</v>
      </c>
      <c r="N254">
        <v>11.856</v>
      </c>
      <c r="O254">
        <v>19.161999999999999</v>
      </c>
      <c r="P254">
        <v>26.265999999999998</v>
      </c>
      <c r="Q254">
        <v>33.601999999999997</v>
      </c>
      <c r="R254" s="8">
        <f t="shared" si="6"/>
        <v>53.568239985715138</v>
      </c>
    </row>
    <row r="255" spans="1:18" hidden="1">
      <c r="A255" s="47" t="s">
        <v>134</v>
      </c>
      <c r="B255" s="47">
        <v>2018</v>
      </c>
      <c r="C255" s="10">
        <v>43436</v>
      </c>
      <c r="D255" s="47" t="s">
        <v>72</v>
      </c>
      <c r="E255" s="46" t="s">
        <v>518</v>
      </c>
      <c r="F255" t="s">
        <v>19</v>
      </c>
      <c r="G255" s="14">
        <f>_xlfn.IFNA((C255-VLOOKUP(I255,Riders!$A$2:$C$213,2,FALSE))/365,400)</f>
        <v>400</v>
      </c>
      <c r="H255" s="46">
        <v>4</v>
      </c>
      <c r="I255" t="s">
        <v>188</v>
      </c>
      <c r="J255">
        <f>Table1[[#This Row],[125m]]</f>
        <v>12.141999999999999</v>
      </c>
      <c r="K255">
        <f>Table1[[#This Row],[250m]]-Table1[[#This Row],[125m]]</f>
        <v>7.4559999999999995</v>
      </c>
      <c r="L255">
        <f>Table1[[#This Row],[375m]]-Table1[[#This Row],[250m]]</f>
        <v>7.1720000000000006</v>
      </c>
      <c r="M255">
        <f>Table1[[#This Row],[500m]]-Table1[[#This Row],[375m]]</f>
        <v>7.3080000000000034</v>
      </c>
      <c r="N255">
        <v>12.141999999999999</v>
      </c>
      <c r="O255">
        <v>19.597999999999999</v>
      </c>
      <c r="P255">
        <v>26.77</v>
      </c>
      <c r="Q255">
        <v>34.078000000000003</v>
      </c>
      <c r="R255" s="8">
        <f t="shared" si="6"/>
        <v>52.820001173777797</v>
      </c>
    </row>
    <row r="256" spans="1:18" hidden="1">
      <c r="A256" s="47" t="s">
        <v>134</v>
      </c>
      <c r="B256" s="47">
        <v>2018</v>
      </c>
      <c r="C256" s="10">
        <v>43436</v>
      </c>
      <c r="D256" s="47" t="s">
        <v>72</v>
      </c>
      <c r="E256" s="46" t="s">
        <v>518</v>
      </c>
      <c r="F256" t="s">
        <v>47</v>
      </c>
      <c r="G256" s="14">
        <f>_xlfn.IFNA((C256-VLOOKUP(I256,Riders!$A$2:$C$213,2,FALSE))/365,400)</f>
        <v>400</v>
      </c>
      <c r="H256" s="46">
        <v>5</v>
      </c>
      <c r="I256" t="s">
        <v>101</v>
      </c>
      <c r="J256">
        <f>Table1[[#This Row],[125m]]</f>
        <v>11.971</v>
      </c>
      <c r="K256">
        <f>Table1[[#This Row],[250m]]-Table1[[#This Row],[125m]]</f>
        <v>7.4319999999999986</v>
      </c>
      <c r="L256">
        <f>Table1[[#This Row],[375m]]-Table1[[#This Row],[250m]]</f>
        <v>7.2340000000000018</v>
      </c>
      <c r="M256">
        <f>Table1[[#This Row],[500m]]-Table1[[#This Row],[375m]]</f>
        <v>7.4979999999999976</v>
      </c>
      <c r="N256">
        <v>11.971</v>
      </c>
      <c r="O256">
        <v>19.402999999999999</v>
      </c>
      <c r="P256">
        <v>26.637</v>
      </c>
      <c r="Q256">
        <v>34.134999999999998</v>
      </c>
      <c r="R256" s="8">
        <f t="shared" si="6"/>
        <v>52.731800205068112</v>
      </c>
    </row>
    <row r="257" spans="1:18" hidden="1">
      <c r="A257" s="47" t="s">
        <v>134</v>
      </c>
      <c r="B257" s="47">
        <v>2018</v>
      </c>
      <c r="C257" s="10">
        <v>43436</v>
      </c>
      <c r="D257" s="47" t="s">
        <v>72</v>
      </c>
      <c r="E257" s="46" t="s">
        <v>518</v>
      </c>
      <c r="F257" t="s">
        <v>61</v>
      </c>
      <c r="G257" s="14">
        <f>_xlfn.IFNA((C257-VLOOKUP(I257,Riders!$A$2:$C$213,2,FALSE))/365,400)</f>
        <v>26.479452054794521</v>
      </c>
      <c r="H257" s="46">
        <v>6</v>
      </c>
      <c r="I257" t="s">
        <v>142</v>
      </c>
      <c r="J257">
        <f>Table1[[#This Row],[125m]]</f>
        <v>12.064</v>
      </c>
      <c r="K257">
        <f>Table1[[#This Row],[250m]]-Table1[[#This Row],[125m]]</f>
        <v>7.4149999999999991</v>
      </c>
      <c r="L257">
        <f>Table1[[#This Row],[375m]]-Table1[[#This Row],[250m]]</f>
        <v>7.2420000000000009</v>
      </c>
      <c r="M257">
        <f>Table1[[#This Row],[500m]]-Table1[[#This Row],[375m]]</f>
        <v>7.5280000000000022</v>
      </c>
      <c r="N257">
        <v>12.064</v>
      </c>
      <c r="O257">
        <v>19.478999999999999</v>
      </c>
      <c r="P257">
        <v>26.721</v>
      </c>
      <c r="Q257">
        <v>34.249000000000002</v>
      </c>
      <c r="R257" s="8">
        <f t="shared" si="6"/>
        <v>52.556279015445703</v>
      </c>
    </row>
    <row r="258" spans="1:18" hidden="1">
      <c r="A258" s="47" t="s">
        <v>134</v>
      </c>
      <c r="B258" s="47">
        <v>2018</v>
      </c>
      <c r="C258" s="10">
        <v>43436</v>
      </c>
      <c r="D258" s="47" t="s">
        <v>72</v>
      </c>
      <c r="E258" s="46" t="s">
        <v>518</v>
      </c>
      <c r="F258" t="s">
        <v>25</v>
      </c>
      <c r="G258" s="14">
        <f>_xlfn.IFNA((C258-VLOOKUP(I258,Riders!$A$2:$C$213,2,FALSE))/365,400)</f>
        <v>19.12054794520548</v>
      </c>
      <c r="H258" s="46">
        <v>7</v>
      </c>
      <c r="I258" t="s">
        <v>186</v>
      </c>
      <c r="J258">
        <f>Table1[[#This Row],[125m]]</f>
        <v>11.946</v>
      </c>
      <c r="K258">
        <f>Table1[[#This Row],[250m]]-Table1[[#This Row],[125m]]</f>
        <v>7.5449999999999999</v>
      </c>
      <c r="L258">
        <f>Table1[[#This Row],[375m]]-Table1[[#This Row],[250m]]</f>
        <v>7.3300000000000018</v>
      </c>
      <c r="M258">
        <f>Table1[[#This Row],[500m]]-Table1[[#This Row],[375m]]</f>
        <v>7.5350000000000001</v>
      </c>
      <c r="N258">
        <v>11.946</v>
      </c>
      <c r="O258">
        <v>19.491</v>
      </c>
      <c r="P258">
        <v>26.821000000000002</v>
      </c>
      <c r="Q258">
        <v>34.356000000000002</v>
      </c>
      <c r="R258" s="8">
        <f t="shared" si="6"/>
        <v>52.392595179881241</v>
      </c>
    </row>
    <row r="259" spans="1:18" hidden="1">
      <c r="A259" s="47" t="s">
        <v>134</v>
      </c>
      <c r="B259" s="47">
        <v>2018</v>
      </c>
      <c r="C259" s="10">
        <v>43436</v>
      </c>
      <c r="D259" s="47" t="s">
        <v>72</v>
      </c>
      <c r="E259" s="46" t="s">
        <v>518</v>
      </c>
      <c r="F259" t="s">
        <v>53</v>
      </c>
      <c r="G259" s="14">
        <f>_xlfn.IFNA((C259-VLOOKUP(I259,Riders!$A$2:$C$213,2,FALSE))/365,400)</f>
        <v>21.728767123287671</v>
      </c>
      <c r="H259" s="46">
        <v>8</v>
      </c>
      <c r="I259" t="s">
        <v>52</v>
      </c>
      <c r="J259">
        <f>Table1[[#This Row],[125m]]</f>
        <v>12.079000000000001</v>
      </c>
      <c r="K259">
        <f>Table1[[#This Row],[250m]]-Table1[[#This Row],[125m]]</f>
        <v>7.5509999999999984</v>
      </c>
      <c r="L259">
        <f>Table1[[#This Row],[375m]]-Table1[[#This Row],[250m]]</f>
        <v>7.3260000000000005</v>
      </c>
      <c r="M259">
        <f>Table1[[#This Row],[500m]]-Table1[[#This Row],[375m]]</f>
        <v>7.477999999999998</v>
      </c>
      <c r="N259">
        <v>12.079000000000001</v>
      </c>
      <c r="O259">
        <v>19.63</v>
      </c>
      <c r="P259">
        <v>26.956</v>
      </c>
      <c r="Q259">
        <v>34.433999999999997</v>
      </c>
      <c r="R259" s="8">
        <f t="shared" si="6"/>
        <v>52.273915316257188</v>
      </c>
    </row>
    <row r="260" spans="1:18" hidden="1">
      <c r="A260" s="47" t="s">
        <v>134</v>
      </c>
      <c r="B260" s="47">
        <v>2018</v>
      </c>
      <c r="C260" s="10">
        <v>43436</v>
      </c>
      <c r="D260" s="47" t="s">
        <v>72</v>
      </c>
      <c r="E260" s="46" t="s">
        <v>518</v>
      </c>
      <c r="F260" t="s">
        <v>44</v>
      </c>
      <c r="G260" s="14">
        <f>_xlfn.IFNA((C260-VLOOKUP(I260,Riders!$A$2:$C$213,2,FALSE))/365,400)</f>
        <v>28.4</v>
      </c>
      <c r="H260" s="46">
        <v>9</v>
      </c>
      <c r="I260" t="s">
        <v>141</v>
      </c>
      <c r="J260">
        <f>Table1[[#This Row],[125m]]</f>
        <v>12.12</v>
      </c>
      <c r="K260">
        <f>Table1[[#This Row],[250m]]-Table1[[#This Row],[125m]]</f>
        <v>7.4510000000000023</v>
      </c>
      <c r="L260">
        <f>Table1[[#This Row],[375m]]-Table1[[#This Row],[250m]]</f>
        <v>7.3219999999999992</v>
      </c>
      <c r="M260">
        <f>Table1[[#This Row],[500m]]-Table1[[#This Row],[375m]]</f>
        <v>7.5670000000000002</v>
      </c>
      <c r="N260">
        <v>12.12</v>
      </c>
      <c r="O260">
        <v>19.571000000000002</v>
      </c>
      <c r="P260">
        <v>26.893000000000001</v>
      </c>
      <c r="Q260">
        <v>34.46</v>
      </c>
      <c r="R260" s="8">
        <f t="shared" si="6"/>
        <v>52.234474753337203</v>
      </c>
    </row>
    <row r="261" spans="1:18" hidden="1">
      <c r="A261" s="47" t="s">
        <v>134</v>
      </c>
      <c r="B261" s="47">
        <v>2018</v>
      </c>
      <c r="C261" s="10">
        <v>43436</v>
      </c>
      <c r="D261" s="47" t="s">
        <v>72</v>
      </c>
      <c r="E261" s="46" t="s">
        <v>518</v>
      </c>
      <c r="F261" t="s">
        <v>38</v>
      </c>
      <c r="G261" s="14">
        <f>_xlfn.IFNA((C261-VLOOKUP(I261,Riders!$A$2:$C$213,2,FALSE))/365,400)</f>
        <v>119.0027397260274</v>
      </c>
      <c r="H261" s="46">
        <v>10</v>
      </c>
      <c r="I261" t="s">
        <v>157</v>
      </c>
      <c r="J261">
        <f>Table1[[#This Row],[125m]]</f>
        <v>11.920999999999999</v>
      </c>
      <c r="K261">
        <f>Table1[[#This Row],[250m]]-Table1[[#This Row],[125m]]</f>
        <v>7.43</v>
      </c>
      <c r="L261">
        <f>Table1[[#This Row],[375m]]-Table1[[#This Row],[250m]]</f>
        <v>7.3850000000000016</v>
      </c>
      <c r="M261">
        <f>Table1[[#This Row],[500m]]-Table1[[#This Row],[375m]]</f>
        <v>7.8369999999999997</v>
      </c>
      <c r="N261">
        <v>11.920999999999999</v>
      </c>
      <c r="O261">
        <v>19.350999999999999</v>
      </c>
      <c r="P261">
        <v>26.736000000000001</v>
      </c>
      <c r="Q261">
        <v>34.573</v>
      </c>
      <c r="R261" s="8">
        <f t="shared" si="6"/>
        <v>52.063749168426227</v>
      </c>
    </row>
    <row r="262" spans="1:18" hidden="1">
      <c r="A262" s="47" t="s">
        <v>134</v>
      </c>
      <c r="B262" s="47">
        <v>2018</v>
      </c>
      <c r="C262" s="10">
        <v>43436</v>
      </c>
      <c r="D262" s="47" t="s">
        <v>72</v>
      </c>
      <c r="E262" s="46" t="s">
        <v>518</v>
      </c>
      <c r="F262" t="s">
        <v>121</v>
      </c>
      <c r="G262" s="14">
        <f>_xlfn.IFNA((C262-VLOOKUP(I262,Riders!$A$2:$C$213,2,FALSE))/365,400)</f>
        <v>400</v>
      </c>
      <c r="H262" s="46">
        <v>11</v>
      </c>
      <c r="I262" t="s">
        <v>166</v>
      </c>
      <c r="J262">
        <f>Table1[[#This Row],[125m]]</f>
        <v>12.06</v>
      </c>
      <c r="K262">
        <f>Table1[[#This Row],[250m]]-Table1[[#This Row],[125m]]</f>
        <v>7.4730000000000008</v>
      </c>
      <c r="L262">
        <f>Table1[[#This Row],[375m]]-Table1[[#This Row],[250m]]</f>
        <v>7.3969999999999985</v>
      </c>
      <c r="M262">
        <f>Table1[[#This Row],[500m]]-Table1[[#This Row],[375m]]</f>
        <v>7.7850000000000037</v>
      </c>
      <c r="N262">
        <v>12.06</v>
      </c>
      <c r="O262">
        <v>19.533000000000001</v>
      </c>
      <c r="P262">
        <v>26.93</v>
      </c>
      <c r="Q262">
        <v>34.715000000000003</v>
      </c>
      <c r="R262" s="8">
        <f t="shared" si="6"/>
        <v>51.850784963272353</v>
      </c>
    </row>
    <row r="263" spans="1:18" hidden="1">
      <c r="A263" s="47" t="s">
        <v>134</v>
      </c>
      <c r="B263" s="47">
        <v>2018</v>
      </c>
      <c r="C263" s="10">
        <v>43436</v>
      </c>
      <c r="D263" s="47" t="s">
        <v>72</v>
      </c>
      <c r="E263" s="46" t="s">
        <v>209</v>
      </c>
      <c r="F263" t="s">
        <v>31</v>
      </c>
      <c r="G263" s="14">
        <f>_xlfn.IFNA((C263-VLOOKUP(I263,Riders!$A$2:$C$213,2,FALSE))/365,400)</f>
        <v>400</v>
      </c>
      <c r="H263" s="46">
        <v>1</v>
      </c>
      <c r="I263" t="s">
        <v>30</v>
      </c>
      <c r="J263">
        <f>Table1[[#This Row],[125m]]</f>
        <v>11.664999999999999</v>
      </c>
      <c r="K263">
        <f>Table1[[#This Row],[250m]]-Table1[[#This Row],[125m]]</f>
        <v>7.1880000000000024</v>
      </c>
      <c r="L263">
        <f>Table1[[#This Row],[375m]]-Table1[[#This Row],[250m]]</f>
        <v>7.041999999999998</v>
      </c>
      <c r="M263">
        <f>Table1[[#This Row],[500m]]-Table1[[#This Row],[375m]]</f>
        <v>7.3150000000000013</v>
      </c>
      <c r="N263">
        <v>11.664999999999999</v>
      </c>
      <c r="O263">
        <v>18.853000000000002</v>
      </c>
      <c r="P263">
        <v>25.895</v>
      </c>
      <c r="Q263">
        <v>33.21</v>
      </c>
      <c r="R263" s="8">
        <f t="shared" si="6"/>
        <v>54.200542005420054</v>
      </c>
    </row>
    <row r="264" spans="1:18" hidden="1">
      <c r="A264" s="47" t="s">
        <v>134</v>
      </c>
      <c r="B264" s="47">
        <v>2018</v>
      </c>
      <c r="C264" s="10">
        <v>43436</v>
      </c>
      <c r="D264" s="47" t="s">
        <v>72</v>
      </c>
      <c r="E264" s="46" t="s">
        <v>209</v>
      </c>
      <c r="F264" t="s">
        <v>15</v>
      </c>
      <c r="G264" s="14">
        <f>_xlfn.IFNA((C264-VLOOKUP(I264,Riders!$A$2:$C$213,2,FALSE))/365,400)</f>
        <v>400</v>
      </c>
      <c r="H264" s="46">
        <v>2</v>
      </c>
      <c r="I264" t="s">
        <v>544</v>
      </c>
      <c r="J264">
        <f>Table1[[#This Row],[125m]]</f>
        <v>11.618</v>
      </c>
      <c r="K264">
        <f>Table1[[#This Row],[250m]]-Table1[[#This Row],[125m]]</f>
        <v>7.2499999999999982</v>
      </c>
      <c r="L264">
        <f>Table1[[#This Row],[375m]]-Table1[[#This Row],[250m]]</f>
        <v>7.1370000000000005</v>
      </c>
      <c r="M264">
        <f>Table1[[#This Row],[500m]]-Table1[[#This Row],[375m]]</f>
        <v>7.3949999999999996</v>
      </c>
      <c r="N264">
        <v>11.618</v>
      </c>
      <c r="O264">
        <v>18.867999999999999</v>
      </c>
      <c r="P264">
        <v>26.004999999999999</v>
      </c>
      <c r="Q264">
        <v>33.4</v>
      </c>
      <c r="R264" s="8">
        <f t="shared" si="6"/>
        <v>53.892215568862277</v>
      </c>
    </row>
    <row r="265" spans="1:18" hidden="1">
      <c r="A265" s="47" t="s">
        <v>134</v>
      </c>
      <c r="B265" s="47">
        <v>2018</v>
      </c>
      <c r="C265" s="10">
        <v>43436</v>
      </c>
      <c r="D265" s="47" t="s">
        <v>72</v>
      </c>
      <c r="E265" s="46" t="s">
        <v>209</v>
      </c>
      <c r="F265" t="s">
        <v>163</v>
      </c>
      <c r="G265" s="14">
        <f>_xlfn.IFNA((C265-VLOOKUP(I265,Riders!$A$2:$C$213,2,FALSE))/365,400)</f>
        <v>400</v>
      </c>
      <c r="H265" s="46">
        <v>3</v>
      </c>
      <c r="I265" t="s">
        <v>113</v>
      </c>
      <c r="J265">
        <f>Table1[[#This Row],[125m]]</f>
        <v>11.747</v>
      </c>
      <c r="K265">
        <f>Table1[[#This Row],[250m]]-Table1[[#This Row],[125m]]</f>
        <v>7.3520000000000003</v>
      </c>
      <c r="L265">
        <f>Table1[[#This Row],[375m]]-Table1[[#This Row],[250m]]</f>
        <v>7.1189999999999998</v>
      </c>
      <c r="M265">
        <f>Table1[[#This Row],[500m]]-Table1[[#This Row],[375m]]</f>
        <v>7.2170000000000023</v>
      </c>
      <c r="N265">
        <v>11.747</v>
      </c>
      <c r="O265">
        <v>19.099</v>
      </c>
      <c r="P265">
        <v>26.218</v>
      </c>
      <c r="Q265">
        <v>33.435000000000002</v>
      </c>
      <c r="R265" s="8">
        <f t="shared" si="6"/>
        <v>53.835800807537005</v>
      </c>
    </row>
    <row r="266" spans="1:18" hidden="1">
      <c r="A266" s="47" t="s">
        <v>134</v>
      </c>
      <c r="B266" s="47">
        <v>2018</v>
      </c>
      <c r="C266" s="10">
        <v>43436</v>
      </c>
      <c r="D266" s="47" t="s">
        <v>72</v>
      </c>
      <c r="E266" s="46" t="s">
        <v>209</v>
      </c>
      <c r="F266" t="s">
        <v>19</v>
      </c>
      <c r="G266" s="14">
        <f>_xlfn.IFNA((C266-VLOOKUP(I266,Riders!$A$2:$C$213,2,FALSE))/365,400)</f>
        <v>400</v>
      </c>
      <c r="H266" s="46">
        <v>4</v>
      </c>
      <c r="I266" t="s">
        <v>188</v>
      </c>
      <c r="J266">
        <f>Table1[[#This Row],[125m]]</f>
        <v>12.039</v>
      </c>
      <c r="K266">
        <f>Table1[[#This Row],[250m]]-Table1[[#This Row],[125m]]</f>
        <v>7.3950000000000014</v>
      </c>
      <c r="L266">
        <f>Table1[[#This Row],[375m]]-Table1[[#This Row],[250m]]</f>
        <v>7.1289999999999978</v>
      </c>
      <c r="M266">
        <f>Table1[[#This Row],[500m]]-Table1[[#This Row],[375m]]</f>
        <v>7.2650000000000041</v>
      </c>
      <c r="N266">
        <v>12.039</v>
      </c>
      <c r="O266">
        <v>19.434000000000001</v>
      </c>
      <c r="P266">
        <v>26.562999999999999</v>
      </c>
      <c r="Q266">
        <v>33.828000000000003</v>
      </c>
      <c r="R266" s="8">
        <f t="shared" si="6"/>
        <v>53.210358283079103</v>
      </c>
    </row>
    <row r="267" spans="1:18" hidden="1">
      <c r="A267" s="47" t="s">
        <v>134</v>
      </c>
      <c r="B267" s="47">
        <v>2018</v>
      </c>
      <c r="C267" s="10">
        <v>43436</v>
      </c>
      <c r="D267" s="47" t="s">
        <v>72</v>
      </c>
      <c r="E267" s="46" t="s">
        <v>209</v>
      </c>
      <c r="F267" t="s">
        <v>47</v>
      </c>
      <c r="G267" s="14">
        <f>_xlfn.IFNA((C267-VLOOKUP(I267,Riders!$A$2:$C$213,2,FALSE))/365,400)</f>
        <v>400</v>
      </c>
      <c r="H267" s="46">
        <v>5</v>
      </c>
      <c r="I267" t="s">
        <v>101</v>
      </c>
      <c r="J267">
        <f>Table1[[#This Row],[125m]]</f>
        <v>11.967000000000001</v>
      </c>
      <c r="K267">
        <f>Table1[[#This Row],[250m]]-Table1[[#This Row],[125m]]</f>
        <v>7.4329999999999981</v>
      </c>
      <c r="L267">
        <f>Table1[[#This Row],[375m]]-Table1[[#This Row],[250m]]</f>
        <v>7.2620000000000005</v>
      </c>
      <c r="M267">
        <f>Table1[[#This Row],[500m]]-Table1[[#This Row],[375m]]</f>
        <v>7.4819999999999993</v>
      </c>
      <c r="N267">
        <v>11.967000000000001</v>
      </c>
      <c r="O267">
        <v>19.399999999999999</v>
      </c>
      <c r="P267">
        <v>26.661999999999999</v>
      </c>
      <c r="Q267">
        <v>34.143999999999998</v>
      </c>
      <c r="R267" s="8">
        <f t="shared" si="6"/>
        <v>52.717900656044989</v>
      </c>
    </row>
    <row r="268" spans="1:18" hidden="1">
      <c r="A268" s="47" t="s">
        <v>134</v>
      </c>
      <c r="B268" s="47">
        <v>2018</v>
      </c>
      <c r="C268" s="10">
        <v>43436</v>
      </c>
      <c r="D268" s="47" t="s">
        <v>72</v>
      </c>
      <c r="E268" s="46" t="s">
        <v>209</v>
      </c>
      <c r="F268" t="s">
        <v>61</v>
      </c>
      <c r="G268" s="14">
        <f>_xlfn.IFNA((C268-VLOOKUP(I268,Riders!$A$2:$C$213,2,FALSE))/365,400)</f>
        <v>26.479452054794521</v>
      </c>
      <c r="H268" s="46">
        <v>6</v>
      </c>
      <c r="I268" t="s">
        <v>142</v>
      </c>
      <c r="J268">
        <f>Table1[[#This Row],[125m]]</f>
        <v>12.071</v>
      </c>
      <c r="K268">
        <f>Table1[[#This Row],[250m]]-Table1[[#This Row],[125m]]</f>
        <v>7.4369999999999994</v>
      </c>
      <c r="L268">
        <f>Table1[[#This Row],[375m]]-Table1[[#This Row],[250m]]</f>
        <v>7.2620000000000005</v>
      </c>
      <c r="M268">
        <f>Table1[[#This Row],[500m]]-Table1[[#This Row],[375m]]</f>
        <v>7.5470000000000006</v>
      </c>
      <c r="N268">
        <v>12.071</v>
      </c>
      <c r="O268">
        <v>19.507999999999999</v>
      </c>
      <c r="P268">
        <v>26.77</v>
      </c>
      <c r="Q268">
        <v>34.317</v>
      </c>
      <c r="R268" s="8">
        <f t="shared" si="6"/>
        <v>52.452137424600053</v>
      </c>
    </row>
    <row r="269" spans="1:18" hidden="1">
      <c r="A269" s="47" t="s">
        <v>134</v>
      </c>
      <c r="B269" s="47">
        <v>2018</v>
      </c>
      <c r="C269" s="10">
        <v>43436</v>
      </c>
      <c r="D269" s="47" t="s">
        <v>72</v>
      </c>
      <c r="E269" s="46" t="s">
        <v>209</v>
      </c>
      <c r="F269" t="s">
        <v>25</v>
      </c>
      <c r="G269" s="14">
        <f>_xlfn.IFNA((C269-VLOOKUP(I269,Riders!$A$2:$C$213,2,FALSE))/365,400)</f>
        <v>19.12054794520548</v>
      </c>
      <c r="H269" s="46">
        <v>7</v>
      </c>
      <c r="I269" t="s">
        <v>186</v>
      </c>
      <c r="J269">
        <f>Table1[[#This Row],[125m]]</f>
        <v>11.848000000000001</v>
      </c>
      <c r="K269">
        <f>Table1[[#This Row],[250m]]-Table1[[#This Row],[125m]]</f>
        <v>7.5419999999999998</v>
      </c>
      <c r="L269">
        <f>Table1[[#This Row],[375m]]-Table1[[#This Row],[250m]]</f>
        <v>7.3730000000000011</v>
      </c>
      <c r="M269">
        <f>Table1[[#This Row],[500m]]-Table1[[#This Row],[375m]]</f>
        <v>7.6159999999999961</v>
      </c>
      <c r="N269">
        <v>11.848000000000001</v>
      </c>
      <c r="O269">
        <v>19.39</v>
      </c>
      <c r="P269">
        <v>26.763000000000002</v>
      </c>
      <c r="Q269">
        <v>34.378999999999998</v>
      </c>
      <c r="R269" s="8">
        <f t="shared" si="6"/>
        <v>52.357543849442976</v>
      </c>
    </row>
    <row r="270" spans="1:18" hidden="1">
      <c r="A270" s="47" t="s">
        <v>134</v>
      </c>
      <c r="B270" s="47">
        <v>2018</v>
      </c>
      <c r="C270" s="10">
        <v>43436</v>
      </c>
      <c r="D270" s="47" t="s">
        <v>72</v>
      </c>
      <c r="E270" s="46" t="s">
        <v>209</v>
      </c>
      <c r="F270" t="s">
        <v>53</v>
      </c>
      <c r="G270" s="14">
        <f>_xlfn.IFNA((C270-VLOOKUP(I270,Riders!$A$2:$C$213,2,FALSE))/365,400)</f>
        <v>21.728767123287671</v>
      </c>
      <c r="H270" s="46">
        <v>8</v>
      </c>
      <c r="I270" t="s">
        <v>52</v>
      </c>
      <c r="J270">
        <f>Table1[[#This Row],[125m]]</f>
        <v>11.958</v>
      </c>
      <c r="K270">
        <f>Table1[[#This Row],[250m]]-Table1[[#This Row],[125m]]</f>
        <v>7.5359999999999996</v>
      </c>
      <c r="L270">
        <f>Table1[[#This Row],[375m]]-Table1[[#This Row],[250m]]</f>
        <v>7.3189999999999991</v>
      </c>
      <c r="M270">
        <f>Table1[[#This Row],[500m]]-Table1[[#This Row],[375m]]</f>
        <v>7.5770000000000017</v>
      </c>
      <c r="N270">
        <v>11.958</v>
      </c>
      <c r="O270">
        <v>19.494</v>
      </c>
      <c r="P270">
        <v>26.812999999999999</v>
      </c>
      <c r="Q270">
        <v>34.39</v>
      </c>
      <c r="R270" s="8">
        <f t="shared" si="6"/>
        <v>52.340796743239316</v>
      </c>
    </row>
  </sheetData>
  <sortState xmlns:xlrd2="http://schemas.microsoft.com/office/spreadsheetml/2017/richdata2" ref="N252:Q262">
    <sortCondition ref="Q252:Q262"/>
  </sortState>
  <phoneticPr fontId="2" type="noConversion"/>
  <conditionalFormatting sqref="A271:E1152 E218:E270 F2:H12 A2:E217 F13:M270 G271:N1152 I2:M270">
    <cfRule type="expression" dxfId="192" priority="9">
      <formula>$E2="F"</formula>
    </cfRule>
    <cfRule type="expression" dxfId="191" priority="10">
      <formula>$E2="Q"</formula>
    </cfRule>
  </conditionalFormatting>
  <conditionalFormatting sqref="A218:B251 D218:D251">
    <cfRule type="expression" dxfId="190" priority="7">
      <formula>#REF!="F"</formula>
    </cfRule>
    <cfRule type="expression" dxfId="189" priority="8">
      <formula>#REF!="Q"</formula>
    </cfRule>
  </conditionalFormatting>
  <conditionalFormatting sqref="D252:D270">
    <cfRule type="expression" dxfId="188" priority="5">
      <formula>#REF!="F"</formula>
    </cfRule>
    <cfRule type="expression" dxfId="187" priority="6">
      <formula>#REF!="Q"</formula>
    </cfRule>
  </conditionalFormatting>
  <conditionalFormatting sqref="A252:B252 A254:B254 A256:B256 A258:B258 A260:B260 A262:B262 A264:B264 A266:B266 A268:B268 A270:B270">
    <cfRule type="expression" dxfId="186" priority="3">
      <formula>#REF!="F"</formula>
    </cfRule>
    <cfRule type="expression" dxfId="185" priority="4">
      <formula>#REF!="Q"</formula>
    </cfRule>
  </conditionalFormatting>
  <conditionalFormatting sqref="A253:B253 A255:B255 A257:B257 A259:B259 A261:B261 A263:B263 A265:B265 A267:B267 A269:B269">
    <cfRule type="expression" dxfId="184" priority="1">
      <formula>#REF!="F"</formula>
    </cfRule>
    <cfRule type="expression" dxfId="183" priority="2">
      <formula>#REF!="Q"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W457"/>
  <sheetViews>
    <sheetView zoomScale="70" zoomScaleNormal="70" workbookViewId="0">
      <pane ySplit="1" topLeftCell="A424" activePane="bottomLeft" state="frozen"/>
      <selection activeCell="J221" sqref="J221"/>
      <selection pane="bottomLeft" activeCell="G448" sqref="G448"/>
    </sheetView>
  </sheetViews>
  <sheetFormatPr defaultRowHeight="14.5"/>
  <cols>
    <col min="1" max="1" width="12.81640625" bestFit="1" customWidth="1"/>
    <col min="2" max="2" width="7.26953125" bestFit="1" customWidth="1"/>
    <col min="3" max="3" width="11.453125" style="10" bestFit="1" customWidth="1"/>
    <col min="4" max="4" width="8.26953125" bestFit="1" customWidth="1"/>
    <col min="5" max="5" width="9.1796875" bestFit="1" customWidth="1"/>
    <col min="6" max="6" width="7.54296875" bestFit="1" customWidth="1"/>
    <col min="7" max="7" width="10.453125" bestFit="1" customWidth="1"/>
    <col min="8" max="8" width="31.54296875" bestFit="1" customWidth="1"/>
    <col min="9" max="9" width="30.453125" bestFit="1" customWidth="1"/>
    <col min="10" max="10" width="30.81640625" bestFit="1" customWidth="1"/>
    <col min="11" max="11" width="34.453125" bestFit="1" customWidth="1"/>
    <col min="12" max="15" width="7.81640625" bestFit="1" customWidth="1"/>
    <col min="16" max="16" width="7.7265625" bestFit="1" customWidth="1"/>
    <col min="17" max="21" width="7.1796875" bestFit="1" customWidth="1"/>
    <col min="22" max="22" width="8.7265625" bestFit="1" customWidth="1"/>
    <col min="23" max="48" width="9.81640625" style="74" bestFit="1" customWidth="1"/>
    <col min="49" max="49" width="12.453125" bestFit="1" customWidth="1"/>
  </cols>
  <sheetData>
    <row r="1" spans="1:49" ht="15" thickBot="1">
      <c r="A1" t="s">
        <v>0</v>
      </c>
      <c r="B1" t="s">
        <v>1</v>
      </c>
      <c r="C1" s="10" t="s">
        <v>2</v>
      </c>
      <c r="D1" t="s">
        <v>3</v>
      </c>
      <c r="E1" t="s">
        <v>193</v>
      </c>
      <c r="F1" t="s">
        <v>194</v>
      </c>
      <c r="G1" t="s">
        <v>5</v>
      </c>
      <c r="H1" t="s">
        <v>548</v>
      </c>
      <c r="I1" t="s">
        <v>549</v>
      </c>
      <c r="J1" t="s">
        <v>550</v>
      </c>
      <c r="K1" t="s">
        <v>551</v>
      </c>
      <c r="L1" t="s">
        <v>552</v>
      </c>
      <c r="M1" t="s">
        <v>553</v>
      </c>
      <c r="N1" t="s">
        <v>554</v>
      </c>
      <c r="O1" t="s">
        <v>555</v>
      </c>
      <c r="P1" t="s">
        <v>7</v>
      </c>
      <c r="Q1" s="66">
        <v>125</v>
      </c>
      <c r="R1" s="9">
        <v>250</v>
      </c>
      <c r="S1" s="9">
        <v>375</v>
      </c>
      <c r="T1" s="9">
        <v>500</v>
      </c>
      <c r="U1" s="9">
        <v>625</v>
      </c>
      <c r="V1" s="9">
        <v>750</v>
      </c>
      <c r="W1" s="9">
        <v>875</v>
      </c>
      <c r="X1" s="9">
        <v>1000</v>
      </c>
      <c r="Y1" s="9">
        <v>1125</v>
      </c>
      <c r="Z1" s="9">
        <v>1250</v>
      </c>
      <c r="AA1" s="9">
        <v>1375</v>
      </c>
      <c r="AB1" s="9">
        <v>1500</v>
      </c>
      <c r="AC1" s="9">
        <v>1625</v>
      </c>
      <c r="AD1" s="9">
        <v>1750</v>
      </c>
      <c r="AE1" s="9">
        <v>1875</v>
      </c>
      <c r="AF1" s="9">
        <v>2000</v>
      </c>
      <c r="AG1" s="9">
        <v>2125</v>
      </c>
      <c r="AH1" s="9">
        <v>2250</v>
      </c>
      <c r="AI1" s="9">
        <v>2375</v>
      </c>
      <c r="AJ1" s="9">
        <v>2500</v>
      </c>
      <c r="AK1" s="9">
        <v>2625</v>
      </c>
      <c r="AL1" s="9">
        <v>2750</v>
      </c>
      <c r="AM1" s="9">
        <v>2875</v>
      </c>
      <c r="AN1" s="9">
        <v>3000</v>
      </c>
      <c r="AO1" s="9">
        <v>3125</v>
      </c>
      <c r="AP1" s="9">
        <v>3250</v>
      </c>
      <c r="AQ1" s="9">
        <v>3375</v>
      </c>
      <c r="AR1" s="9">
        <v>3500</v>
      </c>
      <c r="AS1" s="9">
        <v>3625</v>
      </c>
      <c r="AT1" s="9">
        <v>3750</v>
      </c>
      <c r="AU1" s="9">
        <v>3875</v>
      </c>
      <c r="AV1" s="9">
        <v>4000</v>
      </c>
      <c r="AW1" s="9" t="s">
        <v>11</v>
      </c>
    </row>
    <row r="2" spans="1:49">
      <c r="A2" s="76" t="s">
        <v>556</v>
      </c>
      <c r="B2" s="76">
        <v>2023</v>
      </c>
      <c r="C2" s="10">
        <v>44980</v>
      </c>
      <c r="D2" s="76" t="s">
        <v>72</v>
      </c>
      <c r="E2" s="84" t="s">
        <v>518</v>
      </c>
      <c r="F2" t="s">
        <v>518</v>
      </c>
      <c r="G2" t="s">
        <v>29</v>
      </c>
      <c r="H2" t="s">
        <v>222</v>
      </c>
      <c r="I2" t="s">
        <v>281</v>
      </c>
      <c r="J2" t="s">
        <v>557</v>
      </c>
      <c r="K2" t="s">
        <v>558</v>
      </c>
      <c r="L2" s="79"/>
      <c r="M2" s="79"/>
      <c r="N2" s="79"/>
      <c r="O2" s="79"/>
      <c r="P2" s="84">
        <v>1</v>
      </c>
      <c r="Q2" s="104">
        <v>13.939</v>
      </c>
      <c r="R2" s="105">
        <v>22.184000000000001</v>
      </c>
      <c r="S2" s="105">
        <v>29.922000000000001</v>
      </c>
      <c r="T2" s="105">
        <v>37.524000000000001</v>
      </c>
      <c r="U2" s="105">
        <v>45.201000000000001</v>
      </c>
      <c r="V2" s="105">
        <v>52.725999999999999</v>
      </c>
      <c r="W2" s="106">
        <v>6.9765046296296296E-4</v>
      </c>
      <c r="X2" s="106">
        <v>7.8562499999999997E-4</v>
      </c>
      <c r="Y2" s="106">
        <v>8.7203703703703705E-4</v>
      </c>
      <c r="Z2" s="106">
        <v>9.5858796296296306E-4</v>
      </c>
      <c r="AA2" s="106">
        <v>1.0458101851851852E-3</v>
      </c>
      <c r="AB2" s="106">
        <v>1.1328819444444444E-3</v>
      </c>
      <c r="AC2" s="106">
        <v>1.2217592592592595E-3</v>
      </c>
      <c r="AD2" s="106">
        <v>1.3089583333333332E-3</v>
      </c>
      <c r="AE2" s="106">
        <v>1.3967129629629631E-3</v>
      </c>
      <c r="AF2" s="106">
        <v>1.4847916666666666E-3</v>
      </c>
      <c r="AG2" s="106">
        <v>1.573564814814815E-3</v>
      </c>
      <c r="AH2" s="106">
        <v>1.6628819444444445E-3</v>
      </c>
      <c r="AI2" s="106">
        <v>1.7530671296296296E-3</v>
      </c>
      <c r="AJ2" s="106">
        <v>1.8411805555555558E-3</v>
      </c>
      <c r="AK2" s="106">
        <v>1.9287268518518518E-3</v>
      </c>
      <c r="AL2" s="106">
        <v>2.0172106481481482E-3</v>
      </c>
      <c r="AM2" s="106">
        <v>2.104733796296296E-3</v>
      </c>
      <c r="AN2" s="106">
        <v>2.1915393518518516E-3</v>
      </c>
      <c r="AO2" s="106">
        <v>2.2797337962962962E-3</v>
      </c>
      <c r="AP2" s="106">
        <v>2.3673611111111109E-3</v>
      </c>
      <c r="AQ2" s="106">
        <v>2.4555439814814813E-3</v>
      </c>
      <c r="AR2" s="106">
        <v>2.5435995370370374E-3</v>
      </c>
      <c r="AS2" s="106">
        <v>2.6320717592592593E-3</v>
      </c>
      <c r="AT2" s="106">
        <v>2.7220370370370371E-3</v>
      </c>
      <c r="AU2" s="106">
        <v>2.8086921296296297E-3</v>
      </c>
      <c r="AV2" s="106">
        <v>2.9045138888888888E-3</v>
      </c>
      <c r="AW2" s="107">
        <f t="shared" ref="AW2:AW27" si="0">3.6*4000/(AV2*86400)</f>
        <v>57.381948595337718</v>
      </c>
    </row>
    <row r="3" spans="1:49">
      <c r="A3" s="76" t="s">
        <v>556</v>
      </c>
      <c r="B3" s="76">
        <v>2023</v>
      </c>
      <c r="C3" s="10">
        <v>44980</v>
      </c>
      <c r="D3" s="76" t="s">
        <v>72</v>
      </c>
      <c r="E3" s="84" t="s">
        <v>518</v>
      </c>
      <c r="F3" t="s">
        <v>518</v>
      </c>
      <c r="G3" t="s">
        <v>25</v>
      </c>
      <c r="H3" t="s">
        <v>246</v>
      </c>
      <c r="I3" t="s">
        <v>559</v>
      </c>
      <c r="J3" t="s">
        <v>560</v>
      </c>
      <c r="K3" t="s">
        <v>561</v>
      </c>
      <c r="L3" s="79"/>
      <c r="M3" s="79"/>
      <c r="N3" s="79"/>
      <c r="O3" s="79"/>
      <c r="P3" s="84">
        <v>2</v>
      </c>
      <c r="Q3" s="108">
        <v>13.907999999999999</v>
      </c>
      <c r="R3" s="65">
        <v>22.254000000000001</v>
      </c>
      <c r="S3" s="65">
        <v>30.003</v>
      </c>
      <c r="T3" s="65">
        <v>37.667000000000002</v>
      </c>
      <c r="U3" s="65">
        <v>45.497999999999998</v>
      </c>
      <c r="V3" s="65">
        <v>53.252000000000002</v>
      </c>
      <c r="W3" s="99">
        <v>7.0646990740740739E-4</v>
      </c>
      <c r="X3" s="99">
        <v>7.9723379629629632E-4</v>
      </c>
      <c r="Y3" s="99">
        <v>8.8627314814814818E-4</v>
      </c>
      <c r="Z3" s="99">
        <v>9.7461805555555572E-4</v>
      </c>
      <c r="AA3" s="99">
        <v>1.0632175925925926E-3</v>
      </c>
      <c r="AB3" s="99">
        <v>1.1529050925925927E-3</v>
      </c>
      <c r="AC3" s="99">
        <v>1.2413773148148149E-3</v>
      </c>
      <c r="AD3" s="99">
        <v>1.3297800925925927E-3</v>
      </c>
      <c r="AE3" s="99">
        <v>1.4182407407407405E-3</v>
      </c>
      <c r="AF3" s="99">
        <v>1.5065277777777776E-3</v>
      </c>
      <c r="AG3" s="99">
        <v>1.596284722222222E-3</v>
      </c>
      <c r="AH3" s="99">
        <v>1.6855092592592592E-3</v>
      </c>
      <c r="AI3" s="99">
        <v>1.7770717592592593E-3</v>
      </c>
      <c r="AJ3" s="99">
        <v>1.8687268518518521E-3</v>
      </c>
      <c r="AK3" s="99">
        <v>1.962048611111111E-3</v>
      </c>
      <c r="AL3" s="99">
        <v>2.052997685185185E-3</v>
      </c>
      <c r="AM3" s="99">
        <v>2.1430208333333331E-3</v>
      </c>
      <c r="AN3" s="99">
        <v>2.2322453703703705E-3</v>
      </c>
      <c r="AO3" s="99">
        <v>2.3229398148148146E-3</v>
      </c>
      <c r="AP3" s="99">
        <v>2.4119212962962961E-3</v>
      </c>
      <c r="AQ3" s="99">
        <v>2.5010185185185183E-3</v>
      </c>
      <c r="AR3" s="99">
        <v>2.5897453703703703E-3</v>
      </c>
      <c r="AS3" s="99">
        <v>2.6785648148148146E-3</v>
      </c>
      <c r="AT3" s="99">
        <v>2.7671412037037039E-3</v>
      </c>
      <c r="AU3" s="99">
        <v>2.8559259259259263E-3</v>
      </c>
      <c r="AV3" s="99">
        <v>2.948252314814815E-3</v>
      </c>
      <c r="AW3" s="109">
        <f t="shared" si="0"/>
        <v>56.530665923393094</v>
      </c>
    </row>
    <row r="4" spans="1:49">
      <c r="A4" s="76" t="s">
        <v>556</v>
      </c>
      <c r="B4" s="76">
        <v>2023</v>
      </c>
      <c r="C4" s="10">
        <v>44980</v>
      </c>
      <c r="D4" s="76" t="s">
        <v>72</v>
      </c>
      <c r="E4" s="84" t="s">
        <v>518</v>
      </c>
      <c r="F4" t="s">
        <v>518</v>
      </c>
      <c r="G4" t="s">
        <v>17</v>
      </c>
      <c r="H4" t="s">
        <v>562</v>
      </c>
      <c r="I4" t="s">
        <v>220</v>
      </c>
      <c r="J4" t="s">
        <v>563</v>
      </c>
      <c r="K4" t="s">
        <v>564</v>
      </c>
      <c r="L4" s="79"/>
      <c r="M4" s="79"/>
      <c r="N4" s="79"/>
      <c r="O4" s="79"/>
      <c r="P4" s="84">
        <v>3</v>
      </c>
      <c r="Q4" s="108">
        <v>13.605</v>
      </c>
      <c r="R4" s="65">
        <v>21.85</v>
      </c>
      <c r="S4" s="65">
        <v>29.620999999999999</v>
      </c>
      <c r="T4" s="65">
        <v>37.259</v>
      </c>
      <c r="U4" s="65">
        <v>44.86</v>
      </c>
      <c r="V4" s="65">
        <v>52.555</v>
      </c>
      <c r="W4" s="99">
        <v>6.9589120370370378E-4</v>
      </c>
      <c r="X4" s="99">
        <v>7.8361111111111123E-4</v>
      </c>
      <c r="Y4" s="99">
        <v>8.7148148148148143E-4</v>
      </c>
      <c r="Z4" s="99">
        <v>9.6140046296296295E-4</v>
      </c>
      <c r="AA4" s="99">
        <v>1.0493055555555557E-3</v>
      </c>
      <c r="AB4" s="99">
        <v>1.1370370370370369E-3</v>
      </c>
      <c r="AC4" s="99">
        <v>1.2256828703703703E-3</v>
      </c>
      <c r="AD4" s="99">
        <v>1.3150578703703703E-3</v>
      </c>
      <c r="AE4" s="99">
        <v>1.4063888888888887E-3</v>
      </c>
      <c r="AF4" s="99">
        <v>1.4955787037037038E-3</v>
      </c>
      <c r="AG4" s="99">
        <v>1.5839699074074074E-3</v>
      </c>
      <c r="AH4" s="99">
        <v>1.6713310185185184E-3</v>
      </c>
      <c r="AI4" s="99">
        <v>1.7590740740740741E-3</v>
      </c>
      <c r="AJ4" s="99">
        <v>1.8466319444444444E-3</v>
      </c>
      <c r="AK4" s="99">
        <v>1.9344675925925924E-3</v>
      </c>
      <c r="AL4" s="99">
        <v>2.0240856481481486E-3</v>
      </c>
      <c r="AM4" s="99">
        <v>2.1117013888888887E-3</v>
      </c>
      <c r="AN4" s="99">
        <v>2.2015277777777775E-3</v>
      </c>
      <c r="AO4" s="99">
        <v>2.2914930555555557E-3</v>
      </c>
      <c r="AP4" s="99">
        <v>2.3837268518518517E-3</v>
      </c>
      <c r="AQ4" s="99">
        <v>2.4790624999999999E-3</v>
      </c>
      <c r="AR4" s="99">
        <v>2.5757754629629629E-3</v>
      </c>
      <c r="AS4" s="99">
        <v>2.6707060185185184E-3</v>
      </c>
      <c r="AT4" s="99">
        <v>2.7639467592592594E-3</v>
      </c>
      <c r="AU4" s="99">
        <v>2.8559837962962961E-3</v>
      </c>
      <c r="AV4" s="99">
        <v>2.951805555555556E-3</v>
      </c>
      <c r="AW4" s="109">
        <f t="shared" si="0"/>
        <v>56.462617042299904</v>
      </c>
    </row>
    <row r="5" spans="1:49">
      <c r="A5" s="76" t="s">
        <v>556</v>
      </c>
      <c r="B5" s="76">
        <v>2023</v>
      </c>
      <c r="C5" s="10">
        <v>44980</v>
      </c>
      <c r="D5" s="76" t="s">
        <v>72</v>
      </c>
      <c r="E5" s="84" t="s">
        <v>518</v>
      </c>
      <c r="F5" t="s">
        <v>518</v>
      </c>
      <c r="G5" t="s">
        <v>36</v>
      </c>
      <c r="H5" t="s">
        <v>277</v>
      </c>
      <c r="I5" t="s">
        <v>263</v>
      </c>
      <c r="J5" t="s">
        <v>565</v>
      </c>
      <c r="K5" t="s">
        <v>566</v>
      </c>
      <c r="L5" s="79"/>
      <c r="M5" s="79"/>
      <c r="N5" s="79"/>
      <c r="O5" s="79"/>
      <c r="P5" s="84">
        <v>4</v>
      </c>
      <c r="Q5" s="108">
        <v>14.07</v>
      </c>
      <c r="R5" s="65">
        <v>22.452999999999999</v>
      </c>
      <c r="S5" s="65">
        <v>30.303999999999998</v>
      </c>
      <c r="T5" s="65">
        <v>38.048000000000002</v>
      </c>
      <c r="U5" s="65">
        <v>45.902000000000001</v>
      </c>
      <c r="V5" s="65">
        <v>53.654000000000003</v>
      </c>
      <c r="W5" s="99">
        <v>7.1011574074074076E-4</v>
      </c>
      <c r="X5" s="99">
        <v>7.9958333333333324E-4</v>
      </c>
      <c r="Y5" s="99">
        <v>8.8771990740740749E-4</v>
      </c>
      <c r="Z5" s="99">
        <v>9.7562500000000004E-4</v>
      </c>
      <c r="AA5" s="99">
        <v>1.0652199074074073E-3</v>
      </c>
      <c r="AB5" s="99">
        <v>1.15375E-3</v>
      </c>
      <c r="AC5" s="99">
        <v>1.2421875E-3</v>
      </c>
      <c r="AD5" s="99">
        <v>1.3307638888888889E-3</v>
      </c>
      <c r="AE5" s="99">
        <v>1.4222800925925928E-3</v>
      </c>
      <c r="AF5" s="99">
        <v>1.5166319444444444E-3</v>
      </c>
      <c r="AG5" s="99">
        <v>1.6082407407407406E-3</v>
      </c>
      <c r="AH5" s="99">
        <v>1.6982754629629631E-3</v>
      </c>
      <c r="AI5" s="99">
        <v>1.7892361111111112E-3</v>
      </c>
      <c r="AJ5" s="99">
        <v>1.8778935185185185E-3</v>
      </c>
      <c r="AK5" s="99">
        <v>1.966273148148148E-3</v>
      </c>
      <c r="AL5" s="99">
        <v>2.0557407407407408E-3</v>
      </c>
      <c r="AM5" s="99">
        <v>2.1438425925925926E-3</v>
      </c>
      <c r="AN5" s="99">
        <v>2.2323842592592595E-3</v>
      </c>
      <c r="AO5" s="99">
        <v>2.3209027777777776E-3</v>
      </c>
      <c r="AP5" s="99">
        <v>2.4116087962962967E-3</v>
      </c>
      <c r="AQ5" s="99">
        <v>2.5017708333333333E-3</v>
      </c>
      <c r="AR5" s="99">
        <v>2.5934837962962964E-3</v>
      </c>
      <c r="AS5" s="99">
        <v>2.6830902777777777E-3</v>
      </c>
      <c r="AT5" s="99">
        <v>2.7726851851851853E-3</v>
      </c>
      <c r="AU5" s="99">
        <v>2.8628240740740745E-3</v>
      </c>
      <c r="AV5" s="99">
        <v>2.9564814814814818E-3</v>
      </c>
      <c r="AW5" s="109">
        <f t="shared" si="0"/>
        <v>56.3733166301284</v>
      </c>
    </row>
    <row r="6" spans="1:49">
      <c r="A6" s="76" t="s">
        <v>556</v>
      </c>
      <c r="B6" s="76">
        <v>2023</v>
      </c>
      <c r="C6" s="10">
        <v>44980</v>
      </c>
      <c r="D6" s="76" t="s">
        <v>72</v>
      </c>
      <c r="E6" s="84" t="s">
        <v>518</v>
      </c>
      <c r="F6" t="s">
        <v>518</v>
      </c>
      <c r="G6" t="s">
        <v>56</v>
      </c>
      <c r="H6" t="s">
        <v>567</v>
      </c>
      <c r="I6" t="s">
        <v>274</v>
      </c>
      <c r="J6" t="s">
        <v>568</v>
      </c>
      <c r="K6" t="s">
        <v>569</v>
      </c>
      <c r="L6" s="79"/>
      <c r="M6" s="79"/>
      <c r="N6" s="79"/>
      <c r="O6" s="79"/>
      <c r="P6" s="84">
        <v>5</v>
      </c>
      <c r="Q6" s="108">
        <v>14.028</v>
      </c>
      <c r="R6" s="65">
        <v>22.427</v>
      </c>
      <c r="S6" s="65">
        <v>30.387</v>
      </c>
      <c r="T6" s="65">
        <v>38.213999999999999</v>
      </c>
      <c r="U6" s="65">
        <v>46.103000000000002</v>
      </c>
      <c r="V6" s="65">
        <v>53.822000000000003</v>
      </c>
      <c r="W6" s="99">
        <v>7.114930555555556E-4</v>
      </c>
      <c r="X6" s="99">
        <v>8.007291666666666E-4</v>
      </c>
      <c r="Y6" s="99">
        <v>8.8909722222222222E-4</v>
      </c>
      <c r="Z6" s="99">
        <v>9.7812500000000004E-4</v>
      </c>
      <c r="AA6" s="99">
        <v>1.0677662037037038E-3</v>
      </c>
      <c r="AB6" s="99">
        <v>1.1588194444444443E-3</v>
      </c>
      <c r="AC6" s="99">
        <v>1.2475810185185185E-3</v>
      </c>
      <c r="AD6" s="99">
        <v>1.3359837962962963E-3</v>
      </c>
      <c r="AE6" s="99">
        <v>1.4250925925925926E-3</v>
      </c>
      <c r="AF6" s="99">
        <v>1.5159143518518518E-3</v>
      </c>
      <c r="AG6" s="99">
        <v>1.6045949074074077E-3</v>
      </c>
      <c r="AH6" s="99">
        <v>1.6933680555555556E-3</v>
      </c>
      <c r="AI6" s="99">
        <v>1.7838425925925927E-3</v>
      </c>
      <c r="AJ6" s="99">
        <v>1.872638888888889E-3</v>
      </c>
      <c r="AK6" s="99">
        <v>1.9617939814814815E-3</v>
      </c>
      <c r="AL6" s="99">
        <v>2.0526157407407407E-3</v>
      </c>
      <c r="AM6" s="99">
        <v>2.1431944444444445E-3</v>
      </c>
      <c r="AN6" s="99">
        <v>2.2340624999999999E-3</v>
      </c>
      <c r="AO6" s="99">
        <v>2.3266203703703704E-3</v>
      </c>
      <c r="AP6" s="99">
        <v>2.4181134259259256E-3</v>
      </c>
      <c r="AQ6" s="99">
        <v>2.5093981481481482E-3</v>
      </c>
      <c r="AR6" s="99">
        <v>2.6010416666666664E-3</v>
      </c>
      <c r="AS6" s="99">
        <v>2.695231481481482E-3</v>
      </c>
      <c r="AT6" s="99">
        <v>2.7878009259259262E-3</v>
      </c>
      <c r="AU6" s="99">
        <v>2.8821875000000006E-3</v>
      </c>
      <c r="AV6" s="99">
        <v>2.9806134259259261E-3</v>
      </c>
      <c r="AW6" s="109">
        <f t="shared" si="0"/>
        <v>55.916901271721187</v>
      </c>
    </row>
    <row r="7" spans="1:49">
      <c r="A7" s="76" t="s">
        <v>556</v>
      </c>
      <c r="B7" s="76">
        <v>2023</v>
      </c>
      <c r="C7" s="10">
        <v>44980</v>
      </c>
      <c r="D7" s="76" t="s">
        <v>72</v>
      </c>
      <c r="E7" s="84" t="s">
        <v>518</v>
      </c>
      <c r="F7" t="s">
        <v>518</v>
      </c>
      <c r="G7" t="s">
        <v>40</v>
      </c>
      <c r="H7" t="s">
        <v>570</v>
      </c>
      <c r="I7" t="s">
        <v>226</v>
      </c>
      <c r="J7" t="s">
        <v>571</v>
      </c>
      <c r="K7" t="s">
        <v>572</v>
      </c>
      <c r="L7" s="79"/>
      <c r="M7" s="79"/>
      <c r="N7" s="79"/>
      <c r="O7" s="79"/>
      <c r="P7" s="84">
        <v>6</v>
      </c>
      <c r="Q7" s="108">
        <v>14.122</v>
      </c>
      <c r="R7" s="65">
        <v>22.992999999999999</v>
      </c>
      <c r="S7" s="65">
        <v>30.834</v>
      </c>
      <c r="T7" s="65">
        <v>38.793999999999997</v>
      </c>
      <c r="U7" s="65">
        <v>46.557000000000002</v>
      </c>
      <c r="V7" s="65">
        <v>54.277000000000001</v>
      </c>
      <c r="W7" s="99">
        <v>7.18912037037037E-4</v>
      </c>
      <c r="X7" s="99">
        <v>8.0876157407407405E-4</v>
      </c>
      <c r="Y7" s="99">
        <v>8.9895833333333332E-4</v>
      </c>
      <c r="Z7" s="99">
        <v>9.9150462962962972E-4</v>
      </c>
      <c r="AA7" s="99">
        <v>1.0816203703703702E-3</v>
      </c>
      <c r="AB7" s="99">
        <v>1.1713888888888887E-3</v>
      </c>
      <c r="AC7" s="99">
        <v>1.2610648148148149E-3</v>
      </c>
      <c r="AD7" s="99">
        <v>1.3525694444444444E-3</v>
      </c>
      <c r="AE7" s="99">
        <v>1.4422800925925924E-3</v>
      </c>
      <c r="AF7" s="99">
        <v>1.5339930555555558E-3</v>
      </c>
      <c r="AG7" s="99">
        <v>1.625451388888889E-3</v>
      </c>
      <c r="AH7" s="99">
        <v>1.7175578703703704E-3</v>
      </c>
      <c r="AI7" s="99">
        <v>1.8109027777777776E-3</v>
      </c>
      <c r="AJ7" s="99">
        <v>1.9034374999999997E-3</v>
      </c>
      <c r="AK7" s="99">
        <v>1.9971875000000003E-3</v>
      </c>
      <c r="AL7" s="99">
        <v>2.0885763888888889E-3</v>
      </c>
      <c r="AM7" s="99">
        <v>2.1801620370370369E-3</v>
      </c>
      <c r="AN7" s="99">
        <v>2.2752546296296297E-3</v>
      </c>
      <c r="AO7" s="99">
        <v>2.3622453703703705E-3</v>
      </c>
      <c r="AP7" s="99">
        <v>2.4541319444444441E-3</v>
      </c>
      <c r="AQ7" s="99">
        <v>2.5455092592592591E-3</v>
      </c>
      <c r="AR7" s="99">
        <v>2.6385532407407404E-3</v>
      </c>
      <c r="AS7" s="99">
        <v>2.7310416666666668E-3</v>
      </c>
      <c r="AT7" s="99">
        <v>2.8249189814814816E-3</v>
      </c>
      <c r="AU7" s="99">
        <v>2.9167013888888888E-3</v>
      </c>
      <c r="AV7" s="99">
        <v>3.0098726851851849E-3</v>
      </c>
      <c r="AW7" s="109">
        <f t="shared" si="0"/>
        <v>55.373327744728961</v>
      </c>
    </row>
    <row r="8" spans="1:49">
      <c r="A8" s="76" t="s">
        <v>556</v>
      </c>
      <c r="B8" s="76">
        <v>2023</v>
      </c>
      <c r="C8" s="10">
        <v>44980</v>
      </c>
      <c r="D8" s="76" t="s">
        <v>72</v>
      </c>
      <c r="E8" s="84" t="s">
        <v>518</v>
      </c>
      <c r="F8" t="s">
        <v>518</v>
      </c>
      <c r="G8" t="s">
        <v>27</v>
      </c>
      <c r="H8" t="s">
        <v>323</v>
      </c>
      <c r="I8" t="s">
        <v>536</v>
      </c>
      <c r="J8" t="s">
        <v>573</v>
      </c>
      <c r="K8" t="s">
        <v>574</v>
      </c>
      <c r="L8" s="79"/>
      <c r="M8" s="79"/>
      <c r="N8" s="79"/>
      <c r="O8" s="79"/>
      <c r="P8" s="84">
        <v>7</v>
      </c>
      <c r="Q8" s="108">
        <v>14.019</v>
      </c>
      <c r="R8" s="65">
        <v>22.483000000000001</v>
      </c>
      <c r="S8" s="65">
        <v>30.416</v>
      </c>
      <c r="T8" s="65">
        <v>38.182000000000002</v>
      </c>
      <c r="U8" s="65">
        <v>45.890999999999998</v>
      </c>
      <c r="V8" s="65">
        <v>53.798999999999999</v>
      </c>
      <c r="W8" s="99">
        <v>7.1311342592592596E-4</v>
      </c>
      <c r="X8" s="99">
        <v>8.0457175925925922E-4</v>
      </c>
      <c r="Y8" s="99">
        <v>8.9701388888888893E-4</v>
      </c>
      <c r="Z8" s="99">
        <v>9.9045138888888902E-4</v>
      </c>
      <c r="AA8" s="99">
        <v>1.08125E-3</v>
      </c>
      <c r="AB8" s="99">
        <v>1.172164351851852E-3</v>
      </c>
      <c r="AC8" s="99">
        <v>1.2628124999999998E-3</v>
      </c>
      <c r="AD8" s="99">
        <v>1.3537268518518518E-3</v>
      </c>
      <c r="AE8" s="99">
        <v>1.4462731481481481E-3</v>
      </c>
      <c r="AF8" s="99">
        <v>1.5366550925925927E-3</v>
      </c>
      <c r="AG8" s="99">
        <v>1.6274537037037037E-3</v>
      </c>
      <c r="AH8" s="99">
        <v>1.7184490740740738E-3</v>
      </c>
      <c r="AI8" s="99">
        <v>1.8112037037037038E-3</v>
      </c>
      <c r="AJ8" s="99">
        <v>1.9037731481481481E-3</v>
      </c>
      <c r="AK8" s="99">
        <v>1.9970833333333333E-3</v>
      </c>
      <c r="AL8" s="99">
        <v>2.092696759259259E-3</v>
      </c>
      <c r="AM8" s="99">
        <v>2.1872453703703702E-3</v>
      </c>
      <c r="AN8" s="99">
        <v>2.2818402777777776E-3</v>
      </c>
      <c r="AO8" s="99">
        <v>2.3776157407407405E-3</v>
      </c>
      <c r="AP8" s="99">
        <v>2.4695833333333336E-3</v>
      </c>
      <c r="AQ8" s="99">
        <v>2.5604629629629627E-3</v>
      </c>
      <c r="AR8" s="99">
        <v>2.6515162037037032E-3</v>
      </c>
      <c r="AS8" s="99">
        <v>2.744178240740741E-3</v>
      </c>
      <c r="AT8" s="99">
        <v>2.8387152777777772E-3</v>
      </c>
      <c r="AU8" s="99">
        <v>2.9353819444444449E-3</v>
      </c>
      <c r="AV8" s="99">
        <v>3.0376967592592595E-3</v>
      </c>
      <c r="AW8" s="109">
        <f t="shared" si="0"/>
        <v>54.866130451845436</v>
      </c>
    </row>
    <row r="9" spans="1:49">
      <c r="A9" s="76" t="s">
        <v>556</v>
      </c>
      <c r="B9" s="76">
        <v>2023</v>
      </c>
      <c r="C9" s="10">
        <v>44980</v>
      </c>
      <c r="D9" s="76" t="s">
        <v>72</v>
      </c>
      <c r="E9" s="84" t="s">
        <v>518</v>
      </c>
      <c r="F9" t="s">
        <v>518</v>
      </c>
      <c r="G9" t="s">
        <v>53</v>
      </c>
      <c r="H9" t="s">
        <v>528</v>
      </c>
      <c r="I9" t="s">
        <v>575</v>
      </c>
      <c r="J9" t="s">
        <v>576</v>
      </c>
      <c r="K9" t="s">
        <v>577</v>
      </c>
      <c r="L9" s="79"/>
      <c r="M9" s="79"/>
      <c r="N9" s="79"/>
      <c r="O9" s="79"/>
      <c r="P9" s="84">
        <v>8</v>
      </c>
      <c r="Q9" s="108">
        <v>13.903</v>
      </c>
      <c r="R9" s="65">
        <v>22.300999999999998</v>
      </c>
      <c r="S9" s="65">
        <v>30.344999999999999</v>
      </c>
      <c r="T9" s="65">
        <v>38.241</v>
      </c>
      <c r="U9" s="65">
        <v>46.295999999999999</v>
      </c>
      <c r="V9" s="65">
        <v>54.255000000000003</v>
      </c>
      <c r="W9" s="99">
        <v>7.210648148148149E-4</v>
      </c>
      <c r="X9" s="99">
        <v>8.1430555555555564E-4</v>
      </c>
      <c r="Y9" s="99">
        <v>9.0846064814814815E-4</v>
      </c>
      <c r="Z9" s="99">
        <v>9.9927083333333335E-4</v>
      </c>
      <c r="AA9" s="99">
        <v>1.090925925925926E-3</v>
      </c>
      <c r="AB9" s="99">
        <v>1.1847685185185184E-3</v>
      </c>
      <c r="AC9" s="99">
        <v>1.2775810185185184E-3</v>
      </c>
      <c r="AD9" s="99">
        <v>1.371550925925926E-3</v>
      </c>
      <c r="AE9" s="99">
        <v>1.4639004629629631E-3</v>
      </c>
      <c r="AF9" s="99">
        <v>1.5563541666666668E-3</v>
      </c>
      <c r="AG9" s="99">
        <v>1.6507638888888889E-3</v>
      </c>
      <c r="AH9" s="99">
        <v>1.7438657407407405E-3</v>
      </c>
      <c r="AI9" s="99">
        <v>1.8370486111111111E-3</v>
      </c>
      <c r="AJ9" s="99">
        <v>1.9301041666666668E-3</v>
      </c>
      <c r="AK9" s="99">
        <v>2.0250578703703702E-3</v>
      </c>
      <c r="AL9" s="99">
        <v>2.1183796296296298E-3</v>
      </c>
      <c r="AM9" s="99">
        <v>2.2149537037037038E-3</v>
      </c>
      <c r="AN9" s="99">
        <v>2.3109027777777776E-3</v>
      </c>
      <c r="AO9" s="99">
        <v>2.4037152777777776E-3</v>
      </c>
      <c r="AP9" s="99">
        <v>2.4961805555555557E-3</v>
      </c>
      <c r="AQ9" s="99">
        <v>2.5887962962962961E-3</v>
      </c>
      <c r="AR9" s="99">
        <v>2.6812962962962962E-3</v>
      </c>
      <c r="AS9" s="99">
        <v>2.7744907407407406E-3</v>
      </c>
      <c r="AT9" s="99">
        <v>2.8698263888888888E-3</v>
      </c>
      <c r="AU9" s="99">
        <v>2.9626620370370367E-3</v>
      </c>
      <c r="AV9" s="99">
        <v>3.05744212962963E-3</v>
      </c>
      <c r="AW9" s="109">
        <f t="shared" si="0"/>
        <v>54.511797640093427</v>
      </c>
    </row>
    <row r="10" spans="1:49">
      <c r="A10" s="76" t="s">
        <v>556</v>
      </c>
      <c r="B10" s="76">
        <v>2023</v>
      </c>
      <c r="C10" s="10">
        <v>44980</v>
      </c>
      <c r="D10" s="76" t="s">
        <v>72</v>
      </c>
      <c r="E10" s="84" t="s">
        <v>518</v>
      </c>
      <c r="F10" t="s">
        <v>518</v>
      </c>
      <c r="G10" t="s">
        <v>67</v>
      </c>
      <c r="H10" t="s">
        <v>578</v>
      </c>
      <c r="I10" t="s">
        <v>278</v>
      </c>
      <c r="J10" t="s">
        <v>579</v>
      </c>
      <c r="K10" t="s">
        <v>580</v>
      </c>
      <c r="L10" s="79"/>
      <c r="M10" s="79"/>
      <c r="N10" s="79"/>
      <c r="O10" s="79"/>
      <c r="P10" s="84">
        <v>9</v>
      </c>
      <c r="Q10" s="108">
        <v>13.125</v>
      </c>
      <c r="R10" s="65">
        <v>23.218</v>
      </c>
      <c r="S10" s="65">
        <v>31.079000000000001</v>
      </c>
      <c r="T10" s="65">
        <v>38.822000000000003</v>
      </c>
      <c r="U10" s="65">
        <v>46.682000000000002</v>
      </c>
      <c r="V10" s="65">
        <v>54.347000000000001</v>
      </c>
      <c r="W10" s="99">
        <v>7.178587962962963E-4</v>
      </c>
      <c r="X10" s="99">
        <v>8.0870370370370373E-4</v>
      </c>
      <c r="Y10" s="99">
        <v>8.9864583333333333E-4</v>
      </c>
      <c r="Z10" s="99">
        <v>9.8900462962962961E-4</v>
      </c>
      <c r="AA10" s="99">
        <v>1.0795254629629629E-3</v>
      </c>
      <c r="AB10" s="99">
        <v>1.1725694444444444E-3</v>
      </c>
      <c r="AC10" s="99">
        <v>1.264525462962963E-3</v>
      </c>
      <c r="AD10" s="99">
        <v>1.3579976851851852E-3</v>
      </c>
      <c r="AE10" s="99">
        <v>1.453900462962963E-3</v>
      </c>
      <c r="AF10" s="99">
        <v>1.5474652777777776E-3</v>
      </c>
      <c r="AG10" s="99">
        <v>1.6409837962962964E-3</v>
      </c>
      <c r="AH10" s="99">
        <v>1.7343287037037039E-3</v>
      </c>
      <c r="AI10" s="99">
        <v>1.8296064814814815E-3</v>
      </c>
      <c r="AJ10" s="99">
        <v>1.923449074074074E-3</v>
      </c>
      <c r="AK10" s="99">
        <v>2.0167476851851852E-3</v>
      </c>
      <c r="AL10" s="99">
        <v>2.1100578703703702E-3</v>
      </c>
      <c r="AM10" s="99">
        <v>2.2051736111111113E-3</v>
      </c>
      <c r="AN10" s="99">
        <v>2.299537037037037E-3</v>
      </c>
      <c r="AO10" s="99">
        <v>2.3943287037037036E-3</v>
      </c>
      <c r="AP10" s="99">
        <v>2.4917245370370371E-3</v>
      </c>
      <c r="AQ10" s="99">
        <v>2.5897800925925923E-3</v>
      </c>
      <c r="AR10" s="99">
        <v>2.6845254629629632E-3</v>
      </c>
      <c r="AS10" s="99">
        <v>2.7783680555555552E-3</v>
      </c>
      <c r="AT10" s="99">
        <v>2.872384259259259E-3</v>
      </c>
      <c r="AU10" s="99">
        <v>2.96681712962963E-3</v>
      </c>
      <c r="AV10" s="99">
        <v>3.0657638888888887E-3</v>
      </c>
      <c r="AW10" s="109">
        <f t="shared" si="0"/>
        <v>54.363829931818692</v>
      </c>
    </row>
    <row r="11" spans="1:49">
      <c r="A11" s="76" t="s">
        <v>556</v>
      </c>
      <c r="B11" s="76">
        <v>2023</v>
      </c>
      <c r="C11" s="10">
        <v>44980</v>
      </c>
      <c r="D11" s="76" t="s">
        <v>72</v>
      </c>
      <c r="E11" s="84" t="s">
        <v>518</v>
      </c>
      <c r="F11" t="s">
        <v>518</v>
      </c>
      <c r="G11" t="s">
        <v>15</v>
      </c>
      <c r="H11" t="s">
        <v>581</v>
      </c>
      <c r="I11" t="s">
        <v>582</v>
      </c>
      <c r="J11" t="s">
        <v>583</v>
      </c>
      <c r="K11" t="s">
        <v>584</v>
      </c>
      <c r="L11" s="79"/>
      <c r="M11" s="79"/>
      <c r="N11" s="79"/>
      <c r="O11" s="79"/>
      <c r="P11" s="84">
        <v>10</v>
      </c>
      <c r="Q11" s="108">
        <v>13.919</v>
      </c>
      <c r="R11" s="65">
        <v>22.518000000000001</v>
      </c>
      <c r="S11" s="65">
        <v>30.463000000000001</v>
      </c>
      <c r="T11" s="65">
        <v>38.174999999999997</v>
      </c>
      <c r="U11" s="65">
        <v>46.106999999999999</v>
      </c>
      <c r="V11" s="65">
        <v>53.968000000000004</v>
      </c>
      <c r="W11" s="99">
        <v>7.1668981481481486E-4</v>
      </c>
      <c r="X11" s="99">
        <v>8.1151620370370362E-4</v>
      </c>
      <c r="Y11" s="99">
        <v>9.0619212962962962E-4</v>
      </c>
      <c r="Z11" s="99">
        <v>1.001087962962963E-3</v>
      </c>
      <c r="AA11" s="99">
        <v>1.0961689814814814E-3</v>
      </c>
      <c r="AB11" s="99">
        <v>1.1927662037037037E-3</v>
      </c>
      <c r="AC11" s="99">
        <v>1.2876273148148148E-3</v>
      </c>
      <c r="AD11" s="99">
        <v>1.3808912037037036E-3</v>
      </c>
      <c r="AE11" s="99">
        <v>1.4745486111111112E-3</v>
      </c>
      <c r="AF11" s="99">
        <v>1.5674421296296296E-3</v>
      </c>
      <c r="AG11" s="99">
        <v>1.6628587962962962E-3</v>
      </c>
      <c r="AH11" s="99">
        <v>1.7558564814814813E-3</v>
      </c>
      <c r="AI11" s="99">
        <v>1.8501041666666666E-3</v>
      </c>
      <c r="AJ11" s="99">
        <v>1.9452662037037036E-3</v>
      </c>
      <c r="AK11" s="99">
        <v>2.044074074074074E-3</v>
      </c>
      <c r="AL11" s="99">
        <v>2.1415277777777778E-3</v>
      </c>
      <c r="AM11" s="99">
        <v>2.2394097222222221E-3</v>
      </c>
      <c r="AN11" s="99">
        <v>2.3372222222222223E-3</v>
      </c>
      <c r="AO11" s="99">
        <v>2.4360532407407408E-3</v>
      </c>
      <c r="AP11" s="99">
        <v>2.5335069444444446E-3</v>
      </c>
      <c r="AQ11" s="99">
        <v>2.6344212962962962E-3</v>
      </c>
      <c r="AR11" s="99">
        <v>2.7311805555555557E-3</v>
      </c>
      <c r="AS11" s="99">
        <v>2.8261921296296295E-3</v>
      </c>
      <c r="AT11" s="99">
        <v>2.921122685185185E-3</v>
      </c>
      <c r="AU11" s="99">
        <v>3.0173495370370371E-3</v>
      </c>
      <c r="AV11" s="99">
        <v>3.1174537037037039E-3</v>
      </c>
      <c r="AW11" s="109">
        <f t="shared" si="0"/>
        <v>53.462435213923989</v>
      </c>
    </row>
    <row r="12" spans="1:49">
      <c r="A12" s="76" t="s">
        <v>556</v>
      </c>
      <c r="B12" s="76">
        <v>2023</v>
      </c>
      <c r="C12" s="10">
        <v>44980</v>
      </c>
      <c r="D12" s="76" t="s">
        <v>72</v>
      </c>
      <c r="E12" s="84" t="s">
        <v>518</v>
      </c>
      <c r="F12" t="s">
        <v>518</v>
      </c>
      <c r="G12" t="s">
        <v>61</v>
      </c>
      <c r="H12" t="s">
        <v>235</v>
      </c>
      <c r="I12" t="s">
        <v>585</v>
      </c>
      <c r="J12" t="s">
        <v>142</v>
      </c>
      <c r="K12" t="s">
        <v>586</v>
      </c>
      <c r="L12" s="79"/>
      <c r="M12" s="79"/>
      <c r="N12" s="79"/>
      <c r="O12" s="79"/>
      <c r="P12" s="84">
        <v>11</v>
      </c>
      <c r="Q12" s="108">
        <v>14.938000000000001</v>
      </c>
      <c r="R12" s="65">
        <v>24.015999999999998</v>
      </c>
      <c r="S12" s="65">
        <v>32.478999999999999</v>
      </c>
      <c r="T12" s="65">
        <v>40.741999999999997</v>
      </c>
      <c r="U12" s="65">
        <v>48.631</v>
      </c>
      <c r="V12" s="65">
        <v>56.948999999999998</v>
      </c>
      <c r="W12" s="99">
        <v>7.5221064814814812E-4</v>
      </c>
      <c r="X12" s="99">
        <v>8.4476851851851846E-4</v>
      </c>
      <c r="Y12" s="99">
        <v>9.3678240740740744E-4</v>
      </c>
      <c r="Z12" s="99">
        <v>1.0307291666666668E-3</v>
      </c>
      <c r="AA12" s="99">
        <v>1.1226620370370368E-3</v>
      </c>
      <c r="AB12" s="99">
        <v>1.2146527777777778E-3</v>
      </c>
      <c r="AC12" s="99">
        <v>1.3070370370370371E-3</v>
      </c>
      <c r="AD12" s="99">
        <v>1.4007638888888889E-3</v>
      </c>
      <c r="AE12" s="99">
        <v>1.4940624999999999E-3</v>
      </c>
      <c r="AF12" s="99">
        <v>1.5878009259259257E-3</v>
      </c>
      <c r="AG12" s="99">
        <v>1.6824768518518517E-3</v>
      </c>
      <c r="AH12" s="99">
        <v>1.7804745370370368E-3</v>
      </c>
      <c r="AI12" s="99">
        <v>1.877013888888889E-3</v>
      </c>
      <c r="AJ12" s="99">
        <v>1.9745486111111114E-3</v>
      </c>
      <c r="AK12" s="99">
        <v>2.0747569444444446E-3</v>
      </c>
      <c r="AL12" s="99">
        <v>2.1755324074074073E-3</v>
      </c>
      <c r="AM12" s="99">
        <v>2.2731712962962961E-3</v>
      </c>
      <c r="AN12" s="99">
        <v>2.3682175925925923E-3</v>
      </c>
      <c r="AO12" s="99">
        <v>2.4617939814814815E-3</v>
      </c>
      <c r="AP12" s="99">
        <v>2.5569444444444446E-3</v>
      </c>
      <c r="AQ12" s="99">
        <v>2.650208333333333E-3</v>
      </c>
      <c r="AR12" s="99">
        <v>2.743599537037037E-3</v>
      </c>
      <c r="AS12" s="99">
        <v>2.8377662037037035E-3</v>
      </c>
      <c r="AT12" s="99">
        <v>2.9345486111111113E-3</v>
      </c>
      <c r="AU12" s="99">
        <v>3.0273958333333333E-3</v>
      </c>
      <c r="AV12" s="99">
        <v>3.125023148148148E-3</v>
      </c>
      <c r="AW12" s="109">
        <f t="shared" si="0"/>
        <v>53.332938274531301</v>
      </c>
    </row>
    <row r="13" spans="1:49">
      <c r="A13" s="76" t="s">
        <v>556</v>
      </c>
      <c r="B13" s="76">
        <v>2023</v>
      </c>
      <c r="C13" s="10">
        <v>44980</v>
      </c>
      <c r="D13" s="76" t="s">
        <v>72</v>
      </c>
      <c r="E13" s="84" t="s">
        <v>518</v>
      </c>
      <c r="F13" t="s">
        <v>518</v>
      </c>
      <c r="G13" t="s">
        <v>44</v>
      </c>
      <c r="H13" t="s">
        <v>248</v>
      </c>
      <c r="I13" t="s">
        <v>587</v>
      </c>
      <c r="J13" t="s">
        <v>588</v>
      </c>
      <c r="K13" t="s">
        <v>589</v>
      </c>
      <c r="L13" s="79"/>
      <c r="M13" s="79"/>
      <c r="N13" s="79"/>
      <c r="O13" s="79"/>
      <c r="P13" s="84">
        <v>12</v>
      </c>
      <c r="Q13" s="108">
        <v>14.114000000000001</v>
      </c>
      <c r="R13" s="65">
        <v>22.635000000000002</v>
      </c>
      <c r="S13" s="65">
        <v>30.824000000000002</v>
      </c>
      <c r="T13" s="65">
        <v>38.999000000000002</v>
      </c>
      <c r="U13" s="65">
        <v>47.341000000000001</v>
      </c>
      <c r="V13" s="65">
        <v>55.561999999999998</v>
      </c>
      <c r="W13" s="99">
        <v>7.3865740740740749E-4</v>
      </c>
      <c r="X13" s="99">
        <v>8.3422453703703697E-4</v>
      </c>
      <c r="Y13" s="99">
        <v>9.3265046296296293E-4</v>
      </c>
      <c r="Z13" s="99">
        <v>1.0288078703703702E-3</v>
      </c>
      <c r="AA13" s="99">
        <v>1.1234375000000001E-3</v>
      </c>
      <c r="AB13" s="99">
        <v>1.2170601851851852E-3</v>
      </c>
      <c r="AC13" s="99">
        <v>1.3137847222222223E-3</v>
      </c>
      <c r="AD13" s="99">
        <v>1.4100115740740739E-3</v>
      </c>
      <c r="AE13" s="99">
        <v>1.5051041666666665E-3</v>
      </c>
      <c r="AF13" s="99">
        <v>1.6002430555555555E-3</v>
      </c>
      <c r="AG13" s="99">
        <v>1.6988425925925927E-3</v>
      </c>
      <c r="AH13" s="99">
        <v>1.7953356481481481E-3</v>
      </c>
      <c r="AI13" s="99">
        <v>1.8915509259259259E-3</v>
      </c>
      <c r="AJ13" s="99">
        <v>1.9877430555555555E-3</v>
      </c>
      <c r="AK13" s="99">
        <v>2.0853935185185185E-3</v>
      </c>
      <c r="AL13" s="99">
        <v>2.1826041666666665E-3</v>
      </c>
      <c r="AM13" s="99">
        <v>2.2800925925925927E-3</v>
      </c>
      <c r="AN13" s="99">
        <v>2.3782754629629631E-3</v>
      </c>
      <c r="AO13" s="99">
        <v>2.4793287037037036E-3</v>
      </c>
      <c r="AP13" s="99">
        <v>2.5768518518518519E-3</v>
      </c>
      <c r="AQ13" s="99">
        <v>2.6713541666666669E-3</v>
      </c>
      <c r="AR13" s="99">
        <v>2.7642592592592593E-3</v>
      </c>
      <c r="AS13" s="99">
        <v>2.8595486111111113E-3</v>
      </c>
      <c r="AT13" s="99">
        <v>2.9542013888888895E-3</v>
      </c>
      <c r="AU13" s="99">
        <v>3.0493055555555555E-3</v>
      </c>
      <c r="AV13" s="99">
        <v>3.1438194444444443E-3</v>
      </c>
      <c r="AW13" s="109">
        <f t="shared" si="0"/>
        <v>53.014070817962939</v>
      </c>
    </row>
    <row r="14" spans="1:49">
      <c r="A14" s="76" t="s">
        <v>556</v>
      </c>
      <c r="B14" s="76">
        <v>2023</v>
      </c>
      <c r="C14" s="10">
        <v>44980</v>
      </c>
      <c r="D14" s="76" t="s">
        <v>72</v>
      </c>
      <c r="E14" s="84" t="s">
        <v>518</v>
      </c>
      <c r="F14" t="s">
        <v>518</v>
      </c>
      <c r="G14" t="s">
        <v>271</v>
      </c>
      <c r="H14" t="s">
        <v>270</v>
      </c>
      <c r="I14" t="s">
        <v>590</v>
      </c>
      <c r="J14" t="s">
        <v>591</v>
      </c>
      <c r="K14" t="s">
        <v>298</v>
      </c>
      <c r="L14" s="79"/>
      <c r="M14" s="79"/>
      <c r="N14" s="79"/>
      <c r="O14" s="79"/>
      <c r="P14" s="84">
        <v>13</v>
      </c>
      <c r="Q14" s="108">
        <v>13.843</v>
      </c>
      <c r="R14" s="65">
        <v>22.411999999999999</v>
      </c>
      <c r="S14" s="65">
        <v>30.751000000000001</v>
      </c>
      <c r="T14" s="65">
        <v>38.853999999999999</v>
      </c>
      <c r="U14" s="65">
        <v>46.923000000000002</v>
      </c>
      <c r="V14" s="65">
        <v>55.186999999999998</v>
      </c>
      <c r="W14" s="99">
        <v>7.3462962962962967E-4</v>
      </c>
      <c r="X14" s="99">
        <v>8.3143518518518516E-4</v>
      </c>
      <c r="Y14" s="99">
        <v>9.2899305555555563E-4</v>
      </c>
      <c r="Z14" s="99">
        <v>1.0283564814814814E-3</v>
      </c>
      <c r="AA14" s="99">
        <v>1.1259259259259258E-3</v>
      </c>
      <c r="AB14" s="99">
        <v>1.225810185185185E-3</v>
      </c>
      <c r="AC14" s="99">
        <v>1.3255439814814816E-3</v>
      </c>
      <c r="AD14" s="99">
        <v>1.4238888888888886E-3</v>
      </c>
      <c r="AE14" s="99">
        <v>1.5227777777777776E-3</v>
      </c>
      <c r="AF14" s="99">
        <v>1.6237037037037038E-3</v>
      </c>
      <c r="AG14" s="99">
        <v>1.7226504629629629E-3</v>
      </c>
      <c r="AH14" s="99">
        <v>1.8207175925925927E-3</v>
      </c>
      <c r="AI14" s="99">
        <v>1.9191898148148148E-3</v>
      </c>
      <c r="AJ14" s="99">
        <v>2.017662037037037E-3</v>
      </c>
      <c r="AK14" s="99">
        <v>2.1186458333333335E-3</v>
      </c>
      <c r="AL14" s="99">
        <v>2.2182754629629627E-3</v>
      </c>
      <c r="AM14" s="99">
        <v>2.3192939814814812E-3</v>
      </c>
      <c r="AN14" s="99">
        <v>2.4223032407407409E-3</v>
      </c>
      <c r="AO14" s="99">
        <v>2.5241203703703701E-3</v>
      </c>
      <c r="AP14" s="99">
        <v>2.6278703703703703E-3</v>
      </c>
      <c r="AQ14" s="99">
        <v>2.7287847222222223E-3</v>
      </c>
      <c r="AR14" s="99">
        <v>2.8277314814814814E-3</v>
      </c>
      <c r="AS14" s="99">
        <v>2.9265277777777779E-3</v>
      </c>
      <c r="AT14" s="99">
        <v>3.0252314814814816E-3</v>
      </c>
      <c r="AU14" s="99">
        <v>3.1273842592592599E-3</v>
      </c>
      <c r="AV14" s="99">
        <v>3.2330555555555554E-3</v>
      </c>
      <c r="AW14" s="109">
        <f t="shared" si="0"/>
        <v>51.550820517226562</v>
      </c>
    </row>
    <row r="15" spans="1:49" ht="15" thickBot="1">
      <c r="A15" s="76" t="s">
        <v>556</v>
      </c>
      <c r="B15" s="76">
        <v>2023</v>
      </c>
      <c r="C15" s="10">
        <v>44980</v>
      </c>
      <c r="D15" s="76" t="s">
        <v>72</v>
      </c>
      <c r="E15" s="84" t="s">
        <v>518</v>
      </c>
      <c r="F15" t="s">
        <v>518</v>
      </c>
      <c r="G15" t="s">
        <v>148</v>
      </c>
      <c r="H15" t="s">
        <v>259</v>
      </c>
      <c r="I15" t="s">
        <v>592</v>
      </c>
      <c r="J15" t="s">
        <v>593</v>
      </c>
      <c r="K15" t="s">
        <v>594</v>
      </c>
      <c r="L15" s="79"/>
      <c r="M15" s="79"/>
      <c r="N15" s="79"/>
      <c r="O15" s="79"/>
      <c r="P15" s="84">
        <v>14</v>
      </c>
      <c r="Q15" s="110">
        <v>14.545999999999999</v>
      </c>
      <c r="R15" s="111">
        <v>23.37</v>
      </c>
      <c r="S15" s="111">
        <v>32.057000000000002</v>
      </c>
      <c r="T15" s="111">
        <v>40.459000000000003</v>
      </c>
      <c r="U15" s="111">
        <v>48.728999999999999</v>
      </c>
      <c r="V15" s="111">
        <v>57.243000000000002</v>
      </c>
      <c r="W15" s="113">
        <v>7.6146990740740732E-4</v>
      </c>
      <c r="X15" s="113">
        <v>8.5991898148148147E-4</v>
      </c>
      <c r="Y15" s="113">
        <v>9.6074074074074074E-4</v>
      </c>
      <c r="Z15" s="113">
        <v>1.060150462962963E-3</v>
      </c>
      <c r="AA15" s="113">
        <v>1.1616666666666668E-3</v>
      </c>
      <c r="AB15" s="113">
        <v>1.2614236111111112E-3</v>
      </c>
      <c r="AC15" s="113">
        <v>1.3638078703703705E-3</v>
      </c>
      <c r="AD15" s="113">
        <v>1.4647337962962964E-3</v>
      </c>
      <c r="AE15" s="113">
        <v>1.5652199074074073E-3</v>
      </c>
      <c r="AF15" s="113">
        <v>1.6692129629629628E-3</v>
      </c>
      <c r="AG15" s="113">
        <v>1.7728935185185183E-3</v>
      </c>
      <c r="AH15" s="113">
        <v>1.8747685185185185E-3</v>
      </c>
      <c r="AI15" s="113">
        <v>1.9789814814814813E-3</v>
      </c>
      <c r="AJ15" s="113">
        <v>2.0811574074074074E-3</v>
      </c>
      <c r="AK15" s="113">
        <v>2.1845949074074072E-3</v>
      </c>
      <c r="AL15" s="113">
        <v>2.288715277777778E-3</v>
      </c>
      <c r="AM15" s="113">
        <v>2.3891782407407408E-3</v>
      </c>
      <c r="AN15" s="113">
        <v>2.4932060185185183E-3</v>
      </c>
      <c r="AO15" s="113">
        <v>2.5969097222222222E-3</v>
      </c>
      <c r="AP15" s="113">
        <v>2.6993518518518521E-3</v>
      </c>
      <c r="AQ15" s="113">
        <v>2.8049884259259256E-3</v>
      </c>
      <c r="AR15" s="113">
        <v>2.9098263888888889E-3</v>
      </c>
      <c r="AS15" s="113">
        <v>3.0167361111111111E-3</v>
      </c>
      <c r="AT15" s="113">
        <v>3.1187615740740741E-3</v>
      </c>
      <c r="AU15" s="113">
        <v>3.2194791666666669E-3</v>
      </c>
      <c r="AV15" s="113">
        <v>3.3198495370370374E-3</v>
      </c>
      <c r="AW15" s="114">
        <f t="shared" si="0"/>
        <v>50.203078424878406</v>
      </c>
    </row>
    <row r="16" spans="1:49">
      <c r="A16" s="76" t="s">
        <v>556</v>
      </c>
      <c r="B16" s="76">
        <v>2023</v>
      </c>
      <c r="C16" s="10">
        <v>44981</v>
      </c>
      <c r="D16" s="76" t="s">
        <v>72</v>
      </c>
      <c r="E16" s="84" t="s">
        <v>595</v>
      </c>
      <c r="F16">
        <v>1</v>
      </c>
      <c r="G16" t="s">
        <v>40</v>
      </c>
      <c r="H16" t="s">
        <v>570</v>
      </c>
      <c r="I16" t="s">
        <v>226</v>
      </c>
      <c r="J16" t="s">
        <v>571</v>
      </c>
      <c r="K16" t="s">
        <v>572</v>
      </c>
      <c r="L16" s="79"/>
      <c r="M16" s="79"/>
      <c r="N16" s="79"/>
      <c r="O16" s="79"/>
      <c r="P16" s="84">
        <v>1</v>
      </c>
      <c r="Q16" s="104">
        <v>13.898999999999999</v>
      </c>
      <c r="R16" s="105">
        <v>22.327000000000002</v>
      </c>
      <c r="S16" s="105">
        <v>30.238</v>
      </c>
      <c r="T16" s="105">
        <v>38.088000000000001</v>
      </c>
      <c r="U16" s="105">
        <v>45.747</v>
      </c>
      <c r="V16" s="105">
        <v>53.411999999999999</v>
      </c>
      <c r="W16" s="106">
        <v>7.0773148148148138E-4</v>
      </c>
      <c r="X16" s="106">
        <v>7.9576388888888882E-4</v>
      </c>
      <c r="Y16" s="106">
        <v>8.8627314814814818E-4</v>
      </c>
      <c r="Z16" s="106">
        <v>9.7686342592592595E-4</v>
      </c>
      <c r="AA16" s="106">
        <v>1.0677083333333335E-3</v>
      </c>
      <c r="AB16" s="106">
        <v>1.156574074074074E-3</v>
      </c>
      <c r="AC16" s="106">
        <v>1.2467361111111112E-3</v>
      </c>
      <c r="AD16" s="106">
        <v>1.3389351851851852E-3</v>
      </c>
      <c r="AE16" s="106">
        <v>1.4286111111111112E-3</v>
      </c>
      <c r="AF16" s="106">
        <v>1.5193981481481482E-3</v>
      </c>
      <c r="AG16" s="106">
        <v>1.6103009259259256E-3</v>
      </c>
      <c r="AH16" s="106">
        <v>1.7026504629629631E-3</v>
      </c>
      <c r="AI16" s="106">
        <v>1.7938078703703703E-3</v>
      </c>
      <c r="AJ16" s="106">
        <v>1.887349537037037E-3</v>
      </c>
      <c r="AK16" s="106">
        <v>1.9790162037037038E-3</v>
      </c>
      <c r="AL16" s="106">
        <v>2.0712847222222222E-3</v>
      </c>
      <c r="AM16" s="106">
        <v>2.1639930555555557E-3</v>
      </c>
      <c r="AN16" s="106">
        <v>2.2562847222222225E-3</v>
      </c>
      <c r="AO16" s="106">
        <v>2.3472800925925926E-3</v>
      </c>
      <c r="AP16" s="106">
        <v>2.4407060185185183E-3</v>
      </c>
      <c r="AQ16" s="106">
        <v>2.5314583333333335E-3</v>
      </c>
      <c r="AR16" s="106">
        <v>2.6235648148148147E-3</v>
      </c>
      <c r="AS16" s="106">
        <v>2.716226851851852E-3</v>
      </c>
      <c r="AT16" s="106">
        <v>2.8116666666666667E-3</v>
      </c>
      <c r="AU16" s="106">
        <v>2.9022916666666663E-3</v>
      </c>
      <c r="AV16" s="106">
        <v>2.9920138888888891E-3</v>
      </c>
      <c r="AW16" s="107">
        <f t="shared" si="0"/>
        <v>55.703841244052455</v>
      </c>
    </row>
    <row r="17" spans="1:49">
      <c r="A17" s="76" t="s">
        <v>556</v>
      </c>
      <c r="B17" s="76">
        <v>2023</v>
      </c>
      <c r="C17" s="10">
        <v>44981</v>
      </c>
      <c r="D17" s="76" t="s">
        <v>72</v>
      </c>
      <c r="E17" s="84" t="s">
        <v>595</v>
      </c>
      <c r="F17">
        <v>1</v>
      </c>
      <c r="G17" t="s">
        <v>27</v>
      </c>
      <c r="H17" t="s">
        <v>323</v>
      </c>
      <c r="I17" t="s">
        <v>536</v>
      </c>
      <c r="J17" t="s">
        <v>573</v>
      </c>
      <c r="K17" t="s">
        <v>574</v>
      </c>
      <c r="L17" s="79"/>
      <c r="M17" s="79"/>
      <c r="N17" s="79"/>
      <c r="O17" s="79"/>
      <c r="P17" s="84">
        <v>2</v>
      </c>
      <c r="Q17" s="108">
        <v>14.526999999999999</v>
      </c>
      <c r="R17" s="65">
        <v>22.832000000000001</v>
      </c>
      <c r="S17" s="65">
        <v>30.457000000000001</v>
      </c>
      <c r="T17" s="65">
        <v>38.167999999999999</v>
      </c>
      <c r="U17" s="65">
        <v>45.808999999999997</v>
      </c>
      <c r="V17" s="65">
        <v>53.637</v>
      </c>
      <c r="W17" s="99">
        <v>7.1466435185185185E-4</v>
      </c>
      <c r="X17" s="99">
        <v>8.0541666666666663E-4</v>
      </c>
      <c r="Y17" s="99">
        <v>8.9552083333333335E-4</v>
      </c>
      <c r="Z17" s="99">
        <v>9.8717592592592585E-4</v>
      </c>
      <c r="AA17" s="99">
        <v>1.0787962962962962E-3</v>
      </c>
      <c r="AB17" s="99">
        <v>1.1693518518518518E-3</v>
      </c>
      <c r="AC17" s="99">
        <v>1.2605555555555556E-3</v>
      </c>
      <c r="AD17" s="99">
        <v>1.3514467592592595E-3</v>
      </c>
      <c r="AE17" s="99">
        <v>1.4429050925925929E-3</v>
      </c>
      <c r="AF17" s="99">
        <v>1.5363657407407407E-3</v>
      </c>
      <c r="AG17" s="99">
        <v>1.6273032407407406E-3</v>
      </c>
      <c r="AH17" s="99">
        <v>1.7180555555555558E-3</v>
      </c>
      <c r="AI17" s="99">
        <v>1.8104282407407407E-3</v>
      </c>
      <c r="AJ17" s="99">
        <v>1.900787037037037E-3</v>
      </c>
      <c r="AK17" s="99">
        <v>1.9935532407407406E-3</v>
      </c>
      <c r="AL17" s="99">
        <v>2.0888888888888888E-3</v>
      </c>
      <c r="AM17" s="99">
        <v>2.1820833333333332E-3</v>
      </c>
      <c r="AN17" s="99">
        <v>2.2808564814814814E-3</v>
      </c>
      <c r="AO17" s="99">
        <v>2.3773958333333334E-3</v>
      </c>
      <c r="AP17" s="99">
        <v>2.4739004629629629E-3</v>
      </c>
      <c r="AQ17" s="99">
        <v>2.5717708333333335E-3</v>
      </c>
      <c r="AR17" s="99">
        <v>2.6709143518518518E-3</v>
      </c>
      <c r="AS17" s="99">
        <v>2.7692708333333337E-3</v>
      </c>
      <c r="AT17" s="99">
        <v>2.8666782407407408E-3</v>
      </c>
      <c r="AU17" s="99">
        <v>2.9673032407407404E-3</v>
      </c>
      <c r="AV17" s="99">
        <v>3.06625E-3</v>
      </c>
      <c r="AW17" s="109">
        <f t="shared" si="0"/>
        <v>54.355211305883955</v>
      </c>
    </row>
    <row r="18" spans="1:49">
      <c r="A18" s="76" t="s">
        <v>556</v>
      </c>
      <c r="B18" s="76">
        <v>2023</v>
      </c>
      <c r="C18" s="10">
        <v>44981</v>
      </c>
      <c r="D18" s="76" t="s">
        <v>72</v>
      </c>
      <c r="E18" s="84" t="s">
        <v>595</v>
      </c>
      <c r="F18">
        <v>2</v>
      </c>
      <c r="G18" t="s">
        <v>56</v>
      </c>
      <c r="H18" t="s">
        <v>567</v>
      </c>
      <c r="I18" t="s">
        <v>274</v>
      </c>
      <c r="J18" t="s">
        <v>568</v>
      </c>
      <c r="K18" t="s">
        <v>569</v>
      </c>
      <c r="L18" s="79"/>
      <c r="M18" s="79"/>
      <c r="N18" s="79"/>
      <c r="O18" s="79"/>
      <c r="P18" s="84">
        <v>1</v>
      </c>
      <c r="Q18" s="108">
        <v>14.266999999999999</v>
      </c>
      <c r="R18" s="65">
        <v>22.5</v>
      </c>
      <c r="S18" s="65">
        <v>30.483000000000001</v>
      </c>
      <c r="T18" s="65">
        <v>38.386000000000003</v>
      </c>
      <c r="U18" s="65">
        <v>46.173999999999999</v>
      </c>
      <c r="V18" s="65">
        <v>53.939</v>
      </c>
      <c r="W18" s="99">
        <v>7.1172453703703708E-4</v>
      </c>
      <c r="X18" s="99">
        <v>8.0078703703703703E-4</v>
      </c>
      <c r="Y18" s="99">
        <v>8.8857638888888884E-4</v>
      </c>
      <c r="Z18" s="99">
        <v>9.7599537037037045E-4</v>
      </c>
      <c r="AA18" s="99">
        <v>1.0635300925925927E-3</v>
      </c>
      <c r="AB18" s="99">
        <v>1.1537962962962962E-3</v>
      </c>
      <c r="AC18" s="99">
        <v>1.2419444444444444E-3</v>
      </c>
      <c r="AD18" s="99">
        <v>1.3316203703703704E-3</v>
      </c>
      <c r="AE18" s="99">
        <v>1.4186111111111112E-3</v>
      </c>
      <c r="AF18" s="99">
        <v>1.5080902777777777E-3</v>
      </c>
      <c r="AG18" s="99">
        <v>1.5963773148148146E-3</v>
      </c>
      <c r="AH18" s="99">
        <v>1.6852314814814813E-3</v>
      </c>
      <c r="AI18" s="99">
        <v>1.7746180555555555E-3</v>
      </c>
      <c r="AJ18" s="99">
        <v>1.8662152777777776E-3</v>
      </c>
      <c r="AK18" s="99">
        <v>1.9548611111111112E-3</v>
      </c>
      <c r="AL18" s="99">
        <v>2.0443055555555557E-3</v>
      </c>
      <c r="AM18" s="99">
        <v>2.1364699074074072E-3</v>
      </c>
      <c r="AN18" s="99">
        <v>2.2266666666666667E-3</v>
      </c>
      <c r="AO18" s="99">
        <v>2.3206828703703701E-3</v>
      </c>
      <c r="AP18" s="99">
        <v>2.4126041666666666E-3</v>
      </c>
      <c r="AQ18" s="99">
        <v>2.5069212962962966E-3</v>
      </c>
      <c r="AR18" s="99">
        <v>2.6002083333333333E-3</v>
      </c>
      <c r="AS18" s="99">
        <v>2.6914583333333335E-3</v>
      </c>
      <c r="AT18" s="99">
        <v>2.7836226851851846E-3</v>
      </c>
      <c r="AU18" s="99">
        <v>2.8776388888888883E-3</v>
      </c>
      <c r="AV18" s="99">
        <v>2.9731134259259259E-3</v>
      </c>
      <c r="AW18" s="109">
        <f t="shared" si="0"/>
        <v>56.05795769959942</v>
      </c>
    </row>
    <row r="19" spans="1:49">
      <c r="A19" s="76" t="s">
        <v>556</v>
      </c>
      <c r="B19" s="76">
        <v>2023</v>
      </c>
      <c r="C19" s="10">
        <v>44981</v>
      </c>
      <c r="D19" s="76" t="s">
        <v>72</v>
      </c>
      <c r="E19" s="84" t="s">
        <v>595</v>
      </c>
      <c r="F19">
        <v>2</v>
      </c>
      <c r="G19" t="s">
        <v>53</v>
      </c>
      <c r="H19" t="s">
        <v>528</v>
      </c>
      <c r="I19" t="s">
        <v>575</v>
      </c>
      <c r="J19" t="s">
        <v>576</v>
      </c>
      <c r="K19" t="s">
        <v>577</v>
      </c>
      <c r="L19" s="79"/>
      <c r="M19" s="79"/>
      <c r="N19" s="79"/>
      <c r="O19" s="79"/>
      <c r="P19" s="84">
        <v>2</v>
      </c>
      <c r="Q19" s="108">
        <v>14.167</v>
      </c>
      <c r="R19" s="65">
        <v>22.553000000000001</v>
      </c>
      <c r="S19" s="65">
        <v>30.63</v>
      </c>
      <c r="T19" s="65">
        <v>38.475000000000001</v>
      </c>
      <c r="U19" s="65">
        <v>46.54</v>
      </c>
      <c r="V19" s="65">
        <v>54.491</v>
      </c>
      <c r="W19" s="99">
        <v>7.2275462962962961E-4</v>
      </c>
      <c r="X19" s="99">
        <v>8.135069444444445E-4</v>
      </c>
      <c r="Y19" s="99">
        <v>9.0765046296296297E-4</v>
      </c>
      <c r="Z19" s="99">
        <v>9.9834490740740743E-4</v>
      </c>
      <c r="AA19" s="99">
        <v>1.0918865740740739E-3</v>
      </c>
      <c r="AB19" s="99">
        <v>1.1863657407407407E-3</v>
      </c>
      <c r="AC19" s="99">
        <v>1.2801273148148149E-3</v>
      </c>
      <c r="AD19" s="99">
        <v>1.3732523148148148E-3</v>
      </c>
      <c r="AE19" s="99">
        <v>1.4665393518518517E-3</v>
      </c>
      <c r="AF19" s="99">
        <v>1.5589351851851851E-3</v>
      </c>
      <c r="AG19" s="99">
        <v>1.6538541666666665E-3</v>
      </c>
      <c r="AH19" s="99">
        <v>1.7463888888888891E-3</v>
      </c>
      <c r="AI19" s="99">
        <v>1.8404745370370372E-3</v>
      </c>
      <c r="AJ19" s="99">
        <v>1.93125E-3</v>
      </c>
      <c r="AK19" s="99">
        <v>2.0254629629629629E-3</v>
      </c>
      <c r="AL19" s="99">
        <v>2.1204976851851853E-3</v>
      </c>
      <c r="AM19" s="99">
        <v>2.2172685185185186E-3</v>
      </c>
      <c r="AN19" s="99">
        <v>2.3167824074074076E-3</v>
      </c>
      <c r="AO19" s="99">
        <v>2.4181828703703705E-3</v>
      </c>
      <c r="AP19" s="99">
        <v>2.5167361111111111E-3</v>
      </c>
      <c r="AQ19" s="99">
        <v>2.6143749999999999E-3</v>
      </c>
      <c r="AR19" s="99">
        <v>2.7066898148148145E-3</v>
      </c>
      <c r="AS19" s="99">
        <v>2.8043981481481479E-3</v>
      </c>
      <c r="AT19" s="99">
        <v>2.9024768518518523E-3</v>
      </c>
      <c r="AU19" s="99">
        <v>3.00369212962963E-3</v>
      </c>
      <c r="AV19" s="99">
        <v>3.1071180555555552E-3</v>
      </c>
      <c r="AW19" s="109">
        <f t="shared" si="0"/>
        <v>53.640274906408898</v>
      </c>
    </row>
    <row r="20" spans="1:49">
      <c r="A20" s="76" t="s">
        <v>556</v>
      </c>
      <c r="B20" s="76">
        <v>2023</v>
      </c>
      <c r="C20" s="10">
        <v>44981</v>
      </c>
      <c r="D20" s="76" t="s">
        <v>72</v>
      </c>
      <c r="E20" s="84" t="s">
        <v>595</v>
      </c>
      <c r="F20">
        <v>3</v>
      </c>
      <c r="G20" t="s">
        <v>17</v>
      </c>
      <c r="H20" t="s">
        <v>562</v>
      </c>
      <c r="I20" t="s">
        <v>220</v>
      </c>
      <c r="J20" t="s">
        <v>563</v>
      </c>
      <c r="K20" t="s">
        <v>564</v>
      </c>
      <c r="L20" s="79"/>
      <c r="M20" s="79"/>
      <c r="N20" s="79"/>
      <c r="O20" s="79"/>
      <c r="P20" s="84">
        <v>1</v>
      </c>
      <c r="Q20" s="108">
        <v>13.952999999999999</v>
      </c>
      <c r="R20" s="65">
        <v>22.07</v>
      </c>
      <c r="S20" s="65">
        <v>29.683</v>
      </c>
      <c r="T20" s="65">
        <v>37.341000000000001</v>
      </c>
      <c r="U20" s="65">
        <v>44.843000000000004</v>
      </c>
      <c r="V20" s="65">
        <v>52.576999999999998</v>
      </c>
      <c r="W20" s="59">
        <v>6.9444444444444447E-4</v>
      </c>
      <c r="X20" s="99">
        <v>7.8068287037037038E-4</v>
      </c>
      <c r="Y20" s="99">
        <v>8.6650462962962972E-4</v>
      </c>
      <c r="Z20" s="99">
        <v>9.5570601851851849E-4</v>
      </c>
      <c r="AA20" s="99">
        <v>1.0437615740740741E-3</v>
      </c>
      <c r="AB20" s="99">
        <v>1.1315740740740741E-3</v>
      </c>
      <c r="AC20" s="99">
        <v>1.2209953703703703E-3</v>
      </c>
      <c r="AD20" s="99">
        <v>1.3101388888888891E-3</v>
      </c>
      <c r="AE20" s="99">
        <v>1.4013310185185186E-3</v>
      </c>
      <c r="AF20" s="99">
        <v>1.4904398148148149E-3</v>
      </c>
      <c r="AG20" s="99">
        <v>1.5784375E-3</v>
      </c>
      <c r="AH20" s="99">
        <v>1.6672569444444445E-3</v>
      </c>
      <c r="AI20" s="99">
        <v>1.7553703703703705E-3</v>
      </c>
      <c r="AJ20" s="99">
        <v>1.8432870370370372E-3</v>
      </c>
      <c r="AK20" s="99">
        <v>1.9310069444444444E-3</v>
      </c>
      <c r="AL20" s="99">
        <v>2.0181828703703703E-3</v>
      </c>
      <c r="AM20" s="99">
        <v>2.1086574074074076E-3</v>
      </c>
      <c r="AN20" s="99">
        <v>2.1956944444444441E-3</v>
      </c>
      <c r="AO20" s="99">
        <v>2.284201388888889E-3</v>
      </c>
      <c r="AP20" s="99">
        <v>2.3725925925925924E-3</v>
      </c>
      <c r="AQ20" s="99">
        <v>2.4614467592592591E-3</v>
      </c>
      <c r="AR20" s="99">
        <v>2.5535069444444446E-3</v>
      </c>
      <c r="AS20" s="99">
        <v>2.6428703703703705E-3</v>
      </c>
      <c r="AT20" s="99">
        <v>2.7335879629629633E-3</v>
      </c>
      <c r="AU20" s="99">
        <v>2.8238888888888884E-3</v>
      </c>
      <c r="AV20" s="99">
        <v>2.9151620370370373E-3</v>
      </c>
      <c r="AW20" s="109">
        <f t="shared" si="0"/>
        <v>57.172350815897083</v>
      </c>
    </row>
    <row r="21" spans="1:49">
      <c r="A21" s="76" t="s">
        <v>556</v>
      </c>
      <c r="B21" s="76">
        <v>2023</v>
      </c>
      <c r="C21" s="10">
        <v>44981</v>
      </c>
      <c r="D21" s="76" t="s">
        <v>72</v>
      </c>
      <c r="E21" s="84" t="s">
        <v>595</v>
      </c>
      <c r="F21">
        <v>3</v>
      </c>
      <c r="G21" t="s">
        <v>25</v>
      </c>
      <c r="H21" t="s">
        <v>339</v>
      </c>
      <c r="I21" t="s">
        <v>559</v>
      </c>
      <c r="J21" t="s">
        <v>560</v>
      </c>
      <c r="K21" t="s">
        <v>561</v>
      </c>
      <c r="L21" s="79"/>
      <c r="M21" s="79"/>
      <c r="N21" s="79"/>
      <c r="O21" s="79"/>
      <c r="P21" s="84">
        <v>2</v>
      </c>
      <c r="Q21" s="108">
        <v>14.058</v>
      </c>
      <c r="R21" s="65">
        <v>22.434000000000001</v>
      </c>
      <c r="S21" s="65">
        <v>30.242999999999999</v>
      </c>
      <c r="T21" s="65">
        <v>37.936999999999998</v>
      </c>
      <c r="U21" s="65">
        <v>45.713999999999999</v>
      </c>
      <c r="V21" s="65">
        <v>53.348999999999997</v>
      </c>
      <c r="W21" s="99">
        <v>7.037615740740741E-4</v>
      </c>
      <c r="X21" s="99">
        <v>7.9254629629629629E-4</v>
      </c>
      <c r="Y21" s="99">
        <v>8.7813657407407415E-4</v>
      </c>
      <c r="Z21" s="99">
        <v>9.6690972222222219E-4</v>
      </c>
      <c r="AA21" s="99">
        <v>1.0550000000000002E-3</v>
      </c>
      <c r="AB21" s="99">
        <v>1.1462037037037035E-3</v>
      </c>
      <c r="AC21" s="99">
        <v>1.2346643518518518E-3</v>
      </c>
      <c r="AD21" s="99">
        <v>1.3228819444444445E-3</v>
      </c>
      <c r="AE21" s="99">
        <v>1.4107175925925925E-3</v>
      </c>
      <c r="AF21" s="99">
        <v>1.4987847222222219E-3</v>
      </c>
      <c r="AG21" s="99">
        <v>1.588738425925926E-3</v>
      </c>
      <c r="AH21" s="99">
        <v>1.6798958333333334E-3</v>
      </c>
      <c r="AI21" s="99">
        <v>1.7692013888888887E-3</v>
      </c>
      <c r="AJ21" s="99">
        <v>1.8580324074074074E-3</v>
      </c>
      <c r="AK21" s="99">
        <v>1.9468634259259259E-3</v>
      </c>
      <c r="AL21" s="99">
        <v>2.0350231481481482E-3</v>
      </c>
      <c r="AM21" s="99">
        <v>2.1230787037037038E-3</v>
      </c>
      <c r="AN21" s="99">
        <v>2.2133101851851853E-3</v>
      </c>
      <c r="AO21" s="99">
        <v>2.304050925925926E-3</v>
      </c>
      <c r="AP21" s="99">
        <v>2.3935763888888887E-3</v>
      </c>
      <c r="AQ21" s="99">
        <v>2.4836226851851855E-3</v>
      </c>
      <c r="AR21" s="99">
        <v>2.573136574074074E-3</v>
      </c>
      <c r="AS21" s="99">
        <v>2.6619907407407408E-3</v>
      </c>
      <c r="AT21" s="99">
        <v>2.7506828703703703E-3</v>
      </c>
      <c r="AU21" s="99">
        <v>2.8379398148148144E-3</v>
      </c>
      <c r="AV21" s="99">
        <v>2.9266550925925922E-3</v>
      </c>
      <c r="AW21" s="109">
        <f t="shared" si="0"/>
        <v>56.947833411768435</v>
      </c>
    </row>
    <row r="22" spans="1:49">
      <c r="A22" s="76" t="s">
        <v>556</v>
      </c>
      <c r="B22" s="76">
        <v>2023</v>
      </c>
      <c r="C22" s="10">
        <v>44981</v>
      </c>
      <c r="D22" s="76" t="s">
        <v>72</v>
      </c>
      <c r="E22" s="84" t="s">
        <v>595</v>
      </c>
      <c r="F22">
        <v>4</v>
      </c>
      <c r="G22" t="s">
        <v>29</v>
      </c>
      <c r="H22" t="s">
        <v>222</v>
      </c>
      <c r="I22" t="s">
        <v>281</v>
      </c>
      <c r="J22" t="s">
        <v>557</v>
      </c>
      <c r="K22" t="s">
        <v>558</v>
      </c>
      <c r="L22" s="79"/>
      <c r="M22" s="79"/>
      <c r="N22" s="79"/>
      <c r="O22" s="79"/>
      <c r="P22" s="84">
        <v>1</v>
      </c>
      <c r="Q22" s="108">
        <v>14.106</v>
      </c>
      <c r="R22" s="65">
        <v>22.222000000000001</v>
      </c>
      <c r="S22" s="65">
        <v>29.89</v>
      </c>
      <c r="T22" s="65">
        <v>37.356999999999999</v>
      </c>
      <c r="U22" s="65">
        <v>44.914000000000001</v>
      </c>
      <c r="V22" s="65">
        <v>52.319000000000003</v>
      </c>
      <c r="W22" s="59">
        <v>6.9142361111111108E-4</v>
      </c>
      <c r="X22" s="99">
        <v>7.7961805555555553E-4</v>
      </c>
      <c r="Y22" s="99">
        <v>8.6546296296296295E-4</v>
      </c>
      <c r="Z22" s="99">
        <v>9.5200231481481492E-4</v>
      </c>
      <c r="AA22" s="99">
        <v>1.0378125000000001E-3</v>
      </c>
      <c r="AB22" s="99">
        <v>1.124537037037037E-3</v>
      </c>
      <c r="AC22" s="99">
        <v>1.2131481481481481E-3</v>
      </c>
      <c r="AD22" s="99">
        <v>1.2996412037037037E-3</v>
      </c>
      <c r="AE22" s="99">
        <v>1.3872800925925925E-3</v>
      </c>
      <c r="AF22" s="99">
        <v>1.4746180555555556E-3</v>
      </c>
      <c r="AG22" s="99">
        <v>1.5616087962962962E-3</v>
      </c>
      <c r="AH22" s="99">
        <v>1.6495138888888889E-3</v>
      </c>
      <c r="AI22" s="99">
        <v>1.735752314814815E-3</v>
      </c>
      <c r="AJ22" s="99">
        <v>1.8241898148148149E-3</v>
      </c>
      <c r="AK22" s="99">
        <v>1.9113773148148148E-3</v>
      </c>
      <c r="AL22" s="99">
        <v>1.9981365740740741E-3</v>
      </c>
      <c r="AM22" s="99">
        <v>2.0885532407407406E-3</v>
      </c>
      <c r="AN22" s="99">
        <v>2.1754629629629628E-3</v>
      </c>
      <c r="AO22" s="99">
        <v>2.2631712962962965E-3</v>
      </c>
      <c r="AP22" s="99">
        <v>2.3500810185185183E-3</v>
      </c>
      <c r="AQ22" s="99">
        <v>2.4397685185185186E-3</v>
      </c>
      <c r="AR22" s="99">
        <v>2.5284143518518516E-3</v>
      </c>
      <c r="AS22" s="99">
        <v>2.6205439814814811E-3</v>
      </c>
      <c r="AT22" s="99">
        <v>2.7120486111111113E-3</v>
      </c>
      <c r="AU22" s="99">
        <v>2.8059143518518524E-3</v>
      </c>
      <c r="AV22" s="99">
        <v>2.9010532407407405E-3</v>
      </c>
      <c r="AW22" s="109">
        <f t="shared" si="0"/>
        <v>57.450399160585839</v>
      </c>
    </row>
    <row r="23" spans="1:49" ht="15" thickBot="1">
      <c r="A23" s="76" t="s">
        <v>556</v>
      </c>
      <c r="B23" s="76">
        <v>2023</v>
      </c>
      <c r="C23" s="10">
        <v>44981</v>
      </c>
      <c r="D23" s="76" t="s">
        <v>72</v>
      </c>
      <c r="E23" s="84" t="s">
        <v>595</v>
      </c>
      <c r="F23">
        <v>4</v>
      </c>
      <c r="G23" t="s">
        <v>36</v>
      </c>
      <c r="H23" t="s">
        <v>277</v>
      </c>
      <c r="I23" t="s">
        <v>263</v>
      </c>
      <c r="J23" t="s">
        <v>596</v>
      </c>
      <c r="K23" t="s">
        <v>566</v>
      </c>
      <c r="L23" s="79"/>
      <c r="M23" s="79"/>
      <c r="N23" s="79"/>
      <c r="O23" s="79"/>
      <c r="P23" s="84">
        <v>2</v>
      </c>
      <c r="Q23" s="110">
        <v>14.253</v>
      </c>
      <c r="R23" s="111">
        <v>22.318000000000001</v>
      </c>
      <c r="S23" s="111">
        <v>29.96</v>
      </c>
      <c r="T23" s="111">
        <v>37.331000000000003</v>
      </c>
      <c r="U23" s="111">
        <v>44.701999999999998</v>
      </c>
      <c r="V23" s="111">
        <v>52.231000000000002</v>
      </c>
      <c r="W23" s="112">
        <v>6.9246527777777785E-4</v>
      </c>
      <c r="X23" s="113">
        <v>7.805324074074073E-4</v>
      </c>
      <c r="Y23" s="113">
        <v>8.6859953703703708E-4</v>
      </c>
      <c r="Z23" s="113">
        <v>9.5776620370370373E-4</v>
      </c>
      <c r="AA23" s="113">
        <v>1.0451388888888889E-3</v>
      </c>
      <c r="AB23" s="113">
        <v>1.1337037037037038E-3</v>
      </c>
      <c r="AC23" s="113">
        <v>1.220613425925926E-3</v>
      </c>
      <c r="AD23" s="113">
        <v>1.310023148148148E-3</v>
      </c>
      <c r="AE23" s="113">
        <v>1.399537037037037E-3</v>
      </c>
      <c r="AF23" s="113">
        <v>1.4883680555555555E-3</v>
      </c>
      <c r="AG23" s="113">
        <v>1.5772106481481479E-3</v>
      </c>
      <c r="AH23" s="113">
        <v>1.665162037037037E-3</v>
      </c>
      <c r="AI23" s="113">
        <v>1.7544560185185183E-3</v>
      </c>
      <c r="AJ23" s="113">
        <v>1.8471064814814815E-3</v>
      </c>
      <c r="AK23" s="113">
        <v>1.9348611111111112E-3</v>
      </c>
      <c r="AL23" s="113">
        <v>2.0271180555555554E-3</v>
      </c>
      <c r="AM23" s="113">
        <v>2.1186342592592593E-3</v>
      </c>
      <c r="AN23" s="113">
        <v>2.2109837962962964E-3</v>
      </c>
      <c r="AO23" s="113">
        <v>2.3039351851851853E-3</v>
      </c>
      <c r="AP23" s="113">
        <v>2.3998495370370367E-3</v>
      </c>
      <c r="AQ23" s="113">
        <v>2.49125E-3</v>
      </c>
      <c r="AR23" s="113">
        <v>2.5862731481481479E-3</v>
      </c>
      <c r="AS23" s="113">
        <v>2.6770717592592592E-3</v>
      </c>
      <c r="AT23" s="113">
        <v>2.7716319444444446E-3</v>
      </c>
      <c r="AU23" s="113">
        <v>2.8671990740740741E-3</v>
      </c>
      <c r="AV23" s="113">
        <v>2.9654745370370373E-3</v>
      </c>
      <c r="AW23" s="114">
        <f t="shared" si="0"/>
        <v>56.202359718519837</v>
      </c>
    </row>
    <row r="24" spans="1:49">
      <c r="A24" s="76" t="s">
        <v>556</v>
      </c>
      <c r="B24" s="76">
        <v>2023</v>
      </c>
      <c r="C24" s="10">
        <v>44981</v>
      </c>
      <c r="D24" s="76" t="s">
        <v>72</v>
      </c>
      <c r="E24" s="84" t="s">
        <v>209</v>
      </c>
      <c r="F24" t="s">
        <v>210</v>
      </c>
      <c r="G24" t="s">
        <v>29</v>
      </c>
      <c r="H24" t="s">
        <v>222</v>
      </c>
      <c r="I24" t="s">
        <v>281</v>
      </c>
      <c r="J24" t="s">
        <v>557</v>
      </c>
      <c r="K24" t="s">
        <v>558</v>
      </c>
      <c r="L24" s="79"/>
      <c r="M24" s="79"/>
      <c r="N24" s="79"/>
      <c r="O24" s="79"/>
      <c r="P24" s="84">
        <v>1</v>
      </c>
      <c r="Q24" s="104">
        <v>14.256</v>
      </c>
      <c r="R24" s="104">
        <v>22.512</v>
      </c>
      <c r="S24" s="104">
        <v>30.055</v>
      </c>
      <c r="T24" s="104">
        <v>37.631999999999998</v>
      </c>
      <c r="U24" s="104">
        <v>45.182000000000002</v>
      </c>
      <c r="V24" s="104">
        <v>52.625999999999998</v>
      </c>
      <c r="W24" s="106">
        <v>6.9537037037037039E-4</v>
      </c>
      <c r="X24" s="106">
        <v>7.8281250000000009E-4</v>
      </c>
      <c r="Y24" s="106">
        <v>8.6856481481481474E-4</v>
      </c>
      <c r="Z24" s="106">
        <v>9.5505787037037044E-4</v>
      </c>
      <c r="AA24" s="106">
        <v>1.0403472222222222E-3</v>
      </c>
      <c r="AB24" s="106">
        <v>1.1273611111111113E-3</v>
      </c>
      <c r="AC24" s="106">
        <v>1.2151041666666666E-3</v>
      </c>
      <c r="AD24" s="106">
        <v>1.3016550925925925E-3</v>
      </c>
      <c r="AE24" s="106">
        <v>1.3880092592592592E-3</v>
      </c>
      <c r="AF24" s="106">
        <v>1.4747453703703702E-3</v>
      </c>
      <c r="AG24" s="106">
        <v>1.560949074074074E-3</v>
      </c>
      <c r="AH24" s="106">
        <v>1.6479282407407406E-3</v>
      </c>
      <c r="AI24" s="106">
        <v>1.7368287037037038E-3</v>
      </c>
      <c r="AJ24" s="106">
        <v>1.8242361111111113E-3</v>
      </c>
      <c r="AK24" s="106">
        <v>1.9109953703703704E-3</v>
      </c>
      <c r="AL24" s="106">
        <v>2.0007291666666667E-3</v>
      </c>
      <c r="AM24" s="106">
        <v>2.0886921296296296E-3</v>
      </c>
      <c r="AN24" s="106">
        <v>2.1778472222222221E-3</v>
      </c>
      <c r="AO24" s="106">
        <v>2.263773148148148E-3</v>
      </c>
      <c r="AP24" s="106">
        <v>2.352002314814815E-3</v>
      </c>
      <c r="AQ24" s="106">
        <v>2.4408333333333335E-3</v>
      </c>
      <c r="AR24" s="106">
        <v>2.5273958333333333E-3</v>
      </c>
      <c r="AS24" s="106">
        <v>2.6142592592592593E-3</v>
      </c>
      <c r="AT24" s="106">
        <v>2.7008333333333333E-3</v>
      </c>
      <c r="AU24" s="106">
        <v>2.7869212962962965E-3</v>
      </c>
      <c r="AV24" s="106">
        <v>2.8754629629629629E-3</v>
      </c>
      <c r="AW24" s="107">
        <f t="shared" si="0"/>
        <v>57.961680888745775</v>
      </c>
    </row>
    <row r="25" spans="1:49">
      <c r="A25" s="76" t="s">
        <v>556</v>
      </c>
      <c r="B25" s="76">
        <v>2023</v>
      </c>
      <c r="C25" s="10">
        <v>44981</v>
      </c>
      <c r="D25" s="76" t="s">
        <v>72</v>
      </c>
      <c r="E25" s="84" t="s">
        <v>209</v>
      </c>
      <c r="F25" t="s">
        <v>210</v>
      </c>
      <c r="G25" t="s">
        <v>17</v>
      </c>
      <c r="H25" t="s">
        <v>562</v>
      </c>
      <c r="I25" t="s">
        <v>220</v>
      </c>
      <c r="J25" t="s">
        <v>563</v>
      </c>
      <c r="K25" t="s">
        <v>564</v>
      </c>
      <c r="L25" s="79"/>
      <c r="M25" s="79"/>
      <c r="N25" s="79"/>
      <c r="O25" s="79"/>
      <c r="P25" s="84">
        <v>2</v>
      </c>
      <c r="Q25" s="108">
        <v>13.95</v>
      </c>
      <c r="R25" s="108">
        <v>22.096</v>
      </c>
      <c r="S25" s="108">
        <v>29.8</v>
      </c>
      <c r="T25" s="108">
        <v>37.340000000000003</v>
      </c>
      <c r="U25" s="108">
        <v>44.984000000000002</v>
      </c>
      <c r="V25" s="108">
        <v>52.588999999999999</v>
      </c>
      <c r="W25" s="99">
        <v>6.9499999999999987E-4</v>
      </c>
      <c r="X25" s="99">
        <v>7.80763888888889E-4</v>
      </c>
      <c r="Y25" s="99">
        <v>8.6877314814814814E-4</v>
      </c>
      <c r="Z25" s="99">
        <v>9.5767361111111097E-4</v>
      </c>
      <c r="AA25" s="99">
        <v>1.0456828703703704E-3</v>
      </c>
      <c r="AB25" s="99">
        <v>1.1329745370370372E-3</v>
      </c>
      <c r="AC25" s="99">
        <v>1.2228935185185183E-3</v>
      </c>
      <c r="AD25" s="99">
        <v>1.3127662037037038E-3</v>
      </c>
      <c r="AE25" s="99">
        <v>1.4053125000000001E-3</v>
      </c>
      <c r="AF25" s="99">
        <v>1.4943402777777778E-3</v>
      </c>
      <c r="AG25" s="99">
        <v>1.5849652777777778E-3</v>
      </c>
      <c r="AH25" s="99">
        <v>1.672662037037037E-3</v>
      </c>
      <c r="AI25" s="99">
        <v>1.7616087962962965E-3</v>
      </c>
      <c r="AJ25" s="99">
        <v>1.8479398148148146E-3</v>
      </c>
      <c r="AK25" s="99">
        <v>1.937662037037037E-3</v>
      </c>
      <c r="AL25" s="99">
        <v>2.0266203703703705E-3</v>
      </c>
      <c r="AM25" s="99">
        <v>2.1153935185185186E-3</v>
      </c>
      <c r="AN25" s="99">
        <v>2.2045717592592594E-3</v>
      </c>
      <c r="AO25" s="99">
        <v>2.2949537037037036E-3</v>
      </c>
      <c r="AP25" s="99">
        <v>2.3831944444444443E-3</v>
      </c>
      <c r="AQ25" s="99">
        <v>2.4712731481481482E-3</v>
      </c>
      <c r="AR25" s="99">
        <v>2.564386574074074E-3</v>
      </c>
      <c r="AS25" s="99">
        <v>2.6559837962962965E-3</v>
      </c>
      <c r="AT25" s="99">
        <v>2.74474537037037E-3</v>
      </c>
      <c r="AU25" s="99">
        <v>2.8338194444444444E-3</v>
      </c>
      <c r="AV25" s="99">
        <v>2.9264583333333334E-3</v>
      </c>
      <c r="AW25" s="109">
        <f t="shared" si="0"/>
        <v>56.951662276642701</v>
      </c>
    </row>
    <row r="26" spans="1:49">
      <c r="A26" s="76" t="s">
        <v>556</v>
      </c>
      <c r="B26" s="76">
        <v>2023</v>
      </c>
      <c r="C26" s="10">
        <v>44981</v>
      </c>
      <c r="D26" s="76" t="s">
        <v>72</v>
      </c>
      <c r="E26" s="84" t="s">
        <v>209</v>
      </c>
      <c r="F26" t="s">
        <v>210</v>
      </c>
      <c r="G26" t="s">
        <v>25</v>
      </c>
      <c r="H26" t="s">
        <v>246</v>
      </c>
      <c r="I26" t="s">
        <v>559</v>
      </c>
      <c r="J26" t="s">
        <v>560</v>
      </c>
      <c r="K26" t="s">
        <v>561</v>
      </c>
      <c r="L26" s="79"/>
      <c r="M26" s="79"/>
      <c r="N26" s="79"/>
      <c r="O26" s="79"/>
      <c r="P26" s="84">
        <v>3</v>
      </c>
      <c r="Q26" s="108">
        <v>13.897</v>
      </c>
      <c r="R26" s="108">
        <v>22.445</v>
      </c>
      <c r="S26" s="108">
        <v>30.123000000000001</v>
      </c>
      <c r="T26" s="108">
        <v>38.015000000000001</v>
      </c>
      <c r="U26" s="108">
        <v>45.722999999999999</v>
      </c>
      <c r="V26" s="108">
        <v>53.576000000000001</v>
      </c>
      <c r="W26" s="99">
        <v>7.0835648148148158E-4</v>
      </c>
      <c r="X26" s="99">
        <v>7.9980324074074079E-4</v>
      </c>
      <c r="Y26" s="99">
        <v>8.8731481481481485E-4</v>
      </c>
      <c r="Z26" s="99">
        <v>9.7614583333333331E-4</v>
      </c>
      <c r="AA26" s="99">
        <v>1.0629282407407406E-3</v>
      </c>
      <c r="AB26" s="99">
        <v>1.1512268518518518E-3</v>
      </c>
      <c r="AC26" s="99">
        <v>1.2392592592592594E-3</v>
      </c>
      <c r="AD26" s="99">
        <v>1.3270717592592594E-3</v>
      </c>
      <c r="AE26" s="99">
        <v>1.4145949074074076E-3</v>
      </c>
      <c r="AF26" s="99">
        <v>1.5038078703703704E-3</v>
      </c>
      <c r="AG26" s="99">
        <v>1.5923495370370371E-3</v>
      </c>
      <c r="AH26" s="99">
        <v>1.6827314814814814E-3</v>
      </c>
      <c r="AI26" s="99">
        <v>1.7705092592592592E-3</v>
      </c>
      <c r="AJ26" s="99">
        <v>1.8641087962962962E-3</v>
      </c>
      <c r="AK26" s="99">
        <v>1.9558449074074074E-3</v>
      </c>
      <c r="AL26" s="99">
        <v>2.0493750000000004E-3</v>
      </c>
      <c r="AM26" s="99">
        <v>2.1396759259259259E-3</v>
      </c>
      <c r="AN26" s="99">
        <v>2.2303819444444441E-3</v>
      </c>
      <c r="AO26" s="99">
        <v>2.3173958333333332E-3</v>
      </c>
      <c r="AP26" s="99">
        <v>2.4063310185185186E-3</v>
      </c>
      <c r="AQ26" s="99">
        <v>2.493402777777778E-3</v>
      </c>
      <c r="AR26" s="99">
        <v>2.5831481481481482E-3</v>
      </c>
      <c r="AS26" s="99">
        <v>2.6728124999999998E-3</v>
      </c>
      <c r="AT26" s="99">
        <v>2.7634837962962964E-3</v>
      </c>
      <c r="AU26" s="99">
        <v>2.8506134259259261E-3</v>
      </c>
      <c r="AV26" s="99">
        <v>2.9395254629629628E-3</v>
      </c>
      <c r="AW26" s="109">
        <f t="shared" si="0"/>
        <v>56.698493946254551</v>
      </c>
    </row>
    <row r="27" spans="1:49" ht="15" thickBot="1">
      <c r="A27" s="76" t="s">
        <v>556</v>
      </c>
      <c r="B27" s="76">
        <v>2023</v>
      </c>
      <c r="C27" s="10">
        <v>44981</v>
      </c>
      <c r="D27" s="76" t="s">
        <v>72</v>
      </c>
      <c r="E27" s="84" t="s">
        <v>209</v>
      </c>
      <c r="F27" t="s">
        <v>210</v>
      </c>
      <c r="G27" t="s">
        <v>36</v>
      </c>
      <c r="H27" t="s">
        <v>277</v>
      </c>
      <c r="I27" t="s">
        <v>263</v>
      </c>
      <c r="J27" t="s">
        <v>596</v>
      </c>
      <c r="K27" t="s">
        <v>566</v>
      </c>
      <c r="L27" s="79"/>
      <c r="M27" s="79"/>
      <c r="N27" s="79"/>
      <c r="O27" s="79"/>
      <c r="P27" s="84">
        <v>4</v>
      </c>
      <c r="Q27" s="110">
        <v>14.677</v>
      </c>
      <c r="R27" s="110">
        <v>23.599</v>
      </c>
      <c r="S27" s="110">
        <v>31.724</v>
      </c>
      <c r="T27" s="110">
        <v>39.442</v>
      </c>
      <c r="U27" s="110">
        <v>47.148000000000003</v>
      </c>
      <c r="V27" s="110">
        <v>54.774000000000001</v>
      </c>
      <c r="W27" s="113">
        <v>7.2436342592592593E-4</v>
      </c>
      <c r="X27" s="113">
        <v>8.1652777777777767E-4</v>
      </c>
      <c r="Y27" s="113">
        <v>9.0740740740740745E-4</v>
      </c>
      <c r="Z27" s="113">
        <v>9.9496527777777777E-4</v>
      </c>
      <c r="AA27" s="113">
        <v>1.0849074074074073E-3</v>
      </c>
      <c r="AB27" s="113">
        <v>1.1741435185185186E-3</v>
      </c>
      <c r="AC27" s="113">
        <v>1.264814814814815E-3</v>
      </c>
      <c r="AD27" s="113">
        <v>1.3519791666666665E-3</v>
      </c>
      <c r="AE27" s="113">
        <v>1.442789351851852E-3</v>
      </c>
      <c r="AF27" s="113">
        <v>1.5302777777777778E-3</v>
      </c>
      <c r="AG27" s="113">
        <v>1.6223148148148145E-3</v>
      </c>
      <c r="AH27" s="113">
        <v>1.7104282407407407E-3</v>
      </c>
      <c r="AI27" s="113">
        <v>1.802048611111111E-3</v>
      </c>
      <c r="AJ27" s="113">
        <v>1.8923726851851853E-3</v>
      </c>
      <c r="AK27" s="113">
        <v>1.9841666666666666E-3</v>
      </c>
      <c r="AL27" s="113">
        <v>2.0752662037037037E-3</v>
      </c>
      <c r="AM27" s="113">
        <v>2.1666319444444446E-3</v>
      </c>
      <c r="AN27" s="113">
        <v>2.2575694444444444E-3</v>
      </c>
      <c r="AO27" s="113">
        <v>2.3500000000000001E-3</v>
      </c>
      <c r="AP27" s="113">
        <v>2.4401157407407405E-3</v>
      </c>
      <c r="AQ27" s="113">
        <v>2.5308680555555557E-3</v>
      </c>
      <c r="AR27" s="113">
        <v>2.6221064814814818E-3</v>
      </c>
      <c r="AS27" s="113">
        <v>2.7144560185185184E-3</v>
      </c>
      <c r="AT27" s="113">
        <v>2.8076620370370373E-3</v>
      </c>
      <c r="AU27" s="113">
        <v>2.9004861111111111E-3</v>
      </c>
      <c r="AV27" s="113">
        <v>2.9953472222222222E-3</v>
      </c>
      <c r="AW27" s="114">
        <f t="shared" si="0"/>
        <v>55.641851946305614</v>
      </c>
    </row>
    <row r="28" spans="1:49">
      <c r="A28" s="76" t="s">
        <v>12</v>
      </c>
      <c r="B28" s="76">
        <v>2022</v>
      </c>
      <c r="C28" s="78">
        <v>44846</v>
      </c>
      <c r="D28" s="76" t="s">
        <v>13</v>
      </c>
      <c r="E28" s="76" t="s">
        <v>518</v>
      </c>
      <c r="F28" s="76" t="s">
        <v>518</v>
      </c>
      <c r="G28" s="76" t="s">
        <v>53</v>
      </c>
      <c r="H28" s="76" t="s">
        <v>233</v>
      </c>
      <c r="I28" s="76" t="s">
        <v>597</v>
      </c>
      <c r="J28" s="76" t="s">
        <v>528</v>
      </c>
      <c r="K28" s="76" t="s">
        <v>327</v>
      </c>
      <c r="L28" s="79">
        <f>(C28-VLOOKUP(H28,Riders!$A$2:$C$213,2,FALSE))/365</f>
        <v>24.638356164383563</v>
      </c>
      <c r="M28" s="79">
        <f>(C28-VLOOKUP(I28,Riders!$A$2:$C$213,2,FALSE))/365</f>
        <v>23.317808219178083</v>
      </c>
      <c r="N28" s="79">
        <f>(C28-VLOOKUP(J28,Riders!$A$2:$C$213,2,FALSE))/365</f>
        <v>22.950684931506849</v>
      </c>
      <c r="O28" s="79">
        <f>(C28-VLOOKUP(K28,Riders!$A$2:$C$213,2,FALSE))/365</f>
        <v>21.80821917808219</v>
      </c>
      <c r="P28" s="76">
        <v>1</v>
      </c>
      <c r="Q28" s="115">
        <v>13.701000000000001</v>
      </c>
      <c r="R28" s="116">
        <v>21.71</v>
      </c>
      <c r="S28" s="116">
        <v>29.356000000000002</v>
      </c>
      <c r="T28" s="116">
        <v>36.991</v>
      </c>
      <c r="U28" s="116">
        <v>44.78</v>
      </c>
      <c r="V28" s="117">
        <v>6.0552083333333334E-4</v>
      </c>
      <c r="W28" s="117">
        <v>6.9256944444444444E-4</v>
      </c>
      <c r="X28" s="117">
        <v>7.7884259259259259E-4</v>
      </c>
      <c r="Y28" s="117">
        <v>8.6670138888888897E-4</v>
      </c>
      <c r="Z28" s="117">
        <v>9.5253472222222224E-4</v>
      </c>
      <c r="AA28" s="117">
        <v>1.0397222222222223E-3</v>
      </c>
      <c r="AB28" s="117">
        <v>1.1274768518518519E-3</v>
      </c>
      <c r="AC28" s="117">
        <v>1.2166319444444444E-3</v>
      </c>
      <c r="AD28" s="117">
        <v>1.3040162037037037E-3</v>
      </c>
      <c r="AE28" s="117">
        <v>1.3922337962962961E-3</v>
      </c>
      <c r="AF28" s="117">
        <v>1.4802199074074075E-3</v>
      </c>
      <c r="AG28" s="117">
        <v>1.5704282407407409E-3</v>
      </c>
      <c r="AH28" s="117">
        <v>1.6584606481481478E-3</v>
      </c>
      <c r="AI28" s="117">
        <v>1.7470023148148149E-3</v>
      </c>
      <c r="AJ28" s="117">
        <v>1.8352662037037038E-3</v>
      </c>
      <c r="AK28" s="117">
        <v>1.9259490740740738E-3</v>
      </c>
      <c r="AL28" s="117">
        <v>2.01443287037037E-3</v>
      </c>
      <c r="AM28" s="117">
        <v>2.1026504629629628E-3</v>
      </c>
      <c r="AN28" s="117">
        <v>2.192673611111111E-3</v>
      </c>
      <c r="AO28" s="117">
        <v>2.2817592592592594E-3</v>
      </c>
      <c r="AP28" s="117">
        <v>2.3715393518518517E-3</v>
      </c>
      <c r="AQ28" s="117">
        <v>2.462974537037037E-3</v>
      </c>
      <c r="AR28" s="117">
        <v>2.5517129629629627E-3</v>
      </c>
      <c r="AS28" s="117">
        <v>2.6404861111111108E-3</v>
      </c>
      <c r="AT28" s="117">
        <v>2.7281134259259259E-3</v>
      </c>
      <c r="AU28" s="117">
        <v>2.8161689814814816E-3</v>
      </c>
      <c r="AV28" s="117">
        <v>2.9052199074074071E-3</v>
      </c>
      <c r="AW28" s="118">
        <f t="shared" ref="AW28:AW59" si="1">3.6*4000/(AV28*86400)</f>
        <v>57.368003792662478</v>
      </c>
    </row>
    <row r="29" spans="1:49">
      <c r="A29" s="76" t="s">
        <v>12</v>
      </c>
      <c r="B29" s="76">
        <v>2022</v>
      </c>
      <c r="C29" s="78">
        <v>44846</v>
      </c>
      <c r="D29" s="76" t="s">
        <v>13</v>
      </c>
      <c r="E29" s="76" t="s">
        <v>518</v>
      </c>
      <c r="F29" s="76" t="s">
        <v>518</v>
      </c>
      <c r="G29" s="76" t="s">
        <v>25</v>
      </c>
      <c r="H29" s="76" t="s">
        <v>339</v>
      </c>
      <c r="I29" s="76" t="s">
        <v>276</v>
      </c>
      <c r="J29" s="76" t="s">
        <v>598</v>
      </c>
      <c r="K29" s="76" t="s">
        <v>559</v>
      </c>
      <c r="L29" s="79">
        <f>(C29-VLOOKUP(H29,Riders!$A$2:$C$213,2,FALSE))/365</f>
        <v>32.219178082191782</v>
      </c>
      <c r="M29" s="79">
        <f>(C29-VLOOKUP(I29,Riders!$A$2:$C$213,2,FALSE))/365</f>
        <v>28.605479452054794</v>
      </c>
      <c r="N29" s="79">
        <f>(C29-VLOOKUP(J29,Riders!$A$2:$C$213,2,FALSE))/365</f>
        <v>25.175342465753424</v>
      </c>
      <c r="O29" s="79">
        <f>(C29-VLOOKUP(K29,Riders!$A$2:$C$213,2,FALSE))/365</f>
        <v>25.556164383561644</v>
      </c>
      <c r="P29" s="76">
        <v>2</v>
      </c>
      <c r="Q29" s="119">
        <v>14.156000000000001</v>
      </c>
      <c r="R29" s="58">
        <v>22.263999999999999</v>
      </c>
      <c r="S29" s="58">
        <v>29.827000000000002</v>
      </c>
      <c r="T29" s="58">
        <v>37.204999999999998</v>
      </c>
      <c r="U29" s="58">
        <v>44.667999999999999</v>
      </c>
      <c r="V29" s="120">
        <v>6.0373842592592586E-4</v>
      </c>
      <c r="W29" s="120">
        <v>6.9156250000000001E-4</v>
      </c>
      <c r="X29" s="120">
        <v>7.8190972222222214E-4</v>
      </c>
      <c r="Y29" s="120">
        <v>8.7091435185185178E-4</v>
      </c>
      <c r="Z29" s="120">
        <v>9.5935185185185186E-4</v>
      </c>
      <c r="AA29" s="120">
        <v>1.047800925925926E-3</v>
      </c>
      <c r="AB29" s="120">
        <v>1.1367592592592592E-3</v>
      </c>
      <c r="AC29" s="120">
        <v>1.2267476851851851E-3</v>
      </c>
      <c r="AD29" s="120">
        <v>1.3154398148148151E-3</v>
      </c>
      <c r="AE29" s="120">
        <v>1.404050925925926E-3</v>
      </c>
      <c r="AF29" s="120">
        <v>1.4925694444444446E-3</v>
      </c>
      <c r="AG29" s="120">
        <v>1.5812847222222224E-3</v>
      </c>
      <c r="AH29" s="120">
        <v>1.6716203703703704E-3</v>
      </c>
      <c r="AI29" s="120">
        <v>1.7606597222222225E-3</v>
      </c>
      <c r="AJ29" s="120">
        <v>1.8497800925925923E-3</v>
      </c>
      <c r="AK29" s="120">
        <v>1.9389583333333333E-3</v>
      </c>
      <c r="AL29" s="120">
        <v>2.0300810185185183E-3</v>
      </c>
      <c r="AM29" s="120">
        <v>2.1232754629629631E-3</v>
      </c>
      <c r="AN29" s="120">
        <v>2.2140277777777779E-3</v>
      </c>
      <c r="AO29" s="120">
        <v>2.3051157407407408E-3</v>
      </c>
      <c r="AP29" s="120">
        <v>2.3960995370370373E-3</v>
      </c>
      <c r="AQ29" s="120">
        <v>2.485590277777778E-3</v>
      </c>
      <c r="AR29" s="120">
        <v>2.5743055555555554E-3</v>
      </c>
      <c r="AS29" s="120">
        <v>2.662615740740741E-3</v>
      </c>
      <c r="AT29" s="120">
        <v>2.7516550925925924E-3</v>
      </c>
      <c r="AU29" s="120">
        <v>2.8403587962962961E-3</v>
      </c>
      <c r="AV29" s="120">
        <v>2.9295949074074072E-3</v>
      </c>
      <c r="AW29" s="121">
        <f t="shared" si="1"/>
        <v>56.890686915537088</v>
      </c>
    </row>
    <row r="30" spans="1:49">
      <c r="A30" s="76" t="s">
        <v>12</v>
      </c>
      <c r="B30" s="76">
        <v>2022</v>
      </c>
      <c r="C30" s="78">
        <v>44846</v>
      </c>
      <c r="D30" s="76" t="s">
        <v>13</v>
      </c>
      <c r="E30" s="76" t="s">
        <v>518</v>
      </c>
      <c r="F30" s="76" t="s">
        <v>518</v>
      </c>
      <c r="G30" s="76" t="s">
        <v>17</v>
      </c>
      <c r="H30" s="76" t="s">
        <v>564</v>
      </c>
      <c r="I30" s="76" t="s">
        <v>220</v>
      </c>
      <c r="J30" s="76" t="s">
        <v>563</v>
      </c>
      <c r="K30" s="76" t="s">
        <v>562</v>
      </c>
      <c r="L30" s="79">
        <f>(C30-VLOOKUP(H30,Riders!$A$2:$C$213,2,FALSE))/365</f>
        <v>24.898630136986302</v>
      </c>
      <c r="M30" s="79">
        <f>(C30-VLOOKUP(I30,Riders!$A$2:$C$213,2,FALSE))/365</f>
        <v>23.764383561643836</v>
      </c>
      <c r="N30" s="79">
        <f>(C30-VLOOKUP(J30,Riders!$A$2:$C$213,2,FALSE))/365</f>
        <v>23.484931506849314</v>
      </c>
      <c r="O30" s="79">
        <f>(C30-VLOOKUP(K30,Riders!$A$2:$C$213,2,FALSE))/365</f>
        <v>22.169863013698631</v>
      </c>
      <c r="P30" s="76">
        <v>3</v>
      </c>
      <c r="Q30" s="119">
        <v>14.058999999999999</v>
      </c>
      <c r="R30" s="58">
        <v>22.361999999999998</v>
      </c>
      <c r="S30" s="58">
        <v>30.166</v>
      </c>
      <c r="T30" s="58">
        <v>37.829000000000001</v>
      </c>
      <c r="U30" s="58">
        <v>45.436</v>
      </c>
      <c r="V30" s="120">
        <v>6.1364583333333334E-4</v>
      </c>
      <c r="W30" s="120">
        <v>7.0247685185185181E-4</v>
      </c>
      <c r="X30" s="120">
        <v>7.9018518518518511E-4</v>
      </c>
      <c r="Y30" s="120">
        <v>8.7765046296296289E-4</v>
      </c>
      <c r="Z30" s="120">
        <v>9.6569444444444448E-4</v>
      </c>
      <c r="AA30" s="120">
        <v>1.0547106481481482E-3</v>
      </c>
      <c r="AB30" s="120">
        <v>1.1457291666666666E-3</v>
      </c>
      <c r="AC30" s="120">
        <v>1.2343981481481483E-3</v>
      </c>
      <c r="AD30" s="120">
        <v>1.3234375E-3</v>
      </c>
      <c r="AE30" s="120">
        <v>1.4130787037037037E-3</v>
      </c>
      <c r="AF30" s="120">
        <v>1.5032407407407408E-3</v>
      </c>
      <c r="AG30" s="120">
        <v>1.5952083333333332E-3</v>
      </c>
      <c r="AH30" s="120">
        <v>1.685347222222222E-3</v>
      </c>
      <c r="AI30" s="120">
        <v>1.7743518518518518E-3</v>
      </c>
      <c r="AJ30" s="120">
        <v>1.8630671296296297E-3</v>
      </c>
      <c r="AK30" s="120">
        <v>1.9521296296296294E-3</v>
      </c>
      <c r="AL30" s="120">
        <v>2.0412731481481484E-3</v>
      </c>
      <c r="AM30" s="120">
        <v>2.1299189814814813E-3</v>
      </c>
      <c r="AN30" s="120">
        <v>2.2187268518518519E-3</v>
      </c>
      <c r="AO30" s="120">
        <v>2.3080208333333334E-3</v>
      </c>
      <c r="AP30" s="120">
        <v>2.3987847222222223E-3</v>
      </c>
      <c r="AQ30" s="120">
        <v>2.4877430555555555E-3</v>
      </c>
      <c r="AR30" s="120">
        <v>2.5771296296296293E-3</v>
      </c>
      <c r="AS30" s="120">
        <v>2.6672222222222219E-3</v>
      </c>
      <c r="AT30" s="120">
        <v>2.7582407407407404E-3</v>
      </c>
      <c r="AU30" s="120">
        <v>2.8450462962962965E-3</v>
      </c>
      <c r="AV30" s="120">
        <v>2.9331597222222224E-3</v>
      </c>
      <c r="AW30" s="121">
        <f t="shared" si="1"/>
        <v>56.821544835750217</v>
      </c>
    </row>
    <row r="31" spans="1:49">
      <c r="A31" s="76" t="s">
        <v>12</v>
      </c>
      <c r="B31" s="76">
        <v>2022</v>
      </c>
      <c r="C31" s="78">
        <v>44846</v>
      </c>
      <c r="D31" s="76" t="s">
        <v>13</v>
      </c>
      <c r="E31" s="76" t="s">
        <v>518</v>
      </c>
      <c r="F31" s="76" t="s">
        <v>518</v>
      </c>
      <c r="G31" s="76" t="s">
        <v>36</v>
      </c>
      <c r="H31" s="76" t="s">
        <v>599</v>
      </c>
      <c r="I31" s="76" t="s">
        <v>277</v>
      </c>
      <c r="J31" s="76" t="s">
        <v>263</v>
      </c>
      <c r="K31" s="76" t="s">
        <v>566</v>
      </c>
      <c r="L31" s="79" t="e">
        <f>(C31-VLOOKUP(H31,Riders!$A$2:$C$213,2,FALSE))/365</f>
        <v>#N/A</v>
      </c>
      <c r="M31" s="79">
        <f>(C31-VLOOKUP(I31,Riders!$A$2:$C$213,2,FALSE))/365</f>
        <v>28.076712328767123</v>
      </c>
      <c r="N31" s="79">
        <f>(C31-VLOOKUP(J31,Riders!$A$2:$C$213,2,FALSE))/365</f>
        <v>26.638356164383563</v>
      </c>
      <c r="O31" s="79">
        <f>(C31-VLOOKUP(K31,Riders!$A$2:$C$213,2,FALSE))/365</f>
        <v>23.279452054794522</v>
      </c>
      <c r="P31" s="76">
        <v>4</v>
      </c>
      <c r="Q31" s="119">
        <v>14.247999999999999</v>
      </c>
      <c r="R31" s="58">
        <v>22.678999999999998</v>
      </c>
      <c r="S31" s="58">
        <v>30.655000000000001</v>
      </c>
      <c r="T31" s="58">
        <v>38.393999999999998</v>
      </c>
      <c r="U31" s="58">
        <v>46.128999999999998</v>
      </c>
      <c r="V31" s="120">
        <v>6.2159722222222228E-4</v>
      </c>
      <c r="W31" s="120">
        <v>7.0947916666666653E-4</v>
      </c>
      <c r="X31" s="120">
        <v>7.9704861111111111E-4</v>
      </c>
      <c r="Y31" s="120">
        <v>8.873032407407407E-4</v>
      </c>
      <c r="Z31" s="120">
        <v>9.7575231481481471E-4</v>
      </c>
      <c r="AA31" s="120">
        <v>1.0640393518518518E-3</v>
      </c>
      <c r="AB31" s="120">
        <v>1.152025462962963E-3</v>
      </c>
      <c r="AC31" s="120">
        <v>1.2400462962962964E-3</v>
      </c>
      <c r="AD31" s="120">
        <v>1.3291087962962963E-3</v>
      </c>
      <c r="AE31" s="120">
        <v>1.4176041666666666E-3</v>
      </c>
      <c r="AF31" s="120">
        <v>1.5063425925925928E-3</v>
      </c>
      <c r="AG31" s="120">
        <v>1.5945370370370373E-3</v>
      </c>
      <c r="AH31" s="120">
        <v>1.6852546296296294E-3</v>
      </c>
      <c r="AI31" s="120">
        <v>1.775439814814815E-3</v>
      </c>
      <c r="AJ31" s="120">
        <v>1.8678356481481482E-3</v>
      </c>
      <c r="AK31" s="120">
        <v>1.958287037037037E-3</v>
      </c>
      <c r="AL31" s="120">
        <v>2.0484606481481482E-3</v>
      </c>
      <c r="AM31" s="120">
        <v>2.138136574074074E-3</v>
      </c>
      <c r="AN31" s="120">
        <v>2.2311805555555553E-3</v>
      </c>
      <c r="AO31" s="120">
        <v>2.3215972222222219E-3</v>
      </c>
      <c r="AP31" s="120">
        <v>2.4120601851851851E-3</v>
      </c>
      <c r="AQ31" s="120">
        <v>2.5010879629629632E-3</v>
      </c>
      <c r="AR31" s="120">
        <v>2.5907175925925928E-3</v>
      </c>
      <c r="AS31" s="120">
        <v>2.679814814814815E-3</v>
      </c>
      <c r="AT31" s="120">
        <v>2.7712384259259257E-3</v>
      </c>
      <c r="AU31" s="120">
        <v>2.8615625E-3</v>
      </c>
      <c r="AV31" s="120">
        <v>2.9533912037037033E-3</v>
      </c>
      <c r="AW31" s="121">
        <f t="shared" si="1"/>
        <v>56.432302790655754</v>
      </c>
    </row>
    <row r="32" spans="1:49">
      <c r="A32" s="76" t="s">
        <v>12</v>
      </c>
      <c r="B32" s="76">
        <v>2022</v>
      </c>
      <c r="C32" s="78">
        <v>44846</v>
      </c>
      <c r="D32" s="76" t="s">
        <v>13</v>
      </c>
      <c r="E32" s="76" t="s">
        <v>518</v>
      </c>
      <c r="F32" s="76" t="s">
        <v>518</v>
      </c>
      <c r="G32" s="76" t="s">
        <v>15</v>
      </c>
      <c r="H32" s="76" t="s">
        <v>581</v>
      </c>
      <c r="I32" s="76" t="s">
        <v>234</v>
      </c>
      <c r="J32" s="76" t="s">
        <v>600</v>
      </c>
      <c r="K32" s="76" t="s">
        <v>601</v>
      </c>
      <c r="L32" s="79" t="e">
        <f>(C32-VLOOKUP(H32,Riders!$A$2:$C$213,2,FALSE))/365</f>
        <v>#N/A</v>
      </c>
      <c r="M32" s="79">
        <f>(C32-VLOOKUP(I32,Riders!$A$2:$C$213,2,FALSE))/365</f>
        <v>23.295890410958904</v>
      </c>
      <c r="N32" s="79" t="e">
        <f>(C32-VLOOKUP(J32,Riders!$A$2:$C$213,2,FALSE))/365</f>
        <v>#N/A</v>
      </c>
      <c r="O32" s="79" t="e">
        <f>(C32-VLOOKUP(K32,Riders!$A$2:$C$213,2,FALSE))/365</f>
        <v>#N/A</v>
      </c>
      <c r="P32" s="76">
        <v>5</v>
      </c>
      <c r="Q32" s="119">
        <v>14.186</v>
      </c>
      <c r="R32" s="58">
        <v>22.504000000000001</v>
      </c>
      <c r="S32" s="58">
        <v>30.384</v>
      </c>
      <c r="T32" s="58">
        <v>38.203000000000003</v>
      </c>
      <c r="U32" s="58">
        <v>45.89</v>
      </c>
      <c r="V32" s="120">
        <v>6.1980324074074075E-4</v>
      </c>
      <c r="W32" s="120">
        <v>7.0959490740740737E-4</v>
      </c>
      <c r="X32" s="120">
        <v>7.9832175925925936E-4</v>
      </c>
      <c r="Y32" s="120">
        <v>8.8803240740740737E-4</v>
      </c>
      <c r="Z32" s="120">
        <v>9.7894675925925927E-4</v>
      </c>
      <c r="AA32" s="120">
        <v>1.0715162037037036E-3</v>
      </c>
      <c r="AB32" s="120">
        <v>1.1611458333333333E-3</v>
      </c>
      <c r="AC32" s="120">
        <v>1.2503125000000001E-3</v>
      </c>
      <c r="AD32" s="120">
        <v>1.3385300925925925E-3</v>
      </c>
      <c r="AE32" s="120">
        <v>1.4281828703703702E-3</v>
      </c>
      <c r="AF32" s="120">
        <v>1.5169791666666667E-3</v>
      </c>
      <c r="AG32" s="120">
        <v>1.6069675925925923E-3</v>
      </c>
      <c r="AH32" s="120">
        <v>1.6972685185185183E-3</v>
      </c>
      <c r="AI32" s="120">
        <v>1.7885416666666666E-3</v>
      </c>
      <c r="AJ32" s="120">
        <v>1.8802199074074075E-3</v>
      </c>
      <c r="AK32" s="120">
        <v>1.9729513888888891E-3</v>
      </c>
      <c r="AL32" s="120">
        <v>2.0635648148148149E-3</v>
      </c>
      <c r="AM32" s="120">
        <v>2.1579398148148148E-3</v>
      </c>
      <c r="AN32" s="120">
        <v>2.2495601851851852E-3</v>
      </c>
      <c r="AO32" s="120">
        <v>2.3411921296296293E-3</v>
      </c>
      <c r="AP32" s="120">
        <v>2.4318634259259259E-3</v>
      </c>
      <c r="AQ32" s="120">
        <v>2.5220486111111112E-3</v>
      </c>
      <c r="AR32" s="120">
        <v>2.6125462962962964E-3</v>
      </c>
      <c r="AS32" s="120">
        <v>2.7028009259259262E-3</v>
      </c>
      <c r="AT32" s="120">
        <v>2.7921990740740741E-3</v>
      </c>
      <c r="AU32" s="120">
        <v>2.8826736111111106E-3</v>
      </c>
      <c r="AV32" s="120">
        <v>2.9733564814814818E-3</v>
      </c>
      <c r="AW32" s="121">
        <f t="shared" si="1"/>
        <v>56.053375269562231</v>
      </c>
    </row>
    <row r="33" spans="1:49">
      <c r="A33" s="76" t="s">
        <v>12</v>
      </c>
      <c r="B33" s="76">
        <v>2022</v>
      </c>
      <c r="C33" s="78">
        <v>44846</v>
      </c>
      <c r="D33" s="76" t="s">
        <v>13</v>
      </c>
      <c r="E33" s="76" t="s">
        <v>518</v>
      </c>
      <c r="F33" s="76" t="s">
        <v>518</v>
      </c>
      <c r="G33" s="76" t="s">
        <v>19</v>
      </c>
      <c r="H33" s="76" t="s">
        <v>602</v>
      </c>
      <c r="I33" s="76" t="s">
        <v>223</v>
      </c>
      <c r="J33" s="76" t="s">
        <v>252</v>
      </c>
      <c r="K33" s="76" t="s">
        <v>603</v>
      </c>
      <c r="L33" s="79">
        <f>(C33-VLOOKUP(H33,Riders!$A$2:$C$213,2,FALSE))/365</f>
        <v>19.915068493150685</v>
      </c>
      <c r="M33" s="79">
        <f>(C33-VLOOKUP(I33,Riders!$A$2:$C$213,2,FALSE))/365</f>
        <v>21.095890410958905</v>
      </c>
      <c r="N33" s="79">
        <f>(C33-VLOOKUP(J33,Riders!$A$2:$C$213,2,FALSE))/365</f>
        <v>23.789041095890411</v>
      </c>
      <c r="O33" s="79">
        <f>(C33-VLOOKUP(K33,Riders!$A$2:$C$213,2,FALSE))/365</f>
        <v>23.378082191780823</v>
      </c>
      <c r="P33" s="76">
        <v>6</v>
      </c>
      <c r="Q33" s="119">
        <v>14.125999999999999</v>
      </c>
      <c r="R33" s="58">
        <v>22.65</v>
      </c>
      <c r="S33" s="58">
        <v>30.669</v>
      </c>
      <c r="T33" s="58">
        <v>38.518999999999998</v>
      </c>
      <c r="U33" s="58">
        <v>46.506999999999998</v>
      </c>
      <c r="V33" s="120">
        <v>6.3028935185185182E-4</v>
      </c>
      <c r="W33" s="120">
        <v>7.2202546296296294E-4</v>
      </c>
      <c r="X33" s="120">
        <v>8.1393518518518523E-4</v>
      </c>
      <c r="Y33" s="120">
        <v>9.0658564814814812E-4</v>
      </c>
      <c r="Z33" s="120">
        <v>9.9754629629629629E-4</v>
      </c>
      <c r="AA33" s="120">
        <v>1.0878472222222223E-3</v>
      </c>
      <c r="AB33" s="120">
        <v>1.1789814814814816E-3</v>
      </c>
      <c r="AC33" s="120">
        <v>1.2677199074074073E-3</v>
      </c>
      <c r="AD33" s="120">
        <v>1.3570486111111112E-3</v>
      </c>
      <c r="AE33" s="120">
        <v>1.4474652777777778E-3</v>
      </c>
      <c r="AF33" s="120">
        <v>1.5392476851851852E-3</v>
      </c>
      <c r="AG33" s="120">
        <v>1.6295023148148147E-3</v>
      </c>
      <c r="AH33" s="120">
        <v>1.7216550925925926E-3</v>
      </c>
      <c r="AI33" s="120">
        <v>1.8112615740740743E-3</v>
      </c>
      <c r="AJ33" s="120">
        <v>1.9009606481481481E-3</v>
      </c>
      <c r="AK33" s="120">
        <v>1.990787037037037E-3</v>
      </c>
      <c r="AL33" s="120">
        <v>2.0814236111111111E-3</v>
      </c>
      <c r="AM33" s="120">
        <v>2.1724074074074072E-3</v>
      </c>
      <c r="AN33" s="120">
        <v>2.2612384259259261E-3</v>
      </c>
      <c r="AO33" s="120">
        <v>2.3522685185185187E-3</v>
      </c>
      <c r="AP33" s="120">
        <v>2.4427083333333336E-3</v>
      </c>
      <c r="AQ33" s="120">
        <v>2.5329745370370371E-3</v>
      </c>
      <c r="AR33" s="120">
        <v>2.6233101851851851E-3</v>
      </c>
      <c r="AS33" s="120">
        <v>2.7134606481481484E-3</v>
      </c>
      <c r="AT33" s="120">
        <v>2.8033912037037033E-3</v>
      </c>
      <c r="AU33" s="120">
        <v>2.8937037037037039E-3</v>
      </c>
      <c r="AV33" s="120">
        <v>2.9834490740740737E-3</v>
      </c>
      <c r="AW33" s="121">
        <f t="shared" si="1"/>
        <v>55.863754509834351</v>
      </c>
    </row>
    <row r="34" spans="1:49">
      <c r="A34" s="76" t="s">
        <v>12</v>
      </c>
      <c r="B34" s="76">
        <v>2022</v>
      </c>
      <c r="C34" s="78">
        <v>44846</v>
      </c>
      <c r="D34" s="76" t="s">
        <v>13</v>
      </c>
      <c r="E34" s="76" t="s">
        <v>518</v>
      </c>
      <c r="F34" s="76" t="s">
        <v>518</v>
      </c>
      <c r="G34" s="76" t="s">
        <v>27</v>
      </c>
      <c r="H34" s="76" t="s">
        <v>221</v>
      </c>
      <c r="I34" s="76" t="s">
        <v>604</v>
      </c>
      <c r="J34" s="76" t="s">
        <v>536</v>
      </c>
      <c r="K34" s="76" t="s">
        <v>574</v>
      </c>
      <c r="L34" s="79">
        <f>(C34-VLOOKUP(H34,Riders!$A$2:$C$213,2,FALSE))/365</f>
        <v>23.67945205479452</v>
      </c>
      <c r="M34" s="79">
        <f>(C34-VLOOKUP(I34,Riders!$A$2:$C$213,2,FALSE))/365</f>
        <v>20.86849315068493</v>
      </c>
      <c r="N34" s="79">
        <f>(C34-VLOOKUP(J34,Riders!$A$2:$C$213,2,FALSE))/365</f>
        <v>23.602739726027398</v>
      </c>
      <c r="O34" s="79" t="e">
        <f>(C34-VLOOKUP(K34,Riders!$A$2:$C$213,2,FALSE))/365</f>
        <v>#N/A</v>
      </c>
      <c r="P34" s="76">
        <v>7</v>
      </c>
      <c r="Q34" s="119">
        <v>14.54</v>
      </c>
      <c r="R34" s="58">
        <v>23.012</v>
      </c>
      <c r="S34" s="58">
        <v>30.867999999999999</v>
      </c>
      <c r="T34" s="58">
        <v>38.627000000000002</v>
      </c>
      <c r="U34" s="58">
        <v>46.341999999999999</v>
      </c>
      <c r="V34" s="120">
        <v>6.2658564814814814E-4</v>
      </c>
      <c r="W34" s="120">
        <v>7.1700231481481485E-4</v>
      </c>
      <c r="X34" s="120">
        <v>8.0783564814814813E-4</v>
      </c>
      <c r="Y34" s="120">
        <v>8.9935185185185181E-4</v>
      </c>
      <c r="Z34" s="120">
        <v>9.9211805555555555E-4</v>
      </c>
      <c r="AA34" s="120">
        <v>1.0827893518518517E-3</v>
      </c>
      <c r="AB34" s="120">
        <v>1.1747106481481483E-3</v>
      </c>
      <c r="AC34" s="120">
        <v>1.2654745370370372E-3</v>
      </c>
      <c r="AD34" s="120">
        <v>1.355925925925926E-3</v>
      </c>
      <c r="AE34" s="120">
        <v>1.4463888888888892E-3</v>
      </c>
      <c r="AF34" s="120">
        <v>1.5361111111111114E-3</v>
      </c>
      <c r="AG34" s="120">
        <v>1.6281018518518517E-3</v>
      </c>
      <c r="AH34" s="120">
        <v>1.7197916666666666E-3</v>
      </c>
      <c r="AI34" s="120">
        <v>1.813425925925926E-3</v>
      </c>
      <c r="AJ34" s="120">
        <v>1.905416666666667E-3</v>
      </c>
      <c r="AK34" s="120">
        <v>1.9974074074074074E-3</v>
      </c>
      <c r="AL34" s="120">
        <v>2.0893287037037039E-3</v>
      </c>
      <c r="AM34" s="120">
        <v>2.18125E-3</v>
      </c>
      <c r="AN34" s="120">
        <v>2.2748611111111112E-3</v>
      </c>
      <c r="AO34" s="120">
        <v>2.3670833333333335E-3</v>
      </c>
      <c r="AP34" s="120">
        <v>2.4595486111111111E-3</v>
      </c>
      <c r="AQ34" s="120">
        <v>2.5532754629629629E-3</v>
      </c>
      <c r="AR34" s="120">
        <v>2.6445601851851851E-3</v>
      </c>
      <c r="AS34" s="120">
        <v>2.734641203703704E-3</v>
      </c>
      <c r="AT34" s="120">
        <v>2.822152777777778E-3</v>
      </c>
      <c r="AU34" s="120">
        <v>2.9086111111111105E-3</v>
      </c>
      <c r="AV34" s="120">
        <v>2.9962615740740744E-3</v>
      </c>
      <c r="AW34" s="121">
        <f t="shared" si="1"/>
        <v>55.624872043480103</v>
      </c>
    </row>
    <row r="35" spans="1:49">
      <c r="A35" s="76" t="s">
        <v>12</v>
      </c>
      <c r="B35" s="76">
        <v>2022</v>
      </c>
      <c r="C35" s="78">
        <v>44846</v>
      </c>
      <c r="D35" s="76" t="s">
        <v>13</v>
      </c>
      <c r="E35" s="76" t="s">
        <v>518</v>
      </c>
      <c r="F35" s="76" t="s">
        <v>518</v>
      </c>
      <c r="G35" s="76" t="s">
        <v>67</v>
      </c>
      <c r="H35" s="76" t="s">
        <v>219</v>
      </c>
      <c r="I35" s="76" t="s">
        <v>278</v>
      </c>
      <c r="J35" s="76" t="s">
        <v>578</v>
      </c>
      <c r="K35" s="76" t="s">
        <v>605</v>
      </c>
      <c r="L35" s="79" t="e">
        <f>(C35-VLOOKUP(H35,Riders!$A$2:$C$213,2,FALSE))/365</f>
        <v>#N/A</v>
      </c>
      <c r="M35" s="79" t="e">
        <f>(C35-VLOOKUP(I35,Riders!$A$2:$C$213,2,FALSE))/365</f>
        <v>#N/A</v>
      </c>
      <c r="N35" s="79" t="e">
        <f>(C35-VLOOKUP(J35,Riders!$A$2:$C$213,2,FALSE))/365</f>
        <v>#N/A</v>
      </c>
      <c r="O35" s="79" t="e">
        <f>(C35-VLOOKUP(K35,Riders!$A$2:$C$213,2,FALSE))/365</f>
        <v>#N/A</v>
      </c>
      <c r="P35" s="76">
        <v>8</v>
      </c>
      <c r="Q35" s="119">
        <v>14.878</v>
      </c>
      <c r="R35" s="58">
        <v>23.3</v>
      </c>
      <c r="S35" s="58">
        <v>31.161000000000001</v>
      </c>
      <c r="T35" s="58">
        <v>38.936</v>
      </c>
      <c r="U35" s="58">
        <v>46.786999999999999</v>
      </c>
      <c r="V35" s="120">
        <v>6.310185185185185E-4</v>
      </c>
      <c r="W35" s="120">
        <v>7.2006944444444429E-4</v>
      </c>
      <c r="X35" s="120">
        <v>8.0975694444444443E-4</v>
      </c>
      <c r="Y35" s="120">
        <v>9.0193287037037032E-4</v>
      </c>
      <c r="Z35" s="120">
        <v>9.9278935185185191E-4</v>
      </c>
      <c r="AA35" s="120">
        <v>1.0841203703703703E-3</v>
      </c>
      <c r="AB35" s="120">
        <v>1.1761458333333333E-3</v>
      </c>
      <c r="AC35" s="120">
        <v>1.270636574074074E-3</v>
      </c>
      <c r="AD35" s="120">
        <v>1.3629398148148149E-3</v>
      </c>
      <c r="AE35" s="120">
        <v>1.4533101851851853E-3</v>
      </c>
      <c r="AF35" s="120">
        <v>1.5432291666666665E-3</v>
      </c>
      <c r="AG35" s="120">
        <v>1.6339699074074075E-3</v>
      </c>
      <c r="AH35" s="120">
        <v>1.724502314814815E-3</v>
      </c>
      <c r="AI35" s="120">
        <v>1.8153587962962965E-3</v>
      </c>
      <c r="AJ35" s="120">
        <v>1.907326388888889E-3</v>
      </c>
      <c r="AK35" s="120">
        <v>2.0009374999999997E-3</v>
      </c>
      <c r="AL35" s="120">
        <v>2.0944907407407409E-3</v>
      </c>
      <c r="AM35" s="120">
        <v>2.1900810185185183E-3</v>
      </c>
      <c r="AN35" s="120">
        <v>2.2824652777777778E-3</v>
      </c>
      <c r="AO35" s="120">
        <v>2.373576388888889E-3</v>
      </c>
      <c r="AP35" s="120">
        <v>2.4636921296296295E-3</v>
      </c>
      <c r="AQ35" s="120">
        <v>2.5527199074074076E-3</v>
      </c>
      <c r="AR35" s="120">
        <v>2.6416203703703701E-3</v>
      </c>
      <c r="AS35" s="120">
        <v>2.7301736111111107E-3</v>
      </c>
      <c r="AT35" s="120">
        <v>2.8189236111111106E-3</v>
      </c>
      <c r="AU35" s="120">
        <v>2.9078124999999994E-3</v>
      </c>
      <c r="AV35" s="120">
        <v>2.9990625E-3</v>
      </c>
      <c r="AW35" s="121">
        <f t="shared" si="1"/>
        <v>55.572922093709849</v>
      </c>
    </row>
    <row r="36" spans="1:49">
      <c r="A36" s="76" t="s">
        <v>12</v>
      </c>
      <c r="B36" s="76">
        <v>2022</v>
      </c>
      <c r="C36" s="78">
        <v>44846</v>
      </c>
      <c r="D36" s="76" t="s">
        <v>13</v>
      </c>
      <c r="E36" s="76" t="s">
        <v>518</v>
      </c>
      <c r="F36" s="76" t="s">
        <v>518</v>
      </c>
      <c r="G36" s="76" t="s">
        <v>56</v>
      </c>
      <c r="H36" s="76" t="s">
        <v>240</v>
      </c>
      <c r="I36" s="76" t="s">
        <v>568</v>
      </c>
      <c r="J36" s="76" t="s">
        <v>567</v>
      </c>
      <c r="K36" s="76" t="s">
        <v>569</v>
      </c>
      <c r="L36" s="79">
        <f>(C36-VLOOKUP(H36,Riders!$A$2:$C$213,2,FALSE))/365</f>
        <v>27.115068493150684</v>
      </c>
      <c r="M36" s="79">
        <f>(C36-VLOOKUP(I36,Riders!$A$2:$C$213,2,FALSE))/365</f>
        <v>28.463013698630139</v>
      </c>
      <c r="N36" s="79">
        <f>(C36-VLOOKUP(J36,Riders!$A$2:$C$213,2,FALSE))/365</f>
        <v>122.86575342465754</v>
      </c>
      <c r="O36" s="79">
        <f>(C36-VLOOKUP(K36,Riders!$A$2:$C$213,2,FALSE))/365</f>
        <v>32.961643835616435</v>
      </c>
      <c r="P36" s="76">
        <v>9</v>
      </c>
      <c r="Q36" s="119">
        <v>14.339</v>
      </c>
      <c r="R36" s="58">
        <v>22.806999999999999</v>
      </c>
      <c r="S36" s="58">
        <v>30.617999999999999</v>
      </c>
      <c r="T36" s="58">
        <v>38.323999999999998</v>
      </c>
      <c r="U36" s="58">
        <v>46.225000000000001</v>
      </c>
      <c r="V36" s="120">
        <v>6.2446759259259259E-4</v>
      </c>
      <c r="W36" s="120">
        <v>7.1398148148148156E-4</v>
      </c>
      <c r="X36" s="120">
        <v>8.0493055555555559E-4</v>
      </c>
      <c r="Y36" s="120">
        <v>8.9552083333333335E-4</v>
      </c>
      <c r="Z36" s="120">
        <v>9.8685185185185182E-4</v>
      </c>
      <c r="AA36" s="120">
        <v>1.077847222222222E-3</v>
      </c>
      <c r="AB36" s="120">
        <v>1.1692476851851853E-3</v>
      </c>
      <c r="AC36" s="120">
        <v>1.2599652777777776E-3</v>
      </c>
      <c r="AD36" s="120">
        <v>1.3525810185185184E-3</v>
      </c>
      <c r="AE36" s="120">
        <v>1.4426157407407408E-3</v>
      </c>
      <c r="AF36" s="120">
        <v>1.5323148148148147E-3</v>
      </c>
      <c r="AG36" s="120">
        <v>1.6215972222222224E-3</v>
      </c>
      <c r="AH36" s="120">
        <v>1.7128009259259258E-3</v>
      </c>
      <c r="AI36" s="120">
        <v>1.8020370370370371E-3</v>
      </c>
      <c r="AJ36" s="120">
        <v>1.8937037037037037E-3</v>
      </c>
      <c r="AK36" s="120">
        <v>1.9851388888888892E-3</v>
      </c>
      <c r="AL36" s="120">
        <v>2.0762847222222224E-3</v>
      </c>
      <c r="AM36" s="120">
        <v>2.1703356481481482E-3</v>
      </c>
      <c r="AN36" s="120">
        <v>2.2632986111111113E-3</v>
      </c>
      <c r="AO36" s="120">
        <v>2.356585648148148E-3</v>
      </c>
      <c r="AP36" s="120">
        <v>2.4531597222222225E-3</v>
      </c>
      <c r="AQ36" s="120">
        <v>2.5470023148148149E-3</v>
      </c>
      <c r="AR36" s="120">
        <v>2.6392013888888888E-3</v>
      </c>
      <c r="AS36" s="120">
        <v>2.730914351851852E-3</v>
      </c>
      <c r="AT36" s="120">
        <v>2.822650462962963E-3</v>
      </c>
      <c r="AU36" s="120">
        <v>2.9147337962962968E-3</v>
      </c>
      <c r="AV36" s="120">
        <v>3.0084953703703701E-3</v>
      </c>
      <c r="AW36" s="121">
        <f t="shared" si="1"/>
        <v>55.398678125985832</v>
      </c>
    </row>
    <row r="37" spans="1:49">
      <c r="A37" s="76" t="s">
        <v>12</v>
      </c>
      <c r="B37" s="76">
        <v>2022</v>
      </c>
      <c r="C37" s="78">
        <v>44846</v>
      </c>
      <c r="D37" s="76" t="s">
        <v>13</v>
      </c>
      <c r="E37" s="76" t="s">
        <v>518</v>
      </c>
      <c r="F37" s="76" t="s">
        <v>518</v>
      </c>
      <c r="G37" s="76" t="s">
        <v>38</v>
      </c>
      <c r="H37" s="76" t="s">
        <v>606</v>
      </c>
      <c r="I37" s="76" t="s">
        <v>607</v>
      </c>
      <c r="J37" s="76" t="s">
        <v>608</v>
      </c>
      <c r="K37" s="76" t="s">
        <v>609</v>
      </c>
      <c r="L37" s="79">
        <f>(C37-VLOOKUP(H37,Riders!$A$2:$C$213,2,FALSE))/365</f>
        <v>25.764383561643836</v>
      </c>
      <c r="M37" s="79" t="e">
        <f>(C37-VLOOKUP(I37,Riders!$A$2:$C$213,2,FALSE))/365</f>
        <v>#N/A</v>
      </c>
      <c r="N37" s="79" t="e">
        <f>(C37-VLOOKUP(J37,Riders!$A$2:$C$213,2,FALSE))/365</f>
        <v>#N/A</v>
      </c>
      <c r="O37" s="79" t="e">
        <f>(C37-VLOOKUP(K37,Riders!$A$2:$C$213,2,FALSE))/365</f>
        <v>#N/A</v>
      </c>
      <c r="P37" s="76">
        <v>10</v>
      </c>
      <c r="Q37" s="119">
        <v>14.521000000000001</v>
      </c>
      <c r="R37" s="58">
        <v>22.763999999999999</v>
      </c>
      <c r="S37" s="58">
        <v>30.626000000000001</v>
      </c>
      <c r="T37" s="58">
        <v>38.448999999999998</v>
      </c>
      <c r="U37" s="58">
        <v>46.445999999999998</v>
      </c>
      <c r="V37" s="120">
        <v>6.285185185185186E-4</v>
      </c>
      <c r="W37" s="120">
        <v>7.1956018518518517E-4</v>
      </c>
      <c r="X37" s="120">
        <v>8.1216435185185178E-4</v>
      </c>
      <c r="Y37" s="120">
        <v>9.0403935185185173E-4</v>
      </c>
      <c r="Z37" s="120">
        <v>9.9776620370370362E-4</v>
      </c>
      <c r="AA37" s="120">
        <v>1.0920138888888889E-3</v>
      </c>
      <c r="AB37" s="120">
        <v>1.1876736111111111E-3</v>
      </c>
      <c r="AC37" s="120">
        <v>1.2795370370370371E-3</v>
      </c>
      <c r="AD37" s="120">
        <v>1.3707523148148149E-3</v>
      </c>
      <c r="AE37" s="120">
        <v>1.462627314814815E-3</v>
      </c>
      <c r="AF37" s="120">
        <v>1.5562500000000001E-3</v>
      </c>
      <c r="AG37" s="120">
        <v>1.6478703703703701E-3</v>
      </c>
      <c r="AH37" s="120">
        <v>1.7393287037037039E-3</v>
      </c>
      <c r="AI37" s="120">
        <v>1.831087962962963E-3</v>
      </c>
      <c r="AJ37" s="120">
        <v>1.923402777777778E-3</v>
      </c>
      <c r="AK37" s="120">
        <v>2.0174768518518519E-3</v>
      </c>
      <c r="AL37" s="120">
        <v>2.1098958333333334E-3</v>
      </c>
      <c r="AM37" s="120">
        <v>2.2029745370370367E-3</v>
      </c>
      <c r="AN37" s="120">
        <v>2.2958680555555558E-3</v>
      </c>
      <c r="AO37" s="120">
        <v>2.3906828703703703E-3</v>
      </c>
      <c r="AP37" s="120">
        <v>2.4820949074074073E-3</v>
      </c>
      <c r="AQ37" s="120">
        <v>2.5731134259259262E-3</v>
      </c>
      <c r="AR37" s="120">
        <v>2.6640277777777777E-3</v>
      </c>
      <c r="AS37" s="120">
        <v>2.7563310185185186E-3</v>
      </c>
      <c r="AT37" s="120">
        <v>2.8511458333333336E-3</v>
      </c>
      <c r="AU37" s="120">
        <v>2.9419097222222221E-3</v>
      </c>
      <c r="AV37" s="120">
        <v>3.0327199074074076E-3</v>
      </c>
      <c r="AW37" s="121">
        <f t="shared" si="1"/>
        <v>54.956168639109698</v>
      </c>
    </row>
    <row r="38" spans="1:49">
      <c r="A38" s="76" t="s">
        <v>12</v>
      </c>
      <c r="B38" s="76">
        <v>2022</v>
      </c>
      <c r="C38" s="78">
        <v>44846</v>
      </c>
      <c r="D38" s="76" t="s">
        <v>13</v>
      </c>
      <c r="E38" s="76" t="s">
        <v>518</v>
      </c>
      <c r="F38" s="76" t="s">
        <v>518</v>
      </c>
      <c r="G38" s="76" t="s">
        <v>47</v>
      </c>
      <c r="H38" s="76" t="s">
        <v>247</v>
      </c>
      <c r="I38" s="76" t="s">
        <v>275</v>
      </c>
      <c r="J38" s="76" t="s">
        <v>610</v>
      </c>
      <c r="K38" s="76" t="s">
        <v>611</v>
      </c>
      <c r="L38" s="79" t="e">
        <f>(C38-VLOOKUP(H38,Riders!$A$2:$C$213,2,FALSE))/365</f>
        <v>#N/A</v>
      </c>
      <c r="M38" s="79" t="e">
        <f>(C38-VLOOKUP(I38,Riders!$A$2:$C$213,2,FALSE))/365</f>
        <v>#N/A</v>
      </c>
      <c r="N38" s="79" t="e">
        <f>(C38-VLOOKUP(J38,Riders!$A$2:$C$213,2,FALSE))/365</f>
        <v>#N/A</v>
      </c>
      <c r="O38" s="79" t="e">
        <f>(C38-VLOOKUP(K38,Riders!$A$2:$C$213,2,FALSE))/365</f>
        <v>#N/A</v>
      </c>
      <c r="P38" s="76">
        <v>11</v>
      </c>
      <c r="Q38" s="119">
        <v>14.518000000000001</v>
      </c>
      <c r="R38" s="58">
        <v>23.042999999999999</v>
      </c>
      <c r="S38" s="58">
        <v>31.15</v>
      </c>
      <c r="T38" s="58">
        <v>38.896999999999998</v>
      </c>
      <c r="U38" s="58">
        <v>46.542000000000002</v>
      </c>
      <c r="V38" s="120">
        <v>6.2883101851851858E-4</v>
      </c>
      <c r="W38" s="120">
        <v>7.1793981481481492E-4</v>
      </c>
      <c r="X38" s="120">
        <v>8.0784722222222228E-4</v>
      </c>
      <c r="Y38" s="120">
        <v>8.9981481481481477E-4</v>
      </c>
      <c r="Z38" s="120">
        <v>9.8990740740740745E-4</v>
      </c>
      <c r="AA38" s="120">
        <v>1.0798032407407408E-3</v>
      </c>
      <c r="AB38" s="120">
        <v>1.1712152777777777E-3</v>
      </c>
      <c r="AC38" s="120">
        <v>1.2622337962962962E-3</v>
      </c>
      <c r="AD38" s="120">
        <v>1.3552430555555557E-3</v>
      </c>
      <c r="AE38" s="120">
        <v>1.445729166666667E-3</v>
      </c>
      <c r="AF38" s="120">
        <v>1.5359837962962964E-3</v>
      </c>
      <c r="AG38" s="120">
        <v>1.6286689814814812E-3</v>
      </c>
      <c r="AH38" s="120">
        <v>1.7237499999999998E-3</v>
      </c>
      <c r="AI38" s="120">
        <v>1.8177083333333333E-3</v>
      </c>
      <c r="AJ38" s="120">
        <v>1.9138425925925926E-3</v>
      </c>
      <c r="AK38" s="120">
        <v>2.0080671296296296E-3</v>
      </c>
      <c r="AL38" s="120">
        <v>2.104097222222222E-3</v>
      </c>
      <c r="AM38" s="120">
        <v>2.1974189814814812E-3</v>
      </c>
      <c r="AN38" s="120">
        <v>2.2903472222222218E-3</v>
      </c>
      <c r="AO38" s="120">
        <v>2.3829166666666664E-3</v>
      </c>
      <c r="AP38" s="120">
        <v>2.4761342592592591E-3</v>
      </c>
      <c r="AQ38" s="120">
        <v>2.572523148148148E-3</v>
      </c>
      <c r="AR38" s="120">
        <v>2.6712268518518517E-3</v>
      </c>
      <c r="AS38" s="120">
        <v>2.7673726851851852E-3</v>
      </c>
      <c r="AT38" s="120">
        <v>2.8653587962962964E-3</v>
      </c>
      <c r="AU38" s="120">
        <v>2.9595717592592594E-3</v>
      </c>
      <c r="AV38" s="120">
        <v>3.055E-3</v>
      </c>
      <c r="AW38" s="121">
        <f t="shared" si="1"/>
        <v>54.555373704309872</v>
      </c>
    </row>
    <row r="39" spans="1:49">
      <c r="A39" s="76" t="s">
        <v>12</v>
      </c>
      <c r="B39" s="76">
        <v>2022</v>
      </c>
      <c r="C39" s="78">
        <v>44846</v>
      </c>
      <c r="D39" s="76" t="s">
        <v>13</v>
      </c>
      <c r="E39" s="76" t="s">
        <v>518</v>
      </c>
      <c r="F39" s="76" t="s">
        <v>518</v>
      </c>
      <c r="G39" s="76" t="s">
        <v>61</v>
      </c>
      <c r="H39" s="76" t="s">
        <v>142</v>
      </c>
      <c r="I39" s="76" t="s">
        <v>235</v>
      </c>
      <c r="J39" s="76" t="s">
        <v>612</v>
      </c>
      <c r="K39" s="76" t="s">
        <v>613</v>
      </c>
      <c r="L39" s="79">
        <f>(C39-VLOOKUP(H39,Riders!$A$2:$C$213,2,FALSE))/365</f>
        <v>30.342465753424658</v>
      </c>
      <c r="M39" s="79">
        <f>(C39-VLOOKUP(I39,Riders!$A$2:$C$213,2,FALSE))/365</f>
        <v>24.095890410958905</v>
      </c>
      <c r="N39" s="79" t="e">
        <f>(C39-VLOOKUP(J39,Riders!$A$2:$C$213,2,FALSE))/365</f>
        <v>#N/A</v>
      </c>
      <c r="O39" s="79">
        <f>(C39-VLOOKUP(K39,Riders!$A$2:$C$213,2,FALSE))/365</f>
        <v>27.205479452054796</v>
      </c>
      <c r="P39" s="76">
        <v>12</v>
      </c>
      <c r="Q39" s="119">
        <v>13.808</v>
      </c>
      <c r="R39" s="58">
        <v>22.698</v>
      </c>
      <c r="S39" s="58">
        <v>31.076000000000001</v>
      </c>
      <c r="T39" s="58">
        <v>39.293999999999997</v>
      </c>
      <c r="U39" s="58">
        <v>47.594999999999999</v>
      </c>
      <c r="V39" s="120">
        <v>6.4473379629629635E-4</v>
      </c>
      <c r="W39" s="120">
        <v>7.3842592592592579E-4</v>
      </c>
      <c r="X39" s="120">
        <v>8.336805555555555E-4</v>
      </c>
      <c r="Y39" s="120">
        <v>9.2789351851851854E-4</v>
      </c>
      <c r="Z39" s="120">
        <v>1.0219328703703703E-3</v>
      </c>
      <c r="AA39" s="120">
        <v>1.1153240740740739E-3</v>
      </c>
      <c r="AB39" s="120">
        <v>1.2084143518518518E-3</v>
      </c>
      <c r="AC39" s="120">
        <v>1.3034374999999999E-3</v>
      </c>
      <c r="AD39" s="120">
        <v>1.3971296296296295E-3</v>
      </c>
      <c r="AE39" s="120">
        <v>1.4917245370370368E-3</v>
      </c>
      <c r="AF39" s="120">
        <v>1.5900810185185184E-3</v>
      </c>
      <c r="AG39" s="120">
        <v>1.685138888888889E-3</v>
      </c>
      <c r="AH39" s="120">
        <v>1.7852083333333333E-3</v>
      </c>
      <c r="AI39" s="120">
        <v>1.8833333333333332E-3</v>
      </c>
      <c r="AJ39" s="120">
        <v>1.983263888888889E-3</v>
      </c>
      <c r="AK39" s="120">
        <v>2.0847916666666667E-3</v>
      </c>
      <c r="AL39" s="120">
        <v>2.1832060185185184E-3</v>
      </c>
      <c r="AM39" s="120">
        <v>2.2811921296296295E-3</v>
      </c>
      <c r="AN39" s="120">
        <v>2.3815740740740737E-3</v>
      </c>
      <c r="AO39" s="120">
        <v>2.4803703703703702E-3</v>
      </c>
      <c r="AP39" s="120">
        <v>2.5808449074074071E-3</v>
      </c>
      <c r="AQ39" s="120">
        <v>2.6827083333333334E-3</v>
      </c>
      <c r="AR39" s="120">
        <v>2.7859259259259256E-3</v>
      </c>
      <c r="AS39" s="120">
        <v>2.8905671296296301E-3</v>
      </c>
      <c r="AT39" s="120">
        <v>2.9911458333333331E-3</v>
      </c>
      <c r="AU39" s="120">
        <v>3.0918634259259254E-3</v>
      </c>
      <c r="AV39" s="120">
        <v>3.1905324074074076E-3</v>
      </c>
      <c r="AW39" s="121">
        <f t="shared" si="1"/>
        <v>52.237885526478074</v>
      </c>
    </row>
    <row r="40" spans="1:49">
      <c r="A40" s="76" t="s">
        <v>12</v>
      </c>
      <c r="B40" s="76">
        <v>2022</v>
      </c>
      <c r="C40" s="78">
        <v>44846</v>
      </c>
      <c r="D40" s="76" t="s">
        <v>13</v>
      </c>
      <c r="E40" s="76" t="s">
        <v>518</v>
      </c>
      <c r="F40" s="76" t="s">
        <v>518</v>
      </c>
      <c r="G40" s="76" t="s">
        <v>44</v>
      </c>
      <c r="H40" s="76" t="s">
        <v>248</v>
      </c>
      <c r="I40" s="76" t="s">
        <v>587</v>
      </c>
      <c r="J40" s="76" t="s">
        <v>588</v>
      </c>
      <c r="K40" s="76" t="s">
        <v>589</v>
      </c>
      <c r="L40" s="79">
        <f>(C40-VLOOKUP(H40,Riders!$A$2:$C$213,2,FALSE))/365</f>
        <v>20.2</v>
      </c>
      <c r="M40" s="79">
        <f>(C40-VLOOKUP(I40,Riders!$A$2:$C$213,2,FALSE))/365</f>
        <v>21.219178082191782</v>
      </c>
      <c r="N40" s="79" t="e">
        <f>(C40-VLOOKUP(J40,Riders!$A$2:$C$213,2,FALSE))/365</f>
        <v>#N/A</v>
      </c>
      <c r="O40" s="79" t="e">
        <f>(C40-VLOOKUP(K40,Riders!$A$2:$C$213,2,FALSE))/365</f>
        <v>#N/A</v>
      </c>
      <c r="P40" s="76">
        <v>13</v>
      </c>
      <c r="Q40" s="119">
        <v>14.622</v>
      </c>
      <c r="R40" s="58">
        <v>23.459</v>
      </c>
      <c r="S40" s="58">
        <v>31.925000000000001</v>
      </c>
      <c r="T40" s="58">
        <v>40.293999999999997</v>
      </c>
      <c r="U40" s="58">
        <v>48.77</v>
      </c>
      <c r="V40" s="120">
        <v>6.61550925925926E-4</v>
      </c>
      <c r="W40" s="120">
        <v>7.6137731481481466E-4</v>
      </c>
      <c r="X40" s="120">
        <v>8.5910879629629629E-4</v>
      </c>
      <c r="Y40" s="120">
        <v>9.5678240740740739E-4</v>
      </c>
      <c r="Z40" s="120">
        <v>1.0558101851851852E-3</v>
      </c>
      <c r="AA40" s="120">
        <v>1.1530208333333334E-3</v>
      </c>
      <c r="AB40" s="120">
        <v>1.2490162037037036E-3</v>
      </c>
      <c r="AC40" s="120">
        <v>1.3448726851851851E-3</v>
      </c>
      <c r="AD40" s="120">
        <v>1.4406828703703706E-3</v>
      </c>
      <c r="AE40" s="120">
        <v>1.538877314814815E-3</v>
      </c>
      <c r="AF40" s="120">
        <v>1.6375694444444443E-3</v>
      </c>
      <c r="AG40" s="120">
        <v>1.7390856481481482E-3</v>
      </c>
      <c r="AH40" s="120">
        <v>1.8395486111111112E-3</v>
      </c>
      <c r="AI40" s="120">
        <v>1.9411921296296295E-3</v>
      </c>
      <c r="AJ40" s="120">
        <v>2.0392245370370369E-3</v>
      </c>
      <c r="AK40" s="120">
        <v>2.1352083333333331E-3</v>
      </c>
      <c r="AL40" s="120">
        <v>2.2296759259259257E-3</v>
      </c>
      <c r="AM40" s="120">
        <v>2.3264814814814815E-3</v>
      </c>
      <c r="AN40" s="120">
        <v>2.4247453703703705E-3</v>
      </c>
      <c r="AO40" s="120">
        <v>2.5241319444444443E-3</v>
      </c>
      <c r="AP40" s="120">
        <v>2.620324074074074E-3</v>
      </c>
      <c r="AQ40" s="120">
        <v>2.7202546296296298E-3</v>
      </c>
      <c r="AR40" s="120">
        <v>2.8236111111111114E-3</v>
      </c>
      <c r="AS40" s="120">
        <v>2.9207523148148148E-3</v>
      </c>
      <c r="AT40" s="120">
        <v>3.0161342592592588E-3</v>
      </c>
      <c r="AU40" s="120">
        <v>3.1112847222222219E-3</v>
      </c>
      <c r="AV40" s="120">
        <v>3.2052546296296291E-3</v>
      </c>
      <c r="AW40" s="121">
        <f t="shared" si="1"/>
        <v>51.997948969790642</v>
      </c>
    </row>
    <row r="41" spans="1:49">
      <c r="A41" s="76" t="s">
        <v>12</v>
      </c>
      <c r="B41" s="76">
        <v>2022</v>
      </c>
      <c r="C41" s="78">
        <v>44846</v>
      </c>
      <c r="D41" s="76" t="s">
        <v>13</v>
      </c>
      <c r="E41" s="76" t="s">
        <v>518</v>
      </c>
      <c r="F41" s="76" t="s">
        <v>518</v>
      </c>
      <c r="G41" s="76" t="s">
        <v>65</v>
      </c>
      <c r="H41" s="76" t="s">
        <v>258</v>
      </c>
      <c r="I41" s="76" t="s">
        <v>614</v>
      </c>
      <c r="J41" s="76" t="s">
        <v>615</v>
      </c>
      <c r="K41" s="76" t="s">
        <v>351</v>
      </c>
      <c r="L41" s="79">
        <f>(C41-VLOOKUP(H41,Riders!$A$2:$C$213,2,FALSE))/365</f>
        <v>21.452054794520549</v>
      </c>
      <c r="M41" s="79">
        <f>(C41-VLOOKUP(I41,Riders!$A$2:$C$213,2,FALSE))/365</f>
        <v>28.909589041095892</v>
      </c>
      <c r="N41" s="79" t="e">
        <f>(C41-VLOOKUP(J41,Riders!$A$2:$C$213,2,FALSE))/365</f>
        <v>#N/A</v>
      </c>
      <c r="O41" s="79">
        <f>(C41-VLOOKUP(K41,Riders!$A$2:$C$213,2,FALSE))/365</f>
        <v>27.397260273972602</v>
      </c>
      <c r="P41" s="76">
        <v>14</v>
      </c>
      <c r="Q41" s="119">
        <v>14.97</v>
      </c>
      <c r="R41" s="58">
        <v>23.541</v>
      </c>
      <c r="S41" s="58">
        <v>31.77</v>
      </c>
      <c r="T41" s="58">
        <v>40.048999999999999</v>
      </c>
      <c r="U41" s="58">
        <v>48.259</v>
      </c>
      <c r="V41" s="120">
        <v>6.5665509259259269E-4</v>
      </c>
      <c r="W41" s="120">
        <v>7.5228009259259258E-4</v>
      </c>
      <c r="X41" s="120">
        <v>8.5092592592592598E-4</v>
      </c>
      <c r="Y41" s="120">
        <v>9.4636574074074078E-4</v>
      </c>
      <c r="Z41" s="120">
        <v>1.0438425925925925E-3</v>
      </c>
      <c r="AA41" s="120">
        <v>1.1398726851851852E-3</v>
      </c>
      <c r="AB41" s="120">
        <v>1.2350115740740741E-3</v>
      </c>
      <c r="AC41" s="120">
        <v>1.330914351851852E-3</v>
      </c>
      <c r="AD41" s="120">
        <v>1.4290625E-3</v>
      </c>
      <c r="AE41" s="120">
        <v>1.5262847222222221E-3</v>
      </c>
      <c r="AF41" s="120">
        <v>1.6263078703703706E-3</v>
      </c>
      <c r="AG41" s="120">
        <v>1.7287962962962962E-3</v>
      </c>
      <c r="AH41" s="120">
        <v>1.8284490740740741E-3</v>
      </c>
      <c r="AI41" s="120">
        <v>1.9295833333333333E-3</v>
      </c>
      <c r="AJ41" s="120">
        <v>2.0303472222222224E-3</v>
      </c>
      <c r="AK41" s="120">
        <v>2.1314583333333333E-3</v>
      </c>
      <c r="AL41" s="120">
        <v>2.2339120370370369E-3</v>
      </c>
      <c r="AM41" s="120">
        <v>2.3351157407407409E-3</v>
      </c>
      <c r="AN41" s="120">
        <v>2.4363425925925928E-3</v>
      </c>
      <c r="AO41" s="120">
        <v>2.5391782407407407E-3</v>
      </c>
      <c r="AP41" s="120">
        <v>2.6381597222222223E-3</v>
      </c>
      <c r="AQ41" s="120">
        <v>2.7357060185185188E-3</v>
      </c>
      <c r="AR41" s="120">
        <v>2.8350694444444439E-3</v>
      </c>
      <c r="AS41" s="120">
        <v>2.9383449074074073E-3</v>
      </c>
      <c r="AT41" s="120">
        <v>3.0400925925925925E-3</v>
      </c>
      <c r="AU41" s="120">
        <v>3.1444328703703704E-3</v>
      </c>
      <c r="AV41" s="120">
        <v>3.2512847222222218E-3</v>
      </c>
      <c r="AW41" s="121">
        <f t="shared" si="1"/>
        <v>51.261787541249731</v>
      </c>
    </row>
    <row r="42" spans="1:49">
      <c r="A42" s="76" t="s">
        <v>12</v>
      </c>
      <c r="B42" s="76">
        <v>2022</v>
      </c>
      <c r="C42" s="78">
        <v>44846</v>
      </c>
      <c r="D42" s="76" t="s">
        <v>13</v>
      </c>
      <c r="E42" s="76" t="s">
        <v>518</v>
      </c>
      <c r="F42" s="76" t="s">
        <v>518</v>
      </c>
      <c r="G42" s="76" t="s">
        <v>271</v>
      </c>
      <c r="H42" s="76" t="s">
        <v>616</v>
      </c>
      <c r="I42" s="76" t="s">
        <v>591</v>
      </c>
      <c r="J42" s="76" t="s">
        <v>298</v>
      </c>
      <c r="K42" s="76" t="s">
        <v>270</v>
      </c>
      <c r="L42" s="79" t="e">
        <f>(C42-VLOOKUP(H42,Riders!$A$2:$C$213,2,FALSE))/365</f>
        <v>#N/A</v>
      </c>
      <c r="M42" s="79" t="e">
        <f>(C42-VLOOKUP(I42,Riders!$A$2:$C$213,2,FALSE))/365</f>
        <v>#N/A</v>
      </c>
      <c r="N42" s="79" t="e">
        <f>(C42-VLOOKUP(J42,Riders!$A$2:$C$213,2,FALSE))/365</f>
        <v>#N/A</v>
      </c>
      <c r="O42" s="79" t="e">
        <f>(C42-VLOOKUP(K42,Riders!$A$2:$C$213,2,FALSE))/365</f>
        <v>#N/A</v>
      </c>
      <c r="P42" s="76">
        <v>15</v>
      </c>
      <c r="Q42" s="119">
        <v>14.747</v>
      </c>
      <c r="R42" s="58">
        <v>23.318000000000001</v>
      </c>
      <c r="S42" s="58">
        <v>31.643999999999998</v>
      </c>
      <c r="T42" s="58">
        <v>40.121000000000002</v>
      </c>
      <c r="U42" s="58">
        <v>48.33</v>
      </c>
      <c r="V42" s="120">
        <v>6.5682870370370374E-4</v>
      </c>
      <c r="W42" s="120">
        <v>7.5195601851851855E-4</v>
      </c>
      <c r="X42" s="120">
        <v>8.4729166666666666E-4</v>
      </c>
      <c r="Y42" s="120">
        <v>9.440046296296296E-4</v>
      </c>
      <c r="Z42" s="120">
        <v>1.0400115740740741E-3</v>
      </c>
      <c r="AA42" s="120">
        <v>1.1374537037037037E-3</v>
      </c>
      <c r="AB42" s="120">
        <v>1.2387384259259259E-3</v>
      </c>
      <c r="AC42" s="120">
        <v>1.3402662037037038E-3</v>
      </c>
      <c r="AD42" s="120">
        <v>1.4444328703703702E-3</v>
      </c>
      <c r="AE42" s="120">
        <v>1.5451736111111111E-3</v>
      </c>
      <c r="AF42" s="120">
        <v>1.6434837962962965E-3</v>
      </c>
      <c r="AG42" s="120">
        <v>1.7401736111111114E-3</v>
      </c>
      <c r="AH42" s="120">
        <v>1.8380787037037037E-3</v>
      </c>
      <c r="AI42" s="120">
        <v>1.9381365740740739E-3</v>
      </c>
      <c r="AJ42" s="120">
        <v>2.0363541666666668E-3</v>
      </c>
      <c r="AK42" s="120">
        <v>2.1375115740740742E-3</v>
      </c>
      <c r="AL42" s="120">
        <v>2.2423263888888888E-3</v>
      </c>
      <c r="AM42" s="120">
        <v>2.3448611111111109E-3</v>
      </c>
      <c r="AN42" s="120">
        <v>2.4459837962962964E-3</v>
      </c>
      <c r="AO42" s="120">
        <v>2.5486342592592596E-3</v>
      </c>
      <c r="AP42" s="120">
        <v>2.6500115740740742E-3</v>
      </c>
      <c r="AQ42" s="120">
        <v>2.753599537037037E-3</v>
      </c>
      <c r="AR42" s="120">
        <v>2.8606018518518516E-3</v>
      </c>
      <c r="AS42" s="120">
        <v>2.9632407407407407E-3</v>
      </c>
      <c r="AT42" s="120">
        <v>3.0640509259259254E-3</v>
      </c>
      <c r="AU42" s="120">
        <v>3.1668171296296292E-3</v>
      </c>
      <c r="AV42" s="120">
        <v>3.2688888888888889E-3</v>
      </c>
      <c r="AW42" s="121">
        <f t="shared" si="1"/>
        <v>50.985723997280758</v>
      </c>
    </row>
    <row r="43" spans="1:49">
      <c r="A43" s="76" t="s">
        <v>12</v>
      </c>
      <c r="B43" s="76">
        <v>2022</v>
      </c>
      <c r="C43" s="78">
        <v>44846</v>
      </c>
      <c r="D43" s="76" t="s">
        <v>13</v>
      </c>
      <c r="E43" s="76" t="s">
        <v>518</v>
      </c>
      <c r="F43" s="76" t="s">
        <v>518</v>
      </c>
      <c r="G43" s="76" t="s">
        <v>70</v>
      </c>
      <c r="H43" s="76" t="s">
        <v>617</v>
      </c>
      <c r="I43" s="76" t="s">
        <v>618</v>
      </c>
      <c r="J43" s="76" t="s">
        <v>69</v>
      </c>
      <c r="K43" s="76" t="s">
        <v>532</v>
      </c>
      <c r="L43" s="79">
        <f>(C43-VLOOKUP(H43,Riders!$A$2:$C$213,2,FALSE))/365</f>
        <v>21.210958904109589</v>
      </c>
      <c r="M43" s="79" t="e">
        <f>(C43-VLOOKUP(I43,Riders!$A$2:$C$213,2,FALSE))/365</f>
        <v>#N/A</v>
      </c>
      <c r="N43" s="79" t="e">
        <f>(C43-VLOOKUP(J43,Riders!$A$2:$C$213,2,FALSE))/365</f>
        <v>#N/A</v>
      </c>
      <c r="O43" s="79">
        <f>(C43-VLOOKUP(K43,Riders!$A$2:$C$213,2,FALSE))/365</f>
        <v>21.134246575342466</v>
      </c>
      <c r="P43" s="76">
        <v>16</v>
      </c>
      <c r="Q43" s="119">
        <v>15.843999999999999</v>
      </c>
      <c r="R43" s="58">
        <v>25.244</v>
      </c>
      <c r="S43" s="58">
        <v>34.640999999999998</v>
      </c>
      <c r="T43" s="58">
        <v>43.499000000000002</v>
      </c>
      <c r="U43" s="58">
        <v>52.481999999999999</v>
      </c>
      <c r="V43" s="120">
        <v>7.0877314814814804E-4</v>
      </c>
      <c r="W43" s="120">
        <v>8.1334490740740727E-4</v>
      </c>
      <c r="X43" s="120">
        <v>9.1649305555555549E-4</v>
      </c>
      <c r="Y43" s="120">
        <v>1.0196180555555555E-3</v>
      </c>
      <c r="Z43" s="120">
        <v>1.1256712962962963E-3</v>
      </c>
      <c r="AA43" s="120">
        <v>1.2401041666666669E-3</v>
      </c>
      <c r="AB43" s="120">
        <v>1.3606944444444445E-3</v>
      </c>
      <c r="AC43" s="120">
        <v>1.4885532407407408E-3</v>
      </c>
      <c r="AD43" s="120">
        <v>1.6171527777777779E-3</v>
      </c>
      <c r="AE43" s="120">
        <v>1.7425115740740741E-3</v>
      </c>
      <c r="AF43" s="120">
        <v>1.8558796296296298E-3</v>
      </c>
      <c r="AG43" s="120">
        <v>1.9643634259259258E-3</v>
      </c>
      <c r="AH43" s="120">
        <v>2.0732407407407405E-3</v>
      </c>
      <c r="AI43" s="120">
        <v>2.1867592592592594E-3</v>
      </c>
      <c r="AJ43" s="120">
        <v>2.3057986111111113E-3</v>
      </c>
      <c r="AK43" s="120">
        <v>2.4251157407407411E-3</v>
      </c>
      <c r="AL43" s="120">
        <v>2.5473842592592592E-3</v>
      </c>
      <c r="AM43" s="120">
        <v>2.6665046296296298E-3</v>
      </c>
      <c r="AN43" s="120">
        <v>2.7896643518518518E-3</v>
      </c>
      <c r="AO43" s="120">
        <v>2.9145254629629629E-3</v>
      </c>
      <c r="AP43" s="120">
        <v>3.0411226851851849E-3</v>
      </c>
      <c r="AQ43" s="120">
        <v>3.165625E-3</v>
      </c>
      <c r="AR43" s="120">
        <v>3.287962962962963E-3</v>
      </c>
      <c r="AS43" s="120">
        <v>3.4062268518518517E-3</v>
      </c>
      <c r="AT43" s="120">
        <v>3.5236689814814814E-3</v>
      </c>
      <c r="AU43" s="120">
        <v>3.6390509259259258E-3</v>
      </c>
      <c r="AV43" s="120">
        <v>3.756354166666667E-3</v>
      </c>
      <c r="AW43" s="121">
        <f t="shared" si="1"/>
        <v>44.3692631929231</v>
      </c>
    </row>
    <row r="44" spans="1:49">
      <c r="A44" s="80" t="s">
        <v>12</v>
      </c>
      <c r="B44" s="80">
        <v>2022</v>
      </c>
      <c r="C44" s="81">
        <v>44847</v>
      </c>
      <c r="D44" s="77" t="s">
        <v>13</v>
      </c>
      <c r="E44" s="77" t="s">
        <v>595</v>
      </c>
      <c r="F44" s="77">
        <v>1</v>
      </c>
      <c r="G44" s="77" t="s">
        <v>25</v>
      </c>
      <c r="H44" s="77" t="s">
        <v>339</v>
      </c>
      <c r="I44" s="77" t="s">
        <v>276</v>
      </c>
      <c r="J44" s="77" t="s">
        <v>559</v>
      </c>
      <c r="K44" s="77" t="s">
        <v>560</v>
      </c>
      <c r="L44" s="82">
        <f>(C44-VLOOKUP(H44,Riders!$A$2:$C$213,2,FALSE))/365</f>
        <v>32.221917808219175</v>
      </c>
      <c r="M44" s="82">
        <f>(C44-VLOOKUP(I44,Riders!$A$2:$C$213,2,FALSE))/365</f>
        <v>28.608219178082191</v>
      </c>
      <c r="N44" s="82">
        <f>(C44-VLOOKUP(J44,Riders!$A$2:$C$213,2,FALSE))/365</f>
        <v>25.55890410958904</v>
      </c>
      <c r="O44" s="82" t="e">
        <f>(C44-VLOOKUP(K44,Riders!$A$2:$C$213,2,FALSE))/365</f>
        <v>#N/A</v>
      </c>
      <c r="P44" s="83">
        <v>1</v>
      </c>
      <c r="Q44" s="119">
        <v>14.205</v>
      </c>
      <c r="R44" s="58">
        <v>22.492999999999999</v>
      </c>
      <c r="S44" s="58">
        <v>30.05</v>
      </c>
      <c r="T44" s="58">
        <v>37.378</v>
      </c>
      <c r="U44" s="58">
        <v>44.780999999999999</v>
      </c>
      <c r="V44" s="58">
        <v>52.209000000000003</v>
      </c>
      <c r="W44" s="120">
        <v>6.9157407407407405E-4</v>
      </c>
      <c r="X44" s="120">
        <v>7.8078703703703719E-4</v>
      </c>
      <c r="Y44" s="120">
        <v>8.6792824074074083E-4</v>
      </c>
      <c r="Z44" s="120">
        <v>9.5484953703703693E-4</v>
      </c>
      <c r="AA44" s="120">
        <v>1.0414814814814816E-3</v>
      </c>
      <c r="AB44" s="120">
        <v>1.1286921296296294E-3</v>
      </c>
      <c r="AC44" s="120">
        <v>1.2170949074074074E-3</v>
      </c>
      <c r="AD44" s="120">
        <v>1.3046180555555554E-3</v>
      </c>
      <c r="AE44" s="120">
        <v>1.3919328703703704E-3</v>
      </c>
      <c r="AF44" s="120">
        <v>1.479537037037037E-3</v>
      </c>
      <c r="AG44" s="120">
        <v>1.5670833333333335E-3</v>
      </c>
      <c r="AH44" s="120">
        <v>1.6550810185185184E-3</v>
      </c>
      <c r="AI44" s="120">
        <v>1.7443055555555556E-3</v>
      </c>
      <c r="AJ44" s="120">
        <v>1.8325694444444446E-3</v>
      </c>
      <c r="AK44" s="120">
        <v>1.9207407407407409E-3</v>
      </c>
      <c r="AL44" s="120">
        <v>2.0092824074074071E-3</v>
      </c>
      <c r="AM44" s="120">
        <v>2.0990624999999998E-3</v>
      </c>
      <c r="AN44" s="120">
        <v>2.1900578703703704E-3</v>
      </c>
      <c r="AO44" s="120">
        <v>2.2781018518518519E-3</v>
      </c>
      <c r="AP44" s="120">
        <v>2.3658564814814814E-3</v>
      </c>
      <c r="AQ44" s="120">
        <v>2.453414351851852E-3</v>
      </c>
      <c r="AR44" s="120">
        <v>2.5415393518518517E-3</v>
      </c>
      <c r="AS44" s="120">
        <v>2.6294791666666667E-3</v>
      </c>
      <c r="AT44" s="120">
        <v>2.7178472222222222E-3</v>
      </c>
      <c r="AU44" s="120">
        <v>2.8058564814814817E-3</v>
      </c>
      <c r="AV44" s="120">
        <v>2.8947800925925929E-3</v>
      </c>
      <c r="AW44" s="121">
        <f t="shared" si="1"/>
        <v>57.57489734475768</v>
      </c>
    </row>
    <row r="45" spans="1:49">
      <c r="A45" s="80" t="s">
        <v>12</v>
      </c>
      <c r="B45" s="80">
        <v>2022</v>
      </c>
      <c r="C45" s="81">
        <v>44847</v>
      </c>
      <c r="D45" s="77" t="s">
        <v>13</v>
      </c>
      <c r="E45" s="77" t="s">
        <v>595</v>
      </c>
      <c r="F45" s="77">
        <v>1</v>
      </c>
      <c r="G45" s="77" t="s">
        <v>17</v>
      </c>
      <c r="H45" s="77" t="s">
        <v>564</v>
      </c>
      <c r="I45" s="77" t="s">
        <v>220</v>
      </c>
      <c r="J45" s="77" t="s">
        <v>563</v>
      </c>
      <c r="K45" s="77" t="s">
        <v>562</v>
      </c>
      <c r="L45" s="82">
        <f>(C45-VLOOKUP(H45,Riders!$A$2:$C$213,2,FALSE))/365</f>
        <v>24.901369863013699</v>
      </c>
      <c r="M45" s="82">
        <f>(C45-VLOOKUP(I45,Riders!$A$2:$C$213,2,FALSE))/365</f>
        <v>23.767123287671232</v>
      </c>
      <c r="N45" s="82">
        <f>(C45-VLOOKUP(J45,Riders!$A$2:$C$213,2,FALSE))/365</f>
        <v>23.487671232876714</v>
      </c>
      <c r="O45" s="82">
        <f>(C45-VLOOKUP(K45,Riders!$A$2:$C$213,2,FALSE))/365</f>
        <v>22.172602739726027</v>
      </c>
      <c r="P45" s="83">
        <v>2</v>
      </c>
      <c r="Q45" s="119">
        <v>14.054</v>
      </c>
      <c r="R45" s="58">
        <v>22.047000000000001</v>
      </c>
      <c r="S45" s="58">
        <v>29.614999999999998</v>
      </c>
      <c r="T45" s="58">
        <v>37.253</v>
      </c>
      <c r="U45" s="58">
        <v>44.802999999999997</v>
      </c>
      <c r="V45" s="58">
        <v>52.359000000000002</v>
      </c>
      <c r="W45" s="120">
        <v>6.9475694444444446E-4</v>
      </c>
      <c r="X45" s="120">
        <v>7.816319444444445E-4</v>
      </c>
      <c r="Y45" s="120">
        <v>8.6877314814814814E-4</v>
      </c>
      <c r="Z45" s="120">
        <v>9.5634259259259251E-4</v>
      </c>
      <c r="AA45" s="120">
        <v>1.0443865740740741E-3</v>
      </c>
      <c r="AB45" s="120">
        <v>1.1342939814814814E-3</v>
      </c>
      <c r="AC45" s="120">
        <v>1.222210648148148E-3</v>
      </c>
      <c r="AD45" s="120">
        <v>1.310127314814815E-3</v>
      </c>
      <c r="AE45" s="120">
        <v>1.3992592592592592E-3</v>
      </c>
      <c r="AF45" s="120">
        <v>1.4887847222222223E-3</v>
      </c>
      <c r="AG45" s="120">
        <v>1.5804398148148149E-3</v>
      </c>
      <c r="AH45" s="120">
        <v>1.6695486111111112E-3</v>
      </c>
      <c r="AI45" s="120">
        <v>1.7579050925925924E-3</v>
      </c>
      <c r="AJ45" s="120">
        <v>1.8452662037037038E-3</v>
      </c>
      <c r="AK45" s="120">
        <v>1.9325694444444442E-3</v>
      </c>
      <c r="AL45" s="120">
        <v>2.0192939814814813E-3</v>
      </c>
      <c r="AM45" s="120">
        <v>2.1064351851851851E-3</v>
      </c>
      <c r="AN45" s="120">
        <v>2.1932986111111111E-3</v>
      </c>
      <c r="AO45" s="120">
        <v>2.2821064814814817E-3</v>
      </c>
      <c r="AP45" s="120">
        <v>2.3700810185185188E-3</v>
      </c>
      <c r="AQ45" s="120">
        <v>2.459861111111111E-3</v>
      </c>
      <c r="AR45" s="120">
        <v>2.5477199074074074E-3</v>
      </c>
      <c r="AS45" s="120">
        <v>2.6357175925925927E-3</v>
      </c>
      <c r="AT45" s="120">
        <v>2.7261226851851852E-3</v>
      </c>
      <c r="AU45" s="120">
        <v>2.8167129629629623E-3</v>
      </c>
      <c r="AV45" s="120">
        <v>2.9089004629629634E-3</v>
      </c>
      <c r="AW45" s="121">
        <f t="shared" si="1"/>
        <v>57.295417560249703</v>
      </c>
    </row>
    <row r="46" spans="1:49">
      <c r="A46" s="80" t="s">
        <v>12</v>
      </c>
      <c r="B46" s="80">
        <v>2022</v>
      </c>
      <c r="C46" s="81">
        <v>44847</v>
      </c>
      <c r="D46" s="77" t="s">
        <v>13</v>
      </c>
      <c r="E46" s="77" t="s">
        <v>595</v>
      </c>
      <c r="F46" s="77">
        <v>2</v>
      </c>
      <c r="G46" s="77" t="s">
        <v>53</v>
      </c>
      <c r="H46" s="77" t="s">
        <v>233</v>
      </c>
      <c r="I46" s="77" t="s">
        <v>619</v>
      </c>
      <c r="J46" s="77" t="s">
        <v>597</v>
      </c>
      <c r="K46" s="77" t="s">
        <v>327</v>
      </c>
      <c r="L46" s="82">
        <f>(C46-VLOOKUP(H46,Riders!$A$2:$C$213,2,FALSE))/365</f>
        <v>24.641095890410959</v>
      </c>
      <c r="M46" s="82">
        <f>(C46-VLOOKUP(I46,Riders!$A$2:$C$213,2,FALSE))/365</f>
        <v>25.687671232876713</v>
      </c>
      <c r="N46" s="82">
        <f>(C46-VLOOKUP(J46,Riders!$A$2:$C$213,2,FALSE))/365</f>
        <v>23.32054794520548</v>
      </c>
      <c r="O46" s="82">
        <f>(C46-VLOOKUP(K46,Riders!$A$2:$C$213,2,FALSE))/365</f>
        <v>21.81095890410959</v>
      </c>
      <c r="P46" s="83">
        <v>3</v>
      </c>
      <c r="Q46" s="119">
        <v>13.939</v>
      </c>
      <c r="R46" s="58">
        <v>22.164000000000001</v>
      </c>
      <c r="S46" s="58">
        <v>29.960999999999999</v>
      </c>
      <c r="T46" s="58">
        <v>37.642000000000003</v>
      </c>
      <c r="U46" s="58">
        <v>45.488</v>
      </c>
      <c r="V46" s="58">
        <v>53.128</v>
      </c>
      <c r="W46" s="120">
        <v>7.0311342592592604E-4</v>
      </c>
      <c r="X46" s="120">
        <v>7.9043981481481489E-4</v>
      </c>
      <c r="Y46" s="120">
        <v>8.7914351851851858E-4</v>
      </c>
      <c r="Z46" s="120">
        <v>9.6591435185185181E-4</v>
      </c>
      <c r="AA46" s="120">
        <v>1.0527777777777777E-3</v>
      </c>
      <c r="AB46" s="120">
        <v>1.140023148148148E-3</v>
      </c>
      <c r="AC46" s="120">
        <v>1.2284375000000001E-3</v>
      </c>
      <c r="AD46" s="120">
        <v>1.3147453703703704E-3</v>
      </c>
      <c r="AE46" s="120">
        <v>1.4015625E-3</v>
      </c>
      <c r="AF46" s="120">
        <v>1.4889351851851852E-3</v>
      </c>
      <c r="AG46" s="120">
        <v>1.5772453703703703E-3</v>
      </c>
      <c r="AH46" s="120">
        <v>1.6669328703703701E-3</v>
      </c>
      <c r="AI46" s="120">
        <v>1.7551273148148146E-3</v>
      </c>
      <c r="AJ46" s="120">
        <v>1.8432060185185185E-3</v>
      </c>
      <c r="AK46" s="120">
        <v>1.9339583333333333E-3</v>
      </c>
      <c r="AL46" s="120">
        <v>2.0224884259259263E-3</v>
      </c>
      <c r="AM46" s="120">
        <v>2.1114120370370371E-3</v>
      </c>
      <c r="AN46" s="120">
        <v>2.2020138888888892E-3</v>
      </c>
      <c r="AO46" s="120">
        <v>2.2908564814814818E-3</v>
      </c>
      <c r="AP46" s="120">
        <v>2.3798263888888892E-3</v>
      </c>
      <c r="AQ46" s="120">
        <v>2.4686342592592594E-3</v>
      </c>
      <c r="AR46" s="120">
        <v>2.5579976851851853E-3</v>
      </c>
      <c r="AS46" s="120">
        <v>2.6458680555555554E-3</v>
      </c>
      <c r="AT46" s="120">
        <v>2.7334722222222222E-3</v>
      </c>
      <c r="AU46" s="120">
        <v>2.8217476851851845E-3</v>
      </c>
      <c r="AV46" s="120">
        <v>2.9115972222222221E-3</v>
      </c>
      <c r="AW46" s="121">
        <f t="shared" si="1"/>
        <v>57.24234979845923</v>
      </c>
    </row>
    <row r="47" spans="1:49">
      <c r="A47" s="80" t="s">
        <v>12</v>
      </c>
      <c r="B47" s="80">
        <v>2022</v>
      </c>
      <c r="C47" s="81">
        <v>44847</v>
      </c>
      <c r="D47" s="77" t="s">
        <v>13</v>
      </c>
      <c r="E47" s="77" t="s">
        <v>595</v>
      </c>
      <c r="F47" s="77">
        <v>2</v>
      </c>
      <c r="G47" s="77" t="s">
        <v>36</v>
      </c>
      <c r="H47" s="77" t="s">
        <v>599</v>
      </c>
      <c r="I47" s="77" t="s">
        <v>277</v>
      </c>
      <c r="J47" s="77" t="s">
        <v>263</v>
      </c>
      <c r="K47" s="77" t="s">
        <v>566</v>
      </c>
      <c r="L47" s="82" t="e">
        <f>(C47-VLOOKUP(H47,Riders!$A$2:$C$213,2,FALSE))/365</f>
        <v>#N/A</v>
      </c>
      <c r="M47" s="82">
        <f>(C47-VLOOKUP(I47,Riders!$A$2:$C$213,2,FALSE))/365</f>
        <v>28.079452054794519</v>
      </c>
      <c r="N47" s="82">
        <f>(C47-VLOOKUP(J47,Riders!$A$2:$C$213,2,FALSE))/365</f>
        <v>26.641095890410959</v>
      </c>
      <c r="O47" s="82">
        <f>(C47-VLOOKUP(K47,Riders!$A$2:$C$213,2,FALSE))/365</f>
        <v>23.282191780821918</v>
      </c>
      <c r="P47" s="83">
        <v>4</v>
      </c>
      <c r="Q47" s="119">
        <v>14.215999999999999</v>
      </c>
      <c r="R47" s="58">
        <v>22.404</v>
      </c>
      <c r="S47" s="58">
        <v>30.167999999999999</v>
      </c>
      <c r="T47" s="58">
        <v>37.738999999999997</v>
      </c>
      <c r="U47" s="58">
        <v>45.326999999999998</v>
      </c>
      <c r="V47" s="58">
        <v>52.783999999999999</v>
      </c>
      <c r="W47" s="120">
        <v>6.9751157407407403E-4</v>
      </c>
      <c r="X47" s="120">
        <v>7.8587962962962954E-4</v>
      </c>
      <c r="Y47" s="120">
        <v>8.7413194444444441E-4</v>
      </c>
      <c r="Z47" s="120">
        <v>9.6289351851851863E-4</v>
      </c>
      <c r="AA47" s="120">
        <v>1.0523263888888889E-3</v>
      </c>
      <c r="AB47" s="120">
        <v>1.1430439814814814E-3</v>
      </c>
      <c r="AC47" s="120">
        <v>1.2311921296296296E-3</v>
      </c>
      <c r="AD47" s="120">
        <v>1.3192013888888889E-3</v>
      </c>
      <c r="AE47" s="120">
        <v>1.4065046296296297E-3</v>
      </c>
      <c r="AF47" s="120">
        <v>1.4948148148148149E-3</v>
      </c>
      <c r="AG47" s="120">
        <v>1.5842361111111109E-3</v>
      </c>
      <c r="AH47" s="120">
        <v>1.672164351851852E-3</v>
      </c>
      <c r="AI47" s="120">
        <v>1.7596064814814816E-3</v>
      </c>
      <c r="AJ47" s="120">
        <v>1.8492013888888889E-3</v>
      </c>
      <c r="AK47" s="120">
        <v>1.9379166666666668E-3</v>
      </c>
      <c r="AL47" s="120">
        <v>2.0285995370370371E-3</v>
      </c>
      <c r="AM47" s="120">
        <v>2.1180671296296295E-3</v>
      </c>
      <c r="AN47" s="120">
        <v>2.2093171296296297E-3</v>
      </c>
      <c r="AO47" s="120">
        <v>2.3026273148148146E-3</v>
      </c>
      <c r="AP47" s="120">
        <v>2.3929861111111109E-3</v>
      </c>
      <c r="AQ47" s="120">
        <v>2.4833912037037034E-3</v>
      </c>
      <c r="AR47" s="120">
        <v>2.5729629629629631E-3</v>
      </c>
      <c r="AS47" s="120">
        <v>2.6628124999999998E-3</v>
      </c>
      <c r="AT47" s="120">
        <v>2.7536689814814815E-3</v>
      </c>
      <c r="AU47" s="120">
        <v>2.8455092592592594E-3</v>
      </c>
      <c r="AV47" s="120">
        <v>2.9389930555555554E-3</v>
      </c>
      <c r="AW47" s="121">
        <f t="shared" si="1"/>
        <v>56.708765048497817</v>
      </c>
    </row>
    <row r="48" spans="1:49">
      <c r="A48" s="80" t="s">
        <v>12</v>
      </c>
      <c r="B48" s="80">
        <v>2022</v>
      </c>
      <c r="C48" s="81">
        <v>44847</v>
      </c>
      <c r="D48" s="77" t="s">
        <v>13</v>
      </c>
      <c r="E48" s="77" t="s">
        <v>595</v>
      </c>
      <c r="F48" s="77">
        <v>3</v>
      </c>
      <c r="G48" s="77" t="s">
        <v>19</v>
      </c>
      <c r="H48" s="77" t="s">
        <v>602</v>
      </c>
      <c r="I48" s="77" t="s">
        <v>223</v>
      </c>
      <c r="J48" s="77" t="s">
        <v>252</v>
      </c>
      <c r="K48" s="77" t="s">
        <v>603</v>
      </c>
      <c r="L48" s="82">
        <f>(C48-VLOOKUP(H48,Riders!$A$2:$C$213,2,FALSE))/365</f>
        <v>19.917808219178081</v>
      </c>
      <c r="M48" s="82">
        <f>(C48-VLOOKUP(I48,Riders!$A$2:$C$213,2,FALSE))/365</f>
        <v>21.098630136986301</v>
      </c>
      <c r="N48" s="82">
        <f>(C48-VLOOKUP(J48,Riders!$A$2:$C$213,2,FALSE))/365</f>
        <v>23.791780821917808</v>
      </c>
      <c r="O48" s="82">
        <f>(C48-VLOOKUP(K48,Riders!$A$2:$C$213,2,FALSE))/365</f>
        <v>23.38082191780822</v>
      </c>
      <c r="P48" s="83">
        <v>5</v>
      </c>
      <c r="Q48" s="119">
        <v>14.211</v>
      </c>
      <c r="R48" s="58">
        <v>22.776</v>
      </c>
      <c r="S48" s="58">
        <v>30.759</v>
      </c>
      <c r="T48" s="58">
        <v>38.576999999999998</v>
      </c>
      <c r="U48" s="58">
        <v>46.448</v>
      </c>
      <c r="V48" s="58">
        <v>54.161000000000001</v>
      </c>
      <c r="W48" s="120">
        <v>7.1571759259259256E-4</v>
      </c>
      <c r="X48" s="120">
        <v>8.054050925925927E-4</v>
      </c>
      <c r="Y48" s="120">
        <v>8.9594907407407407E-4</v>
      </c>
      <c r="Z48" s="120">
        <v>9.8454861111111117E-4</v>
      </c>
      <c r="AA48" s="120">
        <v>1.0728935185185186E-3</v>
      </c>
      <c r="AB48" s="120">
        <v>1.1623726851851853E-3</v>
      </c>
      <c r="AC48" s="120">
        <v>1.2500810185185184E-3</v>
      </c>
      <c r="AD48" s="120">
        <v>1.337037037037037E-3</v>
      </c>
      <c r="AE48" s="120">
        <v>1.4243981481481484E-3</v>
      </c>
      <c r="AF48" s="120">
        <v>1.5124074074074074E-3</v>
      </c>
      <c r="AG48" s="120">
        <v>1.6024305555555557E-3</v>
      </c>
      <c r="AH48" s="120">
        <v>1.6936111111111112E-3</v>
      </c>
      <c r="AI48" s="120">
        <v>1.7828009259259257E-3</v>
      </c>
      <c r="AJ48" s="120">
        <v>1.8721990740740741E-3</v>
      </c>
      <c r="AK48" s="120">
        <v>1.9616087962962964E-3</v>
      </c>
      <c r="AL48" s="120">
        <v>2.0509143518518519E-3</v>
      </c>
      <c r="AM48" s="120">
        <v>2.1416203703703706E-3</v>
      </c>
      <c r="AN48" s="120">
        <v>2.2307291666666669E-3</v>
      </c>
      <c r="AO48" s="120">
        <v>2.3209837962962962E-3</v>
      </c>
      <c r="AP48" s="120">
        <v>2.4095254629629631E-3</v>
      </c>
      <c r="AQ48" s="120">
        <v>2.4983564814814816E-3</v>
      </c>
      <c r="AR48" s="120">
        <v>2.5873958333333335E-3</v>
      </c>
      <c r="AS48" s="120">
        <v>2.6767824074074077E-3</v>
      </c>
      <c r="AT48" s="120">
        <v>2.767175925925926E-3</v>
      </c>
      <c r="AU48" s="120">
        <v>2.8584259259259257E-3</v>
      </c>
      <c r="AV48" s="120">
        <v>2.9498726851851856E-3</v>
      </c>
      <c r="AW48" s="121">
        <f t="shared" si="1"/>
        <v>56.499613526949133</v>
      </c>
    </row>
    <row r="49" spans="1:49">
      <c r="A49" s="80" t="s">
        <v>12</v>
      </c>
      <c r="B49" s="80">
        <v>2022</v>
      </c>
      <c r="C49" s="81">
        <v>44847</v>
      </c>
      <c r="D49" s="77" t="s">
        <v>13</v>
      </c>
      <c r="E49" s="77" t="s">
        <v>595</v>
      </c>
      <c r="F49" s="77">
        <v>3</v>
      </c>
      <c r="G49" s="77" t="s">
        <v>15</v>
      </c>
      <c r="H49" s="77" t="s">
        <v>581</v>
      </c>
      <c r="I49" s="77" t="s">
        <v>600</v>
      </c>
      <c r="J49" s="77" t="s">
        <v>584</v>
      </c>
      <c r="K49" s="77" t="s">
        <v>601</v>
      </c>
      <c r="L49" s="82" t="e">
        <f>(C49-VLOOKUP(H49,Riders!$A$2:$C$213,2,FALSE))/365</f>
        <v>#N/A</v>
      </c>
      <c r="M49" s="82" t="e">
        <f>(C49-VLOOKUP(I49,Riders!$A$2:$C$213,2,FALSE))/365</f>
        <v>#N/A</v>
      </c>
      <c r="N49" s="82" t="e">
        <f>(C49-VLOOKUP(J49,Riders!$A$2:$C$213,2,FALSE))/365</f>
        <v>#N/A</v>
      </c>
      <c r="O49" s="82" t="e">
        <f>(C49-VLOOKUP(K49,Riders!$A$2:$C$213,2,FALSE))/365</f>
        <v>#N/A</v>
      </c>
      <c r="P49" s="83">
        <v>6</v>
      </c>
      <c r="Q49" s="119">
        <v>14.281000000000001</v>
      </c>
      <c r="R49" s="58">
        <v>22.681999999999999</v>
      </c>
      <c r="S49" s="58">
        <v>30.626999999999999</v>
      </c>
      <c r="T49" s="58">
        <v>38.451999999999998</v>
      </c>
      <c r="U49" s="58">
        <v>46.156999999999996</v>
      </c>
      <c r="V49" s="58">
        <v>53.832999999999998</v>
      </c>
      <c r="W49" s="120">
        <v>7.1284722222222225E-4</v>
      </c>
      <c r="X49" s="120">
        <v>8.0156250000000008E-4</v>
      </c>
      <c r="Y49" s="120">
        <v>8.9120370370370362E-4</v>
      </c>
      <c r="Z49" s="120">
        <v>9.8084490740740749E-4</v>
      </c>
      <c r="AA49" s="120">
        <v>1.072511574074074E-3</v>
      </c>
      <c r="AB49" s="120">
        <v>1.1627430555555555E-3</v>
      </c>
      <c r="AC49" s="120">
        <v>1.2528125000000002E-3</v>
      </c>
      <c r="AD49" s="120">
        <v>1.3421759259259257E-3</v>
      </c>
      <c r="AE49" s="120">
        <v>1.4328240740740742E-3</v>
      </c>
      <c r="AF49" s="120">
        <v>1.5222337962962961E-3</v>
      </c>
      <c r="AG49" s="120">
        <v>1.6112152777777776E-3</v>
      </c>
      <c r="AH49" s="120">
        <v>1.6994675925925925E-3</v>
      </c>
      <c r="AI49" s="120">
        <v>1.787835648148148E-3</v>
      </c>
      <c r="AJ49" s="120">
        <v>1.8761226851851853E-3</v>
      </c>
      <c r="AK49" s="120">
        <v>1.9645486111111109E-3</v>
      </c>
      <c r="AL49" s="120">
        <v>2.0533101851851854E-3</v>
      </c>
      <c r="AM49" s="120">
        <v>2.1423032407407406E-3</v>
      </c>
      <c r="AN49" s="120">
        <v>2.2329976851851855E-3</v>
      </c>
      <c r="AO49" s="120">
        <v>2.3216782407407409E-3</v>
      </c>
      <c r="AP49" s="120">
        <v>2.4104282407407403E-3</v>
      </c>
      <c r="AQ49" s="120">
        <v>2.4988657407407407E-3</v>
      </c>
      <c r="AR49" s="120">
        <v>2.587037037037037E-3</v>
      </c>
      <c r="AS49" s="120">
        <v>2.675266203703704E-3</v>
      </c>
      <c r="AT49" s="120">
        <v>2.7659722222222222E-3</v>
      </c>
      <c r="AU49" s="120">
        <v>2.8579398148148149E-3</v>
      </c>
      <c r="AV49" s="120">
        <v>2.9515856481481476E-3</v>
      </c>
      <c r="AW49" s="121">
        <f t="shared" si="1"/>
        <v>56.466823780375435</v>
      </c>
    </row>
    <row r="50" spans="1:49">
      <c r="A50" s="80" t="s">
        <v>12</v>
      </c>
      <c r="B50" s="80">
        <v>2022</v>
      </c>
      <c r="C50" s="81">
        <v>44847</v>
      </c>
      <c r="D50" s="77" t="s">
        <v>13</v>
      </c>
      <c r="E50" s="77" t="s">
        <v>595</v>
      </c>
      <c r="F50" s="77">
        <v>4</v>
      </c>
      <c r="G50" s="77" t="s">
        <v>27</v>
      </c>
      <c r="H50" s="77" t="s">
        <v>221</v>
      </c>
      <c r="I50" s="77" t="s">
        <v>604</v>
      </c>
      <c r="J50" s="77" t="s">
        <v>536</v>
      </c>
      <c r="K50" s="77" t="s">
        <v>574</v>
      </c>
      <c r="L50" s="82">
        <f>(C50-VLOOKUP(H50,Riders!$A$2:$C$213,2,FALSE))/365</f>
        <v>23.682191780821917</v>
      </c>
      <c r="M50" s="82">
        <f>(C50-VLOOKUP(I50,Riders!$A$2:$C$213,2,FALSE))/365</f>
        <v>20.87123287671233</v>
      </c>
      <c r="N50" s="82">
        <f>(C50-VLOOKUP(J50,Riders!$A$2:$C$213,2,FALSE))/365</f>
        <v>23.605479452054794</v>
      </c>
      <c r="O50" s="82" t="e">
        <f>(C50-VLOOKUP(K50,Riders!$A$2:$C$213,2,FALSE))/365</f>
        <v>#N/A</v>
      </c>
      <c r="P50" s="83">
        <v>7</v>
      </c>
      <c r="Q50" s="119">
        <v>14.38</v>
      </c>
      <c r="R50" s="58">
        <v>22.596</v>
      </c>
      <c r="S50" s="58">
        <v>30.387</v>
      </c>
      <c r="T50" s="58">
        <v>38.079000000000001</v>
      </c>
      <c r="U50" s="58">
        <v>45.753999999999998</v>
      </c>
      <c r="V50" s="58">
        <v>53.55</v>
      </c>
      <c r="W50" s="120">
        <v>7.0974537037037046E-4</v>
      </c>
      <c r="X50" s="120">
        <v>7.9993055555555546E-4</v>
      </c>
      <c r="Y50" s="120">
        <v>8.9023148148148154E-4</v>
      </c>
      <c r="Z50" s="120">
        <v>9.8179398148148149E-4</v>
      </c>
      <c r="AA50" s="120">
        <v>1.0715625E-3</v>
      </c>
      <c r="AB50" s="120">
        <v>1.1618402777777777E-3</v>
      </c>
      <c r="AC50" s="120">
        <v>1.2506597222222222E-3</v>
      </c>
      <c r="AD50" s="120">
        <v>1.3397916666666669E-3</v>
      </c>
      <c r="AE50" s="120">
        <v>1.4287037037037037E-3</v>
      </c>
      <c r="AF50" s="120">
        <v>1.5180208333333332E-3</v>
      </c>
      <c r="AG50" s="120">
        <v>1.6093402777777779E-3</v>
      </c>
      <c r="AH50" s="120">
        <v>1.7021180555555555E-3</v>
      </c>
      <c r="AI50" s="120">
        <v>1.7934606481481482E-3</v>
      </c>
      <c r="AJ50" s="120">
        <v>1.8852083333333334E-3</v>
      </c>
      <c r="AK50" s="120">
        <v>1.9765856481481483E-3</v>
      </c>
      <c r="AL50" s="120">
        <v>2.0698495370370371E-3</v>
      </c>
      <c r="AM50" s="120">
        <v>2.1611574074074072E-3</v>
      </c>
      <c r="AN50" s="120">
        <v>2.2525462962962963E-3</v>
      </c>
      <c r="AO50" s="120">
        <v>2.3450810185185185E-3</v>
      </c>
      <c r="AP50" s="120">
        <v>2.4351041666666666E-3</v>
      </c>
      <c r="AQ50" s="120">
        <v>2.5229050925925926E-3</v>
      </c>
      <c r="AR50" s="120">
        <v>2.6097106481481479E-3</v>
      </c>
      <c r="AS50" s="120">
        <v>2.6965972222222222E-3</v>
      </c>
      <c r="AT50" s="120">
        <v>2.7834374999999999E-3</v>
      </c>
      <c r="AU50" s="120">
        <v>2.8710879629629629E-3</v>
      </c>
      <c r="AV50" s="120">
        <v>2.9610532407407411E-3</v>
      </c>
      <c r="AW50" s="121">
        <f t="shared" si="1"/>
        <v>56.286278265288168</v>
      </c>
    </row>
    <row r="51" spans="1:49">
      <c r="A51" s="80" t="s">
        <v>12</v>
      </c>
      <c r="B51" s="80">
        <v>2022</v>
      </c>
      <c r="C51" s="81">
        <v>44847</v>
      </c>
      <c r="D51" s="77" t="s">
        <v>13</v>
      </c>
      <c r="E51" s="77" t="s">
        <v>595</v>
      </c>
      <c r="F51" s="77">
        <v>4</v>
      </c>
      <c r="G51" s="77" t="s">
        <v>67</v>
      </c>
      <c r="H51" s="77" t="s">
        <v>278</v>
      </c>
      <c r="I51" s="77" t="s">
        <v>578</v>
      </c>
      <c r="J51" s="77" t="s">
        <v>605</v>
      </c>
      <c r="K51" s="77" t="s">
        <v>580</v>
      </c>
      <c r="L51" s="82" t="e">
        <f>(C51-VLOOKUP(H51,Riders!$A$2:$C$213,2,FALSE))/365</f>
        <v>#N/A</v>
      </c>
      <c r="M51" s="82" t="e">
        <f>(C51-VLOOKUP(I51,Riders!$A$2:$C$213,2,FALSE))/365</f>
        <v>#N/A</v>
      </c>
      <c r="N51" s="82" t="e">
        <f>(C51-VLOOKUP(J51,Riders!$A$2:$C$213,2,FALSE))/365</f>
        <v>#N/A</v>
      </c>
      <c r="O51" s="82" t="e">
        <f>(C51-VLOOKUP(K51,Riders!$A$2:$C$213,2,FALSE))/365</f>
        <v>#N/A</v>
      </c>
      <c r="P51" s="83">
        <v>8</v>
      </c>
      <c r="Q51" s="119">
        <v>15.013</v>
      </c>
      <c r="R51" s="58">
        <v>23.334</v>
      </c>
      <c r="S51" s="58">
        <v>31.161000000000001</v>
      </c>
      <c r="T51" s="58">
        <v>38.86</v>
      </c>
      <c r="U51" s="58">
        <v>46.646000000000001</v>
      </c>
      <c r="V51" s="58">
        <v>54.295000000000002</v>
      </c>
      <c r="W51" s="120">
        <v>7.178587962962963E-4</v>
      </c>
      <c r="X51" s="120">
        <v>8.0978009259259252E-4</v>
      </c>
      <c r="Y51" s="120">
        <v>9.0012731481481497E-4</v>
      </c>
      <c r="Z51" s="120">
        <v>9.9063657407407412E-4</v>
      </c>
      <c r="AA51" s="120">
        <v>1.082685185185185E-3</v>
      </c>
      <c r="AB51" s="120">
        <v>1.1723842592592591E-3</v>
      </c>
      <c r="AC51" s="120">
        <v>1.2614004629629629E-3</v>
      </c>
      <c r="AD51" s="120">
        <v>1.3509027777777779E-3</v>
      </c>
      <c r="AE51" s="120">
        <v>1.4426504629629631E-3</v>
      </c>
      <c r="AF51" s="120">
        <v>1.5328703703703702E-3</v>
      </c>
      <c r="AG51" s="120">
        <v>1.6226736111111112E-3</v>
      </c>
      <c r="AH51" s="120">
        <v>1.7129166666666666E-3</v>
      </c>
      <c r="AI51" s="120">
        <v>1.8053124999999998E-3</v>
      </c>
      <c r="AJ51" s="120">
        <v>1.8990393518518521E-3</v>
      </c>
      <c r="AK51" s="120">
        <v>1.9958217592592593E-3</v>
      </c>
      <c r="AL51" s="120">
        <v>2.0925115740740743E-3</v>
      </c>
      <c r="AM51" s="120">
        <v>2.1856365740740742E-3</v>
      </c>
      <c r="AN51" s="120">
        <v>2.2785532407407407E-3</v>
      </c>
      <c r="AO51" s="120">
        <v>2.3739583333333334E-3</v>
      </c>
      <c r="AP51" s="120">
        <v>2.466736111111111E-3</v>
      </c>
      <c r="AQ51" s="120">
        <v>2.5591898148148149E-3</v>
      </c>
      <c r="AR51" s="120">
        <v>2.6515509259259257E-3</v>
      </c>
      <c r="AS51" s="120">
        <v>2.7441203703703703E-3</v>
      </c>
      <c r="AT51" s="120">
        <v>2.8376504629629633E-3</v>
      </c>
      <c r="AU51" s="120">
        <v>2.9315393518518518E-3</v>
      </c>
      <c r="AV51" s="120">
        <v>3.0261574074074075E-3</v>
      </c>
      <c r="AW51" s="121">
        <f t="shared" si="1"/>
        <v>55.075346133251735</v>
      </c>
    </row>
    <row r="52" spans="1:49">
      <c r="A52" s="84" t="s">
        <v>12</v>
      </c>
      <c r="B52" s="84">
        <v>2022</v>
      </c>
      <c r="C52" s="85">
        <v>44847</v>
      </c>
      <c r="D52" s="84" t="s">
        <v>13</v>
      </c>
      <c r="E52" s="84" t="s">
        <v>209</v>
      </c>
      <c r="F52" s="84" t="s">
        <v>210</v>
      </c>
      <c r="G52" s="84" t="s">
        <v>53</v>
      </c>
      <c r="H52" s="84" t="s">
        <v>233</v>
      </c>
      <c r="I52" s="84" t="s">
        <v>597</v>
      </c>
      <c r="J52" s="84" t="s">
        <v>528</v>
      </c>
      <c r="K52" s="84" t="s">
        <v>327</v>
      </c>
      <c r="L52" s="86">
        <f>(C52-VLOOKUP(H52,Riders!$A$2:$C$213,2,FALSE))/365</f>
        <v>24.641095890410959</v>
      </c>
      <c r="M52" s="86">
        <f>(C52-VLOOKUP(I52,Riders!$A$2:$C$213,2,FALSE))/365</f>
        <v>23.32054794520548</v>
      </c>
      <c r="N52" s="86">
        <f>(C52-VLOOKUP(J52,Riders!$A$2:$C$213,2,FALSE))/365</f>
        <v>22.953424657534246</v>
      </c>
      <c r="O52" s="86">
        <f>(C52-VLOOKUP(K52,Riders!$A$2:$C$213,2,FALSE))/365</f>
        <v>21.81095890410959</v>
      </c>
      <c r="P52" s="84">
        <v>1</v>
      </c>
      <c r="Q52" s="119">
        <v>13.749000000000001</v>
      </c>
      <c r="R52" s="58">
        <v>21.716000000000001</v>
      </c>
      <c r="S52" s="58">
        <v>29.262</v>
      </c>
      <c r="T52" s="58">
        <v>36.765999999999998</v>
      </c>
      <c r="U52" s="58">
        <v>44.377000000000002</v>
      </c>
      <c r="V52" s="58">
        <v>51.838999999999999</v>
      </c>
      <c r="W52" s="120">
        <v>6.8625000000000012E-4</v>
      </c>
      <c r="X52" s="120">
        <v>7.7280092592592591E-4</v>
      </c>
      <c r="Y52" s="120">
        <v>8.6130787037037035E-4</v>
      </c>
      <c r="Z52" s="120">
        <v>9.4901620370370365E-4</v>
      </c>
      <c r="AA52" s="120">
        <v>1.0363541666666668E-3</v>
      </c>
      <c r="AB52" s="120">
        <v>1.1241782407407407E-3</v>
      </c>
      <c r="AC52" s="120">
        <v>1.2125347222222223E-3</v>
      </c>
      <c r="AD52" s="120">
        <v>1.2997569444444445E-3</v>
      </c>
      <c r="AE52" s="120">
        <v>1.387013888888889E-3</v>
      </c>
      <c r="AF52" s="120">
        <v>1.4747569444444443E-3</v>
      </c>
      <c r="AG52" s="120">
        <v>1.562511574074074E-3</v>
      </c>
      <c r="AH52" s="120">
        <v>1.6513657407407406E-3</v>
      </c>
      <c r="AI52" s="120">
        <v>1.7383333333333333E-3</v>
      </c>
      <c r="AJ52" s="120">
        <v>1.8254050925925927E-3</v>
      </c>
      <c r="AK52" s="120">
        <v>1.9123032407407407E-3</v>
      </c>
      <c r="AL52" s="120">
        <v>2.0022916666666665E-3</v>
      </c>
      <c r="AM52" s="120">
        <v>2.0918750000000004E-3</v>
      </c>
      <c r="AN52" s="120">
        <v>2.1828356481481482E-3</v>
      </c>
      <c r="AO52" s="120">
        <v>2.2716782407407408E-3</v>
      </c>
      <c r="AP52" s="120">
        <v>2.3614351851851852E-3</v>
      </c>
      <c r="AQ52" s="120">
        <v>2.451585648148148E-3</v>
      </c>
      <c r="AR52" s="120">
        <v>2.5401388888888891E-3</v>
      </c>
      <c r="AS52" s="120">
        <v>2.6274189814814819E-3</v>
      </c>
      <c r="AT52" s="120">
        <v>2.714861111111111E-3</v>
      </c>
      <c r="AU52" s="120">
        <v>2.8018055555555556E-3</v>
      </c>
      <c r="AV52" s="120">
        <v>2.8907407407407406E-3</v>
      </c>
      <c r="AW52" s="121">
        <f t="shared" si="1"/>
        <v>57.655349135169764</v>
      </c>
    </row>
    <row r="53" spans="1:49">
      <c r="A53" s="84" t="s">
        <v>12</v>
      </c>
      <c r="B53" s="84">
        <v>2022</v>
      </c>
      <c r="C53" s="85">
        <v>44847</v>
      </c>
      <c r="D53" s="84" t="s">
        <v>13</v>
      </c>
      <c r="E53" s="84" t="s">
        <v>209</v>
      </c>
      <c r="F53" s="84" t="s">
        <v>210</v>
      </c>
      <c r="G53" s="84" t="s">
        <v>17</v>
      </c>
      <c r="H53" s="84" t="s">
        <v>564</v>
      </c>
      <c r="I53" s="84" t="s">
        <v>220</v>
      </c>
      <c r="J53" s="84" t="s">
        <v>563</v>
      </c>
      <c r="K53" s="84" t="s">
        <v>562</v>
      </c>
      <c r="L53" s="86">
        <f>(C53-VLOOKUP(H53,Riders!$A$2:$C$213,2,FALSE))/365</f>
        <v>24.901369863013699</v>
      </c>
      <c r="M53" s="86">
        <f>(C53-VLOOKUP(I53,Riders!$A$2:$C$213,2,FALSE))/365</f>
        <v>23.767123287671232</v>
      </c>
      <c r="N53" s="86">
        <f>(C53-VLOOKUP(J53,Riders!$A$2:$C$213,2,FALSE))/365</f>
        <v>23.487671232876714</v>
      </c>
      <c r="O53" s="86">
        <f>(C53-VLOOKUP(K53,Riders!$A$2:$C$213,2,FALSE))/365</f>
        <v>22.172602739726027</v>
      </c>
      <c r="P53" s="84">
        <v>2</v>
      </c>
      <c r="Q53" s="119">
        <v>14.025</v>
      </c>
      <c r="R53" s="58">
        <v>22.352</v>
      </c>
      <c r="S53" s="58">
        <v>30.082000000000001</v>
      </c>
      <c r="T53" s="58">
        <v>37.584000000000003</v>
      </c>
      <c r="U53" s="58">
        <v>45.01</v>
      </c>
      <c r="V53" s="58">
        <v>52.472000000000001</v>
      </c>
      <c r="W53" s="120">
        <v>6.9530092592592603E-4</v>
      </c>
      <c r="X53" s="120">
        <v>7.8245370370370372E-4</v>
      </c>
      <c r="Y53" s="120">
        <v>8.6947916666666673E-4</v>
      </c>
      <c r="Z53" s="120">
        <v>9.5729166666666673E-4</v>
      </c>
      <c r="AA53" s="120">
        <v>1.0453009259259259E-3</v>
      </c>
      <c r="AB53" s="120">
        <v>1.1357407407407408E-3</v>
      </c>
      <c r="AC53" s="120">
        <v>1.2241087962962963E-3</v>
      </c>
      <c r="AD53" s="120">
        <v>1.3129398148148147E-3</v>
      </c>
      <c r="AE53" s="120">
        <v>1.4020023148148145E-3</v>
      </c>
      <c r="AF53" s="120">
        <v>1.4919212962962961E-3</v>
      </c>
      <c r="AG53" s="120">
        <v>1.5829861111111112E-3</v>
      </c>
      <c r="AH53" s="120">
        <v>1.6718749999999998E-3</v>
      </c>
      <c r="AI53" s="120">
        <v>1.7595023148148147E-3</v>
      </c>
      <c r="AJ53" s="120">
        <v>1.8465162037037037E-3</v>
      </c>
      <c r="AK53" s="120">
        <v>1.9333564814814814E-3</v>
      </c>
      <c r="AL53" s="120">
        <v>2.0202893518518517E-3</v>
      </c>
      <c r="AM53" s="120">
        <v>2.106886574074074E-3</v>
      </c>
      <c r="AN53" s="120">
        <v>2.1936921296296296E-3</v>
      </c>
      <c r="AO53" s="120">
        <v>2.2824652777777778E-3</v>
      </c>
      <c r="AP53" s="120">
        <v>2.3701620370370369E-3</v>
      </c>
      <c r="AQ53" s="120">
        <v>2.4587731481481483E-3</v>
      </c>
      <c r="AR53" s="120">
        <v>2.5454976851851849E-3</v>
      </c>
      <c r="AS53" s="120">
        <v>2.6323379629629631E-3</v>
      </c>
      <c r="AT53" s="120">
        <v>2.7214236111111107E-3</v>
      </c>
      <c r="AU53" s="120">
        <v>2.8111226851851852E-3</v>
      </c>
      <c r="AV53" s="120">
        <v>2.9024768518518523E-3</v>
      </c>
      <c r="AW53" s="121">
        <f t="shared" si="1"/>
        <v>57.422220804389603</v>
      </c>
    </row>
    <row r="54" spans="1:49">
      <c r="A54" s="84" t="s">
        <v>12</v>
      </c>
      <c r="B54" s="84">
        <v>2022</v>
      </c>
      <c r="C54" s="85">
        <v>44847</v>
      </c>
      <c r="D54" s="84" t="s">
        <v>13</v>
      </c>
      <c r="E54" s="84" t="s">
        <v>209</v>
      </c>
      <c r="F54" s="84" t="s">
        <v>211</v>
      </c>
      <c r="G54" s="84" t="s">
        <v>25</v>
      </c>
      <c r="H54" s="84" t="s">
        <v>339</v>
      </c>
      <c r="I54" s="84" t="s">
        <v>276</v>
      </c>
      <c r="J54" s="84" t="s">
        <v>559</v>
      </c>
      <c r="K54" s="84" t="s">
        <v>560</v>
      </c>
      <c r="L54" s="86">
        <f>(C54-VLOOKUP(H54,Riders!$A$2:$C$213,2,FALSE))/365</f>
        <v>32.221917808219175</v>
      </c>
      <c r="M54" s="86">
        <f>(C54-VLOOKUP(I54,Riders!$A$2:$C$213,2,FALSE))/365</f>
        <v>28.608219178082191</v>
      </c>
      <c r="N54" s="86">
        <f>(C54-VLOOKUP(J54,Riders!$A$2:$C$213,2,FALSE))/365</f>
        <v>25.55890410958904</v>
      </c>
      <c r="O54" s="86" t="e">
        <f>(C54-VLOOKUP(K54,Riders!$A$2:$C$213,2,FALSE))/365</f>
        <v>#N/A</v>
      </c>
      <c r="P54" s="84">
        <v>3</v>
      </c>
      <c r="Q54" s="119">
        <v>14.266</v>
      </c>
      <c r="R54" s="58">
        <v>22.777000000000001</v>
      </c>
      <c r="S54" s="58">
        <v>30.507000000000001</v>
      </c>
      <c r="T54" s="58">
        <v>38.027000000000001</v>
      </c>
      <c r="U54" s="58">
        <v>45.576999999999998</v>
      </c>
      <c r="V54" s="58">
        <v>53.008000000000003</v>
      </c>
      <c r="W54" s="120">
        <v>6.996874999999999E-4</v>
      </c>
      <c r="X54" s="120">
        <v>7.8793981481481477E-4</v>
      </c>
      <c r="Y54" s="120">
        <v>8.7466435185185184E-4</v>
      </c>
      <c r="Z54" s="120">
        <v>9.6180555555555559E-4</v>
      </c>
      <c r="AA54" s="120">
        <v>1.049039351851852E-3</v>
      </c>
      <c r="AB54" s="120">
        <v>1.1365046296296297E-3</v>
      </c>
      <c r="AC54" s="120">
        <v>1.2258333333333333E-3</v>
      </c>
      <c r="AD54" s="120">
        <v>1.3141550925925925E-3</v>
      </c>
      <c r="AE54" s="120">
        <v>1.4021643518518517E-3</v>
      </c>
      <c r="AF54" s="120">
        <v>1.4900462962962964E-3</v>
      </c>
      <c r="AG54" s="120">
        <v>1.577650462962963E-3</v>
      </c>
      <c r="AH54" s="120">
        <v>1.6672106481481483E-3</v>
      </c>
      <c r="AI54" s="120">
        <v>1.7549652777777778E-3</v>
      </c>
      <c r="AJ54" s="120">
        <v>1.8428935185185187E-3</v>
      </c>
      <c r="AK54" s="120">
        <v>1.9315046296296296E-3</v>
      </c>
      <c r="AL54" s="120">
        <v>2.0214930555555555E-3</v>
      </c>
      <c r="AM54" s="120">
        <v>2.1128819444444446E-3</v>
      </c>
      <c r="AN54" s="120">
        <v>2.2025231481481483E-3</v>
      </c>
      <c r="AO54" s="120">
        <v>2.2935416666666664E-3</v>
      </c>
      <c r="AP54" s="120">
        <v>2.3817708333333334E-3</v>
      </c>
      <c r="AQ54" s="120">
        <v>2.4697453703703704E-3</v>
      </c>
      <c r="AR54" s="120">
        <v>2.5575925925925926E-3</v>
      </c>
      <c r="AS54" s="120">
        <v>2.6445833333333334E-3</v>
      </c>
      <c r="AT54" s="120">
        <v>2.7320254629629626E-3</v>
      </c>
      <c r="AU54" s="120">
        <v>2.8198032407407408E-3</v>
      </c>
      <c r="AV54" s="120">
        <v>2.9093634259259259E-3</v>
      </c>
      <c r="AW54" s="121">
        <f t="shared" si="1"/>
        <v>57.286300219995304</v>
      </c>
    </row>
    <row r="55" spans="1:49">
      <c r="A55" s="84" t="s">
        <v>12</v>
      </c>
      <c r="B55" s="84">
        <v>2022</v>
      </c>
      <c r="C55" s="85">
        <v>44847</v>
      </c>
      <c r="D55" s="84" t="s">
        <v>13</v>
      </c>
      <c r="E55" s="84" t="s">
        <v>209</v>
      </c>
      <c r="F55" s="84" t="s">
        <v>211</v>
      </c>
      <c r="G55" s="84" t="s">
        <v>36</v>
      </c>
      <c r="H55" s="84" t="s">
        <v>599</v>
      </c>
      <c r="I55" s="84" t="s">
        <v>277</v>
      </c>
      <c r="J55" s="84" t="s">
        <v>263</v>
      </c>
      <c r="K55" s="84" t="s">
        <v>566</v>
      </c>
      <c r="L55" s="86" t="e">
        <f>(C55-VLOOKUP(H55,Riders!$A$2:$C$213,2,FALSE))/365</f>
        <v>#N/A</v>
      </c>
      <c r="M55" s="86">
        <f>(C55-VLOOKUP(I55,Riders!$A$2:$C$213,2,FALSE))/365</f>
        <v>28.079452054794519</v>
      </c>
      <c r="N55" s="86">
        <f>(C55-VLOOKUP(J55,Riders!$A$2:$C$213,2,FALSE))/365</f>
        <v>26.641095890410959</v>
      </c>
      <c r="O55" s="86">
        <f>(C55-VLOOKUP(K55,Riders!$A$2:$C$213,2,FALSE))/365</f>
        <v>23.282191780821918</v>
      </c>
      <c r="P55" s="84">
        <v>4</v>
      </c>
      <c r="Q55" s="119">
        <v>14.302</v>
      </c>
      <c r="R55" s="58">
        <v>22.521999999999998</v>
      </c>
      <c r="S55" s="58">
        <v>30.305</v>
      </c>
      <c r="T55" s="58">
        <v>37.883000000000003</v>
      </c>
      <c r="U55" s="58">
        <v>45.497</v>
      </c>
      <c r="V55" s="58">
        <v>53.01</v>
      </c>
      <c r="W55" s="120">
        <v>7.0089120370370368E-4</v>
      </c>
      <c r="X55" s="120">
        <v>7.8872685185185176E-4</v>
      </c>
      <c r="Y55" s="120">
        <v>8.784143518518519E-4</v>
      </c>
      <c r="Z55" s="120">
        <v>9.6706018518518528E-4</v>
      </c>
      <c r="AA55" s="120">
        <v>1.0563657407407407E-3</v>
      </c>
      <c r="AB55" s="120">
        <v>1.1470833333333333E-3</v>
      </c>
      <c r="AC55" s="120">
        <v>1.2349884259259261E-3</v>
      </c>
      <c r="AD55" s="120">
        <v>1.3225925925925924E-3</v>
      </c>
      <c r="AE55" s="120">
        <v>1.4100231481481481E-3</v>
      </c>
      <c r="AF55" s="120">
        <v>1.4980555555555554E-3</v>
      </c>
      <c r="AG55" s="120">
        <v>1.5876504629629632E-3</v>
      </c>
      <c r="AH55" s="120">
        <v>1.6756944444444447E-3</v>
      </c>
      <c r="AI55" s="120">
        <v>1.7630902777777777E-3</v>
      </c>
      <c r="AJ55" s="120">
        <v>1.852986111111111E-3</v>
      </c>
      <c r="AK55" s="120">
        <v>1.9424884259259258E-3</v>
      </c>
      <c r="AL55" s="120">
        <v>2.0346643518518522E-3</v>
      </c>
      <c r="AM55" s="120">
        <v>2.1263194444444446E-3</v>
      </c>
      <c r="AN55" s="120">
        <v>2.2161574074074071E-3</v>
      </c>
      <c r="AO55" s="120">
        <v>2.3064236111111111E-3</v>
      </c>
      <c r="AP55" s="120">
        <v>2.3962384259259258E-3</v>
      </c>
      <c r="AQ55" s="120">
        <v>2.486273148148148E-3</v>
      </c>
      <c r="AR55" s="120">
        <v>2.5763425925925923E-3</v>
      </c>
      <c r="AS55" s="120">
        <v>2.6661689814814816E-3</v>
      </c>
      <c r="AT55" s="120">
        <v>2.7567013888888888E-3</v>
      </c>
      <c r="AU55" s="120">
        <v>2.8471759259259262E-3</v>
      </c>
      <c r="AV55" s="120">
        <v>2.9382638888888883E-3</v>
      </c>
      <c r="AW55" s="121">
        <f t="shared" si="1"/>
        <v>56.722838032662914</v>
      </c>
    </row>
    <row r="56" spans="1:49">
      <c r="A56" s="76" t="s">
        <v>71</v>
      </c>
      <c r="B56" s="76">
        <v>2022</v>
      </c>
      <c r="C56" s="78">
        <v>44841</v>
      </c>
      <c r="D56" s="76" t="s">
        <v>72</v>
      </c>
      <c r="E56" s="76" t="s">
        <v>518</v>
      </c>
      <c r="F56" s="76" t="s">
        <v>518</v>
      </c>
      <c r="G56" s="76" t="s">
        <v>38</v>
      </c>
      <c r="H56" s="76" t="s">
        <v>251</v>
      </c>
      <c r="I56" s="76" t="s">
        <v>607</v>
      </c>
      <c r="J56" s="76" t="s">
        <v>608</v>
      </c>
      <c r="K56" s="76" t="s">
        <v>609</v>
      </c>
      <c r="L56" s="79">
        <f>(C56-VLOOKUP(H56,Riders!$A$2:$C$213,2,FALSE))/365</f>
        <v>28.523287671232875</v>
      </c>
      <c r="M56" s="79" t="e">
        <f>(C56-VLOOKUP(I56,Riders!$A$2:$C$213,2,FALSE))/365</f>
        <v>#N/A</v>
      </c>
      <c r="N56" s="79" t="e">
        <f>(C56-VLOOKUP(J56,Riders!$A$2:$C$213,2,FALSE))/365</f>
        <v>#N/A</v>
      </c>
      <c r="O56" s="79" t="e">
        <f>(C56-VLOOKUP(K56,Riders!$A$2:$C$213,2,FALSE))/365</f>
        <v>#N/A</v>
      </c>
      <c r="P56" s="76">
        <v>1</v>
      </c>
      <c r="Q56" s="119">
        <v>14.680999999999999</v>
      </c>
      <c r="R56" s="58">
        <v>23.088000000000001</v>
      </c>
      <c r="S56" s="58">
        <v>31.056000000000001</v>
      </c>
      <c r="T56" s="58">
        <v>39.009</v>
      </c>
      <c r="U56" s="58">
        <v>46.947000000000003</v>
      </c>
      <c r="V56" s="58">
        <v>55.06</v>
      </c>
      <c r="W56" s="120">
        <v>7.3045138888888888E-4</v>
      </c>
      <c r="X56" s="120">
        <v>8.2339120370370378E-4</v>
      </c>
      <c r="Y56" s="120">
        <v>9.1894675925925922E-4</v>
      </c>
      <c r="Z56" s="120">
        <v>1.0139351851851852E-3</v>
      </c>
      <c r="AA56" s="120">
        <v>1.1104282407407408E-3</v>
      </c>
      <c r="AB56" s="120">
        <v>1.2078124999999999E-3</v>
      </c>
      <c r="AC56" s="120">
        <v>1.3015856481481481E-3</v>
      </c>
      <c r="AD56" s="120">
        <v>1.3960763888888888E-3</v>
      </c>
      <c r="AE56" s="120">
        <v>1.4899074074074075E-3</v>
      </c>
      <c r="AF56" s="120">
        <v>1.5826851851851852E-3</v>
      </c>
      <c r="AG56" s="120">
        <v>1.6779861111111112E-3</v>
      </c>
      <c r="AH56" s="120">
        <v>1.7717361111111111E-3</v>
      </c>
      <c r="AI56" s="120">
        <v>1.8656712962962965E-3</v>
      </c>
      <c r="AJ56" s="120">
        <v>1.9604513888888892E-3</v>
      </c>
      <c r="AK56" s="120">
        <v>2.0549537037037038E-3</v>
      </c>
      <c r="AL56" s="120">
        <v>2.1486226851851853E-3</v>
      </c>
      <c r="AM56" s="120">
        <v>2.2425694444444442E-3</v>
      </c>
      <c r="AN56" s="120">
        <v>2.3377083333333331E-3</v>
      </c>
      <c r="AO56" s="120">
        <v>2.4298379629629631E-3</v>
      </c>
      <c r="AP56" s="120">
        <v>2.5207407407407405E-3</v>
      </c>
      <c r="AQ56" s="120">
        <v>2.6138657407407408E-3</v>
      </c>
      <c r="AR56" s="120">
        <v>2.7062152777777779E-3</v>
      </c>
      <c r="AS56" s="120">
        <v>2.8003356481481486E-3</v>
      </c>
      <c r="AT56" s="120">
        <v>2.897071759259259E-3</v>
      </c>
      <c r="AU56" s="120">
        <v>2.9912500000000004E-3</v>
      </c>
      <c r="AV56" s="120">
        <v>3.0866319444444444E-3</v>
      </c>
      <c r="AW56" s="121">
        <f t="shared" si="1"/>
        <v>53.996287755216827</v>
      </c>
    </row>
    <row r="57" spans="1:49">
      <c r="A57" s="76" t="s">
        <v>71</v>
      </c>
      <c r="B57" s="76">
        <v>2022</v>
      </c>
      <c r="C57" s="78">
        <v>44841</v>
      </c>
      <c r="D57" s="76" t="s">
        <v>72</v>
      </c>
      <c r="E57" s="76" t="s">
        <v>518</v>
      </c>
      <c r="F57" s="76" t="s">
        <v>518</v>
      </c>
      <c r="G57" s="76" t="s">
        <v>29</v>
      </c>
      <c r="H57" s="76" t="s">
        <v>222</v>
      </c>
      <c r="I57" s="76" t="s">
        <v>620</v>
      </c>
      <c r="J57" s="76" t="s">
        <v>621</v>
      </c>
      <c r="K57" s="76" t="s">
        <v>558</v>
      </c>
      <c r="L57" s="79">
        <f>(C57-VLOOKUP(H57,Riders!$A$2:$C$213,2,FALSE))/365</f>
        <v>24.523287671232875</v>
      </c>
      <c r="M57" s="79" t="e">
        <f>(C57-VLOOKUP(I57,Riders!$A$2:$C$213,2,FALSE))/365</f>
        <v>#N/A</v>
      </c>
      <c r="N57" s="79" t="e">
        <f>(C57-VLOOKUP(J57,Riders!$A$2:$C$213,2,FALSE))/365</f>
        <v>#N/A</v>
      </c>
      <c r="O57" s="79">
        <f>(C57-VLOOKUP(K57,Riders!$A$2:$C$213,2,FALSE))/365</f>
        <v>19.136986301369863</v>
      </c>
      <c r="P57" s="76">
        <v>2</v>
      </c>
      <c r="Q57" s="119">
        <v>14.397</v>
      </c>
      <c r="R57" s="58">
        <v>22.895</v>
      </c>
      <c r="S57" s="58">
        <v>31.106999999999999</v>
      </c>
      <c r="T57" s="58">
        <v>39.127000000000002</v>
      </c>
      <c r="U57" s="58">
        <v>47.308</v>
      </c>
      <c r="V57" s="58">
        <v>55.305999999999997</v>
      </c>
      <c r="W57" s="120">
        <v>7.347685185185186E-4</v>
      </c>
      <c r="X57" s="120">
        <v>8.298379629629631E-4</v>
      </c>
      <c r="Y57" s="120">
        <v>9.2281250000000002E-4</v>
      </c>
      <c r="Z57" s="120">
        <v>1.0153587962962963E-3</v>
      </c>
      <c r="AA57" s="120">
        <v>1.1093518518518518E-3</v>
      </c>
      <c r="AB57" s="120">
        <v>1.2029861111111111E-3</v>
      </c>
      <c r="AC57" s="120">
        <v>1.2967129629629628E-3</v>
      </c>
      <c r="AD57" s="120">
        <v>1.3915277777777778E-3</v>
      </c>
      <c r="AE57" s="120">
        <v>1.4840046296296294E-3</v>
      </c>
      <c r="AF57" s="120">
        <v>1.5760185185185185E-3</v>
      </c>
      <c r="AG57" s="120">
        <v>1.6699189814814814E-3</v>
      </c>
      <c r="AH57" s="120">
        <v>1.7622337962962962E-3</v>
      </c>
      <c r="AI57" s="120">
        <v>1.8551041666666666E-3</v>
      </c>
      <c r="AJ57" s="120">
        <v>1.9491666666666668E-3</v>
      </c>
      <c r="AK57" s="120">
        <v>2.0423726851851853E-3</v>
      </c>
      <c r="AL57" s="120">
        <v>2.1362152777777781E-3</v>
      </c>
      <c r="AM57" s="120">
        <v>2.2323842592592595E-3</v>
      </c>
      <c r="AN57" s="120">
        <v>2.3299768518518517E-3</v>
      </c>
      <c r="AO57" s="120">
        <v>2.4301041666666664E-3</v>
      </c>
      <c r="AP57" s="120">
        <v>2.5260763888888889E-3</v>
      </c>
      <c r="AQ57" s="120">
        <v>2.6214930555555557E-3</v>
      </c>
      <c r="AR57" s="120">
        <v>2.7168287037037039E-3</v>
      </c>
      <c r="AS57" s="120">
        <v>2.8140972222222217E-3</v>
      </c>
      <c r="AT57" s="120">
        <v>2.9084953703703707E-3</v>
      </c>
      <c r="AU57" s="120">
        <v>3.0026736111111109E-3</v>
      </c>
      <c r="AV57" s="120">
        <v>3.0971180555555556E-3</v>
      </c>
      <c r="AW57" s="121">
        <f t="shared" si="1"/>
        <v>53.813469062860854</v>
      </c>
    </row>
    <row r="58" spans="1:49">
      <c r="A58" s="76" t="s">
        <v>71</v>
      </c>
      <c r="B58" s="76">
        <v>2022</v>
      </c>
      <c r="C58" s="78">
        <v>44841</v>
      </c>
      <c r="D58" s="76" t="s">
        <v>72</v>
      </c>
      <c r="E58" s="76" t="s">
        <v>518</v>
      </c>
      <c r="F58" s="76" t="s">
        <v>518</v>
      </c>
      <c r="G58" s="76" t="s">
        <v>21</v>
      </c>
      <c r="H58" s="76" t="s">
        <v>257</v>
      </c>
      <c r="I58" s="76" t="s">
        <v>622</v>
      </c>
      <c r="J58" s="76" t="s">
        <v>623</v>
      </c>
      <c r="K58" s="76" t="s">
        <v>624</v>
      </c>
      <c r="L58" s="79" t="e">
        <f>(C58-VLOOKUP(H58,Riders!$A$2:$C$213,2,FALSE))/365</f>
        <v>#N/A</v>
      </c>
      <c r="M58" s="79" t="e">
        <f>(C58-VLOOKUP(I58,Riders!$A$2:$C$213,2,FALSE))/365</f>
        <v>#N/A</v>
      </c>
      <c r="N58" s="79" t="e">
        <f>(C58-VLOOKUP(J58,Riders!$A$2:$C$213,2,FALSE))/365</f>
        <v>#N/A</v>
      </c>
      <c r="O58" s="79" t="e">
        <f>(C58-VLOOKUP(K58,Riders!$A$2:$C$213,2,FALSE))/365</f>
        <v>#N/A</v>
      </c>
      <c r="P58" s="76">
        <v>3</v>
      </c>
      <c r="Q58" s="119">
        <v>15.862</v>
      </c>
      <c r="R58" s="58">
        <v>24.748000000000001</v>
      </c>
      <c r="S58" s="58">
        <v>33.106000000000002</v>
      </c>
      <c r="T58" s="58">
        <v>41.228000000000002</v>
      </c>
      <c r="U58" s="58">
        <v>49.616999999999997</v>
      </c>
      <c r="V58" s="58">
        <v>57.896000000000001</v>
      </c>
      <c r="W58" s="120">
        <v>7.6660879629629637E-4</v>
      </c>
      <c r="X58" s="120">
        <v>8.6293981481481475E-4</v>
      </c>
      <c r="Y58" s="120">
        <v>9.6175925925925932E-4</v>
      </c>
      <c r="Z58" s="120">
        <v>1.0590856481481482E-3</v>
      </c>
      <c r="AA58" s="120">
        <v>1.1566319444444445E-3</v>
      </c>
      <c r="AB58" s="120">
        <v>1.2529861111111112E-3</v>
      </c>
      <c r="AC58" s="120">
        <v>1.3523842592592591E-3</v>
      </c>
      <c r="AD58" s="120">
        <v>1.4493981481481482E-3</v>
      </c>
      <c r="AE58" s="120">
        <v>1.5458564814814816E-3</v>
      </c>
      <c r="AF58" s="120">
        <v>1.6414004629629628E-3</v>
      </c>
      <c r="AG58" s="120">
        <v>1.7402430555555554E-3</v>
      </c>
      <c r="AH58" s="120">
        <v>1.840300925925926E-3</v>
      </c>
      <c r="AI58" s="120">
        <v>1.9450347222222221E-3</v>
      </c>
      <c r="AJ58" s="120">
        <v>2.0460416666666665E-3</v>
      </c>
      <c r="AK58" s="120">
        <v>2.1470717592592592E-3</v>
      </c>
      <c r="AL58" s="120">
        <v>2.2476273148148147E-3</v>
      </c>
      <c r="AM58" s="120">
        <v>2.3504861111111109E-3</v>
      </c>
      <c r="AN58" s="120">
        <v>2.4490509259259261E-3</v>
      </c>
      <c r="AO58" s="120">
        <v>2.5463194444444444E-3</v>
      </c>
      <c r="AP58" s="120">
        <v>2.6433912037037038E-3</v>
      </c>
      <c r="AQ58" s="120">
        <v>2.7427662037037039E-3</v>
      </c>
      <c r="AR58" s="120">
        <v>2.8402893518518521E-3</v>
      </c>
      <c r="AS58" s="120">
        <v>2.9375694444444445E-3</v>
      </c>
      <c r="AT58" s="120">
        <v>3.0359027777777776E-3</v>
      </c>
      <c r="AU58" s="120">
        <v>3.1334375000000004E-3</v>
      </c>
      <c r="AV58" s="120">
        <v>3.2311458333333337E-3</v>
      </c>
      <c r="AW58" s="121">
        <f t="shared" si="1"/>
        <v>51.581288887456068</v>
      </c>
    </row>
    <row r="59" spans="1:49">
      <c r="A59" s="76" t="s">
        <v>71</v>
      </c>
      <c r="B59" s="76">
        <v>2022</v>
      </c>
      <c r="C59" s="78">
        <v>44841</v>
      </c>
      <c r="D59" s="76" t="s">
        <v>72</v>
      </c>
      <c r="E59" s="76" t="s">
        <v>518</v>
      </c>
      <c r="F59" s="76" t="s">
        <v>518</v>
      </c>
      <c r="G59" s="76" t="s">
        <v>65</v>
      </c>
      <c r="H59" s="76" t="s">
        <v>258</v>
      </c>
      <c r="I59" s="76" t="s">
        <v>359</v>
      </c>
      <c r="J59" s="76" t="s">
        <v>351</v>
      </c>
      <c r="K59" s="76" t="s">
        <v>614</v>
      </c>
      <c r="L59" s="79">
        <f>(C59-VLOOKUP(H59,Riders!$A$2:$C$213,2,FALSE))/365</f>
        <v>21.438356164383563</v>
      </c>
      <c r="M59" s="79">
        <f>(C59-VLOOKUP(I59,Riders!$A$2:$C$213,2,FALSE))/365</f>
        <v>17.495890410958904</v>
      </c>
      <c r="N59" s="79">
        <f>(C59-VLOOKUP(J59,Riders!$A$2:$C$213,2,FALSE))/365</f>
        <v>27.383561643835616</v>
      </c>
      <c r="O59" s="79">
        <f>(C59-VLOOKUP(K59,Riders!$A$2:$C$213,2,FALSE))/365</f>
        <v>28.895890410958906</v>
      </c>
      <c r="P59" s="76">
        <v>4</v>
      </c>
      <c r="Q59" s="119">
        <v>15.387</v>
      </c>
      <c r="R59" s="58">
        <v>24.26</v>
      </c>
      <c r="S59" s="58">
        <v>33.08</v>
      </c>
      <c r="T59" s="58">
        <v>41.682000000000002</v>
      </c>
      <c r="U59" s="58">
        <v>50.360999999999997</v>
      </c>
      <c r="V59" s="58">
        <v>58.865000000000002</v>
      </c>
      <c r="W59" s="120">
        <v>7.8123842592592579E-4</v>
      </c>
      <c r="X59" s="120">
        <v>8.7879629629629636E-4</v>
      </c>
      <c r="Y59" s="120">
        <v>9.7818287037037036E-4</v>
      </c>
      <c r="Z59" s="120">
        <v>1.0772337962962964E-3</v>
      </c>
      <c r="AA59" s="120">
        <v>1.1782175925925925E-3</v>
      </c>
      <c r="AB59" s="120">
        <v>1.2777314814814815E-3</v>
      </c>
      <c r="AC59" s="120">
        <v>1.3784490740740743E-3</v>
      </c>
      <c r="AD59" s="120">
        <v>1.4779166666666667E-3</v>
      </c>
      <c r="AE59" s="120">
        <v>1.5796296296296296E-3</v>
      </c>
      <c r="AF59" s="120">
        <v>1.679351851851852E-3</v>
      </c>
      <c r="AG59" s="120">
        <v>1.7819444444444443E-3</v>
      </c>
      <c r="AH59" s="120">
        <v>1.8845254629629628E-3</v>
      </c>
      <c r="AI59" s="120">
        <v>1.9893287037037037E-3</v>
      </c>
      <c r="AJ59" s="120">
        <v>2.0923379629629629E-3</v>
      </c>
      <c r="AK59" s="120">
        <v>2.1958680555555555E-3</v>
      </c>
      <c r="AL59" s="120">
        <v>2.2963657407407407E-3</v>
      </c>
      <c r="AM59" s="120">
        <v>2.3956712962962964E-3</v>
      </c>
      <c r="AN59" s="120">
        <v>2.4989814814814814E-3</v>
      </c>
      <c r="AO59" s="120">
        <v>2.6049652777777777E-3</v>
      </c>
      <c r="AP59" s="120">
        <v>2.7102546296296297E-3</v>
      </c>
      <c r="AQ59" s="120">
        <v>2.8166898148148153E-3</v>
      </c>
      <c r="AR59" s="120">
        <v>2.9223379629629634E-3</v>
      </c>
      <c r="AS59" s="120">
        <v>3.029699074074074E-3</v>
      </c>
      <c r="AT59" s="120">
        <v>3.1354745370370369E-3</v>
      </c>
      <c r="AU59" s="120">
        <v>3.2408680555555559E-3</v>
      </c>
      <c r="AV59" s="120">
        <v>3.345185185185185E-3</v>
      </c>
      <c r="AW59" s="121">
        <f t="shared" si="1"/>
        <v>49.822852081488044</v>
      </c>
    </row>
    <row r="60" spans="1:49">
      <c r="A60" s="77" t="s">
        <v>71</v>
      </c>
      <c r="B60" s="77">
        <v>2022</v>
      </c>
      <c r="C60" s="87">
        <v>44841</v>
      </c>
      <c r="D60" s="77" t="s">
        <v>72</v>
      </c>
      <c r="E60" s="77" t="s">
        <v>595</v>
      </c>
      <c r="F60" s="77">
        <v>1</v>
      </c>
      <c r="G60" s="77" t="s">
        <v>29</v>
      </c>
      <c r="H60" s="77" t="s">
        <v>222</v>
      </c>
      <c r="I60" s="77" t="s">
        <v>625</v>
      </c>
      <c r="J60" s="77" t="s">
        <v>620</v>
      </c>
      <c r="K60" s="77" t="s">
        <v>558</v>
      </c>
      <c r="L60" s="82">
        <f>(C60-VLOOKUP(H60,Riders!$A$2:$C$213,2,FALSE))/365</f>
        <v>24.523287671232875</v>
      </c>
      <c r="M60" s="82" t="e">
        <f>(C60-VLOOKUP(I60,Riders!$A$2:$C$213,2,FALSE))/365</f>
        <v>#N/A</v>
      </c>
      <c r="N60" s="82" t="e">
        <f>(C60-VLOOKUP(J60,Riders!$A$2:$C$213,2,FALSE))/365</f>
        <v>#N/A</v>
      </c>
      <c r="O60" s="82">
        <f>(C60-VLOOKUP(K60,Riders!$A$2:$C$213,2,FALSE))/365</f>
        <v>19.136986301369863</v>
      </c>
      <c r="P60" s="77">
        <v>1</v>
      </c>
      <c r="Q60" s="119">
        <v>14.407</v>
      </c>
      <c r="R60" s="58">
        <v>22.852</v>
      </c>
      <c r="S60" s="58">
        <v>30.895</v>
      </c>
      <c r="T60" s="58">
        <v>38.893999999999998</v>
      </c>
      <c r="U60" s="58">
        <v>46.933999999999997</v>
      </c>
      <c r="V60" s="58">
        <v>54.755000000000003</v>
      </c>
      <c r="W60" s="120">
        <v>7.2553240740740738E-4</v>
      </c>
      <c r="X60" s="120">
        <v>8.1413194444444447E-4</v>
      </c>
      <c r="Y60" s="120">
        <v>9.0349537037037037E-4</v>
      </c>
      <c r="Z60" s="120">
        <v>9.9300925925925924E-4</v>
      </c>
      <c r="AA60" s="120">
        <v>1.0841550925925925E-3</v>
      </c>
      <c r="AB60" s="120">
        <v>1.1740972222222224E-3</v>
      </c>
      <c r="AC60" s="120">
        <v>1.2650578703703704E-3</v>
      </c>
      <c r="AD60" s="120">
        <v>1.3578356481481482E-3</v>
      </c>
      <c r="AE60" s="120">
        <v>1.4479629629629627E-3</v>
      </c>
      <c r="AF60" s="120">
        <v>1.5379861111111113E-3</v>
      </c>
      <c r="AG60" s="120">
        <v>1.631400462962963E-3</v>
      </c>
      <c r="AH60" s="120">
        <v>1.723587962962963E-3</v>
      </c>
      <c r="AI60" s="120">
        <v>1.8171527777777778E-3</v>
      </c>
      <c r="AJ60" s="120">
        <v>1.9390046296296297E-3</v>
      </c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121"/>
    </row>
    <row r="61" spans="1:49">
      <c r="A61" s="77" t="s">
        <v>71</v>
      </c>
      <c r="B61" s="77">
        <v>2022</v>
      </c>
      <c r="C61" s="87">
        <v>44841</v>
      </c>
      <c r="D61" s="77" t="s">
        <v>72</v>
      </c>
      <c r="E61" s="77" t="s">
        <v>595</v>
      </c>
      <c r="F61" s="77">
        <v>1</v>
      </c>
      <c r="G61" s="77" t="s">
        <v>21</v>
      </c>
      <c r="H61" s="77" t="s">
        <v>257</v>
      </c>
      <c r="I61" s="77" t="s">
        <v>622</v>
      </c>
      <c r="J61" s="77" t="s">
        <v>623</v>
      </c>
      <c r="K61" s="77" t="s">
        <v>624</v>
      </c>
      <c r="L61" s="82" t="e">
        <f>(C61-VLOOKUP(H61,Riders!$A$2:$C$213,2,FALSE))/365</f>
        <v>#N/A</v>
      </c>
      <c r="M61" s="82" t="e">
        <f>(C61-VLOOKUP(I61,Riders!$A$2:$C$213,2,FALSE))/365</f>
        <v>#N/A</v>
      </c>
      <c r="N61" s="82" t="e">
        <f>(C61-VLOOKUP(J61,Riders!$A$2:$C$213,2,FALSE))/365</f>
        <v>#N/A</v>
      </c>
      <c r="O61" s="82" t="e">
        <f>(C61-VLOOKUP(K61,Riders!$A$2:$C$213,2,FALSE))/365</f>
        <v>#N/A</v>
      </c>
      <c r="P61" s="77">
        <v>2</v>
      </c>
      <c r="Q61" s="119">
        <v>15.513999999999999</v>
      </c>
      <c r="R61" s="58">
        <v>24.396000000000001</v>
      </c>
      <c r="S61" s="58">
        <v>32.801000000000002</v>
      </c>
      <c r="T61" s="58">
        <v>40.911000000000001</v>
      </c>
      <c r="U61" s="58">
        <v>49.128</v>
      </c>
      <c r="V61" s="58">
        <v>57.156999999999996</v>
      </c>
      <c r="W61" s="120">
        <v>7.5465277777777781E-4</v>
      </c>
      <c r="X61" s="120">
        <v>8.4914351851851861E-4</v>
      </c>
      <c r="Y61" s="120">
        <v>9.4579861111111112E-4</v>
      </c>
      <c r="Z61" s="120">
        <v>1.0413310185185185E-3</v>
      </c>
      <c r="AA61" s="120">
        <v>1.1361574074074076E-3</v>
      </c>
      <c r="AB61" s="120">
        <v>1.2315625E-3</v>
      </c>
      <c r="AC61" s="120">
        <v>1.3289467592592591E-3</v>
      </c>
      <c r="AD61" s="120">
        <v>1.4233912037037036E-3</v>
      </c>
      <c r="AE61" s="120">
        <v>1.5180439814814813E-3</v>
      </c>
      <c r="AF61" s="120">
        <v>1.6132407407407406E-3</v>
      </c>
      <c r="AG61" s="120">
        <v>1.7111574074074075E-3</v>
      </c>
      <c r="AH61" s="120">
        <v>1.811365740740741E-3</v>
      </c>
      <c r="AI61" s="120">
        <v>1.9226967592592594E-3</v>
      </c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121"/>
    </row>
    <row r="62" spans="1:49">
      <c r="A62" s="77" t="s">
        <v>71</v>
      </c>
      <c r="B62" s="77">
        <v>2022</v>
      </c>
      <c r="C62" s="87">
        <v>44841</v>
      </c>
      <c r="D62" s="77" t="s">
        <v>72</v>
      </c>
      <c r="E62" s="77" t="s">
        <v>595</v>
      </c>
      <c r="F62" s="77">
        <v>2</v>
      </c>
      <c r="G62" s="77" t="s">
        <v>38</v>
      </c>
      <c r="H62" s="77" t="s">
        <v>251</v>
      </c>
      <c r="I62" s="77" t="s">
        <v>606</v>
      </c>
      <c r="J62" s="77" t="s">
        <v>607</v>
      </c>
      <c r="K62" s="77" t="s">
        <v>608</v>
      </c>
      <c r="L62" s="82">
        <f>(C62-VLOOKUP(H62,Riders!$A$2:$C$213,2,FALSE))/365</f>
        <v>28.523287671232875</v>
      </c>
      <c r="M62" s="82">
        <f>(C62-VLOOKUP(I62,Riders!$A$2:$C$213,2,FALSE))/365</f>
        <v>25.75068493150685</v>
      </c>
      <c r="N62" s="82" t="e">
        <f>(C62-VLOOKUP(J62,Riders!$A$2:$C$213,2,FALSE))/365</f>
        <v>#N/A</v>
      </c>
      <c r="O62" s="82" t="e">
        <f>(C62-VLOOKUP(K62,Riders!$A$2:$C$213,2,FALSE))/365</f>
        <v>#N/A</v>
      </c>
      <c r="P62" s="77">
        <v>1</v>
      </c>
      <c r="Q62" s="119">
        <v>14.24</v>
      </c>
      <c r="R62" s="58">
        <v>22.588999999999999</v>
      </c>
      <c r="S62" s="58">
        <v>30.587</v>
      </c>
      <c r="T62" s="58">
        <v>38.520000000000003</v>
      </c>
      <c r="U62" s="58">
        <v>46.232999999999997</v>
      </c>
      <c r="V62" s="58">
        <v>53.851999999999997</v>
      </c>
      <c r="W62" s="120">
        <v>7.1334490740740744E-4</v>
      </c>
      <c r="X62" s="120">
        <v>8.0077546296296288E-4</v>
      </c>
      <c r="Y62" s="120">
        <v>8.9099537037037023E-4</v>
      </c>
      <c r="Z62" s="120">
        <v>1.0023379629629629E-3</v>
      </c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121"/>
    </row>
    <row r="63" spans="1:49">
      <c r="A63" s="77" t="s">
        <v>71</v>
      </c>
      <c r="B63" s="77">
        <v>2022</v>
      </c>
      <c r="C63" s="87">
        <v>44841</v>
      </c>
      <c r="D63" s="77" t="s">
        <v>72</v>
      </c>
      <c r="E63" s="77" t="s">
        <v>595</v>
      </c>
      <c r="F63" s="77">
        <v>2</v>
      </c>
      <c r="G63" s="77" t="s">
        <v>65</v>
      </c>
      <c r="H63" s="77" t="s">
        <v>258</v>
      </c>
      <c r="I63" s="77" t="s">
        <v>359</v>
      </c>
      <c r="J63" s="77" t="s">
        <v>614</v>
      </c>
      <c r="K63" s="77" t="s">
        <v>615</v>
      </c>
      <c r="L63" s="82">
        <f>(C63-VLOOKUP(H63,Riders!$A$2:$C$213,2,FALSE))/365</f>
        <v>21.438356164383563</v>
      </c>
      <c r="M63" s="82">
        <f>(C63-VLOOKUP(I63,Riders!$A$2:$C$213,2,FALSE))/365</f>
        <v>17.495890410958904</v>
      </c>
      <c r="N63" s="82">
        <f>(C63-VLOOKUP(J63,Riders!$A$2:$C$213,2,FALSE))/365</f>
        <v>28.895890410958906</v>
      </c>
      <c r="O63" s="82" t="e">
        <f>(C63-VLOOKUP(K63,Riders!$A$2:$C$213,2,FALSE))/365</f>
        <v>#N/A</v>
      </c>
      <c r="P63" s="77">
        <v>2</v>
      </c>
      <c r="Q63" s="119">
        <v>15.081</v>
      </c>
      <c r="R63" s="58">
        <v>23.891999999999999</v>
      </c>
      <c r="S63" s="58">
        <v>32.750999999999998</v>
      </c>
      <c r="T63" s="58">
        <v>41.415999999999997</v>
      </c>
      <c r="U63" s="58">
        <v>50.139000000000003</v>
      </c>
      <c r="V63" s="58">
        <v>58.881</v>
      </c>
      <c r="W63" s="120">
        <v>7.8461805555555565E-4</v>
      </c>
      <c r="X63" s="120">
        <v>8.8731481481481485E-4</v>
      </c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121"/>
    </row>
    <row r="64" spans="1:49">
      <c r="A64" s="84" t="s">
        <v>71</v>
      </c>
      <c r="B64" s="84">
        <v>2022</v>
      </c>
      <c r="C64" s="85">
        <v>44841</v>
      </c>
      <c r="D64" s="84" t="s">
        <v>72</v>
      </c>
      <c r="E64" s="84" t="s">
        <v>209</v>
      </c>
      <c r="F64" s="84" t="s">
        <v>210</v>
      </c>
      <c r="G64" s="84" t="s">
        <v>38</v>
      </c>
      <c r="H64" s="84" t="s">
        <v>606</v>
      </c>
      <c r="I64" s="84" t="s">
        <v>607</v>
      </c>
      <c r="J64" s="84" t="s">
        <v>608</v>
      </c>
      <c r="K64" s="84" t="s">
        <v>609</v>
      </c>
      <c r="L64" s="86">
        <f>(C64-VLOOKUP(H64,Riders!$A$2:$C$2013,2,FALSE))/365</f>
        <v>25.75068493150685</v>
      </c>
      <c r="M64" s="86">
        <f>(C64-VLOOKUP(I64,Riders!$A$2:$C$2013,2,FALSE))/365</f>
        <v>26.287671232876711</v>
      </c>
      <c r="N64" s="86">
        <f>(C64-VLOOKUP(J64,Riders!$A$2:$C$2013,2,FALSE))/365</f>
        <v>21.550684931506851</v>
      </c>
      <c r="O64" s="86">
        <f>(C64-VLOOKUP(K64,Riders!$A$2:$C$2013,2,FALSE))/365</f>
        <v>26.813698630136987</v>
      </c>
      <c r="P64" s="84">
        <v>1</v>
      </c>
      <c r="Q64" s="119">
        <v>14.715999999999999</v>
      </c>
      <c r="R64" s="58">
        <v>23.204000000000001</v>
      </c>
      <c r="S64" s="58">
        <v>31.135000000000002</v>
      </c>
      <c r="T64" s="58">
        <v>38.942999999999998</v>
      </c>
      <c r="U64" s="58">
        <v>46.895000000000003</v>
      </c>
      <c r="V64" s="58">
        <v>54.737000000000002</v>
      </c>
      <c r="W64" s="120">
        <v>7.2512731481481473E-4</v>
      </c>
      <c r="X64" s="120">
        <v>8.1862268518518514E-4</v>
      </c>
      <c r="Y64" s="120">
        <v>9.1032407407407414E-4</v>
      </c>
      <c r="Z64" s="120">
        <v>1.0012268518518519E-3</v>
      </c>
      <c r="AA64" s="120">
        <v>1.0930902777777777E-3</v>
      </c>
      <c r="AB64" s="120">
        <v>1.1866203703703704E-3</v>
      </c>
      <c r="AC64" s="120">
        <v>1.2790162037037037E-3</v>
      </c>
      <c r="AD64" s="120">
        <v>1.3705671296296296E-3</v>
      </c>
      <c r="AE64" s="120">
        <v>1.4631597222222222E-3</v>
      </c>
      <c r="AF64" s="120">
        <v>1.5562037037037037E-3</v>
      </c>
      <c r="AG64" s="120">
        <v>1.650324074074074E-3</v>
      </c>
      <c r="AH64" s="120">
        <v>1.7427546296296297E-3</v>
      </c>
      <c r="AI64" s="120">
        <v>1.8349999999999998E-3</v>
      </c>
      <c r="AJ64" s="120">
        <v>1.9270023148148148E-3</v>
      </c>
      <c r="AK64" s="120">
        <v>2.0195601851851854E-3</v>
      </c>
      <c r="AL64" s="120">
        <v>2.1135185185185185E-3</v>
      </c>
      <c r="AM64" s="120">
        <v>2.2051620370370372E-3</v>
      </c>
      <c r="AN64" s="120">
        <v>2.2969444444444443E-3</v>
      </c>
      <c r="AO64" s="120">
        <v>2.3904629629629632E-3</v>
      </c>
      <c r="AP64" s="120">
        <v>2.4810532407407407E-3</v>
      </c>
      <c r="AQ64" s="120">
        <v>2.5718287037037038E-3</v>
      </c>
      <c r="AR64" s="120">
        <v>2.6620949074074069E-3</v>
      </c>
      <c r="AS64" s="120">
        <v>2.755173611111111E-3</v>
      </c>
      <c r="AT64" s="120">
        <v>2.8482175925925927E-3</v>
      </c>
      <c r="AU64" s="120">
        <v>2.9435416666666668E-3</v>
      </c>
      <c r="AV64" s="120">
        <v>3.03837962962963E-3</v>
      </c>
      <c r="AW64" s="121">
        <f>3.6*4000/(AV64*86400)</f>
        <v>54.853799387465905</v>
      </c>
    </row>
    <row r="65" spans="1:49">
      <c r="A65" s="84" t="s">
        <v>71</v>
      </c>
      <c r="B65" s="84">
        <v>2022</v>
      </c>
      <c r="C65" s="85">
        <v>44841</v>
      </c>
      <c r="D65" s="84" t="s">
        <v>72</v>
      </c>
      <c r="E65" s="84" t="s">
        <v>209</v>
      </c>
      <c r="F65" s="84" t="s">
        <v>210</v>
      </c>
      <c r="G65" s="84" t="s">
        <v>29</v>
      </c>
      <c r="H65" s="84" t="s">
        <v>222</v>
      </c>
      <c r="I65" s="84" t="s">
        <v>625</v>
      </c>
      <c r="J65" s="84" t="s">
        <v>620</v>
      </c>
      <c r="K65" s="84" t="s">
        <v>558</v>
      </c>
      <c r="L65" s="86">
        <f>(C65-VLOOKUP(H65,Riders!$A$2:$C$2013,2,FALSE))/365</f>
        <v>24.523287671232875</v>
      </c>
      <c r="M65" s="86">
        <f>(C65-VLOOKUP(I65,Riders!$A$2:$C$2013,2,FALSE))/365</f>
        <v>25.649315068493152</v>
      </c>
      <c r="N65" s="86">
        <f>(C65-VLOOKUP(J65,Riders!$A$2:$C$2013,2,FALSE))/365</f>
        <v>21.747945205479454</v>
      </c>
      <c r="O65" s="86">
        <f>(C65-VLOOKUP(K65,Riders!$A$2:$C$2013,2,FALSE))/365</f>
        <v>19.136986301369863</v>
      </c>
      <c r="P65" s="84">
        <v>2</v>
      </c>
      <c r="Q65" s="119">
        <v>14.19</v>
      </c>
      <c r="R65" s="58">
        <v>22.582999999999998</v>
      </c>
      <c r="S65" s="58">
        <v>30.571999999999999</v>
      </c>
      <c r="T65" s="58">
        <v>38.454999999999998</v>
      </c>
      <c r="U65" s="58">
        <v>46.432000000000002</v>
      </c>
      <c r="V65" s="58">
        <v>54.326999999999998</v>
      </c>
      <c r="W65" s="120">
        <v>7.195949074074074E-4</v>
      </c>
      <c r="X65" s="120">
        <v>8.1228009259259263E-4</v>
      </c>
      <c r="Y65" s="120">
        <v>9.0320601851851846E-4</v>
      </c>
      <c r="Z65" s="120">
        <v>9.9385416666666654E-4</v>
      </c>
      <c r="AA65" s="120">
        <v>1.0839120370370371E-3</v>
      </c>
      <c r="AB65" s="120">
        <v>1.1751157407407407E-3</v>
      </c>
      <c r="AC65" s="120">
        <v>1.2657060185185187E-3</v>
      </c>
      <c r="AD65" s="120">
        <v>1.3569675925925926E-3</v>
      </c>
      <c r="AE65" s="120">
        <v>1.4484606481481484E-3</v>
      </c>
      <c r="AF65" s="120">
        <v>1.5420023148148146E-3</v>
      </c>
      <c r="AG65" s="120">
        <v>1.6338078703703703E-3</v>
      </c>
      <c r="AH65" s="120">
        <v>1.7261689814814813E-3</v>
      </c>
      <c r="AI65" s="120">
        <v>1.8212384259259258E-3</v>
      </c>
      <c r="AJ65" s="120">
        <v>1.9159606481481482E-3</v>
      </c>
      <c r="AK65" s="120">
        <v>2.0119907407407408E-3</v>
      </c>
      <c r="AL65" s="120">
        <v>2.1101273148148151E-3</v>
      </c>
      <c r="AM65" s="120">
        <v>2.2027199074074076E-3</v>
      </c>
      <c r="AN65" s="120">
        <v>2.2944907407407406E-3</v>
      </c>
      <c r="AO65" s="120">
        <v>2.3860879629629631E-3</v>
      </c>
      <c r="AP65" s="120">
        <v>2.4794907407407409E-3</v>
      </c>
      <c r="AQ65" s="120">
        <v>2.5732291666666668E-3</v>
      </c>
      <c r="AR65" s="120">
        <v>2.6693518518518516E-3</v>
      </c>
      <c r="AS65" s="120">
        <v>2.7687037037037038E-3</v>
      </c>
      <c r="AT65" s="120">
        <v>2.8654976851851849E-3</v>
      </c>
      <c r="AU65" s="120">
        <v>2.9627083333333333E-3</v>
      </c>
      <c r="AV65" s="120">
        <v>3.0626851851851852E-3</v>
      </c>
      <c r="AW65" s="121">
        <f>3.6*4000/(AV65*86400)</f>
        <v>54.418478096562566</v>
      </c>
    </row>
    <row r="66" spans="1:49">
      <c r="A66" s="84" t="s">
        <v>71</v>
      </c>
      <c r="B66" s="84">
        <v>2022</v>
      </c>
      <c r="C66" s="85">
        <v>44841</v>
      </c>
      <c r="D66" s="84" t="s">
        <v>72</v>
      </c>
      <c r="E66" s="84" t="s">
        <v>209</v>
      </c>
      <c r="F66" s="84" t="s">
        <v>211</v>
      </c>
      <c r="G66" s="84" t="s">
        <v>21</v>
      </c>
      <c r="H66" s="84" t="s">
        <v>257</v>
      </c>
      <c r="I66" s="84" t="s">
        <v>622</v>
      </c>
      <c r="J66" s="84" t="s">
        <v>623</v>
      </c>
      <c r="K66" s="84" t="s">
        <v>624</v>
      </c>
      <c r="L66" s="86">
        <f>(C66-VLOOKUP(H66,Riders!$A$2:$C$2013,2,FALSE))/365</f>
        <v>25.257534246575343</v>
      </c>
      <c r="M66" s="86">
        <f>(C66-VLOOKUP(I66,Riders!$A$2:$C$2013,2,FALSE))/365</f>
        <v>25.693150684931506</v>
      </c>
      <c r="N66" s="86">
        <f>(C66-VLOOKUP(J66,Riders!$A$2:$C$2013,2,FALSE))/365</f>
        <v>25.75068493150685</v>
      </c>
      <c r="O66" s="86">
        <f>(C66-VLOOKUP(K66,Riders!$A$2:$C$2013,2,FALSE))/365</f>
        <v>28.523287671232875</v>
      </c>
      <c r="P66" s="84">
        <v>1</v>
      </c>
      <c r="Q66" s="119">
        <v>15.135</v>
      </c>
      <c r="R66" s="58">
        <v>23.939</v>
      </c>
      <c r="S66" s="58">
        <v>32.055</v>
      </c>
      <c r="T66" s="58">
        <v>40.006999999999998</v>
      </c>
      <c r="U66" s="58">
        <v>47.987000000000002</v>
      </c>
      <c r="V66" s="58">
        <v>56.078000000000003</v>
      </c>
      <c r="W66" s="120">
        <v>7.4118055555555558E-4</v>
      </c>
      <c r="X66" s="120">
        <v>8.3499999999999991E-4</v>
      </c>
      <c r="Y66" s="120">
        <v>9.3115740740740745E-4</v>
      </c>
      <c r="Z66" s="120">
        <v>1.0252083333333333E-3</v>
      </c>
      <c r="AA66" s="120">
        <v>1.119363425925926E-3</v>
      </c>
      <c r="AB66" s="120">
        <v>1.2163888888888888E-3</v>
      </c>
      <c r="AC66" s="120">
        <v>1.3119444444444446E-3</v>
      </c>
      <c r="AD66" s="120">
        <v>1.4102199074074076E-3</v>
      </c>
      <c r="AE66" s="120">
        <v>1.5043171296296298E-3</v>
      </c>
      <c r="AF66" s="120">
        <v>1.6028703703703702E-3</v>
      </c>
      <c r="AG66" s="120">
        <v>1.6999999999999999E-3</v>
      </c>
      <c r="AH66" s="120">
        <v>1.7977314814814815E-3</v>
      </c>
      <c r="AI66" s="120">
        <v>1.8964583333333333E-3</v>
      </c>
      <c r="AJ66" s="120">
        <v>1.9955092592592594E-3</v>
      </c>
      <c r="AK66" s="120">
        <v>2.0941203703703703E-3</v>
      </c>
      <c r="AL66" s="120">
        <v>2.1933449074074073E-3</v>
      </c>
      <c r="AM66" s="120">
        <v>2.3025578703703702E-3</v>
      </c>
      <c r="AN66" s="58"/>
      <c r="AO66" s="58"/>
      <c r="AP66" s="58"/>
      <c r="AQ66" s="58"/>
      <c r="AR66" s="58"/>
      <c r="AS66" s="58"/>
      <c r="AT66" s="58"/>
      <c r="AU66" s="58"/>
      <c r="AV66" s="58"/>
      <c r="AW66" s="121"/>
    </row>
    <row r="67" spans="1:49">
      <c r="A67" s="84" t="s">
        <v>71</v>
      </c>
      <c r="B67" s="84">
        <v>2022</v>
      </c>
      <c r="C67" s="85">
        <v>44841</v>
      </c>
      <c r="D67" s="84" t="s">
        <v>72</v>
      </c>
      <c r="E67" s="84" t="s">
        <v>209</v>
      </c>
      <c r="F67" s="84" t="s">
        <v>211</v>
      </c>
      <c r="G67" s="84" t="s">
        <v>65</v>
      </c>
      <c r="H67" s="84" t="s">
        <v>258</v>
      </c>
      <c r="I67" s="84" t="s">
        <v>359</v>
      </c>
      <c r="J67" s="84" t="s">
        <v>614</v>
      </c>
      <c r="K67" s="84" t="s">
        <v>615</v>
      </c>
      <c r="L67" s="86">
        <f>(C67-VLOOKUP(H67,Riders!$A$2:$C$2013,2,FALSE))/365</f>
        <v>21.438356164383563</v>
      </c>
      <c r="M67" s="86">
        <f>(C67-VLOOKUP(I67,Riders!$A$2:$C$2013,2,FALSE))/365</f>
        <v>17.495890410958904</v>
      </c>
      <c r="N67" s="86">
        <f>(C67-VLOOKUP(J67,Riders!$A$2:$C$2013,2,FALSE))/365</f>
        <v>28.895890410958906</v>
      </c>
      <c r="O67" s="86">
        <f>(C67-VLOOKUP(K67,Riders!$A$2:$C$2013,2,FALSE))/365</f>
        <v>25.956164383561642</v>
      </c>
      <c r="P67" s="84">
        <v>2</v>
      </c>
      <c r="Q67" s="119">
        <v>14.743</v>
      </c>
      <c r="R67" s="58">
        <v>23.324000000000002</v>
      </c>
      <c r="S67" s="58">
        <v>31.83</v>
      </c>
      <c r="T67" s="58">
        <v>40.107999999999997</v>
      </c>
      <c r="U67" s="58">
        <v>48.752000000000002</v>
      </c>
      <c r="V67" s="58">
        <v>57.162999999999997</v>
      </c>
      <c r="W67" s="120">
        <v>7.5856481481481478E-4</v>
      </c>
      <c r="X67" s="120">
        <v>8.5315972222222228E-4</v>
      </c>
      <c r="Y67" s="120">
        <v>9.5355324074074081E-4</v>
      </c>
      <c r="Z67" s="120">
        <v>1.0500694444444444E-3</v>
      </c>
      <c r="AA67" s="120">
        <v>1.1473611111111112E-3</v>
      </c>
      <c r="AB67" s="120">
        <v>1.2465162037037035E-3</v>
      </c>
      <c r="AC67" s="120">
        <v>1.3493055555555556E-3</v>
      </c>
      <c r="AD67" s="120">
        <v>1.4465046296296294E-3</v>
      </c>
      <c r="AE67" s="120">
        <v>1.5487847222222222E-3</v>
      </c>
      <c r="AF67" s="120">
        <v>1.6458912037037039E-3</v>
      </c>
      <c r="AG67" s="120">
        <v>1.7470717592592592E-3</v>
      </c>
      <c r="AH67" s="120">
        <v>1.8450578703703702E-3</v>
      </c>
      <c r="AI67" s="120">
        <v>1.9460300925925927E-3</v>
      </c>
      <c r="AJ67" s="120">
        <v>2.0525115740740742E-3</v>
      </c>
      <c r="AK67" s="120">
        <v>2.1641898148148145E-3</v>
      </c>
      <c r="AL67" s="120">
        <v>2.2733217592592592E-3</v>
      </c>
      <c r="AM67" s="120">
        <v>2.3802083333333336E-3</v>
      </c>
      <c r="AN67" s="58"/>
      <c r="AO67" s="58"/>
      <c r="AP67" s="58"/>
      <c r="AQ67" s="58"/>
      <c r="AR67" s="58"/>
      <c r="AS67" s="58"/>
      <c r="AT67" s="58"/>
      <c r="AU67" s="58"/>
      <c r="AV67" s="58"/>
      <c r="AW67" s="121"/>
    </row>
    <row r="68" spans="1:49">
      <c r="A68" s="84" t="s">
        <v>94</v>
      </c>
      <c r="B68" s="84">
        <v>2022</v>
      </c>
      <c r="C68" s="10">
        <v>44693</v>
      </c>
      <c r="D68" s="84" t="s">
        <v>72</v>
      </c>
      <c r="E68" s="84" t="s">
        <v>518</v>
      </c>
      <c r="F68" s="84" t="s">
        <v>518</v>
      </c>
      <c r="G68" t="s">
        <v>27</v>
      </c>
      <c r="H68" t="s">
        <v>262</v>
      </c>
      <c r="I68" t="s">
        <v>604</v>
      </c>
      <c r="J68" t="s">
        <v>323</v>
      </c>
      <c r="K68" t="s">
        <v>573</v>
      </c>
      <c r="L68" s="86">
        <f>(C68-VLOOKUP(H68,Riders!$A$2:$C$2013,2,FALSE))/365</f>
        <v>19.824657534246576</v>
      </c>
      <c r="M68" s="86">
        <f>(C68-VLOOKUP(I68,Riders!$A$2:$C$2013,2,FALSE))/365</f>
        <v>20.449315068493149</v>
      </c>
      <c r="N68" s="86">
        <f>(C68-VLOOKUP(J68,Riders!$A$2:$C$2013,2,FALSE))/365</f>
        <v>23.827397260273973</v>
      </c>
      <c r="O68" s="86">
        <f>(C68-VLOOKUP(K68,Riders!$A$2:$C$2013,2,FALSE))/365</f>
        <v>27.12876712328767</v>
      </c>
      <c r="P68" s="84">
        <v>1</v>
      </c>
      <c r="Q68" s="119">
        <v>14.071999999999999</v>
      </c>
      <c r="R68" s="58">
        <v>22.431999999999999</v>
      </c>
      <c r="S68" s="58">
        <v>30.291</v>
      </c>
      <c r="T68" s="58">
        <v>38.018000000000001</v>
      </c>
      <c r="U68" s="58">
        <v>45.814999999999998</v>
      </c>
      <c r="V68" s="58">
        <v>53.853000000000002</v>
      </c>
      <c r="W68" s="120">
        <v>7.1442129629629622E-4</v>
      </c>
      <c r="X68" s="120">
        <v>8.0484953703703697E-4</v>
      </c>
      <c r="Y68" s="120">
        <v>8.9633101851851853E-4</v>
      </c>
      <c r="Z68" s="120">
        <v>9.8630787037037025E-4</v>
      </c>
      <c r="AA68" s="120">
        <v>1.0771643518518519E-3</v>
      </c>
      <c r="AB68" s="120">
        <v>1.1699074074074075E-3</v>
      </c>
      <c r="AC68" s="120">
        <v>1.2611226851851852E-3</v>
      </c>
      <c r="AD68" s="120">
        <v>1.3529398148148146E-3</v>
      </c>
      <c r="AE68" s="120">
        <v>1.444988425925926E-3</v>
      </c>
      <c r="AF68" s="120">
        <v>1.5390509259259257E-3</v>
      </c>
      <c r="AG68" s="120">
        <v>1.6358796296296295E-3</v>
      </c>
      <c r="AH68" s="120">
        <v>1.7290046296296296E-3</v>
      </c>
      <c r="AI68" s="120">
        <v>1.8205439814814818E-3</v>
      </c>
      <c r="AJ68" s="120">
        <v>1.9130787037037039E-3</v>
      </c>
      <c r="AK68" s="120">
        <v>2.0050925925925926E-3</v>
      </c>
      <c r="AL68" s="120">
        <v>2.0992476851851853E-3</v>
      </c>
      <c r="AM68" s="120">
        <v>2.1909027777777777E-3</v>
      </c>
      <c r="AN68" s="120">
        <v>2.2825925925925926E-3</v>
      </c>
      <c r="AO68" s="120">
        <v>2.3749768518518521E-3</v>
      </c>
      <c r="AP68" s="120">
        <v>2.4681828703703706E-3</v>
      </c>
      <c r="AQ68" s="120">
        <v>2.5645486111111108E-3</v>
      </c>
      <c r="AR68" s="120">
        <v>2.6579282407407407E-3</v>
      </c>
      <c r="AS68" s="120">
        <v>2.7506828703703703E-3</v>
      </c>
      <c r="AT68" s="120">
        <v>2.8443518518518518E-3</v>
      </c>
      <c r="AU68" s="120">
        <v>2.9382291666666667E-3</v>
      </c>
      <c r="AV68" s="120">
        <v>3.0361689814814817E-3</v>
      </c>
      <c r="AW68" s="121">
        <f t="shared" ref="AW68:AW99" si="2">3.6*4000/(AV68*86400)</f>
        <v>54.89373868293147</v>
      </c>
    </row>
    <row r="69" spans="1:49">
      <c r="A69" s="84" t="s">
        <v>94</v>
      </c>
      <c r="B69" s="84">
        <v>2022</v>
      </c>
      <c r="C69" s="10">
        <v>44693</v>
      </c>
      <c r="D69" s="84" t="s">
        <v>72</v>
      </c>
      <c r="E69" s="84" t="s">
        <v>518</v>
      </c>
      <c r="F69" s="84" t="s">
        <v>518</v>
      </c>
      <c r="G69" t="s">
        <v>67</v>
      </c>
      <c r="H69" t="s">
        <v>219</v>
      </c>
      <c r="I69" t="s">
        <v>278</v>
      </c>
      <c r="J69" t="s">
        <v>605</v>
      </c>
      <c r="K69" t="s">
        <v>580</v>
      </c>
      <c r="L69" s="86">
        <f>(C69-VLOOKUP(H69,Riders!$A$2:$C$2013,2,FALSE))/365</f>
        <v>27.4</v>
      </c>
      <c r="M69" s="86">
        <f>(C69-VLOOKUP(I69,Riders!$A$2:$C$2013,2,FALSE))/365</f>
        <v>27.901369863013699</v>
      </c>
      <c r="N69" s="86">
        <f>(C69-VLOOKUP(J69,Riders!$A$2:$C$2013,2,FALSE))/365</f>
        <v>20.295890410958904</v>
      </c>
      <c r="O69" s="86">
        <f>(C69-VLOOKUP(K69,Riders!$A$2:$C$2013,2,FALSE))/365</f>
        <v>28.358904109589041</v>
      </c>
      <c r="P69" s="84">
        <v>2</v>
      </c>
      <c r="Q69" s="119">
        <v>14.65</v>
      </c>
      <c r="R69" s="58">
        <v>22.872</v>
      </c>
      <c r="S69" s="58">
        <v>30.693000000000001</v>
      </c>
      <c r="T69" s="58">
        <v>38.593000000000004</v>
      </c>
      <c r="U69" s="58">
        <v>46.359000000000002</v>
      </c>
      <c r="V69" s="58">
        <v>54.167999999999999</v>
      </c>
      <c r="W69" s="120">
        <v>7.198842592592592E-4</v>
      </c>
      <c r="X69" s="120">
        <v>8.1259259259259251E-4</v>
      </c>
      <c r="Y69" s="120">
        <v>9.0614583333333335E-4</v>
      </c>
      <c r="Z69" s="120">
        <v>1.0015393518518518E-3</v>
      </c>
      <c r="AA69" s="120">
        <v>1.0929629629629629E-3</v>
      </c>
      <c r="AB69" s="120">
        <v>1.1850000000000001E-3</v>
      </c>
      <c r="AC69" s="120">
        <v>1.2790162037037037E-3</v>
      </c>
      <c r="AD69" s="120">
        <v>1.3717361111111111E-3</v>
      </c>
      <c r="AE69" s="120">
        <v>1.4636805555555555E-3</v>
      </c>
      <c r="AF69" s="120">
        <v>1.5572337962962964E-3</v>
      </c>
      <c r="AG69" s="120">
        <v>1.649247685185185E-3</v>
      </c>
      <c r="AH69" s="120">
        <v>1.7408912037037039E-3</v>
      </c>
      <c r="AI69" s="120">
        <v>1.8351851851851854E-3</v>
      </c>
      <c r="AJ69" s="120">
        <v>1.9288078703703704E-3</v>
      </c>
      <c r="AK69" s="120">
        <v>2.0244212962962963E-3</v>
      </c>
      <c r="AL69" s="120">
        <v>2.1183680555555556E-3</v>
      </c>
      <c r="AM69" s="120">
        <v>2.2115046296296297E-3</v>
      </c>
      <c r="AN69" s="120">
        <v>2.3060995370370371E-3</v>
      </c>
      <c r="AO69" s="120">
        <v>2.3989120370370371E-3</v>
      </c>
      <c r="AP69" s="120">
        <v>2.4913425925925927E-3</v>
      </c>
      <c r="AQ69" s="120">
        <v>2.5850115740740742E-3</v>
      </c>
      <c r="AR69" s="120">
        <v>2.6751504629629629E-3</v>
      </c>
      <c r="AS69" s="120">
        <v>2.764594907407407E-3</v>
      </c>
      <c r="AT69" s="120">
        <v>2.8556365740740742E-3</v>
      </c>
      <c r="AU69" s="120">
        <v>2.9489699074074071E-3</v>
      </c>
      <c r="AV69" s="120">
        <v>3.0427662037037038E-3</v>
      </c>
      <c r="AW69" s="121">
        <f t="shared" si="2"/>
        <v>54.774719945225286</v>
      </c>
    </row>
    <row r="70" spans="1:49">
      <c r="A70" s="84" t="s">
        <v>94</v>
      </c>
      <c r="B70" s="84">
        <v>2022</v>
      </c>
      <c r="C70" s="10">
        <v>44693</v>
      </c>
      <c r="D70" s="84" t="s">
        <v>72</v>
      </c>
      <c r="E70" s="84" t="s">
        <v>518</v>
      </c>
      <c r="F70" s="84" t="s">
        <v>518</v>
      </c>
      <c r="G70" t="s">
        <v>53</v>
      </c>
      <c r="H70" t="s">
        <v>233</v>
      </c>
      <c r="I70" t="s">
        <v>597</v>
      </c>
      <c r="J70" t="s">
        <v>528</v>
      </c>
      <c r="K70" t="s">
        <v>626</v>
      </c>
      <c r="L70" s="86">
        <f>(C70-VLOOKUP(H70,Riders!$A$2:$C$2013,2,FALSE))/365</f>
        <v>24.219178082191782</v>
      </c>
      <c r="M70" s="86">
        <f>(C70-VLOOKUP(I70,Riders!$A$2:$C$2013,2,FALSE))/365</f>
        <v>22.898630136986302</v>
      </c>
      <c r="N70" s="86">
        <f>(C70-VLOOKUP(J70,Riders!$A$2:$C$2013,2,FALSE))/365</f>
        <v>22.531506849315068</v>
      </c>
      <c r="O70" s="86">
        <f>(C70-VLOOKUP(K70,Riders!$A$2:$C$2013,2,FALSE))/365</f>
        <v>31.63013698630137</v>
      </c>
      <c r="P70" s="84">
        <v>3</v>
      </c>
      <c r="Q70" s="119">
        <v>14.404</v>
      </c>
      <c r="R70" s="58">
        <v>23.032</v>
      </c>
      <c r="S70" s="58">
        <v>31.349</v>
      </c>
      <c r="T70" s="58">
        <v>39.703000000000003</v>
      </c>
      <c r="U70" s="58">
        <v>47.707000000000001</v>
      </c>
      <c r="V70" s="58">
        <v>55.539000000000001</v>
      </c>
      <c r="W70" s="120">
        <v>7.3459490740740733E-4</v>
      </c>
      <c r="X70" s="120">
        <v>8.2589120370370368E-4</v>
      </c>
      <c r="Y70" s="120">
        <v>9.1804398148148149E-4</v>
      </c>
      <c r="Z70" s="120">
        <v>1.0112384259259261E-3</v>
      </c>
      <c r="AA70" s="120">
        <v>1.1058912037037038E-3</v>
      </c>
      <c r="AB70" s="120">
        <v>1.200150462962963E-3</v>
      </c>
      <c r="AC70" s="120">
        <v>1.2957407407407408E-3</v>
      </c>
      <c r="AD70" s="120">
        <v>1.3916435185185184E-3</v>
      </c>
      <c r="AE70" s="120">
        <v>1.4895717592592591E-3</v>
      </c>
      <c r="AF70" s="120">
        <v>1.5835648148148146E-3</v>
      </c>
      <c r="AG70" s="120">
        <v>1.6763657407407406E-3</v>
      </c>
      <c r="AH70" s="120">
        <v>1.7673495370370369E-3</v>
      </c>
      <c r="AI70" s="120">
        <v>1.858935185185185E-3</v>
      </c>
      <c r="AJ70" s="120">
        <v>1.9495023148148147E-3</v>
      </c>
      <c r="AK70" s="120">
        <v>2.0413657407407407E-3</v>
      </c>
      <c r="AL70" s="120">
        <v>2.1332870370370373E-3</v>
      </c>
      <c r="AM70" s="120">
        <v>2.2255324074074074E-3</v>
      </c>
      <c r="AN70" s="120">
        <v>2.3177314814814818E-3</v>
      </c>
      <c r="AO70" s="120">
        <v>2.4098495370370372E-3</v>
      </c>
      <c r="AP70" s="120">
        <v>2.5024189814814813E-3</v>
      </c>
      <c r="AQ70" s="120">
        <v>2.5945486111111113E-3</v>
      </c>
      <c r="AR70" s="120">
        <v>2.6864351851851854E-3</v>
      </c>
      <c r="AS70" s="120">
        <v>2.779652777777778E-3</v>
      </c>
      <c r="AT70" s="120">
        <v>2.8727314814814813E-3</v>
      </c>
      <c r="AU70" s="120">
        <v>2.9687962962962962E-3</v>
      </c>
      <c r="AV70" s="120">
        <v>3.0607060185185182E-3</v>
      </c>
      <c r="AW70" s="121">
        <f t="shared" si="2"/>
        <v>54.453667114144721</v>
      </c>
    </row>
    <row r="71" spans="1:49">
      <c r="A71" s="84" t="s">
        <v>94</v>
      </c>
      <c r="B71" s="84">
        <v>2022</v>
      </c>
      <c r="C71" s="10">
        <v>44693</v>
      </c>
      <c r="D71" s="84" t="s">
        <v>72</v>
      </c>
      <c r="E71" s="84" t="s">
        <v>518</v>
      </c>
      <c r="F71" s="84" t="s">
        <v>518</v>
      </c>
      <c r="G71" t="s">
        <v>36</v>
      </c>
      <c r="H71" t="s">
        <v>596</v>
      </c>
      <c r="I71" t="s">
        <v>627</v>
      </c>
      <c r="J71" t="s">
        <v>599</v>
      </c>
      <c r="K71" t="s">
        <v>566</v>
      </c>
      <c r="L71" s="86">
        <f>(C71-VLOOKUP(H71,Riders!$A$2:$C$2013,2,FALSE))/365</f>
        <v>122.44657534246575</v>
      </c>
      <c r="M71" s="86">
        <f>(C71-VLOOKUP(I71,Riders!$A$2:$C$2013,2,FALSE))/365</f>
        <v>19.284931506849315</v>
      </c>
      <c r="N71" s="86">
        <f>(C71-VLOOKUP(J71,Riders!$A$2:$C$2013,2,FALSE))/365</f>
        <v>23.5013698630137</v>
      </c>
      <c r="O71" s="86">
        <f>(C71-VLOOKUP(K71,Riders!$A$2:$C$2013,2,FALSE))/365</f>
        <v>22.860273972602741</v>
      </c>
      <c r="P71" s="84">
        <v>4</v>
      </c>
      <c r="Q71" s="119">
        <v>14.526</v>
      </c>
      <c r="R71" s="58">
        <v>22.745000000000001</v>
      </c>
      <c r="S71" s="58">
        <v>30.481000000000002</v>
      </c>
      <c r="T71" s="58">
        <v>38.228999999999999</v>
      </c>
      <c r="U71" s="58">
        <v>45.796999999999997</v>
      </c>
      <c r="V71" s="58">
        <v>53.456000000000003</v>
      </c>
      <c r="W71" s="120">
        <v>7.0870370370370369E-4</v>
      </c>
      <c r="X71" s="120">
        <v>7.9973379629629633E-4</v>
      </c>
      <c r="Y71" s="120">
        <v>8.9112268518518523E-4</v>
      </c>
      <c r="Z71" s="120">
        <v>9.8134259259259247E-4</v>
      </c>
      <c r="AA71" s="120">
        <v>1.0719791666666666E-3</v>
      </c>
      <c r="AB71" s="120">
        <v>1.1646643518518518E-3</v>
      </c>
      <c r="AC71" s="120">
        <v>1.254976851851852E-3</v>
      </c>
      <c r="AD71" s="120">
        <v>1.3436226851851853E-3</v>
      </c>
      <c r="AE71" s="120">
        <v>1.4337962962962961E-3</v>
      </c>
      <c r="AF71" s="120">
        <v>1.523402777777778E-3</v>
      </c>
      <c r="AG71" s="120">
        <v>1.6160763888888889E-3</v>
      </c>
      <c r="AH71" s="120">
        <v>1.7104745370370373E-3</v>
      </c>
      <c r="AI71" s="120">
        <v>1.8027893518518521E-3</v>
      </c>
      <c r="AJ71" s="120">
        <v>1.8983333333333335E-3</v>
      </c>
      <c r="AK71" s="120">
        <v>1.9935995370370372E-3</v>
      </c>
      <c r="AL71" s="120">
        <v>2.0857175925925926E-3</v>
      </c>
      <c r="AM71" s="120">
        <v>2.1801967592592589E-3</v>
      </c>
      <c r="AN71" s="120">
        <v>2.2741782407407407E-3</v>
      </c>
      <c r="AO71" s="120">
        <v>2.3754745370370371E-3</v>
      </c>
      <c r="AP71" s="120">
        <v>2.4731597222222225E-3</v>
      </c>
      <c r="AQ71" s="120">
        <v>2.5722685185185184E-3</v>
      </c>
      <c r="AR71" s="120">
        <v>2.6717245370370371E-3</v>
      </c>
      <c r="AS71" s="120">
        <v>2.7744791666666664E-3</v>
      </c>
      <c r="AT71" s="120">
        <v>2.8781481481481483E-3</v>
      </c>
      <c r="AU71" s="120">
        <v>2.9802430555555554E-3</v>
      </c>
      <c r="AV71" s="120">
        <v>3.0859953703703705E-3</v>
      </c>
      <c r="AW71" s="121">
        <f t="shared" si="2"/>
        <v>54.007426021077897</v>
      </c>
    </row>
    <row r="72" spans="1:49">
      <c r="A72" s="84" t="s">
        <v>94</v>
      </c>
      <c r="B72" s="84">
        <v>2022</v>
      </c>
      <c r="C72" s="10">
        <v>44693</v>
      </c>
      <c r="D72" s="84" t="s">
        <v>72</v>
      </c>
      <c r="E72" s="84" t="s">
        <v>518</v>
      </c>
      <c r="F72" s="84" t="s">
        <v>518</v>
      </c>
      <c r="G72" t="s">
        <v>38</v>
      </c>
      <c r="H72" t="s">
        <v>251</v>
      </c>
      <c r="I72" t="s">
        <v>607</v>
      </c>
      <c r="J72" t="s">
        <v>608</v>
      </c>
      <c r="K72" t="s">
        <v>609</v>
      </c>
      <c r="L72" s="86">
        <f>(C72-VLOOKUP(H72,Riders!$A$2:$C$2013,2,FALSE))/365</f>
        <v>28.117808219178084</v>
      </c>
      <c r="M72" s="86">
        <f>(C72-VLOOKUP(I72,Riders!$A$2:$C$2013,2,FALSE))/365</f>
        <v>25.882191780821916</v>
      </c>
      <c r="N72" s="86">
        <f>(C72-VLOOKUP(J72,Riders!$A$2:$C$2013,2,FALSE))/365</f>
        <v>21.145205479452056</v>
      </c>
      <c r="O72" s="86">
        <f>(C72-VLOOKUP(K72,Riders!$A$2:$C$2013,2,FALSE))/365</f>
        <v>26.408219178082192</v>
      </c>
      <c r="P72" s="84">
        <v>5</v>
      </c>
      <c r="Q72" s="119">
        <v>14.182</v>
      </c>
      <c r="R72" s="58">
        <v>22.504999999999999</v>
      </c>
      <c r="S72" s="58">
        <v>30.443999999999999</v>
      </c>
      <c r="T72" s="58">
        <v>38.453000000000003</v>
      </c>
      <c r="U72" s="58">
        <v>46.421999999999997</v>
      </c>
      <c r="V72" s="58">
        <v>54.628999999999998</v>
      </c>
      <c r="W72" s="120">
        <v>7.2722222222222209E-4</v>
      </c>
      <c r="X72" s="120">
        <v>8.2333333333333336E-4</v>
      </c>
      <c r="Y72" s="120">
        <v>9.2125000000000009E-4</v>
      </c>
      <c r="Z72" s="120">
        <v>1.0168402777777778E-3</v>
      </c>
      <c r="AA72" s="120">
        <v>1.111423611111111E-3</v>
      </c>
      <c r="AB72" s="120">
        <v>1.2062847222222221E-3</v>
      </c>
      <c r="AC72" s="120">
        <v>1.3003009259259259E-3</v>
      </c>
      <c r="AD72" s="120">
        <v>1.395162037037037E-3</v>
      </c>
      <c r="AE72" s="120">
        <v>1.4894212962962962E-3</v>
      </c>
      <c r="AF72" s="120">
        <v>1.5848032407407408E-3</v>
      </c>
      <c r="AG72" s="120">
        <v>1.6823842592592591E-3</v>
      </c>
      <c r="AH72" s="120">
        <v>1.7771527777777777E-3</v>
      </c>
      <c r="AI72" s="120">
        <v>1.8735648148148149E-3</v>
      </c>
      <c r="AJ72" s="120">
        <v>1.9688078703703703E-3</v>
      </c>
      <c r="AK72" s="120">
        <v>2.0637268518518517E-3</v>
      </c>
      <c r="AL72" s="120">
        <v>2.157488425925926E-3</v>
      </c>
      <c r="AM72" s="120">
        <v>2.2531249999999999E-3</v>
      </c>
      <c r="AN72" s="120">
        <v>2.3482407407407406E-3</v>
      </c>
      <c r="AO72" s="120">
        <v>2.4462384259259259E-3</v>
      </c>
      <c r="AP72" s="120">
        <v>2.5445138888888887E-3</v>
      </c>
      <c r="AQ72" s="120">
        <v>2.6439236111111108E-3</v>
      </c>
      <c r="AR72" s="120">
        <v>2.7407291666666669E-3</v>
      </c>
      <c r="AS72" s="120">
        <v>2.8384606481481485E-3</v>
      </c>
      <c r="AT72" s="120">
        <v>2.9325694444444442E-3</v>
      </c>
      <c r="AU72" s="120">
        <v>3.0249537037037037E-3</v>
      </c>
      <c r="AV72" s="120">
        <v>3.1195717592592594E-3</v>
      </c>
      <c r="AW72" s="121">
        <f t="shared" si="2"/>
        <v>53.426136511199083</v>
      </c>
    </row>
    <row r="73" spans="1:49">
      <c r="A73" s="84" t="s">
        <v>94</v>
      </c>
      <c r="B73" s="84">
        <v>2022</v>
      </c>
      <c r="C73" s="10">
        <v>44693</v>
      </c>
      <c r="D73" s="84" t="s">
        <v>72</v>
      </c>
      <c r="E73" s="84" t="s">
        <v>518</v>
      </c>
      <c r="F73" s="84" t="s">
        <v>518</v>
      </c>
      <c r="G73" t="s">
        <v>27</v>
      </c>
      <c r="H73" t="s">
        <v>536</v>
      </c>
      <c r="I73" t="s">
        <v>628</v>
      </c>
      <c r="J73" t="s">
        <v>537</v>
      </c>
      <c r="K73" t="s">
        <v>574</v>
      </c>
      <c r="L73" s="86">
        <f>(C73-VLOOKUP(H73,Riders!$A$2:$C$2013,2,FALSE))/365</f>
        <v>23.183561643835617</v>
      </c>
      <c r="M73" s="86">
        <f>(C73-VLOOKUP(I73,Riders!$A$2:$C$2013,2,FALSE))/365</f>
        <v>24.531506849315068</v>
      </c>
      <c r="N73" s="86">
        <f>(C73-VLOOKUP(J73,Riders!$A$2:$C$2013,2,FALSE))/365</f>
        <v>20.923287671232877</v>
      </c>
      <c r="O73" s="86">
        <f>(C73-VLOOKUP(K73,Riders!$A$2:$C$2013,2,FALSE))/365</f>
        <v>22.863013698630137</v>
      </c>
      <c r="P73" s="84">
        <v>6</v>
      </c>
      <c r="Q73" s="119">
        <v>15.262</v>
      </c>
      <c r="R73" s="58">
        <v>24.210999999999999</v>
      </c>
      <c r="S73" s="58">
        <v>32.631</v>
      </c>
      <c r="T73" s="58">
        <v>40.914999999999999</v>
      </c>
      <c r="U73" s="58">
        <v>48.917000000000002</v>
      </c>
      <c r="V73" s="58">
        <v>56.893000000000001</v>
      </c>
      <c r="W73" s="120">
        <v>7.5024305555555554E-4</v>
      </c>
      <c r="X73" s="120">
        <v>8.4379629629629637E-4</v>
      </c>
      <c r="Y73" s="120">
        <v>9.3792824074074058E-4</v>
      </c>
      <c r="Z73" s="120">
        <v>1.0333217592592592E-3</v>
      </c>
      <c r="AA73" s="120">
        <v>1.1294907407407408E-3</v>
      </c>
      <c r="AB73" s="120">
        <v>1.2245023148148148E-3</v>
      </c>
      <c r="AC73" s="120">
        <v>1.3191898148148149E-3</v>
      </c>
      <c r="AD73" s="120">
        <v>1.4141550925925925E-3</v>
      </c>
      <c r="AE73" s="120">
        <v>1.5104050925925927E-3</v>
      </c>
      <c r="AF73" s="120">
        <v>1.6044791666666666E-3</v>
      </c>
      <c r="AG73" s="120">
        <v>1.7001388888888888E-3</v>
      </c>
      <c r="AH73" s="120">
        <v>1.794363425925926E-3</v>
      </c>
      <c r="AI73" s="120">
        <v>1.8877083333333335E-3</v>
      </c>
      <c r="AJ73" s="120">
        <v>1.980648148148148E-3</v>
      </c>
      <c r="AK73" s="120">
        <v>2.075428240740741E-3</v>
      </c>
      <c r="AL73" s="120">
        <v>2.1702430555555559E-3</v>
      </c>
      <c r="AM73" s="120">
        <v>2.2662847222222225E-3</v>
      </c>
      <c r="AN73" s="120">
        <v>2.3628587962962965E-3</v>
      </c>
      <c r="AO73" s="120">
        <v>2.4611921296296296E-3</v>
      </c>
      <c r="AP73" s="120">
        <v>2.558553240740741E-3</v>
      </c>
      <c r="AQ73" s="120">
        <v>2.6559722222222223E-3</v>
      </c>
      <c r="AR73" s="120">
        <v>2.7537268518518523E-3</v>
      </c>
      <c r="AS73" s="120">
        <v>2.8523958333333335E-3</v>
      </c>
      <c r="AT73" s="120">
        <v>2.9502546296296295E-3</v>
      </c>
      <c r="AU73" s="120">
        <v>3.0430092592592592E-3</v>
      </c>
      <c r="AV73" s="120">
        <v>3.1352083333333336E-3</v>
      </c>
      <c r="AW73" s="121">
        <f t="shared" si="2"/>
        <v>53.159678383945774</v>
      </c>
    </row>
    <row r="74" spans="1:49">
      <c r="A74" s="84" t="s">
        <v>94</v>
      </c>
      <c r="B74" s="84">
        <v>2022</v>
      </c>
      <c r="C74" s="10">
        <v>44693</v>
      </c>
      <c r="D74" s="84" t="s">
        <v>72</v>
      </c>
      <c r="E74" s="84" t="s">
        <v>518</v>
      </c>
      <c r="F74" s="84" t="s">
        <v>518</v>
      </c>
      <c r="G74" t="s">
        <v>239</v>
      </c>
      <c r="H74" t="s">
        <v>300</v>
      </c>
      <c r="I74" t="s">
        <v>238</v>
      </c>
      <c r="J74" t="s">
        <v>629</v>
      </c>
      <c r="K74" t="s">
        <v>630</v>
      </c>
      <c r="L74" s="86">
        <f>(C74-VLOOKUP(H74,Riders!$A$2:$C$2013,2,FALSE))/365</f>
        <v>23.69041095890411</v>
      </c>
      <c r="M74" s="86">
        <f>(C74-VLOOKUP(I74,Riders!$A$2:$C$2013,2,FALSE))/365</f>
        <v>25.246575342465754</v>
      </c>
      <c r="N74" s="86">
        <f>(C74-VLOOKUP(J74,Riders!$A$2:$C$2013,2,FALSE))/365</f>
        <v>24.978082191780821</v>
      </c>
      <c r="O74" s="86">
        <f>(C74-VLOOKUP(K74,Riders!$A$2:$C$2013,2,FALSE))/365</f>
        <v>23.169863013698631</v>
      </c>
      <c r="P74" s="84">
        <v>7</v>
      </c>
      <c r="Q74" s="119">
        <v>13.936999999999999</v>
      </c>
      <c r="R74" s="58">
        <v>22.573</v>
      </c>
      <c r="S74" s="58">
        <v>30.774999999999999</v>
      </c>
      <c r="T74" s="58">
        <v>39.098999999999997</v>
      </c>
      <c r="U74" s="58">
        <v>47.423000000000002</v>
      </c>
      <c r="V74" s="58">
        <v>55.822000000000003</v>
      </c>
      <c r="W74" s="120">
        <v>7.4506944444444447E-4</v>
      </c>
      <c r="X74" s="120">
        <v>8.4134259259259264E-4</v>
      </c>
      <c r="Y74" s="120">
        <v>9.3711805555555562E-4</v>
      </c>
      <c r="Z74" s="120">
        <v>1.0334375000000001E-3</v>
      </c>
      <c r="AA74" s="120">
        <v>1.1314699074074072E-3</v>
      </c>
      <c r="AB74" s="120">
        <v>1.2275231481481482E-3</v>
      </c>
      <c r="AC74" s="120">
        <v>1.3234837962962963E-3</v>
      </c>
      <c r="AD74" s="120">
        <v>1.4194097222222223E-3</v>
      </c>
      <c r="AE74" s="120">
        <v>1.5166550925925927E-3</v>
      </c>
      <c r="AF74" s="120">
        <v>1.612048611111111E-3</v>
      </c>
      <c r="AG74" s="120">
        <v>1.7091203703703704E-3</v>
      </c>
      <c r="AH74" s="120">
        <v>1.8064583333333335E-3</v>
      </c>
      <c r="AI74" s="120">
        <v>1.9043981481481481E-3</v>
      </c>
      <c r="AJ74" s="120">
        <v>2.0021412037037039E-3</v>
      </c>
      <c r="AK74" s="120">
        <v>2.1018865740740742E-3</v>
      </c>
      <c r="AL74" s="120">
        <v>2.1986111111111108E-3</v>
      </c>
      <c r="AM74" s="120">
        <v>2.2962152777777777E-3</v>
      </c>
      <c r="AN74" s="120">
        <v>2.3934143518518519E-3</v>
      </c>
      <c r="AO74" s="120">
        <v>2.490462962962963E-3</v>
      </c>
      <c r="AP74" s="120">
        <v>2.5891550925925925E-3</v>
      </c>
      <c r="AQ74" s="120">
        <v>2.6865393518518518E-3</v>
      </c>
      <c r="AR74" s="120">
        <v>2.784664351851852E-3</v>
      </c>
      <c r="AS74" s="120">
        <v>2.8826736111111106E-3</v>
      </c>
      <c r="AT74" s="120">
        <v>2.9811574074074076E-3</v>
      </c>
      <c r="AU74" s="120">
        <v>3.0820138888888893E-3</v>
      </c>
      <c r="AV74" s="120">
        <v>3.1818055555555558E-3</v>
      </c>
      <c r="AW74" s="121">
        <f t="shared" si="2"/>
        <v>52.381160242699373</v>
      </c>
    </row>
    <row r="75" spans="1:49">
      <c r="A75" s="84" t="s">
        <v>94</v>
      </c>
      <c r="B75" s="84">
        <v>2022</v>
      </c>
      <c r="C75" s="10">
        <v>44693</v>
      </c>
      <c r="D75" s="84" t="s">
        <v>72</v>
      </c>
      <c r="E75" s="84" t="s">
        <v>518</v>
      </c>
      <c r="F75" s="84" t="s">
        <v>518</v>
      </c>
      <c r="G75" t="s">
        <v>44</v>
      </c>
      <c r="H75" t="s">
        <v>587</v>
      </c>
      <c r="I75" t="s">
        <v>248</v>
      </c>
      <c r="J75" t="s">
        <v>588</v>
      </c>
      <c r="K75" t="s">
        <v>631</v>
      </c>
      <c r="L75" s="86">
        <f>(C75-VLOOKUP(H75,Riders!$A$2:$C$2013,2,FALSE))/365</f>
        <v>20.8</v>
      </c>
      <c r="M75" s="86">
        <f>(C75-VLOOKUP(I75,Riders!$A$2:$C$2013,2,FALSE))/365</f>
        <v>19.780821917808218</v>
      </c>
      <c r="N75" s="86">
        <f>(C75-VLOOKUP(J75,Riders!$A$2:$C$2013,2,FALSE))/365</f>
        <v>26.095890410958905</v>
      </c>
      <c r="O75" s="86">
        <f>(C75-VLOOKUP(K75,Riders!$A$2:$C$2013,2,FALSE))/365</f>
        <v>19.347945205479451</v>
      </c>
      <c r="P75" s="84">
        <v>8</v>
      </c>
      <c r="Q75" s="119">
        <v>15.032999999999999</v>
      </c>
      <c r="R75" s="58">
        <v>23.908999999999999</v>
      </c>
      <c r="S75" s="58">
        <v>32.496000000000002</v>
      </c>
      <c r="T75" s="58">
        <v>40.854999999999997</v>
      </c>
      <c r="U75" s="58">
        <v>49.396000000000001</v>
      </c>
      <c r="V75" s="58">
        <v>57.862000000000002</v>
      </c>
      <c r="W75" s="120">
        <v>7.7009259259259262E-4</v>
      </c>
      <c r="X75" s="120">
        <v>8.67025462962963E-4</v>
      </c>
      <c r="Y75" s="120">
        <v>9.6290509259259257E-4</v>
      </c>
      <c r="Z75" s="120">
        <v>1.0609837962962964E-3</v>
      </c>
      <c r="AA75" s="120">
        <v>1.1583449074074074E-3</v>
      </c>
      <c r="AB75" s="120">
        <v>1.259513888888889E-3</v>
      </c>
      <c r="AC75" s="120">
        <v>1.3600578703703702E-3</v>
      </c>
      <c r="AD75" s="120">
        <v>1.4647800925925928E-3</v>
      </c>
      <c r="AE75" s="120">
        <v>1.5676504629629632E-3</v>
      </c>
      <c r="AF75" s="120">
        <v>1.6723958333333332E-3</v>
      </c>
      <c r="AG75" s="120">
        <v>1.7696412037037038E-3</v>
      </c>
      <c r="AH75" s="120">
        <v>1.8662384259259259E-3</v>
      </c>
      <c r="AI75" s="120">
        <v>1.965196759259259E-3</v>
      </c>
      <c r="AJ75" s="120">
        <v>2.0629745370370372E-3</v>
      </c>
      <c r="AK75" s="120">
        <v>2.1645486111111114E-3</v>
      </c>
      <c r="AL75" s="120">
        <v>2.2648726851851853E-3</v>
      </c>
      <c r="AM75" s="120">
        <v>2.368414351851852E-3</v>
      </c>
      <c r="AN75" s="120">
        <v>2.4682523148148146E-3</v>
      </c>
      <c r="AO75" s="120">
        <v>2.5678240740740739E-3</v>
      </c>
      <c r="AP75" s="120">
        <v>2.6690393518518517E-3</v>
      </c>
      <c r="AQ75" s="120">
        <v>2.7685300925925928E-3</v>
      </c>
      <c r="AR75" s="120">
        <v>2.86787037037037E-3</v>
      </c>
      <c r="AS75" s="120">
        <v>2.9691435185185185E-3</v>
      </c>
      <c r="AT75" s="120">
        <v>3.0701388888888892E-3</v>
      </c>
      <c r="AU75" s="120">
        <v>3.1720486111111112E-3</v>
      </c>
      <c r="AV75" s="120">
        <v>3.2695138888888891E-3</v>
      </c>
      <c r="AW75" s="121">
        <f t="shared" si="2"/>
        <v>50.975977570569867</v>
      </c>
    </row>
    <row r="76" spans="1:49">
      <c r="A76" s="84" t="s">
        <v>94</v>
      </c>
      <c r="B76" s="84">
        <v>2022</v>
      </c>
      <c r="C76" s="10">
        <v>44693</v>
      </c>
      <c r="D76" s="84" t="s">
        <v>72</v>
      </c>
      <c r="E76" s="84" t="s">
        <v>518</v>
      </c>
      <c r="F76" s="84" t="s">
        <v>518</v>
      </c>
      <c r="G76" t="s">
        <v>271</v>
      </c>
      <c r="H76" t="s">
        <v>270</v>
      </c>
      <c r="I76" t="s">
        <v>616</v>
      </c>
      <c r="J76" t="s">
        <v>591</v>
      </c>
      <c r="K76" t="s">
        <v>298</v>
      </c>
      <c r="L76" s="86">
        <f>(C76-VLOOKUP(H76,Riders!$A$2:$C$2013,2,FALSE))/365</f>
        <v>19.084931506849315</v>
      </c>
      <c r="M76" s="86">
        <f>(C76-VLOOKUP(I76,Riders!$A$2:$C$2013,2,FALSE))/365</f>
        <v>18.243835616438357</v>
      </c>
      <c r="N76" s="86">
        <f>(C76-VLOOKUP(J76,Riders!$A$2:$C$2013,2,FALSE))/365</f>
        <v>23.797260273972604</v>
      </c>
      <c r="O76" s="86">
        <f>(C76-VLOOKUP(K76,Riders!$A$2:$C$2013,2,FALSE))/365</f>
        <v>20.446575342465753</v>
      </c>
      <c r="P76" s="84">
        <v>9</v>
      </c>
      <c r="Q76" s="119">
        <v>15.82</v>
      </c>
      <c r="R76" s="58">
        <v>24.783000000000001</v>
      </c>
      <c r="S76" s="58">
        <v>33.448999999999998</v>
      </c>
      <c r="T76" s="58">
        <v>42.244</v>
      </c>
      <c r="U76" s="58">
        <v>50.905999999999999</v>
      </c>
      <c r="V76" s="58">
        <v>59.698999999999998</v>
      </c>
      <c r="W76" s="120">
        <v>7.9483796296296301E-4</v>
      </c>
      <c r="X76" s="120">
        <v>8.957986111111111E-4</v>
      </c>
      <c r="Y76" s="120">
        <v>9.9866898148148146E-4</v>
      </c>
      <c r="Z76" s="120">
        <v>1.0993981481481482E-3</v>
      </c>
      <c r="AA76" s="120">
        <v>1.2023958333333333E-3</v>
      </c>
      <c r="AB76" s="120">
        <v>1.3044097222222222E-3</v>
      </c>
      <c r="AC76" s="120">
        <v>1.4065856481481481E-3</v>
      </c>
      <c r="AD76" s="120">
        <v>1.5123495370370369E-3</v>
      </c>
      <c r="AE76" s="120">
        <v>1.6151157407407407E-3</v>
      </c>
      <c r="AF76" s="120">
        <v>1.7173032407407406E-3</v>
      </c>
      <c r="AG76" s="120">
        <v>1.8187268518518518E-3</v>
      </c>
      <c r="AH76" s="120">
        <v>1.9220601851851853E-3</v>
      </c>
      <c r="AI76" s="120">
        <v>2.0217708333333333E-3</v>
      </c>
      <c r="AJ76" s="120">
        <v>2.1240509259259259E-3</v>
      </c>
      <c r="AK76" s="120">
        <v>2.2231828703703706E-3</v>
      </c>
      <c r="AL76" s="120">
        <v>2.3255671296296297E-3</v>
      </c>
      <c r="AM76" s="120">
        <v>2.4256250000000003E-3</v>
      </c>
      <c r="AN76" s="120">
        <v>2.5299421296296298E-3</v>
      </c>
      <c r="AO76" s="120">
        <v>2.6320717592592593E-3</v>
      </c>
      <c r="AP76" s="120">
        <v>2.7364583333333334E-3</v>
      </c>
      <c r="AQ76" s="120">
        <v>2.8370254629629631E-3</v>
      </c>
      <c r="AR76" s="120">
        <v>2.9401967592592592E-3</v>
      </c>
      <c r="AS76" s="120">
        <v>3.0446180555555556E-3</v>
      </c>
      <c r="AT76" s="120">
        <v>3.1478935185185186E-3</v>
      </c>
      <c r="AU76" s="120">
        <v>3.2510648148148147E-3</v>
      </c>
      <c r="AV76" s="120">
        <v>3.3525347222222225E-3</v>
      </c>
      <c r="AW76" s="121">
        <f t="shared" si="2"/>
        <v>49.713628784191059</v>
      </c>
    </row>
    <row r="77" spans="1:49">
      <c r="A77" s="84" t="s">
        <v>94</v>
      </c>
      <c r="B77" s="84">
        <v>2022</v>
      </c>
      <c r="C77" s="10">
        <v>44693</v>
      </c>
      <c r="D77" s="84" t="s">
        <v>72</v>
      </c>
      <c r="E77" s="84" t="s">
        <v>595</v>
      </c>
      <c r="F77" s="84">
        <v>1</v>
      </c>
      <c r="G77" t="s">
        <v>27</v>
      </c>
      <c r="H77" t="s">
        <v>536</v>
      </c>
      <c r="I77" t="s">
        <v>628</v>
      </c>
      <c r="J77" t="s">
        <v>537</v>
      </c>
      <c r="K77" t="s">
        <v>574</v>
      </c>
      <c r="L77" s="86">
        <f>(C77-VLOOKUP(H77,Riders!$A$2:$C$2013,2,FALSE))/365</f>
        <v>23.183561643835617</v>
      </c>
      <c r="M77" s="86">
        <f>(C77-VLOOKUP(I77,Riders!$A$2:$C$2013,2,FALSE))/365</f>
        <v>24.531506849315068</v>
      </c>
      <c r="N77" s="86">
        <f>(C77-VLOOKUP(J77,Riders!$A$2:$C$2013,2,FALSE))/365</f>
        <v>20.923287671232877</v>
      </c>
      <c r="O77" s="86">
        <f>(C77-VLOOKUP(K77,Riders!$A$2:$C$2013,2,FALSE))/365</f>
        <v>22.863013698630137</v>
      </c>
      <c r="P77" s="84">
        <v>1</v>
      </c>
      <c r="Q77" s="119">
        <v>15.252000000000001</v>
      </c>
      <c r="R77" s="58">
        <v>24.187999999999999</v>
      </c>
      <c r="S77" s="58">
        <v>32.57</v>
      </c>
      <c r="T77" s="58">
        <v>40.793999999999997</v>
      </c>
      <c r="U77" s="58">
        <v>48.747</v>
      </c>
      <c r="V77" s="58">
        <v>56.69</v>
      </c>
      <c r="W77" s="120">
        <v>7.4694444444444428E-4</v>
      </c>
      <c r="X77" s="120">
        <v>8.3952546296296292E-4</v>
      </c>
      <c r="Y77" s="120">
        <v>9.3016203703703696E-4</v>
      </c>
      <c r="Z77" s="120">
        <v>1.0235300925925926E-3</v>
      </c>
      <c r="AA77" s="120">
        <v>1.1160648148148147E-3</v>
      </c>
      <c r="AB77" s="120">
        <v>1.2085300925925926E-3</v>
      </c>
      <c r="AC77" s="120">
        <v>1.3015856481481481E-3</v>
      </c>
      <c r="AD77" s="120">
        <v>1.3970023148148151E-3</v>
      </c>
      <c r="AE77" s="120">
        <v>1.4914814814814817E-3</v>
      </c>
      <c r="AF77" s="120">
        <v>1.5880671296296296E-3</v>
      </c>
      <c r="AG77" s="120">
        <v>1.6831249999999999E-3</v>
      </c>
      <c r="AH77" s="120">
        <v>1.7778935185185183E-3</v>
      </c>
      <c r="AI77" s="120">
        <v>1.8724421296296295E-3</v>
      </c>
      <c r="AJ77" s="120">
        <v>1.9667245370370372E-3</v>
      </c>
      <c r="AK77" s="120">
        <v>2.0627083333333335E-3</v>
      </c>
      <c r="AL77" s="120">
        <v>2.1556365740740741E-3</v>
      </c>
      <c r="AM77" s="120">
        <v>2.2484375E-3</v>
      </c>
      <c r="AN77" s="120">
        <v>2.3449305555555554E-3</v>
      </c>
      <c r="AO77" s="120">
        <v>2.4381712962962964E-3</v>
      </c>
      <c r="AP77" s="120">
        <v>2.5347800925925924E-3</v>
      </c>
      <c r="AQ77" s="120">
        <v>2.6346412037037037E-3</v>
      </c>
      <c r="AR77" s="120">
        <v>2.7312962962962963E-3</v>
      </c>
      <c r="AS77" s="120">
        <v>2.8309953703703704E-3</v>
      </c>
      <c r="AT77" s="120">
        <v>2.9281018518518519E-3</v>
      </c>
      <c r="AU77" s="120">
        <v>3.0245138888888887E-3</v>
      </c>
      <c r="AV77" s="120">
        <v>3.1203587962962964E-3</v>
      </c>
      <c r="AW77" s="121">
        <f t="shared" si="2"/>
        <v>53.412661026190754</v>
      </c>
    </row>
    <row r="78" spans="1:49">
      <c r="A78" s="84" t="s">
        <v>94</v>
      </c>
      <c r="B78" s="84">
        <v>2022</v>
      </c>
      <c r="C78" s="10">
        <v>44693</v>
      </c>
      <c r="D78" s="84" t="s">
        <v>72</v>
      </c>
      <c r="E78" s="84" t="s">
        <v>595</v>
      </c>
      <c r="F78" s="84">
        <v>1</v>
      </c>
      <c r="G78" t="s">
        <v>239</v>
      </c>
      <c r="H78" t="s">
        <v>300</v>
      </c>
      <c r="I78" t="s">
        <v>238</v>
      </c>
      <c r="J78" t="s">
        <v>629</v>
      </c>
      <c r="K78" t="s">
        <v>630</v>
      </c>
      <c r="L78" s="86">
        <f>(C78-VLOOKUP(H78,Riders!$A$2:$C$2013,2,FALSE))/365</f>
        <v>23.69041095890411</v>
      </c>
      <c r="M78" s="86">
        <f>(C78-VLOOKUP(I78,Riders!$A$2:$C$2013,2,FALSE))/365</f>
        <v>25.246575342465754</v>
      </c>
      <c r="N78" s="86">
        <f>(C78-VLOOKUP(J78,Riders!$A$2:$C$2013,2,FALSE))/365</f>
        <v>24.978082191780821</v>
      </c>
      <c r="O78" s="86">
        <f>(C78-VLOOKUP(K78,Riders!$A$2:$C$2013,2,FALSE))/365</f>
        <v>23.169863013698631</v>
      </c>
      <c r="P78" s="84">
        <v>2</v>
      </c>
      <c r="Q78" s="119">
        <v>14.297000000000001</v>
      </c>
      <c r="R78" s="58">
        <v>22.850999999999999</v>
      </c>
      <c r="S78" s="58">
        <v>31.052</v>
      </c>
      <c r="T78" s="58">
        <v>39.377000000000002</v>
      </c>
      <c r="U78" s="58">
        <v>47.668999999999997</v>
      </c>
      <c r="V78" s="58">
        <v>55.988999999999997</v>
      </c>
      <c r="W78" s="120">
        <v>7.4530092592592584E-4</v>
      </c>
      <c r="X78" s="120">
        <v>8.4084490740740734E-4</v>
      </c>
      <c r="Y78" s="120">
        <v>9.3674768518518532E-4</v>
      </c>
      <c r="Z78" s="120">
        <v>1.0323032407407408E-3</v>
      </c>
      <c r="AA78" s="120">
        <v>1.1294212962962963E-3</v>
      </c>
      <c r="AB78" s="120">
        <v>1.2256597222222222E-3</v>
      </c>
      <c r="AC78" s="120">
        <v>1.3223263888888887E-3</v>
      </c>
      <c r="AD78" s="120">
        <v>1.4196874999999999E-3</v>
      </c>
      <c r="AE78" s="120">
        <v>1.518900462962963E-3</v>
      </c>
      <c r="AF78" s="120">
        <v>1.6134606481481479E-3</v>
      </c>
      <c r="AG78" s="120">
        <v>1.7075462962962964E-3</v>
      </c>
      <c r="AH78" s="120">
        <v>1.802962962962963E-3</v>
      </c>
      <c r="AI78" s="120">
        <v>1.8982638888888888E-3</v>
      </c>
      <c r="AJ78" s="120">
        <v>1.9935185185185186E-3</v>
      </c>
      <c r="AK78" s="120">
        <v>2.0914236111111112E-3</v>
      </c>
      <c r="AL78" s="120">
        <v>2.1878819444444446E-3</v>
      </c>
      <c r="AM78" s="120">
        <v>2.2840277777777776E-3</v>
      </c>
      <c r="AN78" s="120">
        <v>2.3806712962962965E-3</v>
      </c>
      <c r="AO78" s="120">
        <v>2.4777199074074072E-3</v>
      </c>
      <c r="AP78" s="120">
        <v>2.5756481481481481E-3</v>
      </c>
      <c r="AQ78" s="120">
        <v>2.6727083333333329E-3</v>
      </c>
      <c r="AR78" s="120">
        <v>2.7702662037037036E-3</v>
      </c>
      <c r="AS78" s="120">
        <v>2.8685532407407405E-3</v>
      </c>
      <c r="AT78" s="120">
        <v>2.9669907407407405E-3</v>
      </c>
      <c r="AU78" s="120">
        <v>3.0665277777777778E-3</v>
      </c>
      <c r="AV78" s="120">
        <v>3.1624652777777779E-3</v>
      </c>
      <c r="AW78" s="121">
        <f t="shared" si="2"/>
        <v>52.701500894827561</v>
      </c>
    </row>
    <row r="79" spans="1:49">
      <c r="A79" s="84" t="s">
        <v>94</v>
      </c>
      <c r="B79" s="84">
        <v>2022</v>
      </c>
      <c r="C79" s="10">
        <v>44693</v>
      </c>
      <c r="D79" s="84" t="s">
        <v>72</v>
      </c>
      <c r="E79" s="84" t="s">
        <v>595</v>
      </c>
      <c r="F79" s="84">
        <v>2</v>
      </c>
      <c r="G79" t="s">
        <v>38</v>
      </c>
      <c r="H79" t="s">
        <v>251</v>
      </c>
      <c r="I79" t="s">
        <v>606</v>
      </c>
      <c r="J79" t="s">
        <v>608</v>
      </c>
      <c r="K79" t="s">
        <v>609</v>
      </c>
      <c r="L79" s="86">
        <f>(C79-VLOOKUP(H79,Riders!$A$2:$C$2013,2,FALSE))/365</f>
        <v>28.117808219178084</v>
      </c>
      <c r="M79" s="86">
        <f>(C79-VLOOKUP(I79,Riders!$A$2:$C$2013,2,FALSE))/365</f>
        <v>25.345205479452055</v>
      </c>
      <c r="N79" s="86">
        <f>(C79-VLOOKUP(J79,Riders!$A$2:$C$2013,2,FALSE))/365</f>
        <v>21.145205479452056</v>
      </c>
      <c r="O79" s="86">
        <f>(C79-VLOOKUP(K79,Riders!$A$2:$C$2013,2,FALSE))/365</f>
        <v>26.408219178082192</v>
      </c>
      <c r="P79" s="84">
        <v>1</v>
      </c>
      <c r="Q79" s="119">
        <v>14.231999999999999</v>
      </c>
      <c r="R79" s="58">
        <v>22.213000000000001</v>
      </c>
      <c r="S79" s="58">
        <v>29.904</v>
      </c>
      <c r="T79" s="58">
        <v>38.164000000000001</v>
      </c>
      <c r="U79" s="58">
        <v>46.033000000000001</v>
      </c>
      <c r="V79" s="58">
        <v>54.073</v>
      </c>
      <c r="W79" s="120">
        <v>7.1813657407407405E-4</v>
      </c>
      <c r="X79" s="120">
        <v>8.1343749999999992E-4</v>
      </c>
      <c r="Y79" s="120">
        <v>9.0254629629629636E-4</v>
      </c>
      <c r="Z79" s="120">
        <v>9.9795138888888872E-4</v>
      </c>
      <c r="AA79" s="120">
        <v>1.0894212962962962E-3</v>
      </c>
      <c r="AB79" s="120">
        <v>1.183449074074074E-3</v>
      </c>
      <c r="AC79" s="120">
        <v>1.275601851851852E-3</v>
      </c>
      <c r="AD79" s="120">
        <v>1.3708564814814816E-3</v>
      </c>
      <c r="AE79" s="120">
        <v>1.4677662037037036E-3</v>
      </c>
      <c r="AF79" s="120">
        <v>1.5555208333333332E-3</v>
      </c>
      <c r="AG79" s="120">
        <v>1.6634490740740741E-3</v>
      </c>
      <c r="AH79" s="120">
        <v>1.7466203703703704E-3</v>
      </c>
      <c r="AI79" s="120">
        <v>1.8455902777777778E-3</v>
      </c>
      <c r="AJ79" s="120">
        <v>1.9387152777777777E-3</v>
      </c>
      <c r="AK79" s="120">
        <v>2.0318634259259257E-3</v>
      </c>
      <c r="AL79" s="120">
        <v>2.1297685185185187E-3</v>
      </c>
      <c r="AM79" s="120">
        <v>2.2237615740740742E-3</v>
      </c>
      <c r="AN79" s="120">
        <v>2.3205208333333333E-3</v>
      </c>
      <c r="AO79" s="120">
        <v>2.4164930555555558E-3</v>
      </c>
      <c r="AP79" s="120">
        <v>2.5140046296296295E-3</v>
      </c>
      <c r="AQ79" s="120">
        <v>2.6114699074074074E-3</v>
      </c>
      <c r="AR79" s="120">
        <v>2.7108680555555553E-3</v>
      </c>
      <c r="AS79" s="120">
        <v>2.8092013888888889E-3</v>
      </c>
      <c r="AT79" s="120">
        <v>2.9053703703703707E-3</v>
      </c>
      <c r="AU79" s="120">
        <v>3.0042708333333332E-3</v>
      </c>
      <c r="AV79" s="120">
        <v>3.1023958333333337E-3</v>
      </c>
      <c r="AW79" s="121">
        <f t="shared" si="2"/>
        <v>53.721921901756033</v>
      </c>
    </row>
    <row r="80" spans="1:49">
      <c r="A80" s="84" t="s">
        <v>94</v>
      </c>
      <c r="B80" s="84">
        <v>2022</v>
      </c>
      <c r="C80" s="10">
        <v>44693</v>
      </c>
      <c r="D80" s="84" t="s">
        <v>72</v>
      </c>
      <c r="E80" s="84" t="s">
        <v>595</v>
      </c>
      <c r="F80" s="84">
        <v>2</v>
      </c>
      <c r="G80" t="s">
        <v>44</v>
      </c>
      <c r="H80" t="s">
        <v>587</v>
      </c>
      <c r="I80" t="s">
        <v>248</v>
      </c>
      <c r="J80" t="s">
        <v>588</v>
      </c>
      <c r="K80" t="s">
        <v>631</v>
      </c>
      <c r="L80" s="86">
        <f>(C80-VLOOKUP(H80,Riders!$A$2:$C$2013,2,FALSE))/365</f>
        <v>20.8</v>
      </c>
      <c r="M80" s="86">
        <f>(C80-VLOOKUP(I80,Riders!$A$2:$C$2013,2,FALSE))/365</f>
        <v>19.780821917808218</v>
      </c>
      <c r="N80" s="86">
        <f>(C80-VLOOKUP(J80,Riders!$A$2:$C$2013,2,FALSE))/365</f>
        <v>26.095890410958905</v>
      </c>
      <c r="O80" s="86">
        <f>(C80-VLOOKUP(K80,Riders!$A$2:$C$2013,2,FALSE))/365</f>
        <v>19.347945205479451</v>
      </c>
      <c r="P80" s="84">
        <v>2</v>
      </c>
      <c r="Q80" s="65">
        <v>14.856</v>
      </c>
      <c r="R80" s="4">
        <v>24.027000000000001</v>
      </c>
      <c r="S80" s="4">
        <v>32.822000000000003</v>
      </c>
      <c r="T80" s="4">
        <v>41.085000000000001</v>
      </c>
      <c r="U80" s="4">
        <v>49.69</v>
      </c>
      <c r="V80" s="4">
        <v>57.756999999999998</v>
      </c>
      <c r="W80" s="59">
        <v>7.6343750000000012E-4</v>
      </c>
      <c r="X80" s="59">
        <v>8.5806712962962963E-4</v>
      </c>
      <c r="Y80" s="59">
        <v>9.5559027777777775E-4</v>
      </c>
      <c r="Z80" s="59">
        <v>1.0516319444444442E-3</v>
      </c>
      <c r="AA80" s="59">
        <v>1.1558680555555556E-3</v>
      </c>
      <c r="AB80" s="59">
        <v>1.2564583333333332E-3</v>
      </c>
      <c r="AC80" s="59">
        <v>1.3577199074074073E-3</v>
      </c>
      <c r="AD80" s="59">
        <v>1.4552199074074075E-3</v>
      </c>
      <c r="AE80" s="59">
        <v>1.5637268518518517E-3</v>
      </c>
      <c r="AF80" s="59">
        <v>1.6559606481481484E-3</v>
      </c>
      <c r="AG80" s="59">
        <v>1.7554861111111111E-3</v>
      </c>
      <c r="AH80" s="59">
        <v>1.8556249999999999E-3</v>
      </c>
      <c r="AI80" s="59">
        <v>1.9544212962962961E-3</v>
      </c>
      <c r="AJ80" s="59">
        <v>2.0478819444444446E-3</v>
      </c>
      <c r="AK80" s="59">
        <v>2.1455902777777775E-3</v>
      </c>
      <c r="AL80" s="59">
        <v>2.2412152777777777E-3</v>
      </c>
      <c r="AM80" s="59">
        <v>2.336736111111111E-3</v>
      </c>
      <c r="AN80" s="59">
        <v>2.4292708333333332E-3</v>
      </c>
      <c r="AO80" s="59">
        <v>2.5267939814814814E-3</v>
      </c>
      <c r="AP80" s="59">
        <v>2.6205324074074069E-3</v>
      </c>
      <c r="AQ80" s="59">
        <v>2.7224768518518522E-3</v>
      </c>
      <c r="AR80" s="59">
        <v>2.8220949074074073E-3</v>
      </c>
      <c r="AS80" s="59">
        <v>2.9269907407407404E-3</v>
      </c>
      <c r="AT80" s="59">
        <v>3.0214236111111114E-3</v>
      </c>
      <c r="AU80" s="59">
        <v>3.1267824074074075E-3</v>
      </c>
      <c r="AV80" s="59">
        <v>3.217974537037037E-3</v>
      </c>
      <c r="AW80" s="8">
        <f t="shared" si="2"/>
        <v>51.792413130815405</v>
      </c>
    </row>
    <row r="81" spans="1:49">
      <c r="A81" s="84" t="s">
        <v>94</v>
      </c>
      <c r="B81" s="84">
        <v>2022</v>
      </c>
      <c r="C81" s="10">
        <v>44693</v>
      </c>
      <c r="D81" s="84" t="s">
        <v>72</v>
      </c>
      <c r="E81" s="84" t="s">
        <v>595</v>
      </c>
      <c r="F81" s="84">
        <v>3</v>
      </c>
      <c r="G81" t="s">
        <v>67</v>
      </c>
      <c r="H81" t="s">
        <v>219</v>
      </c>
      <c r="I81" t="s">
        <v>278</v>
      </c>
      <c r="J81" t="s">
        <v>605</v>
      </c>
      <c r="K81" t="s">
        <v>580</v>
      </c>
      <c r="L81" s="86">
        <f>(C81-VLOOKUP(H81,Riders!$A$2:$C$2013,2,FALSE))/365</f>
        <v>27.4</v>
      </c>
      <c r="M81" s="86">
        <f>(C81-VLOOKUP(I81,Riders!$A$2:$C$2013,2,FALSE))/365</f>
        <v>27.901369863013699</v>
      </c>
      <c r="N81" s="86">
        <f>(C81-VLOOKUP(J81,Riders!$A$2:$C$2013,2,FALSE))/365</f>
        <v>20.295890410958904</v>
      </c>
      <c r="O81" s="86">
        <f>(C81-VLOOKUP(K81,Riders!$A$2:$C$2013,2,FALSE))/365</f>
        <v>28.358904109589041</v>
      </c>
      <c r="P81" s="84">
        <v>2</v>
      </c>
      <c r="Q81" s="65">
        <v>14.522</v>
      </c>
      <c r="R81" s="4">
        <v>22.696999999999999</v>
      </c>
      <c r="S81" s="4">
        <v>30.427</v>
      </c>
      <c r="T81" s="4">
        <v>38.204000000000001</v>
      </c>
      <c r="U81" s="4">
        <v>45.841000000000001</v>
      </c>
      <c r="V81" s="4">
        <v>53.526000000000003</v>
      </c>
      <c r="W81" s="59">
        <v>7.1135416666666667E-4</v>
      </c>
      <c r="X81" s="59">
        <v>8.0200231481481474E-4</v>
      </c>
      <c r="Y81" s="59">
        <v>8.9414351851851851E-4</v>
      </c>
      <c r="Z81" s="59">
        <v>9.8828703703703709E-4</v>
      </c>
      <c r="AA81" s="59">
        <v>1.08E-3</v>
      </c>
      <c r="AB81" s="59">
        <v>1.1716435185185185E-3</v>
      </c>
      <c r="AC81" s="59">
        <v>1.2646875E-3</v>
      </c>
      <c r="AD81" s="59">
        <v>1.3555902777777776E-3</v>
      </c>
      <c r="AE81" s="59">
        <v>1.4460763888888889E-3</v>
      </c>
      <c r="AF81" s="59">
        <v>1.5383217592592592E-3</v>
      </c>
      <c r="AG81" s="59">
        <v>1.6288773148148148E-3</v>
      </c>
      <c r="AH81" s="59">
        <v>1.7190277777777779E-3</v>
      </c>
      <c r="AI81" s="59">
        <v>1.8109606481481481E-3</v>
      </c>
      <c r="AJ81" s="59">
        <v>1.902511574074074E-3</v>
      </c>
      <c r="AK81" s="59">
        <v>1.9970486111111113E-3</v>
      </c>
      <c r="AL81" s="59">
        <v>2.0908449074074071E-3</v>
      </c>
      <c r="AM81" s="59">
        <v>2.1851967592592591E-3</v>
      </c>
      <c r="AN81" s="59">
        <v>2.2811458333333334E-3</v>
      </c>
      <c r="AO81" s="59">
        <v>2.3728935185185185E-3</v>
      </c>
      <c r="AP81" s="59">
        <v>2.4648379629629629E-3</v>
      </c>
      <c r="AQ81" s="59">
        <v>2.5560416666666665E-3</v>
      </c>
      <c r="AR81" s="59">
        <v>2.6491087962962965E-3</v>
      </c>
      <c r="AS81" s="59">
        <v>2.7389467592592591E-3</v>
      </c>
      <c r="AT81" s="59">
        <v>2.8270717592592596E-3</v>
      </c>
      <c r="AU81" s="59">
        <v>2.9138657407407412E-3</v>
      </c>
      <c r="AV81" s="59">
        <v>3.0018055555555557E-3</v>
      </c>
      <c r="AW81" s="8">
        <f t="shared" si="2"/>
        <v>55.522139453106931</v>
      </c>
    </row>
    <row r="82" spans="1:49">
      <c r="A82" s="84" t="s">
        <v>94</v>
      </c>
      <c r="B82" s="84">
        <v>2022</v>
      </c>
      <c r="C82" s="10">
        <v>44693</v>
      </c>
      <c r="D82" s="84" t="s">
        <v>72</v>
      </c>
      <c r="E82" s="84" t="s">
        <v>595</v>
      </c>
      <c r="F82" s="84">
        <v>3</v>
      </c>
      <c r="G82" t="s">
        <v>53</v>
      </c>
      <c r="H82" t="s">
        <v>233</v>
      </c>
      <c r="I82" t="s">
        <v>597</v>
      </c>
      <c r="J82" t="s">
        <v>528</v>
      </c>
      <c r="K82" t="s">
        <v>626</v>
      </c>
      <c r="L82" s="86">
        <f>(C82-VLOOKUP(H82,Riders!$A$2:$C$2013,2,FALSE))/365</f>
        <v>24.219178082191782</v>
      </c>
      <c r="M82" s="86">
        <f>(C82-VLOOKUP(I82,Riders!$A$2:$C$2013,2,FALSE))/365</f>
        <v>22.898630136986302</v>
      </c>
      <c r="N82" s="86">
        <f>(C82-VLOOKUP(J82,Riders!$A$2:$C$2013,2,FALSE))/365</f>
        <v>22.531506849315068</v>
      </c>
      <c r="O82" s="86">
        <f>(C82-VLOOKUP(K82,Riders!$A$2:$C$2013,2,FALSE))/365</f>
        <v>31.63013698630137</v>
      </c>
      <c r="P82" s="84">
        <v>1</v>
      </c>
      <c r="Q82" s="65">
        <v>14.189</v>
      </c>
      <c r="R82" s="4">
        <v>22.492000000000001</v>
      </c>
      <c r="S82" s="4">
        <v>30.312999999999999</v>
      </c>
      <c r="T82" s="4">
        <v>38.154000000000003</v>
      </c>
      <c r="U82" s="4">
        <v>45.835000000000001</v>
      </c>
      <c r="V82" s="4">
        <v>53.457000000000001</v>
      </c>
      <c r="W82" s="59">
        <v>7.0731481481481481E-4</v>
      </c>
      <c r="X82" s="59">
        <v>7.9750000000000003E-4</v>
      </c>
      <c r="Y82" s="59">
        <v>8.8747685185185186E-4</v>
      </c>
      <c r="Z82" s="59">
        <v>9.7857638888888886E-4</v>
      </c>
      <c r="AA82" s="59">
        <v>1.0704861111111112E-3</v>
      </c>
      <c r="AB82" s="59">
        <v>1.1628587962962962E-3</v>
      </c>
      <c r="AC82" s="59">
        <v>1.2560532407407407E-3</v>
      </c>
      <c r="AD82" s="59">
        <v>1.3467013888888888E-3</v>
      </c>
      <c r="AE82" s="59">
        <v>1.4386921296296298E-3</v>
      </c>
      <c r="AF82" s="59">
        <v>1.5304282407407408E-3</v>
      </c>
      <c r="AG82" s="59">
        <v>1.6242592592592593E-3</v>
      </c>
      <c r="AH82" s="59">
        <v>1.7154050925925928E-3</v>
      </c>
      <c r="AI82" s="59">
        <v>1.8065625E-3</v>
      </c>
      <c r="AJ82" s="59">
        <v>1.8968750000000001E-3</v>
      </c>
      <c r="AK82" s="59">
        <v>1.9890972222222224E-3</v>
      </c>
      <c r="AL82" s="59">
        <v>2.0792824074074073E-3</v>
      </c>
      <c r="AM82" s="59">
        <v>2.1694907407407409E-3</v>
      </c>
      <c r="AN82" s="59">
        <v>2.2604513888888887E-3</v>
      </c>
      <c r="AO82" s="59">
        <v>2.3515046296296296E-3</v>
      </c>
      <c r="AP82" s="59">
        <v>2.4428472222222221E-3</v>
      </c>
      <c r="AQ82" s="59">
        <v>2.5342129629629629E-3</v>
      </c>
      <c r="AR82" s="59">
        <v>2.6261574074074073E-3</v>
      </c>
      <c r="AS82" s="59">
        <v>2.7197222222222223E-3</v>
      </c>
      <c r="AT82" s="59">
        <v>2.8123032407407406E-3</v>
      </c>
      <c r="AU82" s="59">
        <v>2.9045023148148151E-3</v>
      </c>
      <c r="AV82" s="59">
        <v>2.9934143518518517E-3</v>
      </c>
      <c r="AW82" s="8">
        <f t="shared" si="2"/>
        <v>55.677780312491549</v>
      </c>
    </row>
    <row r="83" spans="1:49">
      <c r="A83" s="84" t="s">
        <v>94</v>
      </c>
      <c r="B83" s="84">
        <v>2022</v>
      </c>
      <c r="C83" s="10">
        <v>44693</v>
      </c>
      <c r="D83" s="84" t="s">
        <v>72</v>
      </c>
      <c r="E83" s="84" t="s">
        <v>595</v>
      </c>
      <c r="F83" s="84">
        <v>4</v>
      </c>
      <c r="G83" t="s">
        <v>27</v>
      </c>
      <c r="H83" t="s">
        <v>262</v>
      </c>
      <c r="I83" t="s">
        <v>604</v>
      </c>
      <c r="J83" t="s">
        <v>323</v>
      </c>
      <c r="K83" t="s">
        <v>573</v>
      </c>
      <c r="L83" s="86">
        <f>(C83-VLOOKUP(H83,Riders!$A$2:$C$2013,2,FALSE))/365</f>
        <v>19.824657534246576</v>
      </c>
      <c r="M83" s="86">
        <f>(C83-VLOOKUP(I83,Riders!$A$2:$C$2013,2,FALSE))/365</f>
        <v>20.449315068493149</v>
      </c>
      <c r="N83" s="86">
        <f>(C83-VLOOKUP(J83,Riders!$A$2:$C$2013,2,FALSE))/365</f>
        <v>23.827397260273973</v>
      </c>
      <c r="O83" s="86">
        <f>(C83-VLOOKUP(K83,Riders!$A$2:$C$2013,2,FALSE))/365</f>
        <v>27.12876712328767</v>
      </c>
      <c r="P83" s="84">
        <v>2</v>
      </c>
      <c r="Q83" s="65">
        <v>14.237</v>
      </c>
      <c r="R83" s="4">
        <v>22.538</v>
      </c>
      <c r="S83" s="4">
        <v>30.475999999999999</v>
      </c>
      <c r="T83" s="4">
        <v>38.204000000000001</v>
      </c>
      <c r="U83" s="4">
        <v>46.043999999999997</v>
      </c>
      <c r="V83" s="4">
        <v>54.039000000000001</v>
      </c>
      <c r="W83" s="59">
        <v>7.1516203703703705E-4</v>
      </c>
      <c r="X83" s="59">
        <v>8.064583333333334E-4</v>
      </c>
      <c r="Y83" s="59">
        <v>8.990624999999998E-4</v>
      </c>
      <c r="Z83" s="59">
        <v>9.8869212962962951E-4</v>
      </c>
      <c r="AA83" s="59">
        <v>1.0788078703703704E-3</v>
      </c>
      <c r="AB83" s="59">
        <v>1.1702199074074074E-3</v>
      </c>
      <c r="AC83" s="59">
        <v>1.2606828703703703E-3</v>
      </c>
      <c r="AD83" s="59">
        <v>1.3512152777777776E-3</v>
      </c>
      <c r="AE83" s="59">
        <v>1.4421180555555556E-3</v>
      </c>
      <c r="AF83" s="59">
        <v>1.5337962962962963E-3</v>
      </c>
      <c r="AG83" s="59">
        <v>1.6291550925925926E-3</v>
      </c>
      <c r="AH83" s="59">
        <v>1.7211226851851851E-3</v>
      </c>
      <c r="AI83" s="59">
        <v>1.811863425925926E-3</v>
      </c>
      <c r="AJ83" s="59">
        <v>1.9027546296296295E-3</v>
      </c>
      <c r="AK83" s="59">
        <v>1.9933217592592594E-3</v>
      </c>
      <c r="AL83" s="59">
        <v>2.0841435185185186E-3</v>
      </c>
      <c r="AM83" s="59">
        <v>2.1765046296296298E-3</v>
      </c>
      <c r="AN83" s="59">
        <v>2.2686226851851852E-3</v>
      </c>
      <c r="AO83" s="59">
        <v>2.3601273148148149E-3</v>
      </c>
      <c r="AP83" s="59">
        <v>2.4523958333333333E-3</v>
      </c>
      <c r="AQ83" s="59">
        <v>2.5467592592592595E-3</v>
      </c>
      <c r="AR83" s="59">
        <v>2.6437962962962964E-3</v>
      </c>
      <c r="AS83" s="59">
        <v>2.7375925925925931E-3</v>
      </c>
      <c r="AT83" s="59">
        <v>2.8340740740740739E-3</v>
      </c>
      <c r="AU83" s="59">
        <v>2.9307870370370373E-3</v>
      </c>
      <c r="AV83" s="59">
        <v>3.0321296296296294E-3</v>
      </c>
      <c r="AW83" s="8">
        <f t="shared" si="2"/>
        <v>54.966867193941432</v>
      </c>
    </row>
    <row r="84" spans="1:49">
      <c r="A84" s="84" t="s">
        <v>94</v>
      </c>
      <c r="B84" s="84">
        <v>2022</v>
      </c>
      <c r="C84" s="10">
        <v>44693</v>
      </c>
      <c r="D84" s="84" t="s">
        <v>72</v>
      </c>
      <c r="E84" s="84" t="s">
        <v>595</v>
      </c>
      <c r="F84" s="84">
        <v>4</v>
      </c>
      <c r="G84" t="s">
        <v>36</v>
      </c>
      <c r="H84" t="s">
        <v>565</v>
      </c>
      <c r="I84" t="s">
        <v>627</v>
      </c>
      <c r="J84" t="s">
        <v>599</v>
      </c>
      <c r="K84" t="s">
        <v>566</v>
      </c>
      <c r="L84" s="86">
        <f>(C84-VLOOKUP(H84,Riders!$A$2:$C$2013,2,FALSE))/365</f>
        <v>27.076712328767123</v>
      </c>
      <c r="M84" s="86">
        <f>(C84-VLOOKUP(I84,Riders!$A$2:$C$2013,2,FALSE))/365</f>
        <v>19.284931506849315</v>
      </c>
      <c r="N84" s="86">
        <f>(C84-VLOOKUP(J84,Riders!$A$2:$C$2013,2,FALSE))/365</f>
        <v>23.5013698630137</v>
      </c>
      <c r="O84" s="86">
        <f>(C84-VLOOKUP(K84,Riders!$A$2:$C$2013,2,FALSE))/365</f>
        <v>22.860273972602741</v>
      </c>
      <c r="P84" s="84">
        <v>1</v>
      </c>
      <c r="Q84" s="65">
        <v>14.231999999999999</v>
      </c>
      <c r="R84" s="4">
        <v>23.251999999999999</v>
      </c>
      <c r="S84" s="4">
        <v>31.202000000000002</v>
      </c>
      <c r="T84" s="4">
        <v>38.886000000000003</v>
      </c>
      <c r="U84" s="4">
        <v>46.750999999999998</v>
      </c>
      <c r="V84" s="4">
        <v>54.581000000000003</v>
      </c>
      <c r="W84" s="59">
        <v>7.2276620370370376E-4</v>
      </c>
      <c r="X84" s="59">
        <v>8.1604166666666674E-4</v>
      </c>
      <c r="Y84" s="59">
        <v>9.0893518518518526E-4</v>
      </c>
      <c r="Z84" s="59">
        <v>1.0020023148148147E-3</v>
      </c>
      <c r="AA84" s="59">
        <v>1.0942361111111111E-3</v>
      </c>
      <c r="AB84" s="59">
        <v>1.1872337962962963E-3</v>
      </c>
      <c r="AC84" s="59">
        <v>1.2774305555555555E-3</v>
      </c>
      <c r="AD84" s="59">
        <v>1.3680787037037038E-3</v>
      </c>
      <c r="AE84" s="59">
        <v>1.4587731481481481E-3</v>
      </c>
      <c r="AF84" s="59">
        <v>1.5501388888888891E-3</v>
      </c>
      <c r="AG84" s="59">
        <v>1.6411458333333332E-3</v>
      </c>
      <c r="AH84" s="59">
        <v>1.73375E-3</v>
      </c>
      <c r="AI84" s="59">
        <v>1.8221759259259259E-3</v>
      </c>
      <c r="AJ84" s="59">
        <v>1.911898148148148E-3</v>
      </c>
      <c r="AK84" s="59">
        <v>2.0032986111111111E-3</v>
      </c>
      <c r="AL84" s="59">
        <v>2.0930208333333335E-3</v>
      </c>
      <c r="AM84" s="59">
        <v>2.1838194444444444E-3</v>
      </c>
      <c r="AN84" s="59">
        <v>2.2754861111111109E-3</v>
      </c>
      <c r="AO84" s="59">
        <v>2.3686805555555553E-3</v>
      </c>
      <c r="AP84" s="59">
        <v>2.4627199074074074E-3</v>
      </c>
      <c r="AQ84" s="59">
        <v>2.5545601851851853E-3</v>
      </c>
      <c r="AR84" s="59">
        <v>2.6446296296296292E-3</v>
      </c>
      <c r="AS84" s="59">
        <v>2.7359027777777781E-3</v>
      </c>
      <c r="AT84" s="59">
        <v>2.8255555555555555E-3</v>
      </c>
      <c r="AU84" s="59">
        <v>2.9172800925925928E-3</v>
      </c>
      <c r="AV84" s="59">
        <v>3.0098032407407404E-3</v>
      </c>
      <c r="AW84" s="8">
        <f t="shared" si="2"/>
        <v>55.374605359800348</v>
      </c>
    </row>
    <row r="85" spans="1:49">
      <c r="A85" s="84" t="s">
        <v>94</v>
      </c>
      <c r="B85" s="84">
        <v>2022</v>
      </c>
      <c r="C85" s="10">
        <v>44693</v>
      </c>
      <c r="D85" s="84" t="s">
        <v>72</v>
      </c>
      <c r="E85" s="84" t="s">
        <v>209</v>
      </c>
      <c r="F85" t="s">
        <v>210</v>
      </c>
      <c r="G85" t="s">
        <v>53</v>
      </c>
      <c r="H85" t="s">
        <v>233</v>
      </c>
      <c r="I85" t="s">
        <v>575</v>
      </c>
      <c r="J85" t="s">
        <v>597</v>
      </c>
      <c r="K85" t="s">
        <v>528</v>
      </c>
      <c r="L85" s="86">
        <f>(C85-VLOOKUP(H85,Riders!$A$2:$C$2013,2,FALSE))/365</f>
        <v>24.219178082191782</v>
      </c>
      <c r="M85" s="86">
        <f>(C85-VLOOKUP(I85,Riders!$A$2:$C$2013,2,FALSE))/365</f>
        <v>22.205479452054796</v>
      </c>
      <c r="N85" s="86">
        <f>(C85-VLOOKUP(J85,Riders!$A$2:$C$2013,2,FALSE))/365</f>
        <v>22.898630136986302</v>
      </c>
      <c r="O85" s="86">
        <f>(C85-VLOOKUP(K85,Riders!$A$2:$C$2013,2,FALSE))/365</f>
        <v>22.531506849315068</v>
      </c>
      <c r="P85" s="84">
        <v>1</v>
      </c>
      <c r="Q85" s="65">
        <v>14.08</v>
      </c>
      <c r="R85" s="4">
        <v>22.361999999999998</v>
      </c>
      <c r="S85" s="4">
        <v>30.196999999999999</v>
      </c>
      <c r="T85" s="4">
        <v>38.232999999999997</v>
      </c>
      <c r="U85" s="4">
        <v>45.832000000000001</v>
      </c>
      <c r="V85" s="4">
        <v>53.543999999999997</v>
      </c>
      <c r="W85" s="59">
        <v>7.0912037037037026E-4</v>
      </c>
      <c r="X85" s="59">
        <v>7.9928240740740741E-4</v>
      </c>
      <c r="Y85" s="59">
        <v>8.8924768518518519E-4</v>
      </c>
      <c r="Z85" s="59">
        <v>9.7928240740740723E-4</v>
      </c>
      <c r="AA85" s="59">
        <v>1.0703587962962962E-3</v>
      </c>
      <c r="AB85" s="59">
        <v>1.1634375E-3</v>
      </c>
      <c r="AC85" s="59">
        <v>1.2542129629629631E-3</v>
      </c>
      <c r="AD85" s="59">
        <v>1.344849537037037E-3</v>
      </c>
      <c r="AE85" s="59">
        <v>1.4352314814814816E-3</v>
      </c>
      <c r="AF85" s="59">
        <v>1.5285879629629627E-3</v>
      </c>
      <c r="AG85" s="59">
        <v>1.6184606481481482E-3</v>
      </c>
      <c r="AH85" s="59">
        <v>1.7099652777777775E-3</v>
      </c>
      <c r="AI85" s="59">
        <v>1.8001157407407408E-3</v>
      </c>
      <c r="AJ85" s="59">
        <v>1.8917824074074073E-3</v>
      </c>
      <c r="AK85" s="59">
        <v>1.9830092592592594E-3</v>
      </c>
      <c r="AL85" s="59">
        <v>2.0728819444444445E-3</v>
      </c>
      <c r="AM85" s="59">
        <v>2.163935185185185E-3</v>
      </c>
      <c r="AN85" s="59">
        <v>2.2567824074074074E-3</v>
      </c>
      <c r="AO85" s="59">
        <v>2.3481828703703707E-3</v>
      </c>
      <c r="AP85" s="59">
        <v>2.4415277777777777E-3</v>
      </c>
      <c r="AQ85" s="59">
        <v>2.5311805555555552E-3</v>
      </c>
      <c r="AR85" s="59">
        <v>2.6218865740740738E-3</v>
      </c>
      <c r="AS85" s="59">
        <v>2.7124652777777776E-3</v>
      </c>
      <c r="AT85" s="59">
        <v>2.8054166666666661E-3</v>
      </c>
      <c r="AU85" s="59">
        <v>2.8937500000000001E-3</v>
      </c>
      <c r="AV85" s="59">
        <v>2.9805787037037036E-3</v>
      </c>
      <c r="AW85" s="8">
        <f t="shared" si="2"/>
        <v>55.917552675111253</v>
      </c>
    </row>
    <row r="86" spans="1:49">
      <c r="A86" s="84" t="s">
        <v>94</v>
      </c>
      <c r="B86" s="84">
        <v>2022</v>
      </c>
      <c r="C86" s="10">
        <v>44693</v>
      </c>
      <c r="D86" s="84" t="s">
        <v>72</v>
      </c>
      <c r="E86" s="84" t="s">
        <v>209</v>
      </c>
      <c r="F86" t="s">
        <v>210</v>
      </c>
      <c r="G86" t="s">
        <v>36</v>
      </c>
      <c r="H86" t="s">
        <v>596</v>
      </c>
      <c r="I86" t="s">
        <v>627</v>
      </c>
      <c r="J86" t="s">
        <v>599</v>
      </c>
      <c r="K86" t="s">
        <v>566</v>
      </c>
      <c r="L86" s="86">
        <f>(C86-VLOOKUP(H86,Riders!$A$2:$C$2013,2,FALSE))/365</f>
        <v>122.44657534246575</v>
      </c>
      <c r="M86" s="86">
        <f>(C86-VLOOKUP(I86,Riders!$A$2:$C$2013,2,FALSE))/365</f>
        <v>19.284931506849315</v>
      </c>
      <c r="N86" s="86">
        <f>(C86-VLOOKUP(J86,Riders!$A$2:$C$2013,2,FALSE))/365</f>
        <v>23.5013698630137</v>
      </c>
      <c r="O86" s="86">
        <f>(C86-VLOOKUP(K86,Riders!$A$2:$C$2013,2,FALSE))/365</f>
        <v>22.860273972602741</v>
      </c>
      <c r="P86" s="84">
        <v>2</v>
      </c>
      <c r="Q86" s="65">
        <v>14.512</v>
      </c>
      <c r="R86" s="4">
        <v>22.780999999999999</v>
      </c>
      <c r="S86" s="4">
        <v>30.707999999999998</v>
      </c>
      <c r="T86" s="4">
        <v>38.274000000000001</v>
      </c>
      <c r="U86" s="4">
        <v>46.098999999999997</v>
      </c>
      <c r="V86" s="4">
        <v>53.844000000000001</v>
      </c>
      <c r="W86" s="59">
        <v>7.1456018518518516E-4</v>
      </c>
      <c r="X86" s="59">
        <v>8.0496527777777771E-4</v>
      </c>
      <c r="Y86" s="59">
        <v>8.9828703703703717E-4</v>
      </c>
      <c r="Z86" s="59">
        <v>9.8944444444444449E-4</v>
      </c>
      <c r="AA86" s="59">
        <v>1.0809259259259259E-3</v>
      </c>
      <c r="AB86" s="59">
        <v>1.1718287037037038E-3</v>
      </c>
      <c r="AC86" s="59">
        <v>1.2640740740740741E-3</v>
      </c>
      <c r="AD86" s="59">
        <v>1.3550462962962963E-3</v>
      </c>
      <c r="AE86" s="59">
        <v>1.4484375000000001E-3</v>
      </c>
      <c r="AF86" s="59">
        <v>1.539525462962963E-3</v>
      </c>
      <c r="AG86" s="59">
        <v>1.6299652777777779E-3</v>
      </c>
      <c r="AH86" s="59">
        <v>1.7208912037037036E-3</v>
      </c>
      <c r="AI86" s="59">
        <v>1.8119560185185185E-3</v>
      </c>
      <c r="AJ86" s="59">
        <v>1.9011458333333335E-3</v>
      </c>
      <c r="AK86" s="59">
        <v>1.9916319444444443E-3</v>
      </c>
      <c r="AL86" s="59">
        <v>2.0854398148148147E-3</v>
      </c>
      <c r="AM86" s="59">
        <v>2.1764699074074078E-3</v>
      </c>
      <c r="AN86" s="59">
        <v>2.2702777777777777E-3</v>
      </c>
      <c r="AO86" s="59">
        <v>2.3634722222222221E-3</v>
      </c>
      <c r="AP86" s="59">
        <v>2.4587384259259258E-3</v>
      </c>
      <c r="AQ86" s="59">
        <v>2.5505092592592593E-3</v>
      </c>
      <c r="AR86" s="59">
        <v>2.6424074074074076E-3</v>
      </c>
      <c r="AS86" s="59">
        <v>2.7360532407407407E-3</v>
      </c>
      <c r="AT86" s="59">
        <v>2.828310185185185E-3</v>
      </c>
      <c r="AU86" s="59">
        <v>2.9241087962962962E-3</v>
      </c>
      <c r="AV86" s="59">
        <v>3.0222916666666666E-3</v>
      </c>
      <c r="AW86" s="8">
        <f t="shared" si="2"/>
        <v>55.145791686771908</v>
      </c>
    </row>
    <row r="87" spans="1:49">
      <c r="A87" s="84" t="s">
        <v>94</v>
      </c>
      <c r="B87" s="84">
        <v>2022</v>
      </c>
      <c r="C87" s="10">
        <v>44693</v>
      </c>
      <c r="D87" s="84" t="s">
        <v>72</v>
      </c>
      <c r="E87" s="84" t="s">
        <v>209</v>
      </c>
      <c r="F87" t="s">
        <v>211</v>
      </c>
      <c r="G87" t="s">
        <v>67</v>
      </c>
      <c r="H87" t="s">
        <v>219</v>
      </c>
      <c r="I87" t="s">
        <v>278</v>
      </c>
      <c r="J87" t="s">
        <v>605</v>
      </c>
      <c r="K87" t="s">
        <v>580</v>
      </c>
      <c r="L87" s="86">
        <f>(C87-VLOOKUP(H87,Riders!$A$2:$C$2013,2,FALSE))/365</f>
        <v>27.4</v>
      </c>
      <c r="M87" s="86">
        <f>(C87-VLOOKUP(I87,Riders!$A$2:$C$2013,2,FALSE))/365</f>
        <v>27.901369863013699</v>
      </c>
      <c r="N87" s="86">
        <f>(C87-VLOOKUP(J87,Riders!$A$2:$C$2013,2,FALSE))/365</f>
        <v>20.295890410958904</v>
      </c>
      <c r="O87" s="86">
        <f>(C87-VLOOKUP(K87,Riders!$A$2:$C$2013,2,FALSE))/365</f>
        <v>28.358904109589041</v>
      </c>
      <c r="P87" s="84">
        <v>3</v>
      </c>
      <c r="Q87" s="65">
        <v>14.516</v>
      </c>
      <c r="R87" s="4">
        <v>22.683</v>
      </c>
      <c r="S87" s="4">
        <v>30.379000000000001</v>
      </c>
      <c r="T87" s="4">
        <v>38.143000000000001</v>
      </c>
      <c r="U87" s="4">
        <v>45.789000000000001</v>
      </c>
      <c r="V87" s="4">
        <v>53.48</v>
      </c>
      <c r="W87" s="59">
        <v>7.1040509259259266E-4</v>
      </c>
      <c r="X87" s="59">
        <v>8.0179398148148145E-4</v>
      </c>
      <c r="Y87" s="59">
        <v>8.9601851851851854E-4</v>
      </c>
      <c r="Z87" s="59">
        <v>9.8749999999999988E-4</v>
      </c>
      <c r="AA87" s="59">
        <v>1.0785879629629628E-3</v>
      </c>
      <c r="AB87" s="59">
        <v>1.1708680555555554E-3</v>
      </c>
      <c r="AC87" s="59">
        <v>1.2620486111111109E-3</v>
      </c>
      <c r="AD87" s="59">
        <v>1.3534722222222221E-3</v>
      </c>
      <c r="AE87" s="59">
        <v>1.4466435185185183E-3</v>
      </c>
      <c r="AF87" s="59">
        <v>1.5383912037037035E-3</v>
      </c>
      <c r="AG87" s="59">
        <v>1.6298148148148148E-3</v>
      </c>
      <c r="AH87" s="59">
        <v>1.7211458333333334E-3</v>
      </c>
      <c r="AI87" s="59">
        <v>1.8137152777777776E-3</v>
      </c>
      <c r="AJ87" s="59">
        <v>1.9046527777777779E-3</v>
      </c>
      <c r="AK87" s="59">
        <v>1.997523148148148E-3</v>
      </c>
      <c r="AL87" s="59">
        <v>2.0927083333333331E-3</v>
      </c>
      <c r="AM87" s="59">
        <v>2.1888310185185183E-3</v>
      </c>
      <c r="AN87" s="59">
        <v>2.2819560185185187E-3</v>
      </c>
      <c r="AO87" s="59">
        <v>2.3750925925925923E-3</v>
      </c>
      <c r="AP87" s="59">
        <v>2.468888888888889E-3</v>
      </c>
      <c r="AQ87" s="59">
        <v>2.5656018518518519E-3</v>
      </c>
      <c r="AR87" s="59">
        <v>2.6581597222222219E-3</v>
      </c>
      <c r="AS87" s="59">
        <v>2.749976851851852E-3</v>
      </c>
      <c r="AT87" s="59">
        <v>2.84056712962963E-3</v>
      </c>
      <c r="AU87" s="59">
        <v>2.9314351851851849E-3</v>
      </c>
      <c r="AV87" s="59">
        <v>3.0227893518518516E-3</v>
      </c>
      <c r="AW87" s="8">
        <f t="shared" si="2"/>
        <v>55.136712243796168</v>
      </c>
    </row>
    <row r="88" spans="1:49">
      <c r="A88" s="84" t="s">
        <v>94</v>
      </c>
      <c r="B88" s="84">
        <v>2022</v>
      </c>
      <c r="C88" s="10">
        <v>44693</v>
      </c>
      <c r="D88" s="84" t="s">
        <v>72</v>
      </c>
      <c r="E88" s="84" t="s">
        <v>209</v>
      </c>
      <c r="F88" t="s">
        <v>211</v>
      </c>
      <c r="G88" t="s">
        <v>27</v>
      </c>
      <c r="H88" t="s">
        <v>262</v>
      </c>
      <c r="I88" t="s">
        <v>604</v>
      </c>
      <c r="J88" t="s">
        <v>323</v>
      </c>
      <c r="K88" t="s">
        <v>573</v>
      </c>
      <c r="L88" s="86">
        <f>(C88-VLOOKUP(H88,Riders!$A$2:$C$2013,2,FALSE))/365</f>
        <v>19.824657534246576</v>
      </c>
      <c r="M88" s="86">
        <f>(C88-VLOOKUP(I88,Riders!$A$2:$C$2013,2,FALSE))/365</f>
        <v>20.449315068493149</v>
      </c>
      <c r="N88" s="86">
        <f>(C88-VLOOKUP(J88,Riders!$A$2:$C$2013,2,FALSE))/365</f>
        <v>23.827397260273973</v>
      </c>
      <c r="O88" s="86">
        <f>(C88-VLOOKUP(K88,Riders!$A$2:$C$2013,2,FALSE))/365</f>
        <v>27.12876712328767</v>
      </c>
      <c r="P88" s="84">
        <v>4</v>
      </c>
      <c r="Q88" s="65">
        <v>14.138999999999999</v>
      </c>
      <c r="R88" s="4">
        <v>22.396999999999998</v>
      </c>
      <c r="S88" s="4">
        <v>30.219000000000001</v>
      </c>
      <c r="T88" s="4">
        <v>37.975999999999999</v>
      </c>
      <c r="U88" s="4">
        <v>45.744999999999997</v>
      </c>
      <c r="V88" s="4">
        <v>53.712000000000003</v>
      </c>
      <c r="W88" s="59">
        <v>7.1216435185185185E-4</v>
      </c>
      <c r="X88" s="59">
        <v>8.0268518518518503E-4</v>
      </c>
      <c r="Y88" s="59">
        <v>8.9320601851851844E-4</v>
      </c>
      <c r="Z88" s="59">
        <v>9.8497685185185168E-4</v>
      </c>
      <c r="AA88" s="59">
        <v>1.075162037037037E-3</v>
      </c>
      <c r="AB88" s="59">
        <v>1.1655324074074074E-3</v>
      </c>
      <c r="AC88" s="59">
        <v>1.2576041666666666E-3</v>
      </c>
      <c r="AD88" s="59">
        <v>1.3481828703703702E-3</v>
      </c>
      <c r="AE88" s="59">
        <v>1.439386574074074E-3</v>
      </c>
      <c r="AF88" s="59">
        <v>1.5308564814814813E-3</v>
      </c>
      <c r="AG88" s="59">
        <v>1.6248842592592593E-3</v>
      </c>
      <c r="AH88" s="59">
        <v>1.7189004629629631E-3</v>
      </c>
      <c r="AI88" s="59">
        <v>1.8147800925925927E-3</v>
      </c>
      <c r="AJ88" s="59">
        <v>1.9078819444444445E-3</v>
      </c>
      <c r="AK88" s="59">
        <v>2.0013425925925928E-3</v>
      </c>
      <c r="AL88" s="59">
        <v>2.093599537037037E-3</v>
      </c>
      <c r="AM88" s="59">
        <v>2.1865624999999997E-3</v>
      </c>
      <c r="AN88" s="59">
        <v>2.2814120370370371E-3</v>
      </c>
      <c r="AO88" s="59">
        <v>2.3759953703703703E-3</v>
      </c>
      <c r="AP88" s="59">
        <v>2.4727199074074074E-3</v>
      </c>
      <c r="AQ88" s="59">
        <v>2.5664467592592592E-3</v>
      </c>
      <c r="AR88" s="59">
        <v>2.6585879629629629E-3</v>
      </c>
      <c r="AS88" s="59">
        <v>2.7501736111111112E-3</v>
      </c>
      <c r="AT88" s="59">
        <v>2.8433796296296297E-3</v>
      </c>
      <c r="AU88" s="59">
        <v>2.9363773148148148E-3</v>
      </c>
      <c r="AV88" s="59">
        <v>3.0317824074074071E-3</v>
      </c>
      <c r="AW88" s="8">
        <f t="shared" si="2"/>
        <v>54.973162407519112</v>
      </c>
    </row>
    <row r="89" spans="1:49">
      <c r="A89" s="76" t="s">
        <v>103</v>
      </c>
      <c r="B89" s="76">
        <v>2022</v>
      </c>
      <c r="C89" s="78">
        <v>44672</v>
      </c>
      <c r="D89" s="76" t="s">
        <v>72</v>
      </c>
      <c r="E89" s="76" t="s">
        <v>518</v>
      </c>
      <c r="F89" s="76" t="s">
        <v>518</v>
      </c>
      <c r="G89" s="76" t="s">
        <v>15</v>
      </c>
      <c r="H89" s="76" t="s">
        <v>600</v>
      </c>
      <c r="I89" s="76" t="s">
        <v>632</v>
      </c>
      <c r="J89" s="76" t="s">
        <v>601</v>
      </c>
      <c r="K89" s="76" t="s">
        <v>633</v>
      </c>
      <c r="L89" s="86" t="e">
        <f>(C89-VLOOKUP(H89,Riders!$A$2:$C$2013,2,FALSE))/365</f>
        <v>#N/A</v>
      </c>
      <c r="M89" s="86">
        <f>(C89-VLOOKUP(I89,Riders!$A$2:$C$2013,2,FALSE))/365</f>
        <v>122.38904109589041</v>
      </c>
      <c r="N89" s="86" t="e">
        <f>(C89-VLOOKUP(J89,Riders!$A$2:$C$2013,2,FALSE))/365</f>
        <v>#N/A</v>
      </c>
      <c r="O89" s="86" t="e">
        <f>(C89-VLOOKUP(K89,Riders!$A$2:$C$2013,2,FALSE))/365</f>
        <v>#N/A</v>
      </c>
      <c r="P89" s="76">
        <v>1</v>
      </c>
      <c r="Q89" s="65">
        <v>14.09</v>
      </c>
      <c r="R89" s="4">
        <v>22.614000000000001</v>
      </c>
      <c r="S89" s="4">
        <v>30.452999999999999</v>
      </c>
      <c r="T89" s="4">
        <v>38.311</v>
      </c>
      <c r="U89" s="4">
        <v>46.014000000000003</v>
      </c>
      <c r="V89" s="4">
        <v>53.737000000000002</v>
      </c>
      <c r="W89" s="59">
        <v>7.1069444444444446E-4</v>
      </c>
      <c r="X89" s="59">
        <v>8.0096064814814797E-4</v>
      </c>
      <c r="Y89" s="59">
        <v>8.9270833333333314E-4</v>
      </c>
      <c r="Z89" s="59">
        <v>9.8353009259259249E-4</v>
      </c>
      <c r="AA89" s="59">
        <v>1.0749189814814814E-3</v>
      </c>
      <c r="AB89" s="59">
        <v>1.1670601851851853E-3</v>
      </c>
      <c r="AC89" s="59">
        <v>1.2585879629629629E-3</v>
      </c>
      <c r="AD89" s="59">
        <v>1.3503240740740741E-3</v>
      </c>
      <c r="AE89" s="59">
        <v>1.4391898148148148E-3</v>
      </c>
      <c r="AF89" s="59">
        <v>1.530474537037037E-3</v>
      </c>
      <c r="AG89" s="59">
        <v>1.6205208333333332E-3</v>
      </c>
      <c r="AH89" s="59">
        <v>1.7120949074074072E-3</v>
      </c>
      <c r="AI89" s="59">
        <v>1.8007060185185185E-3</v>
      </c>
      <c r="AJ89" s="59">
        <v>1.8916203703703701E-3</v>
      </c>
      <c r="AK89" s="59">
        <v>1.9801273148148148E-3</v>
      </c>
      <c r="AL89" s="59">
        <v>2.070694444444444E-3</v>
      </c>
      <c r="AM89" s="59">
        <v>2.1628587962962964E-3</v>
      </c>
      <c r="AN89" s="59">
        <v>2.2529398148148148E-3</v>
      </c>
      <c r="AO89" s="59">
        <v>2.3415162037037037E-3</v>
      </c>
      <c r="AP89" s="59">
        <v>2.4300347222222223E-3</v>
      </c>
      <c r="AQ89" s="59">
        <v>2.5196527777777778E-3</v>
      </c>
      <c r="AR89" s="59">
        <v>2.6090277777777778E-3</v>
      </c>
      <c r="AS89" s="59">
        <v>2.6976157407407404E-3</v>
      </c>
      <c r="AT89" s="59">
        <v>2.7865162037037038E-3</v>
      </c>
      <c r="AU89" s="59">
        <v>2.8743402777777777E-3</v>
      </c>
      <c r="AV89" s="59">
        <v>2.9640740740740738E-3</v>
      </c>
      <c r="AW89" s="8">
        <f t="shared" si="2"/>
        <v>56.228914157191049</v>
      </c>
    </row>
    <row r="90" spans="1:49">
      <c r="A90" s="76" t="s">
        <v>103</v>
      </c>
      <c r="B90" s="76">
        <v>2022</v>
      </c>
      <c r="C90" s="78">
        <v>44672</v>
      </c>
      <c r="D90" s="76" t="s">
        <v>72</v>
      </c>
      <c r="E90" s="76" t="s">
        <v>518</v>
      </c>
      <c r="F90" s="76" t="s">
        <v>518</v>
      </c>
      <c r="G90" s="76" t="s">
        <v>53</v>
      </c>
      <c r="H90" s="76" t="s">
        <v>233</v>
      </c>
      <c r="I90" s="76" t="s">
        <v>279</v>
      </c>
      <c r="J90" s="76" t="s">
        <v>597</v>
      </c>
      <c r="K90" s="76" t="s">
        <v>327</v>
      </c>
      <c r="L90" s="86">
        <f>(C90-VLOOKUP(H90,Riders!$A$2:$C$2013,2,FALSE))/365</f>
        <v>24.161643835616438</v>
      </c>
      <c r="M90" s="86">
        <f>(C90-VLOOKUP(I90,Riders!$A$2:$C$2013,2,FALSE))/365</f>
        <v>25.17808219178082</v>
      </c>
      <c r="N90" s="86">
        <f>(C90-VLOOKUP(J90,Riders!$A$2:$C$2013,2,FALSE))/365</f>
        <v>22.841095890410958</v>
      </c>
      <c r="O90" s="86">
        <f>(C90-VLOOKUP(K90,Riders!$A$2:$C$2013,2,FALSE))/365</f>
        <v>21.331506849315069</v>
      </c>
      <c r="P90" s="76">
        <v>2</v>
      </c>
      <c r="Q90" s="65">
        <v>14.272</v>
      </c>
      <c r="R90" s="4">
        <v>23.157</v>
      </c>
      <c r="S90" s="4">
        <v>31.318000000000001</v>
      </c>
      <c r="T90" s="4">
        <v>39.264000000000003</v>
      </c>
      <c r="U90" s="4">
        <v>47.253999999999998</v>
      </c>
      <c r="V90" s="4">
        <v>54.795000000000002</v>
      </c>
      <c r="W90" s="59">
        <v>7.2638888888888894E-4</v>
      </c>
      <c r="X90" s="59">
        <v>8.1591435185185185E-4</v>
      </c>
      <c r="Y90" s="59">
        <v>9.0432870370370374E-4</v>
      </c>
      <c r="Z90" s="59">
        <v>9.9523148148148149E-4</v>
      </c>
      <c r="AA90" s="59">
        <v>1.085127314814815E-3</v>
      </c>
      <c r="AB90" s="59">
        <v>1.1785648148148148E-3</v>
      </c>
      <c r="AC90" s="59">
        <v>1.2683333333333333E-3</v>
      </c>
      <c r="AD90" s="59">
        <v>1.3575231481481478E-3</v>
      </c>
      <c r="AE90" s="59">
        <v>1.4473263888888888E-3</v>
      </c>
      <c r="AF90" s="59">
        <v>1.5378587962962961E-3</v>
      </c>
      <c r="AG90" s="59">
        <v>1.6294097222222222E-3</v>
      </c>
      <c r="AH90" s="59">
        <v>1.7180671296296295E-3</v>
      </c>
      <c r="AI90" s="59">
        <v>1.8078125000000002E-3</v>
      </c>
      <c r="AJ90" s="59">
        <v>1.8998842592592591E-3</v>
      </c>
      <c r="AK90" s="59">
        <v>1.9900578703703703E-3</v>
      </c>
      <c r="AL90" s="59">
        <v>2.0832060185185185E-3</v>
      </c>
      <c r="AM90" s="59">
        <v>2.1716203703703706E-3</v>
      </c>
      <c r="AN90" s="59">
        <v>2.2607870370370368E-3</v>
      </c>
      <c r="AO90" s="59">
        <v>2.3478356481481479E-3</v>
      </c>
      <c r="AP90" s="59">
        <v>2.4358680555555553E-3</v>
      </c>
      <c r="AQ90" s="59">
        <v>2.5245949074074073E-3</v>
      </c>
      <c r="AR90" s="59">
        <v>2.6107638888888886E-3</v>
      </c>
      <c r="AS90" s="59">
        <v>2.6988888888888891E-3</v>
      </c>
      <c r="AT90" s="59">
        <v>2.7883217592592595E-3</v>
      </c>
      <c r="AU90" s="59">
        <v>2.8777314814814811E-3</v>
      </c>
      <c r="AV90" s="59">
        <v>2.9671874999999998E-3</v>
      </c>
      <c r="AW90" s="8">
        <f t="shared" si="2"/>
        <v>56.169913989819214</v>
      </c>
    </row>
    <row r="91" spans="1:49">
      <c r="A91" s="76" t="s">
        <v>103</v>
      </c>
      <c r="B91" s="76">
        <v>2022</v>
      </c>
      <c r="C91" s="78">
        <v>44672</v>
      </c>
      <c r="D91" s="76" t="s">
        <v>72</v>
      </c>
      <c r="E91" s="76" t="s">
        <v>518</v>
      </c>
      <c r="F91" s="76" t="s">
        <v>518</v>
      </c>
      <c r="G91" s="76" t="s">
        <v>25</v>
      </c>
      <c r="H91" s="76" t="s">
        <v>276</v>
      </c>
      <c r="I91" s="76" t="s">
        <v>339</v>
      </c>
      <c r="J91" s="76" t="s">
        <v>319</v>
      </c>
      <c r="K91" s="76" t="s">
        <v>598</v>
      </c>
      <c r="L91" s="86">
        <f>(C91-VLOOKUP(H91,Riders!$A$2:$C$2013,2,FALSE))/365</f>
        <v>28.12876712328767</v>
      </c>
      <c r="M91" s="86">
        <f>(C91-VLOOKUP(I91,Riders!$A$2:$C$2013,2,FALSE))/365</f>
        <v>31.742465753424657</v>
      </c>
      <c r="N91" s="86">
        <f>(C91-VLOOKUP(J91,Riders!$A$2:$C$2013,2,FALSE))/365</f>
        <v>30.010958904109589</v>
      </c>
      <c r="O91" s="86">
        <f>(C91-VLOOKUP(K91,Riders!$A$2:$C$2013,2,FALSE))/365</f>
        <v>24.698630136986303</v>
      </c>
      <c r="P91" s="76">
        <v>3</v>
      </c>
      <c r="Q91" s="65">
        <v>14.272</v>
      </c>
      <c r="R91" s="4">
        <v>22.776</v>
      </c>
      <c r="S91" s="4">
        <v>30.625</v>
      </c>
      <c r="T91" s="4">
        <v>38.386000000000003</v>
      </c>
      <c r="U91" s="4">
        <v>46.116</v>
      </c>
      <c r="V91" s="4">
        <v>53.750999999999998</v>
      </c>
      <c r="W91" s="59">
        <v>7.1072916666666669E-4</v>
      </c>
      <c r="X91" s="59">
        <v>8.0092592592592585E-4</v>
      </c>
      <c r="Y91" s="59">
        <v>8.8957175925925922E-4</v>
      </c>
      <c r="Z91" s="59">
        <v>9.7953703703703723E-4</v>
      </c>
      <c r="AA91" s="59">
        <v>0</v>
      </c>
      <c r="AB91" s="59">
        <v>1.1612268518518519E-3</v>
      </c>
      <c r="AC91" s="59">
        <v>0</v>
      </c>
      <c r="AD91" s="59">
        <v>1.3406828703703703E-3</v>
      </c>
      <c r="AE91" s="59">
        <v>0</v>
      </c>
      <c r="AF91" s="59">
        <v>1.5150925925925924E-3</v>
      </c>
      <c r="AG91" s="59">
        <v>1.6056481481481484E-3</v>
      </c>
      <c r="AH91" s="59">
        <v>1.6971759259259258E-3</v>
      </c>
      <c r="AI91" s="59">
        <v>1.7918634259259259E-3</v>
      </c>
      <c r="AJ91" s="59">
        <v>1.8872337962962964E-3</v>
      </c>
      <c r="AK91" s="59">
        <v>1.9796643518518518E-3</v>
      </c>
      <c r="AL91" s="59">
        <v>2.0740162037037038E-3</v>
      </c>
      <c r="AM91" s="59">
        <v>2.165300925925926E-3</v>
      </c>
      <c r="AN91" s="59">
        <v>2.2613773148148146E-3</v>
      </c>
      <c r="AO91" s="59">
        <v>2.3516087962962965E-3</v>
      </c>
      <c r="AP91" s="59">
        <v>2.4431828703703703E-3</v>
      </c>
      <c r="AQ91" s="59">
        <v>2.5325462962962962E-3</v>
      </c>
      <c r="AR91" s="59">
        <v>2.6222453703703703E-3</v>
      </c>
      <c r="AS91" s="59">
        <v>2.7104282407407407E-3</v>
      </c>
      <c r="AT91" s="59">
        <v>2.7997222222222225E-3</v>
      </c>
      <c r="AU91" s="59">
        <v>2.889872685185185E-3</v>
      </c>
      <c r="AV91" s="59">
        <v>2.9829976851851853E-3</v>
      </c>
      <c r="AW91" s="8">
        <f t="shared" si="2"/>
        <v>55.872207844613186</v>
      </c>
    </row>
    <row r="92" spans="1:49">
      <c r="A92" s="76" t="s">
        <v>103</v>
      </c>
      <c r="B92" s="76">
        <v>2022</v>
      </c>
      <c r="C92" s="78">
        <v>44672</v>
      </c>
      <c r="D92" s="76" t="s">
        <v>72</v>
      </c>
      <c r="E92" s="76" t="s">
        <v>518</v>
      </c>
      <c r="F92" s="76" t="s">
        <v>518</v>
      </c>
      <c r="G92" s="76" t="s">
        <v>17</v>
      </c>
      <c r="H92" s="76" t="s">
        <v>564</v>
      </c>
      <c r="I92" s="76" t="s">
        <v>220</v>
      </c>
      <c r="J92" s="76" t="s">
        <v>563</v>
      </c>
      <c r="K92" s="76" t="s">
        <v>634</v>
      </c>
      <c r="L92" s="86">
        <f>(C92-VLOOKUP(H92,Riders!$A$2:$C$2013,2,FALSE))/365</f>
        <v>24.421917808219177</v>
      </c>
      <c r="M92" s="86">
        <f>(C92-VLOOKUP(I92,Riders!$A$2:$C$2013,2,FALSE))/365</f>
        <v>23.287671232876711</v>
      </c>
      <c r="N92" s="86">
        <f>(C92-VLOOKUP(J92,Riders!$A$2:$C$2013,2,FALSE))/365</f>
        <v>23.008219178082193</v>
      </c>
      <c r="O92" s="86">
        <f>(C92-VLOOKUP(K92,Riders!$A$2:$C$2013,2,FALSE))/365</f>
        <v>18.767123287671232</v>
      </c>
      <c r="P92" s="76">
        <v>4</v>
      </c>
      <c r="Q92" s="65">
        <v>14.163</v>
      </c>
      <c r="R92" s="4">
        <v>22.707999999999998</v>
      </c>
      <c r="S92" s="4">
        <v>30.763999999999999</v>
      </c>
      <c r="T92" s="4">
        <v>38.719000000000001</v>
      </c>
      <c r="U92" s="4">
        <v>46.584000000000003</v>
      </c>
      <c r="V92" s="4">
        <v>54.606999999999999</v>
      </c>
      <c r="W92" s="59">
        <v>7.2237268518518516E-4</v>
      </c>
      <c r="X92" s="59">
        <v>8.1258101851851847E-4</v>
      </c>
      <c r="Y92" s="59">
        <v>9.0322916666666676E-4</v>
      </c>
      <c r="Z92" s="59">
        <v>9.9369212962962953E-4</v>
      </c>
      <c r="AA92" s="59">
        <v>1.0846064814814815E-3</v>
      </c>
      <c r="AB92" s="59">
        <v>1.1755324074074075E-3</v>
      </c>
      <c r="AC92" s="59">
        <v>1.2667939814814816E-3</v>
      </c>
      <c r="AD92" s="59">
        <v>1.3592361111111112E-3</v>
      </c>
      <c r="AE92" s="59">
        <v>1.4505555555555556E-3</v>
      </c>
      <c r="AF92" s="59">
        <v>1.5411342592592592E-3</v>
      </c>
      <c r="AG92" s="59">
        <v>1.632349537037037E-3</v>
      </c>
      <c r="AH92" s="59">
        <v>1.7232870370370368E-3</v>
      </c>
      <c r="AI92" s="59">
        <v>1.8148958333333335E-3</v>
      </c>
      <c r="AJ92" s="59">
        <v>1.9066898148148148E-3</v>
      </c>
      <c r="AK92" s="59">
        <v>1.9989004629629627E-3</v>
      </c>
      <c r="AL92" s="59">
        <v>2.0921527777777778E-3</v>
      </c>
      <c r="AM92" s="59">
        <v>2.1849305555555558E-3</v>
      </c>
      <c r="AN92" s="59">
        <v>2.2780208333333333E-3</v>
      </c>
      <c r="AO92" s="59">
        <v>2.3719560185185185E-3</v>
      </c>
      <c r="AP92" s="59">
        <v>2.4636111111111113E-3</v>
      </c>
      <c r="AQ92" s="59">
        <v>2.5551967592592592E-3</v>
      </c>
      <c r="AR92" s="59">
        <v>2.6481018518518516E-3</v>
      </c>
      <c r="AS92" s="59">
        <v>2.738761574074074E-3</v>
      </c>
      <c r="AT92" s="59">
        <v>2.8283564814814816E-3</v>
      </c>
      <c r="AU92" s="59">
        <v>2.9169560185185184E-3</v>
      </c>
      <c r="AV92" s="59">
        <v>3.0055324074074077E-3</v>
      </c>
      <c r="AW92" s="8">
        <f t="shared" si="2"/>
        <v>55.453292154129336</v>
      </c>
    </row>
    <row r="93" spans="1:49">
      <c r="A93" s="76" t="s">
        <v>103</v>
      </c>
      <c r="B93" s="76">
        <v>2022</v>
      </c>
      <c r="C93" s="78">
        <v>44672</v>
      </c>
      <c r="D93" s="76" t="s">
        <v>72</v>
      </c>
      <c r="E93" s="76" t="s">
        <v>518</v>
      </c>
      <c r="F93" s="76" t="s">
        <v>518</v>
      </c>
      <c r="G93" s="76" t="s">
        <v>56</v>
      </c>
      <c r="H93" s="76" t="s">
        <v>274</v>
      </c>
      <c r="I93" s="76" t="s">
        <v>240</v>
      </c>
      <c r="J93" s="76" t="s">
        <v>569</v>
      </c>
      <c r="K93" s="76" t="s">
        <v>568</v>
      </c>
      <c r="L93" s="86">
        <f>(C93-VLOOKUP(H93,Riders!$A$2:$C$2013,2,FALSE))/365</f>
        <v>23.323287671232876</v>
      </c>
      <c r="M93" s="86">
        <f>(C93-VLOOKUP(I93,Riders!$A$2:$C$2013,2,FALSE))/365</f>
        <v>26.638356164383563</v>
      </c>
      <c r="N93" s="86">
        <f>(C93-VLOOKUP(J93,Riders!$A$2:$C$2013,2,FALSE))/365</f>
        <v>32.484931506849314</v>
      </c>
      <c r="O93" s="86">
        <f>(C93-VLOOKUP(K93,Riders!$A$2:$C$2013,2,FALSE))/365</f>
        <v>27.986301369863014</v>
      </c>
      <c r="P93" s="76">
        <v>5</v>
      </c>
      <c r="Q93" s="65">
        <v>15.231</v>
      </c>
      <c r="R93" s="4">
        <v>24.035</v>
      </c>
      <c r="S93" s="4">
        <v>32.148000000000003</v>
      </c>
      <c r="T93" s="4">
        <v>40.122999999999998</v>
      </c>
      <c r="U93" s="4">
        <v>48.235999999999997</v>
      </c>
      <c r="V93" s="4">
        <v>56.14</v>
      </c>
      <c r="W93" s="59">
        <v>7.4067129629629624E-4</v>
      </c>
      <c r="X93" s="59">
        <v>8.3307870370370361E-4</v>
      </c>
      <c r="Y93" s="59">
        <v>9.2387731481481476E-4</v>
      </c>
      <c r="Z93" s="59">
        <v>1.0134027777777778E-3</v>
      </c>
      <c r="AA93" s="59">
        <v>1.103148148148148E-3</v>
      </c>
      <c r="AB93" s="59">
        <v>1.1944791666666668E-3</v>
      </c>
      <c r="AC93" s="59">
        <v>1.2850925925925927E-3</v>
      </c>
      <c r="AD93" s="59">
        <v>1.3767361111111109E-3</v>
      </c>
      <c r="AE93" s="59">
        <v>1.4687037037037036E-3</v>
      </c>
      <c r="AF93" s="59">
        <v>1.5613657407407408E-3</v>
      </c>
      <c r="AG93" s="59">
        <v>1.6558101851851853E-3</v>
      </c>
      <c r="AH93" s="59">
        <v>1.7496990740740739E-3</v>
      </c>
      <c r="AI93" s="59">
        <v>1.846701388888889E-3</v>
      </c>
      <c r="AJ93" s="59">
        <v>1.9402199074074072E-3</v>
      </c>
      <c r="AK93" s="59">
        <v>2.0318055555555558E-3</v>
      </c>
      <c r="AL93" s="59">
        <v>2.1251736111111111E-3</v>
      </c>
      <c r="AM93" s="59">
        <v>2.2168287037037039E-3</v>
      </c>
      <c r="AN93" s="59">
        <v>2.3082986111111112E-3</v>
      </c>
      <c r="AO93" s="59">
        <v>2.4018402777777779E-3</v>
      </c>
      <c r="AP93" s="59">
        <v>2.494189814814815E-3</v>
      </c>
      <c r="AQ93" s="59">
        <v>2.5873726851851852E-3</v>
      </c>
      <c r="AR93" s="59">
        <v>2.6810300925925925E-3</v>
      </c>
      <c r="AS93" s="59">
        <v>2.7746412037037041E-3</v>
      </c>
      <c r="AT93" s="59">
        <v>2.8699652777777773E-3</v>
      </c>
      <c r="AU93" s="59">
        <v>2.9641666666666666E-3</v>
      </c>
      <c r="AV93" s="59">
        <v>3.0594212962962966E-3</v>
      </c>
      <c r="AW93" s="8">
        <f t="shared" si="2"/>
        <v>54.47653347658644</v>
      </c>
    </row>
    <row r="94" spans="1:49">
      <c r="A94" s="76" t="s">
        <v>103</v>
      </c>
      <c r="B94" s="76">
        <v>2022</v>
      </c>
      <c r="C94" s="78">
        <v>44672</v>
      </c>
      <c r="D94" s="76" t="s">
        <v>72</v>
      </c>
      <c r="E94" s="76" t="s">
        <v>518</v>
      </c>
      <c r="F94" s="76" t="s">
        <v>518</v>
      </c>
      <c r="G94" s="76" t="s">
        <v>19</v>
      </c>
      <c r="H94" s="76" t="s">
        <v>252</v>
      </c>
      <c r="I94" s="76" t="s">
        <v>603</v>
      </c>
      <c r="J94" s="76" t="s">
        <v>635</v>
      </c>
      <c r="K94" s="76" t="s">
        <v>636</v>
      </c>
      <c r="L94" s="86">
        <f>(C94-VLOOKUP(H94,Riders!$A$2:$C$2013,2,FALSE))/365</f>
        <v>23.312328767123287</v>
      </c>
      <c r="M94" s="86">
        <f>(C94-VLOOKUP(I94,Riders!$A$2:$C$2013,2,FALSE))/365</f>
        <v>22.901369863013699</v>
      </c>
      <c r="N94" s="86" t="e">
        <f>(C94-VLOOKUP(J94,Riders!$A$2:$C$2013,2,FALSE))/365</f>
        <v>#N/A</v>
      </c>
      <c r="O94" s="86" t="e">
        <f>(C94-VLOOKUP(K94,Riders!$A$2:$C$2013,2,FALSE))/365</f>
        <v>#N/A</v>
      </c>
      <c r="P94" s="76">
        <v>6</v>
      </c>
      <c r="Q94" s="65">
        <v>14.372</v>
      </c>
      <c r="R94" s="4">
        <v>23.105</v>
      </c>
      <c r="S94" s="4">
        <v>31.591999999999999</v>
      </c>
      <c r="T94" s="4">
        <v>39.698</v>
      </c>
      <c r="U94" s="4">
        <v>47.65</v>
      </c>
      <c r="V94" s="4">
        <v>55.609000000000002</v>
      </c>
      <c r="W94" s="59">
        <v>7.374768518518519E-4</v>
      </c>
      <c r="X94" s="59">
        <v>8.2981481481481491E-4</v>
      </c>
      <c r="Y94" s="59">
        <v>9.2281250000000002E-4</v>
      </c>
      <c r="Z94" s="59">
        <v>1.0163310185185184E-3</v>
      </c>
      <c r="AA94" s="59">
        <v>1.1111689814814816E-3</v>
      </c>
      <c r="AB94" s="59">
        <v>1.2045833333333333E-3</v>
      </c>
      <c r="AC94" s="59">
        <v>1.2967013888888887E-3</v>
      </c>
      <c r="AD94" s="59">
        <v>1.3883912037037035E-3</v>
      </c>
      <c r="AE94" s="59">
        <v>1.4816435185185186E-3</v>
      </c>
      <c r="AF94" s="59">
        <v>1.574803240740741E-3</v>
      </c>
      <c r="AG94" s="59">
        <v>1.6687731481481482E-3</v>
      </c>
      <c r="AH94" s="59">
        <v>1.7616898148148149E-3</v>
      </c>
      <c r="AI94" s="59">
        <v>1.8572222222222221E-3</v>
      </c>
      <c r="AJ94" s="59">
        <v>1.9511342592592592E-3</v>
      </c>
      <c r="AK94" s="59">
        <v>2.0445601851851853E-3</v>
      </c>
      <c r="AL94" s="59">
        <v>2.1385416666666666E-3</v>
      </c>
      <c r="AM94" s="59">
        <v>2.233958333333333E-3</v>
      </c>
      <c r="AN94" s="59">
        <v>2.3278819444444445E-3</v>
      </c>
      <c r="AO94" s="59">
        <v>2.4227314814814814E-3</v>
      </c>
      <c r="AP94" s="59">
        <v>2.5182291666666669E-3</v>
      </c>
      <c r="AQ94" s="59">
        <v>2.615636574074074E-3</v>
      </c>
      <c r="AR94" s="59">
        <v>2.709085648148148E-3</v>
      </c>
      <c r="AS94" s="59">
        <v>2.801655092592593E-3</v>
      </c>
      <c r="AT94" s="59">
        <v>2.8942708333333333E-3</v>
      </c>
      <c r="AU94" s="59">
        <v>2.9865393518518518E-3</v>
      </c>
      <c r="AV94" s="59">
        <v>3.0788541666666668E-3</v>
      </c>
      <c r="AW94" s="8">
        <f t="shared" si="2"/>
        <v>54.13269276313563</v>
      </c>
    </row>
    <row r="95" spans="1:49">
      <c r="A95" s="76" t="s">
        <v>103</v>
      </c>
      <c r="B95" s="76">
        <v>2022</v>
      </c>
      <c r="C95" s="78">
        <v>44672</v>
      </c>
      <c r="D95" s="76" t="s">
        <v>72</v>
      </c>
      <c r="E95" s="76" t="s">
        <v>518</v>
      </c>
      <c r="F95" s="76" t="s">
        <v>518</v>
      </c>
      <c r="G95" s="76" t="s">
        <v>67</v>
      </c>
      <c r="H95" s="76" t="s">
        <v>278</v>
      </c>
      <c r="I95" s="76" t="s">
        <v>605</v>
      </c>
      <c r="J95" s="76" t="s">
        <v>580</v>
      </c>
      <c r="K95" s="76" t="s">
        <v>637</v>
      </c>
      <c r="L95" s="86">
        <f>(C95-VLOOKUP(H95,Riders!$A$2:$C$2013,2,FALSE))/365</f>
        <v>27.843835616438355</v>
      </c>
      <c r="M95" s="86">
        <f>(C95-VLOOKUP(I95,Riders!$A$2:$C$2013,2,FALSE))/365</f>
        <v>20.238356164383561</v>
      </c>
      <c r="N95" s="86">
        <f>(C95-VLOOKUP(J95,Riders!$A$2:$C$2013,2,FALSE))/365</f>
        <v>28.301369863013697</v>
      </c>
      <c r="O95" s="86" t="e">
        <f>(C95-VLOOKUP(K95,Riders!$A$2:$C$2013,2,FALSE))/365</f>
        <v>#N/A</v>
      </c>
      <c r="P95" s="76">
        <v>7</v>
      </c>
      <c r="Q95" s="65">
        <v>14.443</v>
      </c>
      <c r="R95" s="4">
        <v>22.716999999999999</v>
      </c>
      <c r="S95" s="4">
        <v>30.77</v>
      </c>
      <c r="T95" s="4">
        <v>38.686999999999998</v>
      </c>
      <c r="U95" s="4">
        <v>46.718000000000004</v>
      </c>
      <c r="V95" s="4">
        <v>54.604999999999997</v>
      </c>
      <c r="W95" s="59">
        <v>7.2446759259259252E-4</v>
      </c>
      <c r="X95" s="59">
        <v>8.1560185185185175E-4</v>
      </c>
      <c r="Y95" s="59">
        <v>9.0915509259259259E-4</v>
      </c>
      <c r="Z95" s="59">
        <v>1.0008101851851851E-3</v>
      </c>
      <c r="AA95" s="59">
        <v>1.0923379629629629E-3</v>
      </c>
      <c r="AB95" s="59">
        <v>1.1862268518518517E-3</v>
      </c>
      <c r="AC95" s="59">
        <v>1.2804861111111111E-3</v>
      </c>
      <c r="AD95" s="59">
        <v>1.3752083333333333E-3</v>
      </c>
      <c r="AE95" s="59">
        <v>1.4691087962962963E-3</v>
      </c>
      <c r="AF95" s="59">
        <v>1.5678009259259258E-3</v>
      </c>
      <c r="AG95" s="59">
        <v>1.6638194444444445E-3</v>
      </c>
      <c r="AH95" s="59">
        <v>1.7549652777777778E-3</v>
      </c>
      <c r="AI95" s="59">
        <v>1.8545023148148149E-3</v>
      </c>
      <c r="AJ95" s="59">
        <v>1.9472569444444444E-3</v>
      </c>
      <c r="AK95" s="59">
        <v>2.0406134259259258E-3</v>
      </c>
      <c r="AL95" s="59">
        <v>2.1306828703703705E-3</v>
      </c>
      <c r="AM95" s="59">
        <v>2.2253703703703702E-3</v>
      </c>
      <c r="AN95" s="59">
        <v>2.3193981481481481E-3</v>
      </c>
      <c r="AO95" s="59">
        <v>2.417395833333333E-3</v>
      </c>
      <c r="AP95" s="59">
        <v>2.5144675925925929E-3</v>
      </c>
      <c r="AQ95" s="59">
        <v>2.6076273148148148E-3</v>
      </c>
      <c r="AR95" s="59">
        <v>2.7048148148148148E-3</v>
      </c>
      <c r="AS95" s="59">
        <v>2.8013773148148151E-3</v>
      </c>
      <c r="AT95" s="59">
        <v>2.8946875000000001E-3</v>
      </c>
      <c r="AU95" s="59">
        <v>2.9872106481481481E-3</v>
      </c>
      <c r="AV95" s="59">
        <v>3.0852546296296292E-3</v>
      </c>
      <c r="AW95" s="8">
        <f t="shared" si="2"/>
        <v>54.02039269824359</v>
      </c>
    </row>
    <row r="96" spans="1:49">
      <c r="A96" s="76" t="s">
        <v>103</v>
      </c>
      <c r="B96" s="76">
        <v>2022</v>
      </c>
      <c r="C96" s="78">
        <v>44672</v>
      </c>
      <c r="D96" s="76" t="s">
        <v>72</v>
      </c>
      <c r="E96" s="76" t="s">
        <v>518</v>
      </c>
      <c r="F96" s="76" t="s">
        <v>518</v>
      </c>
      <c r="G96" s="76" t="s">
        <v>47</v>
      </c>
      <c r="H96" s="76" t="s">
        <v>275</v>
      </c>
      <c r="I96" s="76" t="s">
        <v>287</v>
      </c>
      <c r="J96" s="76" t="s">
        <v>247</v>
      </c>
      <c r="K96" s="76" t="s">
        <v>611</v>
      </c>
      <c r="L96" s="86">
        <f>(C96-VLOOKUP(H96,Riders!$A$2:$C$2013,2,FALSE))/365</f>
        <v>25.304109589041097</v>
      </c>
      <c r="M96" s="86">
        <f>(C96-VLOOKUP(I96,Riders!$A$2:$C$2013,2,FALSE))/365</f>
        <v>25.931506849315067</v>
      </c>
      <c r="N96" s="86">
        <f>(C96-VLOOKUP(J96,Riders!$A$2:$C$2013,2,FALSE))/365</f>
        <v>29.764383561643836</v>
      </c>
      <c r="O96" s="86">
        <f>(C96-VLOOKUP(K96,Riders!$A$2:$C$2013,2,FALSE))/365</f>
        <v>23.865753424657534</v>
      </c>
      <c r="P96" s="76">
        <v>8</v>
      </c>
      <c r="Q96" s="65">
        <v>14.329000000000001</v>
      </c>
      <c r="R96" s="4">
        <v>22.606000000000002</v>
      </c>
      <c r="S96" s="4">
        <v>30.625</v>
      </c>
      <c r="T96" s="4">
        <v>38.475999999999999</v>
      </c>
      <c r="U96" s="4">
        <v>46.284999999999997</v>
      </c>
      <c r="V96" s="4">
        <v>54.262</v>
      </c>
      <c r="W96" s="59">
        <v>7.2082175925925916E-4</v>
      </c>
      <c r="X96" s="59">
        <v>8.1605324074074078E-4</v>
      </c>
      <c r="Y96" s="59">
        <v>9.0912037037037046E-4</v>
      </c>
      <c r="Z96" s="59">
        <v>1.0034837962962964E-3</v>
      </c>
      <c r="AA96" s="59">
        <v>1.0968287037037036E-3</v>
      </c>
      <c r="AB96" s="59">
        <v>1.191377314814815E-3</v>
      </c>
      <c r="AC96" s="59">
        <v>1.283912037037037E-3</v>
      </c>
      <c r="AD96" s="59">
        <v>1.3764236111111113E-3</v>
      </c>
      <c r="AE96" s="59">
        <v>1.4715277777777775E-3</v>
      </c>
      <c r="AF96" s="59">
        <v>1.5674537037037037E-3</v>
      </c>
      <c r="AG96" s="59">
        <v>1.6658333333333334E-3</v>
      </c>
      <c r="AH96" s="59">
        <v>1.7610069444444444E-3</v>
      </c>
      <c r="AI96" s="59">
        <v>1.8572222222222221E-3</v>
      </c>
      <c r="AJ96" s="59">
        <v>1.9514583333333335E-3</v>
      </c>
      <c r="AK96" s="59">
        <v>2.0468518518518518E-3</v>
      </c>
      <c r="AL96" s="59">
        <v>2.1397453703703704E-3</v>
      </c>
      <c r="AM96" s="59">
        <v>2.2333333333333333E-3</v>
      </c>
      <c r="AN96" s="59">
        <v>2.3291319444444449E-3</v>
      </c>
      <c r="AO96" s="59">
        <v>2.4260763888888886E-3</v>
      </c>
      <c r="AP96" s="59">
        <v>2.520428240740741E-3</v>
      </c>
      <c r="AQ96" s="59">
        <v>2.6165740740740737E-3</v>
      </c>
      <c r="AR96" s="59">
        <v>2.7127546296296296E-3</v>
      </c>
      <c r="AS96" s="59">
        <v>2.8112731481481478E-3</v>
      </c>
      <c r="AT96" s="59">
        <v>2.9054513888888884E-3</v>
      </c>
      <c r="AU96" s="59">
        <v>2.998449074074074E-3</v>
      </c>
      <c r="AV96" s="59">
        <v>3.0918634259259254E-3</v>
      </c>
      <c r="AW96" s="8">
        <f t="shared" si="2"/>
        <v>53.904925188199321</v>
      </c>
    </row>
    <row r="97" spans="1:49">
      <c r="A97" s="76" t="s">
        <v>103</v>
      </c>
      <c r="B97" s="76">
        <v>2022</v>
      </c>
      <c r="C97" s="78">
        <v>44672</v>
      </c>
      <c r="D97" s="76" t="s">
        <v>72</v>
      </c>
      <c r="E97" s="76" t="s">
        <v>518</v>
      </c>
      <c r="F97" s="76" t="s">
        <v>518</v>
      </c>
      <c r="G97" s="76" t="s">
        <v>25</v>
      </c>
      <c r="H97" s="76" t="s">
        <v>246</v>
      </c>
      <c r="I97" s="76" t="s">
        <v>266</v>
      </c>
      <c r="J97" s="76" t="s">
        <v>638</v>
      </c>
      <c r="K97" s="76" t="s">
        <v>561</v>
      </c>
      <c r="L97" s="86">
        <f>(C97-VLOOKUP(H97,Riders!$A$2:$C$2013,2,FALSE))/365</f>
        <v>19.857534246575341</v>
      </c>
      <c r="M97" s="86">
        <f>(C97-VLOOKUP(I97,Riders!$A$2:$C$2013,2,FALSE))/365</f>
        <v>21.279452054794522</v>
      </c>
      <c r="N97" s="86">
        <f>(C97-VLOOKUP(J97,Riders!$A$2:$C$2013,2,FALSE))/365</f>
        <v>18.978082191780821</v>
      </c>
      <c r="O97" s="86">
        <f>(C97-VLOOKUP(K97,Riders!$A$2:$C$2013,2,FALSE))/365</f>
        <v>23.043835616438358</v>
      </c>
      <c r="P97" s="76">
        <v>9</v>
      </c>
      <c r="Q97" s="65">
        <v>14.427</v>
      </c>
      <c r="R97" s="4">
        <v>22.992999999999999</v>
      </c>
      <c r="S97" s="4">
        <v>31.050999999999998</v>
      </c>
      <c r="T97" s="4">
        <v>38.993000000000002</v>
      </c>
      <c r="U97" s="4">
        <v>47.057000000000002</v>
      </c>
      <c r="V97" s="4">
        <v>54.984999999999999</v>
      </c>
      <c r="W97" s="59">
        <v>7.2858796296296289E-4</v>
      </c>
      <c r="X97" s="59">
        <v>8.2223379629629628E-4</v>
      </c>
      <c r="Y97" s="59">
        <v>9.1451388888888886E-4</v>
      </c>
      <c r="Z97" s="59">
        <v>1.0072569444444445E-3</v>
      </c>
      <c r="AA97" s="59">
        <v>1.101087962962963E-3</v>
      </c>
      <c r="AB97" s="59">
        <v>1.1937731481481482E-3</v>
      </c>
      <c r="AC97" s="59">
        <v>1.2869328703703704E-3</v>
      </c>
      <c r="AD97" s="59">
        <v>1.3806828703703704E-3</v>
      </c>
      <c r="AE97" s="59">
        <v>1.4765046296296297E-3</v>
      </c>
      <c r="AF97" s="59">
        <v>1.5707407407407408E-3</v>
      </c>
      <c r="AG97" s="59">
        <v>1.6660532407407407E-3</v>
      </c>
      <c r="AH97" s="59">
        <v>1.7598032407407408E-3</v>
      </c>
      <c r="AI97" s="59">
        <v>1.8533217592592592E-3</v>
      </c>
      <c r="AJ97" s="59">
        <v>1.9489583333333331E-3</v>
      </c>
      <c r="AK97" s="59">
        <v>2.0427430555555555E-3</v>
      </c>
      <c r="AL97" s="59">
        <v>2.135127314814815E-3</v>
      </c>
      <c r="AM97" s="59">
        <v>2.2273379629629631E-3</v>
      </c>
      <c r="AN97" s="59">
        <v>2.3201157407407406E-3</v>
      </c>
      <c r="AO97" s="59">
        <v>2.4153703703703702E-3</v>
      </c>
      <c r="AP97" s="59">
        <v>2.5104861111111113E-3</v>
      </c>
      <c r="AQ97" s="59">
        <v>2.607789351851852E-3</v>
      </c>
      <c r="AR97" s="59">
        <v>2.7080902777777776E-3</v>
      </c>
      <c r="AS97" s="59">
        <v>2.8067013888888885E-3</v>
      </c>
      <c r="AT97" s="59">
        <v>2.9069560185185184E-3</v>
      </c>
      <c r="AU97" s="59">
        <v>3.0032754629629628E-3</v>
      </c>
      <c r="AV97" s="59">
        <v>3.0982754629629628E-3</v>
      </c>
      <c r="AW97" s="8">
        <f t="shared" si="2"/>
        <v>53.793366231961485</v>
      </c>
    </row>
    <row r="98" spans="1:49">
      <c r="A98" s="76" t="s">
        <v>103</v>
      </c>
      <c r="B98" s="76">
        <v>2022</v>
      </c>
      <c r="C98" s="78">
        <v>44672</v>
      </c>
      <c r="D98" s="76" t="s">
        <v>72</v>
      </c>
      <c r="E98" s="76" t="s">
        <v>518</v>
      </c>
      <c r="F98" s="76" t="s">
        <v>518</v>
      </c>
      <c r="G98" s="76" t="s">
        <v>61</v>
      </c>
      <c r="H98" s="76" t="s">
        <v>142</v>
      </c>
      <c r="I98" s="76" t="s">
        <v>639</v>
      </c>
      <c r="J98" s="76" t="s">
        <v>612</v>
      </c>
      <c r="K98" s="76" t="s">
        <v>235</v>
      </c>
      <c r="L98" s="86">
        <f>(C98-VLOOKUP(H98,Riders!$A$2:$C$2013,2,FALSE))/365</f>
        <v>29.865753424657534</v>
      </c>
      <c r="M98" s="86" t="e">
        <f>(C98-VLOOKUP(I98,Riders!$A$2:$C$2013,2,FALSE))/365</f>
        <v>#N/A</v>
      </c>
      <c r="N98" s="86">
        <f>(C98-VLOOKUP(J98,Riders!$A$2:$C$2013,2,FALSE))/365</f>
        <v>18.81917808219178</v>
      </c>
      <c r="O98" s="86">
        <f>(C98-VLOOKUP(K98,Riders!$A$2:$C$2013,2,FALSE))/365</f>
        <v>23.61917808219178</v>
      </c>
      <c r="P98" s="76">
        <v>10</v>
      </c>
      <c r="Q98" s="65">
        <v>14.335000000000001</v>
      </c>
      <c r="R98" s="4">
        <v>23.59</v>
      </c>
      <c r="S98" s="4">
        <v>32.005000000000003</v>
      </c>
      <c r="T98" s="4">
        <v>40.305</v>
      </c>
      <c r="U98" s="4">
        <v>48.59</v>
      </c>
      <c r="V98" s="4">
        <v>57.04</v>
      </c>
      <c r="W98" s="59">
        <v>7.5638888888888891E-4</v>
      </c>
      <c r="X98" s="59">
        <v>8.5120370370370374E-4</v>
      </c>
      <c r="Y98" s="59">
        <v>9.4789351851851849E-4</v>
      </c>
      <c r="Z98" s="59">
        <v>1.0449189814814815E-3</v>
      </c>
      <c r="AA98" s="59">
        <v>1.1436689814814814E-3</v>
      </c>
      <c r="AB98" s="59">
        <v>1.2399421296296297E-3</v>
      </c>
      <c r="AC98" s="59">
        <v>1.3376620370370372E-3</v>
      </c>
      <c r="AD98" s="59">
        <v>1.4353819444444442E-3</v>
      </c>
      <c r="AE98" s="59">
        <v>1.5346875000000002E-3</v>
      </c>
      <c r="AF98" s="59">
        <v>1.6318749999999999E-3</v>
      </c>
      <c r="AG98" s="59">
        <v>1.7276273148148147E-3</v>
      </c>
      <c r="AH98" s="59">
        <v>1.8253472222222221E-3</v>
      </c>
      <c r="AI98" s="59">
        <v>1.9238541666666666E-3</v>
      </c>
      <c r="AJ98" s="59">
        <v>2.025150462962963E-3</v>
      </c>
      <c r="AK98" s="59">
        <v>2.1230324074074072E-3</v>
      </c>
      <c r="AL98" s="59">
        <v>2.2226851851851852E-3</v>
      </c>
      <c r="AM98" s="59">
        <v>2.3217708333333332E-3</v>
      </c>
      <c r="AN98" s="59">
        <v>2.4223032407407409E-3</v>
      </c>
      <c r="AO98" s="59">
        <v>2.5184259259259257E-3</v>
      </c>
      <c r="AP98" s="59">
        <v>2.6134722222222219E-3</v>
      </c>
      <c r="AQ98" s="59">
        <v>2.7083912037037037E-3</v>
      </c>
      <c r="AR98" s="59">
        <v>2.8074305555555556E-3</v>
      </c>
      <c r="AS98" s="59">
        <v>2.9067939814814811E-3</v>
      </c>
      <c r="AT98" s="59">
        <v>3.002789351851852E-3</v>
      </c>
      <c r="AU98" s="59">
        <v>3.1010416666666664E-3</v>
      </c>
      <c r="AV98" s="59">
        <v>3.1988888888888887E-3</v>
      </c>
      <c r="AW98" s="8">
        <f t="shared" si="2"/>
        <v>52.10142410559223</v>
      </c>
    </row>
    <row r="99" spans="1:49">
      <c r="A99" s="76" t="s">
        <v>103</v>
      </c>
      <c r="B99" s="76">
        <v>2022</v>
      </c>
      <c r="C99" s="78">
        <v>44672</v>
      </c>
      <c r="D99" s="76" t="s">
        <v>72</v>
      </c>
      <c r="E99" s="76" t="s">
        <v>518</v>
      </c>
      <c r="F99" s="76" t="s">
        <v>518</v>
      </c>
      <c r="G99" s="76" t="s">
        <v>239</v>
      </c>
      <c r="H99" s="76" t="s">
        <v>300</v>
      </c>
      <c r="I99" s="76" t="s">
        <v>238</v>
      </c>
      <c r="J99" s="76" t="s">
        <v>629</v>
      </c>
      <c r="K99" s="76" t="s">
        <v>630</v>
      </c>
      <c r="L99" s="86">
        <f>(C99-VLOOKUP(H99,Riders!$A$2:$C$2013,2,FALSE))/365</f>
        <v>23.632876712328766</v>
      </c>
      <c r="M99" s="86">
        <f>(C99-VLOOKUP(I99,Riders!$A$2:$C$2013,2,FALSE))/365</f>
        <v>25.18904109589041</v>
      </c>
      <c r="N99" s="86">
        <f>(C99-VLOOKUP(J99,Riders!$A$2:$C$2013,2,FALSE))/365</f>
        <v>24.920547945205481</v>
      </c>
      <c r="O99" s="86">
        <f>(C99-VLOOKUP(K99,Riders!$A$2:$C$2013,2,FALSE))/365</f>
        <v>23.112328767123287</v>
      </c>
      <c r="P99" s="76">
        <v>11</v>
      </c>
      <c r="Q99" s="65">
        <v>13.85</v>
      </c>
      <c r="R99" s="4">
        <v>22.478999999999999</v>
      </c>
      <c r="S99" s="4">
        <v>30.634</v>
      </c>
      <c r="T99" s="4">
        <v>38.921999999999997</v>
      </c>
      <c r="U99" s="4">
        <v>47.058999999999997</v>
      </c>
      <c r="V99" s="4">
        <v>55.226999999999997</v>
      </c>
      <c r="W99" s="59">
        <v>7.372916666666668E-4</v>
      </c>
      <c r="X99" s="59">
        <v>8.3425925925925931E-4</v>
      </c>
      <c r="Y99" s="59">
        <v>9.3082175925925928E-4</v>
      </c>
      <c r="Z99" s="59">
        <v>1.0273842592592594E-3</v>
      </c>
      <c r="AA99" s="59">
        <v>1.1246759259259259E-3</v>
      </c>
      <c r="AB99" s="59">
        <v>1.220162037037037E-3</v>
      </c>
      <c r="AC99" s="59">
        <v>1.3154050925925926E-3</v>
      </c>
      <c r="AD99" s="59">
        <v>1.4114930555555556E-3</v>
      </c>
      <c r="AE99" s="59">
        <v>1.5099189814814817E-3</v>
      </c>
      <c r="AF99" s="59">
        <v>1.6081944444444442E-3</v>
      </c>
      <c r="AG99" s="59">
        <v>1.7068171296296295E-3</v>
      </c>
      <c r="AH99" s="59">
        <v>1.8084606481481482E-3</v>
      </c>
      <c r="AI99" s="59">
        <v>1.9091666666666667E-3</v>
      </c>
      <c r="AJ99" s="59">
        <v>2.0092361111111114E-3</v>
      </c>
      <c r="AK99" s="59">
        <v>2.1088078703703707E-3</v>
      </c>
      <c r="AL99" s="59">
        <v>2.2106134259259258E-3</v>
      </c>
      <c r="AM99" s="59">
        <v>2.307928240740741E-3</v>
      </c>
      <c r="AN99" s="59">
        <v>2.4050231481481479E-3</v>
      </c>
      <c r="AO99" s="59">
        <v>2.5022916666666666E-3</v>
      </c>
      <c r="AP99" s="59">
        <v>2.6000925925925926E-3</v>
      </c>
      <c r="AQ99" s="59">
        <v>2.6997800925925926E-3</v>
      </c>
      <c r="AR99" s="59">
        <v>2.798425925925926E-3</v>
      </c>
      <c r="AS99" s="59">
        <v>2.8978009259259256E-3</v>
      </c>
      <c r="AT99" s="59">
        <v>2.9979629629629627E-3</v>
      </c>
      <c r="AU99" s="59">
        <v>3.0986342592592593E-3</v>
      </c>
      <c r="AV99" s="59">
        <v>3.1993287037037042E-3</v>
      </c>
      <c r="AW99" s="8">
        <f t="shared" si="2"/>
        <v>52.0942616723705</v>
      </c>
    </row>
    <row r="100" spans="1:49">
      <c r="A100" s="76" t="s">
        <v>103</v>
      </c>
      <c r="B100" s="76">
        <v>2022</v>
      </c>
      <c r="C100" s="78">
        <v>44672</v>
      </c>
      <c r="D100" s="76" t="s">
        <v>72</v>
      </c>
      <c r="E100" s="76" t="s">
        <v>518</v>
      </c>
      <c r="F100" s="76" t="s">
        <v>518</v>
      </c>
      <c r="G100" s="76" t="s">
        <v>271</v>
      </c>
      <c r="H100" s="76" t="s">
        <v>270</v>
      </c>
      <c r="I100" s="76" t="s">
        <v>616</v>
      </c>
      <c r="J100" s="76" t="s">
        <v>640</v>
      </c>
      <c r="K100" s="76" t="s">
        <v>298</v>
      </c>
      <c r="L100" s="86">
        <f>(C100-VLOOKUP(H100,Riders!$A$2:$C$2013,2,FALSE))/365</f>
        <v>19.027397260273972</v>
      </c>
      <c r="M100" s="86">
        <f>(C100-VLOOKUP(I100,Riders!$A$2:$C$2013,2,FALSE))/365</f>
        <v>18.186301369863013</v>
      </c>
      <c r="N100" s="86" t="e">
        <f>(C100-VLOOKUP(J100,Riders!$A$2:$C$2013,2,FALSE))/365</f>
        <v>#N/A</v>
      </c>
      <c r="O100" s="86">
        <f>(C100-VLOOKUP(K100,Riders!$A$2:$C$2013,2,FALSE))/365</f>
        <v>20.389041095890413</v>
      </c>
      <c r="P100" s="76">
        <v>12</v>
      </c>
      <c r="Q100" s="65">
        <v>16.02</v>
      </c>
      <c r="R100" s="4">
        <v>25.152000000000001</v>
      </c>
      <c r="S100" s="4">
        <v>33.976999999999997</v>
      </c>
      <c r="T100" s="4">
        <v>42.634999999999998</v>
      </c>
      <c r="U100" s="4">
        <v>51.554000000000002</v>
      </c>
      <c r="V100" s="59">
        <v>6.9583333333333335E-4</v>
      </c>
      <c r="W100" s="59">
        <v>7.9412037037037038E-4</v>
      </c>
      <c r="X100" s="59">
        <v>8.9253472222222219E-4</v>
      </c>
      <c r="Y100" s="59">
        <v>9.9311342592592593E-4</v>
      </c>
      <c r="Z100" s="59">
        <v>1.0979050925925926E-3</v>
      </c>
      <c r="AA100" s="59">
        <v>1.1984375000000001E-3</v>
      </c>
      <c r="AB100" s="59">
        <v>1.3017592592592592E-3</v>
      </c>
      <c r="AC100" s="59">
        <v>1.4040856481481482E-3</v>
      </c>
      <c r="AD100" s="59">
        <v>1.5088541666666668E-3</v>
      </c>
      <c r="AE100" s="59">
        <v>1.6110532407407408E-3</v>
      </c>
      <c r="AF100" s="59">
        <v>1.7117476851851851E-3</v>
      </c>
      <c r="AG100" s="59">
        <v>1.8124652777777776E-3</v>
      </c>
      <c r="AH100" s="59">
        <v>1.9122800925925924E-3</v>
      </c>
      <c r="AI100" s="59">
        <v>2.0139236111111113E-3</v>
      </c>
      <c r="AJ100" s="59">
        <v>2.1150231481481484E-3</v>
      </c>
      <c r="AK100" s="59">
        <v>2.2185995370370372E-3</v>
      </c>
      <c r="AL100" s="59">
        <v>2.3225347222222224E-3</v>
      </c>
      <c r="AM100" s="59">
        <v>2.4280787037037036E-3</v>
      </c>
      <c r="AN100" s="59">
        <v>2.5314583333333335E-3</v>
      </c>
      <c r="AO100" s="59">
        <v>2.633090277777778E-3</v>
      </c>
      <c r="AP100" s="59">
        <v>2.7367245370370371E-3</v>
      </c>
      <c r="AQ100" s="59">
        <v>2.8397916666666662E-3</v>
      </c>
      <c r="AR100" s="59">
        <v>2.9451967592592589E-3</v>
      </c>
      <c r="AS100" s="59">
        <v>3.0507523148148147E-3</v>
      </c>
      <c r="AT100" s="59">
        <v>3.1535879629629626E-3</v>
      </c>
      <c r="AU100" s="59">
        <v>3.2546643518518519E-3</v>
      </c>
      <c r="AV100" s="59">
        <v>3.3548611111111105E-3</v>
      </c>
      <c r="AW100" s="8">
        <f t="shared" ref="AW100:AW127" si="3">3.6*4000/(AV100*86400)</f>
        <v>49.679155454357286</v>
      </c>
    </row>
    <row r="101" spans="1:49">
      <c r="A101" s="77" t="s">
        <v>103</v>
      </c>
      <c r="B101" s="77">
        <v>2022</v>
      </c>
      <c r="C101" s="87">
        <v>44672</v>
      </c>
      <c r="D101" s="77" t="s">
        <v>72</v>
      </c>
      <c r="E101" s="77" t="s">
        <v>595</v>
      </c>
      <c r="F101" s="77">
        <v>1</v>
      </c>
      <c r="G101" s="77" t="s">
        <v>19</v>
      </c>
      <c r="H101" s="77" t="s">
        <v>252</v>
      </c>
      <c r="I101" s="77" t="s">
        <v>602</v>
      </c>
      <c r="J101" s="77" t="s">
        <v>603</v>
      </c>
      <c r="K101" s="77" t="s">
        <v>635</v>
      </c>
      <c r="L101" s="86">
        <f>(C101-VLOOKUP(H101,Riders!$A$2:$C$2013,2,FALSE))/365</f>
        <v>23.312328767123287</v>
      </c>
      <c r="M101" s="86">
        <f>(C101-VLOOKUP(I101,Riders!$A$2:$C$2013,2,FALSE))/365</f>
        <v>19.438356164383563</v>
      </c>
      <c r="N101" s="86">
        <f>(C101-VLOOKUP(J101,Riders!$A$2:$C$2013,2,FALSE))/365</f>
        <v>22.901369863013699</v>
      </c>
      <c r="O101" s="86" t="e">
        <f>(C101-VLOOKUP(K101,Riders!$A$2:$C$2013,2,FALSE))/365</f>
        <v>#N/A</v>
      </c>
      <c r="P101" s="77">
        <v>1</v>
      </c>
      <c r="Q101" s="65">
        <v>14.339</v>
      </c>
      <c r="R101" s="4">
        <v>22.991</v>
      </c>
      <c r="S101" s="4">
        <v>31.425999999999998</v>
      </c>
      <c r="T101" s="4">
        <v>39.49</v>
      </c>
      <c r="U101" s="4">
        <v>47.405000000000001</v>
      </c>
      <c r="V101" s="4">
        <v>55.305999999999997</v>
      </c>
      <c r="W101" s="59">
        <v>7.3266203703703698E-4</v>
      </c>
      <c r="X101" s="59">
        <v>8.2236111111111106E-4</v>
      </c>
      <c r="Y101" s="59">
        <v>9.1160879629629632E-4</v>
      </c>
      <c r="Z101" s="59">
        <v>1.0008217592592592E-3</v>
      </c>
      <c r="AA101" s="59">
        <v>1.0917824074074074E-3</v>
      </c>
      <c r="AB101" s="59">
        <v>1.1821875000000001E-3</v>
      </c>
      <c r="AC101" s="59">
        <v>1.2733796296296297E-3</v>
      </c>
      <c r="AD101" s="59">
        <v>1.3656828703703704E-3</v>
      </c>
      <c r="AE101" s="59">
        <v>1.4603356481481481E-3</v>
      </c>
      <c r="AF101" s="59">
        <v>1.5535532407407408E-3</v>
      </c>
      <c r="AG101" s="59">
        <v>1.6461805555555555E-3</v>
      </c>
      <c r="AH101" s="59">
        <v>0</v>
      </c>
      <c r="AI101" s="59">
        <v>1.8333912037037036E-3</v>
      </c>
      <c r="AJ101" s="59">
        <v>1.9256134259259259E-3</v>
      </c>
      <c r="AK101" s="59">
        <v>2.0171874999999999E-3</v>
      </c>
      <c r="AL101" s="59">
        <v>2.1109837962962961E-3</v>
      </c>
      <c r="AM101" s="59">
        <v>2.2036574074074072E-3</v>
      </c>
      <c r="AN101" s="59">
        <v>2.2970138888888888E-3</v>
      </c>
      <c r="AO101" s="59">
        <v>2.3866319444444443E-3</v>
      </c>
      <c r="AP101" s="59">
        <v>2.4768171296296296E-3</v>
      </c>
      <c r="AQ101" s="59">
        <v>2.5679166666666667E-3</v>
      </c>
      <c r="AR101" s="59">
        <v>2.6615972222222219E-3</v>
      </c>
      <c r="AS101" s="59">
        <v>2.7513888888888887E-3</v>
      </c>
      <c r="AT101" s="59">
        <v>2.8408333333333328E-3</v>
      </c>
      <c r="AU101" s="59">
        <v>2.9335532407407405E-3</v>
      </c>
      <c r="AV101" s="59">
        <v>3.0238310185185181E-3</v>
      </c>
      <c r="AW101" s="8">
        <f t="shared" si="3"/>
        <v>55.117718432666443</v>
      </c>
    </row>
    <row r="102" spans="1:49">
      <c r="A102" s="77" t="s">
        <v>103</v>
      </c>
      <c r="B102" s="77">
        <v>2022</v>
      </c>
      <c r="C102" s="87">
        <v>44672</v>
      </c>
      <c r="D102" s="77" t="s">
        <v>72</v>
      </c>
      <c r="E102" s="77" t="s">
        <v>595</v>
      </c>
      <c r="F102" s="77">
        <v>1</v>
      </c>
      <c r="G102" s="77" t="s">
        <v>67</v>
      </c>
      <c r="H102" s="77" t="s">
        <v>578</v>
      </c>
      <c r="I102" s="77" t="s">
        <v>278</v>
      </c>
      <c r="J102" s="77" t="s">
        <v>605</v>
      </c>
      <c r="K102" s="77" t="s">
        <v>637</v>
      </c>
      <c r="L102" s="86">
        <f>(C102-VLOOKUP(H102,Riders!$A$2:$C$2013,2,FALSE))/365</f>
        <v>31.005479452054793</v>
      </c>
      <c r="M102" s="86">
        <f>(C102-VLOOKUP(I102,Riders!$A$2:$C$2013,2,FALSE))/365</f>
        <v>27.843835616438355</v>
      </c>
      <c r="N102" s="86">
        <f>(C102-VLOOKUP(J102,Riders!$A$2:$C$2013,2,FALSE))/365</f>
        <v>20.238356164383561</v>
      </c>
      <c r="O102" s="86" t="e">
        <f>(C102-VLOOKUP(K102,Riders!$A$2:$C$2013,2,FALSE))/365</f>
        <v>#N/A</v>
      </c>
      <c r="P102" s="77">
        <v>2</v>
      </c>
      <c r="Q102" s="65">
        <v>14.784000000000001</v>
      </c>
      <c r="R102" s="4">
        <v>23.216999999999999</v>
      </c>
      <c r="S102" s="4">
        <v>31.388000000000002</v>
      </c>
      <c r="T102" s="4">
        <v>39.302999999999997</v>
      </c>
      <c r="U102" s="4">
        <v>47.366</v>
      </c>
      <c r="V102" s="4">
        <v>55.198999999999998</v>
      </c>
      <c r="W102" s="59">
        <v>7.3097222222222227E-4</v>
      </c>
      <c r="X102" s="59">
        <v>8.2215277777777766E-4</v>
      </c>
      <c r="Y102" s="59">
        <v>9.1542824074074063E-4</v>
      </c>
      <c r="Z102" s="59">
        <v>1.0064467592592592E-3</v>
      </c>
      <c r="AA102" s="59">
        <v>1.0976388888888889E-3</v>
      </c>
      <c r="AB102" s="59">
        <v>1.1907407407407407E-3</v>
      </c>
      <c r="AC102" s="59">
        <v>1.2842592592592595E-3</v>
      </c>
      <c r="AD102" s="59">
        <v>1.380150462962963E-3</v>
      </c>
      <c r="AE102" s="59">
        <v>1.4750115740740741E-3</v>
      </c>
      <c r="AF102" s="59">
        <v>1.5711805555555557E-3</v>
      </c>
      <c r="AG102" s="59">
        <v>1.6649305555555556E-3</v>
      </c>
      <c r="AH102" s="59">
        <v>1.7610763888888886E-3</v>
      </c>
      <c r="AI102" s="59">
        <v>0</v>
      </c>
      <c r="AJ102" s="59">
        <v>1.9430787037037036E-3</v>
      </c>
      <c r="AK102" s="59">
        <v>2.0349999999999999E-3</v>
      </c>
      <c r="AL102" s="59">
        <v>2.126886574074074E-3</v>
      </c>
      <c r="AM102" s="59">
        <v>2.2205324074074072E-3</v>
      </c>
      <c r="AN102" s="59">
        <v>2.3176157407407407E-3</v>
      </c>
      <c r="AO102" s="59">
        <v>2.4119328703703703E-3</v>
      </c>
      <c r="AP102" s="59">
        <v>2.5102083333333335E-3</v>
      </c>
      <c r="AQ102" s="59">
        <v>2.6080208333333333E-3</v>
      </c>
      <c r="AR102" s="59">
        <v>2.7006365740740741E-3</v>
      </c>
      <c r="AS102" s="59">
        <v>2.7941435185185183E-3</v>
      </c>
      <c r="AT102" s="59">
        <v>2.8899189814814812E-3</v>
      </c>
      <c r="AU102" s="59">
        <v>2.986377314814815E-3</v>
      </c>
      <c r="AV102" s="59">
        <v>3.0810995370370371E-3</v>
      </c>
      <c r="AW102" s="8">
        <f t="shared" si="3"/>
        <v>54.093243228014288</v>
      </c>
    </row>
    <row r="103" spans="1:49">
      <c r="A103" s="77" t="s">
        <v>103</v>
      </c>
      <c r="B103" s="77">
        <v>2022</v>
      </c>
      <c r="C103" s="87">
        <v>44672</v>
      </c>
      <c r="D103" s="77" t="s">
        <v>72</v>
      </c>
      <c r="E103" s="77" t="s">
        <v>595</v>
      </c>
      <c r="F103" s="77">
        <v>2</v>
      </c>
      <c r="G103" s="77" t="s">
        <v>56</v>
      </c>
      <c r="H103" s="77" t="s">
        <v>274</v>
      </c>
      <c r="I103" s="77" t="s">
        <v>240</v>
      </c>
      <c r="J103" s="77" t="s">
        <v>569</v>
      </c>
      <c r="K103" s="77" t="s">
        <v>568</v>
      </c>
      <c r="L103" s="86">
        <f>(C103-VLOOKUP(H103,Riders!$A$2:$C$2013,2,FALSE))/365</f>
        <v>23.323287671232876</v>
      </c>
      <c r="M103" s="86">
        <f>(C103-VLOOKUP(I103,Riders!$A$2:$C$2013,2,FALSE))/365</f>
        <v>26.638356164383563</v>
      </c>
      <c r="N103" s="86">
        <f>(C103-VLOOKUP(J103,Riders!$A$2:$C$2013,2,FALSE))/365</f>
        <v>32.484931506849314</v>
      </c>
      <c r="O103" s="86">
        <f>(C103-VLOOKUP(K103,Riders!$A$2:$C$2013,2,FALSE))/365</f>
        <v>27.986301369863014</v>
      </c>
      <c r="P103" s="77">
        <v>1</v>
      </c>
      <c r="Q103" s="65">
        <v>14.643000000000001</v>
      </c>
      <c r="R103" s="4">
        <v>23.221</v>
      </c>
      <c r="S103" s="4">
        <v>31.207999999999998</v>
      </c>
      <c r="T103" s="4">
        <v>38.965000000000003</v>
      </c>
      <c r="U103" s="4">
        <v>47.052</v>
      </c>
      <c r="V103" s="4">
        <v>54.906999999999996</v>
      </c>
      <c r="W103" s="59">
        <v>7.2666666666666669E-4</v>
      </c>
      <c r="X103" s="59">
        <v>8.1802083333333336E-4</v>
      </c>
      <c r="Y103" s="59">
        <v>9.0725694444444437E-4</v>
      </c>
      <c r="Z103" s="59">
        <v>9.9543981481481488E-4</v>
      </c>
      <c r="AA103" s="59">
        <v>1.0843750000000001E-3</v>
      </c>
      <c r="AB103" s="59">
        <v>1.1745601851851852E-3</v>
      </c>
      <c r="AC103" s="59">
        <v>1.263113425925926E-3</v>
      </c>
      <c r="AD103" s="59">
        <v>1.3536226851851851E-3</v>
      </c>
      <c r="AE103" s="59">
        <v>1.4445138888888886E-3</v>
      </c>
      <c r="AF103" s="59">
        <v>1.5346990740740744E-3</v>
      </c>
      <c r="AG103" s="59">
        <v>1.6270601851851852E-3</v>
      </c>
      <c r="AH103" s="59">
        <v>1.7209837962962962E-3</v>
      </c>
      <c r="AI103" s="59">
        <v>1.8110648148148148E-3</v>
      </c>
      <c r="AJ103" s="59">
        <v>1.9026388888888886E-3</v>
      </c>
      <c r="AK103" s="59">
        <v>1.9963425925925925E-3</v>
      </c>
      <c r="AL103" s="59">
        <v>2.0868981481481481E-3</v>
      </c>
      <c r="AM103" s="59">
        <v>2.1776736111111111E-3</v>
      </c>
      <c r="AN103" s="59">
        <v>2.2687037037037038E-3</v>
      </c>
      <c r="AO103" s="59">
        <v>2.3612384259259259E-3</v>
      </c>
      <c r="AP103" s="59">
        <v>2.4532407407407406E-3</v>
      </c>
      <c r="AQ103" s="59">
        <v>2.5433796296296294E-3</v>
      </c>
      <c r="AR103" s="59">
        <v>2.6363425925925925E-3</v>
      </c>
      <c r="AS103" s="59">
        <v>2.7271759259259259E-3</v>
      </c>
      <c r="AT103" s="59">
        <v>2.8212384259259263E-3</v>
      </c>
      <c r="AU103" s="59">
        <v>2.9137037037037035E-3</v>
      </c>
      <c r="AV103" s="59">
        <v>3.0062268518518519E-3</v>
      </c>
      <c r="AW103" s="8">
        <f t="shared" si="3"/>
        <v>55.440482332196289</v>
      </c>
    </row>
    <row r="104" spans="1:49">
      <c r="A104" s="77" t="s">
        <v>103</v>
      </c>
      <c r="B104" s="77">
        <v>2022</v>
      </c>
      <c r="C104" s="87">
        <v>44672</v>
      </c>
      <c r="D104" s="77" t="s">
        <v>72</v>
      </c>
      <c r="E104" s="77" t="s">
        <v>595</v>
      </c>
      <c r="F104" s="77">
        <v>2</v>
      </c>
      <c r="G104" s="77" t="s">
        <v>47</v>
      </c>
      <c r="H104" s="77" t="s">
        <v>275</v>
      </c>
      <c r="I104" s="77" t="s">
        <v>247</v>
      </c>
      <c r="J104" s="77" t="s">
        <v>611</v>
      </c>
      <c r="K104" s="77" t="s">
        <v>641</v>
      </c>
      <c r="L104" s="86">
        <f>(C104-VLOOKUP(H104,Riders!$A$2:$C$2013,2,FALSE))/365</f>
        <v>25.304109589041097</v>
      </c>
      <c r="M104" s="86">
        <f>(C104-VLOOKUP(I104,Riders!$A$2:$C$2013,2,FALSE))/365</f>
        <v>29.764383561643836</v>
      </c>
      <c r="N104" s="86">
        <f>(C104-VLOOKUP(J104,Riders!$A$2:$C$2013,2,FALSE))/365</f>
        <v>23.865753424657534</v>
      </c>
      <c r="O104" s="86">
        <f>(C104-VLOOKUP(K104,Riders!$A$2:$C$2013,2,FALSE))/365</f>
        <v>19.391780821917809</v>
      </c>
      <c r="P104" s="77">
        <v>2</v>
      </c>
      <c r="Q104" s="65">
        <v>14.192</v>
      </c>
      <c r="R104" s="4">
        <v>22.524999999999999</v>
      </c>
      <c r="S104" s="4">
        <v>30.52</v>
      </c>
      <c r="T104" s="4">
        <v>38.372</v>
      </c>
      <c r="U104" s="4">
        <v>46.25</v>
      </c>
      <c r="V104" s="4">
        <v>54.186</v>
      </c>
      <c r="W104" s="59">
        <v>7.1741898148148153E-4</v>
      </c>
      <c r="X104" s="59">
        <v>8.0728009259259251E-4</v>
      </c>
      <c r="Y104" s="59">
        <v>8.986921296296296E-4</v>
      </c>
      <c r="Z104" s="59">
        <v>9.9033564814814817E-4</v>
      </c>
      <c r="AA104" s="59">
        <v>1.0808101851851853E-3</v>
      </c>
      <c r="AB104" s="59">
        <v>1.1753819444444444E-3</v>
      </c>
      <c r="AC104" s="59">
        <v>1.2663310185185184E-3</v>
      </c>
      <c r="AD104" s="59">
        <v>1.357037037037037E-3</v>
      </c>
      <c r="AE104" s="59">
        <v>1.4523148148148149E-3</v>
      </c>
      <c r="AF104" s="59">
        <v>1.5447800925925924E-3</v>
      </c>
      <c r="AG104" s="59">
        <v>1.639375E-3</v>
      </c>
      <c r="AH104" s="59">
        <v>1.7341319444444444E-3</v>
      </c>
      <c r="AI104" s="59">
        <v>1.8285069444444442E-3</v>
      </c>
      <c r="AJ104" s="59">
        <v>1.9213194444444445E-3</v>
      </c>
      <c r="AK104" s="59">
        <v>2.0164930555555557E-3</v>
      </c>
      <c r="AL104" s="59">
        <v>2.1089467592592592E-3</v>
      </c>
      <c r="AM104" s="59">
        <v>2.2042129629629629E-3</v>
      </c>
      <c r="AN104" s="59">
        <v>2.2980787037037037E-3</v>
      </c>
      <c r="AO104" s="59">
        <v>2.3920023148148147E-3</v>
      </c>
      <c r="AP104" s="59">
        <v>2.4888657407407407E-3</v>
      </c>
      <c r="AQ104" s="59">
        <v>2.5847222222222222E-3</v>
      </c>
      <c r="AR104" s="59">
        <v>2.6794097222222219E-3</v>
      </c>
      <c r="AS104" s="59">
        <v>2.7741898148148148E-3</v>
      </c>
      <c r="AT104" s="59">
        <v>2.8675578703703706E-3</v>
      </c>
      <c r="AU104" s="59">
        <v>2.9601504629629626E-3</v>
      </c>
      <c r="AV104" s="59">
        <v>3.0532291666666672E-3</v>
      </c>
      <c r="AW104" s="8">
        <f t="shared" si="3"/>
        <v>54.587015113779799</v>
      </c>
    </row>
    <row r="105" spans="1:49">
      <c r="A105" s="77" t="s">
        <v>103</v>
      </c>
      <c r="B105" s="77">
        <v>2022</v>
      </c>
      <c r="C105" s="87">
        <v>44672</v>
      </c>
      <c r="D105" s="77" t="s">
        <v>72</v>
      </c>
      <c r="E105" s="77" t="s">
        <v>595</v>
      </c>
      <c r="F105" s="77">
        <v>3</v>
      </c>
      <c r="G105" s="77" t="s">
        <v>25</v>
      </c>
      <c r="H105" s="77" t="s">
        <v>276</v>
      </c>
      <c r="I105" s="77" t="s">
        <v>339</v>
      </c>
      <c r="J105" s="77" t="s">
        <v>598</v>
      </c>
      <c r="K105" s="77" t="s">
        <v>559</v>
      </c>
      <c r="L105" s="86">
        <f>(C105-VLOOKUP(H105,Riders!$A$2:$C$2013,2,FALSE))/365</f>
        <v>28.12876712328767</v>
      </c>
      <c r="M105" s="86">
        <f>(C105-VLOOKUP(I105,Riders!$A$2:$C$2013,2,FALSE))/365</f>
        <v>31.742465753424657</v>
      </c>
      <c r="N105" s="86">
        <f>(C105-VLOOKUP(J105,Riders!$A$2:$C$2013,2,FALSE))/365</f>
        <v>24.698630136986303</v>
      </c>
      <c r="O105" s="86">
        <f>(C105-VLOOKUP(K105,Riders!$A$2:$C$2013,2,FALSE))/365</f>
        <v>25.079452054794519</v>
      </c>
      <c r="P105" s="77">
        <v>1</v>
      </c>
      <c r="Q105" s="65">
        <v>14.11</v>
      </c>
      <c r="R105" s="4">
        <v>22.52</v>
      </c>
      <c r="S105" s="4">
        <v>30.568999999999999</v>
      </c>
      <c r="T105" s="4">
        <v>38.206000000000003</v>
      </c>
      <c r="U105" s="4">
        <v>45.847000000000001</v>
      </c>
      <c r="V105" s="4">
        <v>53.548000000000002</v>
      </c>
      <c r="W105" s="59">
        <v>7.0827546296296296E-4</v>
      </c>
      <c r="X105" s="59">
        <v>7.988078703703703E-4</v>
      </c>
      <c r="Y105" s="59">
        <v>8.870949074074073E-4</v>
      </c>
      <c r="Z105" s="59">
        <v>9.7555555555555557E-4</v>
      </c>
      <c r="AA105" s="59">
        <v>1.065451388888889E-3</v>
      </c>
      <c r="AB105" s="59">
        <v>1.1523958333333334E-3</v>
      </c>
      <c r="AC105" s="59">
        <v>1.2414467592592592E-3</v>
      </c>
      <c r="AD105" s="59">
        <v>1.3295138888888888E-3</v>
      </c>
      <c r="AE105" s="59">
        <v>1.4182175925925927E-3</v>
      </c>
      <c r="AF105" s="59">
        <v>1.5055208333333333E-3</v>
      </c>
      <c r="AG105" s="59">
        <v>1.5964467592592593E-3</v>
      </c>
      <c r="AH105" s="59">
        <v>1.6839120370370369E-3</v>
      </c>
      <c r="AI105" s="59">
        <v>1.7730208333333333E-3</v>
      </c>
      <c r="AJ105" s="59">
        <v>1.8628819444444446E-3</v>
      </c>
      <c r="AK105" s="59">
        <v>1.9551041666666666E-3</v>
      </c>
      <c r="AL105" s="59">
        <v>2.0490162037037035E-3</v>
      </c>
      <c r="AM105" s="59">
        <v>2.1411342592592593E-3</v>
      </c>
      <c r="AN105" s="59">
        <v>2.2328587962962966E-3</v>
      </c>
      <c r="AO105" s="59">
        <v>2.325833333333333E-3</v>
      </c>
      <c r="AP105" s="59">
        <v>2.4180902777777781E-3</v>
      </c>
      <c r="AQ105" s="59">
        <v>2.5083217592592592E-3</v>
      </c>
      <c r="AR105" s="59">
        <v>2.5990509259259261E-3</v>
      </c>
      <c r="AS105" s="59">
        <v>2.6907638888888888E-3</v>
      </c>
      <c r="AT105" s="59">
        <v>2.7802430555555553E-3</v>
      </c>
      <c r="AU105" s="59">
        <v>2.8694328703703707E-3</v>
      </c>
      <c r="AV105" s="59">
        <v>2.9589467592592588E-3</v>
      </c>
      <c r="AW105" s="8">
        <f t="shared" si="3"/>
        <v>56.32634860533615</v>
      </c>
    </row>
    <row r="106" spans="1:49">
      <c r="A106" s="77" t="s">
        <v>103</v>
      </c>
      <c r="B106" s="77">
        <v>2022</v>
      </c>
      <c r="C106" s="87">
        <v>44672</v>
      </c>
      <c r="D106" s="77" t="s">
        <v>72</v>
      </c>
      <c r="E106" s="77" t="s">
        <v>595</v>
      </c>
      <c r="F106" s="77">
        <v>3</v>
      </c>
      <c r="G106" s="77" t="s">
        <v>53</v>
      </c>
      <c r="H106" s="77" t="s">
        <v>233</v>
      </c>
      <c r="I106" s="77" t="s">
        <v>279</v>
      </c>
      <c r="J106" s="77" t="s">
        <v>597</v>
      </c>
      <c r="K106" s="77" t="s">
        <v>327</v>
      </c>
      <c r="L106" s="86">
        <f>(C106-VLOOKUP(H106,Riders!$A$2:$C$2013,2,FALSE))/365</f>
        <v>24.161643835616438</v>
      </c>
      <c r="M106" s="86">
        <f>(C106-VLOOKUP(I106,Riders!$A$2:$C$2013,2,FALSE))/365</f>
        <v>25.17808219178082</v>
      </c>
      <c r="N106" s="86">
        <f>(C106-VLOOKUP(J106,Riders!$A$2:$C$2013,2,FALSE))/365</f>
        <v>22.841095890410958</v>
      </c>
      <c r="O106" s="86">
        <f>(C106-VLOOKUP(K106,Riders!$A$2:$C$2013,2,FALSE))/365</f>
        <v>21.331506849315069</v>
      </c>
      <c r="P106" s="77">
        <v>2</v>
      </c>
      <c r="Q106" s="65">
        <v>13.968</v>
      </c>
      <c r="R106" s="4">
        <v>22.393999999999998</v>
      </c>
      <c r="S106" s="4">
        <v>30.37</v>
      </c>
      <c r="T106" s="4">
        <v>38.104999999999997</v>
      </c>
      <c r="U106" s="4">
        <v>45.889000000000003</v>
      </c>
      <c r="V106" s="4">
        <v>53.625999999999998</v>
      </c>
      <c r="W106" s="59">
        <v>7.101504629629631E-4</v>
      </c>
      <c r="X106" s="59">
        <v>8.009143518518517E-4</v>
      </c>
      <c r="Y106" s="59">
        <v>8.8983796296296304E-4</v>
      </c>
      <c r="Z106" s="59">
        <v>9.7806712962962973E-4</v>
      </c>
      <c r="AA106" s="59">
        <v>1.0683912037037036E-3</v>
      </c>
      <c r="AB106" s="59">
        <v>1.159375E-3</v>
      </c>
      <c r="AC106" s="59">
        <v>1.2471412037037036E-3</v>
      </c>
      <c r="AD106" s="59">
        <v>1.3360300925925927E-3</v>
      </c>
      <c r="AE106" s="59">
        <v>1.4233333333333331E-3</v>
      </c>
      <c r="AF106" s="59">
        <v>1.5102314814814813E-3</v>
      </c>
      <c r="AG106" s="59">
        <v>1.6009606481481482E-3</v>
      </c>
      <c r="AH106" s="59">
        <v>1.6891550925925926E-3</v>
      </c>
      <c r="AI106" s="59">
        <v>1.7805902777777776E-3</v>
      </c>
      <c r="AJ106" s="59">
        <v>1.8708796296296295E-3</v>
      </c>
      <c r="AK106" s="59">
        <v>1.9621643518518517E-3</v>
      </c>
      <c r="AL106" s="59">
        <v>2.0505787037037038E-3</v>
      </c>
      <c r="AM106" s="59">
        <v>2.1375578703703704E-3</v>
      </c>
      <c r="AN106" s="59">
        <v>2.2246990740740738E-3</v>
      </c>
      <c r="AO106" s="59">
        <v>2.3109259259259259E-3</v>
      </c>
      <c r="AP106" s="59">
        <v>2.3968055555555557E-3</v>
      </c>
      <c r="AQ106" s="59">
        <v>2.4850231481481481E-3</v>
      </c>
      <c r="AR106" s="59">
        <v>2.5792013888888891E-3</v>
      </c>
      <c r="AS106" s="59">
        <v>2.6737384259259262E-3</v>
      </c>
      <c r="AT106" s="59">
        <v>2.7697337962962962E-3</v>
      </c>
      <c r="AU106" s="59">
        <v>2.8650115740740741E-3</v>
      </c>
      <c r="AV106" s="59">
        <v>2.9602199074074075E-3</v>
      </c>
      <c r="AW106" s="8">
        <f t="shared" si="3"/>
        <v>56.302123450225402</v>
      </c>
    </row>
    <row r="107" spans="1:49">
      <c r="A107" s="77" t="s">
        <v>103</v>
      </c>
      <c r="B107" s="77">
        <v>2022</v>
      </c>
      <c r="C107" s="87">
        <v>44672</v>
      </c>
      <c r="D107" s="77" t="s">
        <v>72</v>
      </c>
      <c r="E107" s="77" t="s">
        <v>595</v>
      </c>
      <c r="F107" s="77">
        <v>4</v>
      </c>
      <c r="G107" s="77" t="s">
        <v>15</v>
      </c>
      <c r="H107" s="77" t="s">
        <v>600</v>
      </c>
      <c r="I107" s="77" t="s">
        <v>632</v>
      </c>
      <c r="J107" s="77" t="s">
        <v>601</v>
      </c>
      <c r="K107" s="77" t="s">
        <v>633</v>
      </c>
      <c r="L107" s="86" t="e">
        <f>(C107-VLOOKUP(H107,Riders!$A$2:$C$2013,2,FALSE))/365</f>
        <v>#N/A</v>
      </c>
      <c r="M107" s="86">
        <f>(C107-VLOOKUP(I107,Riders!$A$2:$C$2013,2,FALSE))/365</f>
        <v>122.38904109589041</v>
      </c>
      <c r="N107" s="86" t="e">
        <f>(C107-VLOOKUP(J107,Riders!$A$2:$C$2013,2,FALSE))/365</f>
        <v>#N/A</v>
      </c>
      <c r="O107" s="86" t="e">
        <f>(C107-VLOOKUP(K107,Riders!$A$2:$C$2013,2,FALSE))/365</f>
        <v>#N/A</v>
      </c>
      <c r="P107" s="77">
        <v>1</v>
      </c>
      <c r="Q107" s="65">
        <v>14.260999999999999</v>
      </c>
      <c r="R107" s="4">
        <v>22.620999999999999</v>
      </c>
      <c r="S107" s="4">
        <v>30.513000000000002</v>
      </c>
      <c r="T107" s="4">
        <v>38.313000000000002</v>
      </c>
      <c r="U107" s="4">
        <v>46.109000000000002</v>
      </c>
      <c r="V107" s="4">
        <v>53.707999999999998</v>
      </c>
      <c r="W107" s="59">
        <v>7.0875000000000007E-4</v>
      </c>
      <c r="X107" s="59">
        <v>7.9850694444444446E-4</v>
      </c>
      <c r="Y107" s="59">
        <v>8.8849537037037033E-4</v>
      </c>
      <c r="Z107" s="59">
        <v>9.7787037037037026E-4</v>
      </c>
      <c r="AA107" s="59">
        <v>1.0656018518518519E-3</v>
      </c>
      <c r="AB107" s="59">
        <v>1.1542592592592592E-3</v>
      </c>
      <c r="AC107" s="59">
        <v>1.2434259259259258E-3</v>
      </c>
      <c r="AD107" s="59">
        <v>1.3320486111111111E-3</v>
      </c>
      <c r="AE107" s="59">
        <v>1.4197916666666666E-3</v>
      </c>
      <c r="AF107" s="59">
        <v>1.508761574074074E-3</v>
      </c>
      <c r="AG107" s="59">
        <v>1.5981134259259258E-3</v>
      </c>
      <c r="AH107" s="59">
        <v>1.6875578703703703E-3</v>
      </c>
      <c r="AI107" s="59">
        <v>1.7757060185185185E-3</v>
      </c>
      <c r="AJ107" s="59">
        <v>1.8657986111111113E-3</v>
      </c>
      <c r="AK107" s="59">
        <v>1.9545949074074075E-3</v>
      </c>
      <c r="AL107" s="59">
        <v>2.0428703703703707E-3</v>
      </c>
      <c r="AM107" s="59">
        <v>2.132835648148148E-3</v>
      </c>
      <c r="AN107" s="59">
        <v>2.2211342592592591E-3</v>
      </c>
      <c r="AO107" s="59">
        <v>2.3098148148148149E-3</v>
      </c>
      <c r="AP107" s="59">
        <v>2.3993634259259259E-3</v>
      </c>
      <c r="AQ107" s="59">
        <v>2.4879166666666669E-3</v>
      </c>
      <c r="AR107" s="59">
        <v>2.5770949074074073E-3</v>
      </c>
      <c r="AS107" s="59">
        <v>2.6640277777777777E-3</v>
      </c>
      <c r="AT107" s="59">
        <v>2.7516203703703709E-3</v>
      </c>
      <c r="AU107" s="59">
        <v>2.8391087962962962E-3</v>
      </c>
      <c r="AV107" s="59">
        <v>2.9260185185185183E-3</v>
      </c>
      <c r="AW107" s="8">
        <f t="shared" si="3"/>
        <v>56.960222777760201</v>
      </c>
    </row>
    <row r="108" spans="1:49">
      <c r="A108" s="77" t="s">
        <v>103</v>
      </c>
      <c r="B108" s="77">
        <v>2022</v>
      </c>
      <c r="C108" s="87">
        <v>44672</v>
      </c>
      <c r="D108" s="77" t="s">
        <v>72</v>
      </c>
      <c r="E108" s="77" t="s">
        <v>595</v>
      </c>
      <c r="F108" s="77">
        <v>4</v>
      </c>
      <c r="G108" s="77" t="s">
        <v>17</v>
      </c>
      <c r="H108" s="77" t="s">
        <v>564</v>
      </c>
      <c r="I108" s="77" t="s">
        <v>220</v>
      </c>
      <c r="J108" s="77" t="s">
        <v>563</v>
      </c>
      <c r="K108" s="77" t="s">
        <v>634</v>
      </c>
      <c r="L108" s="86">
        <f>(C108-VLOOKUP(H108,Riders!$A$2:$C$2013,2,FALSE))/365</f>
        <v>24.421917808219177</v>
      </c>
      <c r="M108" s="86">
        <f>(C108-VLOOKUP(I108,Riders!$A$2:$C$2013,2,FALSE))/365</f>
        <v>23.287671232876711</v>
      </c>
      <c r="N108" s="86">
        <f>(C108-VLOOKUP(J108,Riders!$A$2:$C$2013,2,FALSE))/365</f>
        <v>23.008219178082193</v>
      </c>
      <c r="O108" s="86">
        <f>(C108-VLOOKUP(K108,Riders!$A$2:$C$2013,2,FALSE))/365</f>
        <v>18.767123287671232</v>
      </c>
      <c r="P108" s="77">
        <v>2</v>
      </c>
      <c r="Q108" s="65">
        <v>14.143000000000001</v>
      </c>
      <c r="R108" s="4">
        <v>22.513999999999999</v>
      </c>
      <c r="S108" s="4">
        <v>30.48</v>
      </c>
      <c r="T108" s="4">
        <v>38.252000000000002</v>
      </c>
      <c r="U108" s="4">
        <v>46.006</v>
      </c>
      <c r="V108" s="4">
        <v>53.773000000000003</v>
      </c>
      <c r="W108" s="59">
        <v>7.1064814814814819E-4</v>
      </c>
      <c r="X108" s="59">
        <v>7.9960648148148144E-4</v>
      </c>
      <c r="Y108" s="59">
        <v>8.8921296296296285E-4</v>
      </c>
      <c r="Z108" s="59">
        <v>9.7681712962962956E-4</v>
      </c>
      <c r="AA108" s="59">
        <v>1.0666550925925926E-3</v>
      </c>
      <c r="AB108" s="59">
        <v>1.1556712962962964E-3</v>
      </c>
      <c r="AC108" s="59">
        <v>1.2458101851851851E-3</v>
      </c>
      <c r="AD108" s="59">
        <v>1.3345601851851852E-3</v>
      </c>
      <c r="AE108" s="59">
        <v>1.4265277777777776E-3</v>
      </c>
      <c r="AF108" s="59">
        <v>1.51625E-3</v>
      </c>
      <c r="AG108" s="59">
        <v>1.6052199074074076E-3</v>
      </c>
      <c r="AH108" s="59">
        <v>1.694398148148148E-3</v>
      </c>
      <c r="AI108" s="59">
        <v>1.7829976851851852E-3</v>
      </c>
      <c r="AJ108" s="59">
        <v>1.871712962962963E-3</v>
      </c>
      <c r="AK108" s="59">
        <v>1.9618171296296298E-3</v>
      </c>
      <c r="AL108" s="59">
        <v>2.0510416666666667E-3</v>
      </c>
      <c r="AM108" s="59">
        <v>2.1389930555555559E-3</v>
      </c>
      <c r="AN108" s="59">
        <v>2.2302546296296298E-3</v>
      </c>
      <c r="AO108" s="59">
        <v>2.3209606481481479E-3</v>
      </c>
      <c r="AP108" s="59">
        <v>2.4092013888888891E-3</v>
      </c>
      <c r="AQ108" s="59">
        <v>2.4957175925925928E-3</v>
      </c>
      <c r="AR108" s="59">
        <v>2.5823379629629629E-3</v>
      </c>
      <c r="AS108" s="59">
        <v>2.6692476851851847E-3</v>
      </c>
      <c r="AT108" s="59">
        <v>2.758148148148148E-3</v>
      </c>
      <c r="AU108" s="59">
        <v>2.8485763888888888E-3</v>
      </c>
      <c r="AV108" s="59">
        <v>2.9397916666666665E-3</v>
      </c>
      <c r="AW108" s="8">
        <f t="shared" si="3"/>
        <v>56.693359790234574</v>
      </c>
    </row>
    <row r="109" spans="1:49">
      <c r="A109" s="84" t="s">
        <v>103</v>
      </c>
      <c r="B109" s="84">
        <v>2022</v>
      </c>
      <c r="C109" s="85">
        <v>44672</v>
      </c>
      <c r="D109" s="84" t="s">
        <v>72</v>
      </c>
      <c r="E109" s="84" t="s">
        <v>209</v>
      </c>
      <c r="F109" s="84" t="s">
        <v>210</v>
      </c>
      <c r="G109" s="84" t="s">
        <v>15</v>
      </c>
      <c r="H109" s="84" t="s">
        <v>600</v>
      </c>
      <c r="I109" s="84" t="s">
        <v>632</v>
      </c>
      <c r="J109" s="84" t="s">
        <v>601</v>
      </c>
      <c r="K109" s="84" t="s">
        <v>633</v>
      </c>
      <c r="L109" s="86" t="e">
        <f>(C109-VLOOKUP(H109,Riders!$A$2:$C$2013,2,FALSE))/365</f>
        <v>#N/A</v>
      </c>
      <c r="M109" s="86">
        <f>(C109-VLOOKUP(I109,Riders!$A$2:$C$2013,2,FALSE))/365</f>
        <v>122.38904109589041</v>
      </c>
      <c r="N109" s="86" t="e">
        <f>(C109-VLOOKUP(J109,Riders!$A$2:$C$2013,2,FALSE))/365</f>
        <v>#N/A</v>
      </c>
      <c r="O109" s="86" t="e">
        <f>(C109-VLOOKUP(K109,Riders!$A$2:$C$2013,2,FALSE))/365</f>
        <v>#N/A</v>
      </c>
      <c r="P109" s="84">
        <v>1</v>
      </c>
      <c r="Q109" s="65">
        <v>14.238</v>
      </c>
      <c r="R109" s="4">
        <v>22.460999999999999</v>
      </c>
      <c r="S109" s="4">
        <v>30.248999999999999</v>
      </c>
      <c r="T109" s="4">
        <v>37.834000000000003</v>
      </c>
      <c r="U109" s="4">
        <v>45.529000000000003</v>
      </c>
      <c r="V109" s="4">
        <v>53.037999999999997</v>
      </c>
      <c r="W109" s="59">
        <v>7.015277777777778E-4</v>
      </c>
      <c r="X109" s="59">
        <v>7.9019675925925926E-4</v>
      </c>
      <c r="Y109" s="59">
        <v>8.8142361111111104E-4</v>
      </c>
      <c r="Z109" s="59">
        <v>9.7024305555555546E-4</v>
      </c>
      <c r="AA109" s="59">
        <v>1.0589583333333334E-3</v>
      </c>
      <c r="AB109" s="59">
        <v>1.1492361111111111E-3</v>
      </c>
      <c r="AC109" s="59">
        <v>1.2362037037037038E-3</v>
      </c>
      <c r="AD109" s="59">
        <v>1.3264930555555556E-3</v>
      </c>
      <c r="AE109" s="59">
        <v>1.4158217592592592E-3</v>
      </c>
      <c r="AF109" s="59">
        <v>1.5054513888888889E-3</v>
      </c>
      <c r="AG109" s="59">
        <v>1.5951736111111112E-3</v>
      </c>
      <c r="AH109" s="59">
        <v>1.6846527777777778E-3</v>
      </c>
      <c r="AI109" s="59">
        <v>1.774236111111111E-3</v>
      </c>
      <c r="AJ109" s="59">
        <v>1.8635416666666668E-3</v>
      </c>
      <c r="AK109" s="59">
        <v>1.957175925925926E-3</v>
      </c>
      <c r="AL109" s="59">
        <v>2.0431365740740744E-3</v>
      </c>
      <c r="AM109" s="59">
        <v>2.1341319444444446E-3</v>
      </c>
      <c r="AN109" s="59">
        <v>2.2256828703703705E-3</v>
      </c>
      <c r="AO109" s="59">
        <v>2.3109143518518518E-3</v>
      </c>
      <c r="AP109" s="59">
        <v>2.3992361111111111E-3</v>
      </c>
      <c r="AQ109" s="59">
        <v>2.4885532407407408E-3</v>
      </c>
      <c r="AR109" s="59">
        <v>2.5787499999999999E-3</v>
      </c>
      <c r="AS109" s="59">
        <v>2.6737037037037037E-3</v>
      </c>
      <c r="AT109" s="59">
        <v>2.7557060185185184E-3</v>
      </c>
      <c r="AU109" s="59">
        <v>2.8504861111111114E-3</v>
      </c>
      <c r="AV109" s="59">
        <v>2.9331134259259263E-3</v>
      </c>
      <c r="AW109" s="8">
        <f t="shared" si="3"/>
        <v>56.822441707672212</v>
      </c>
    </row>
    <row r="110" spans="1:49">
      <c r="A110" s="84" t="s">
        <v>103</v>
      </c>
      <c r="B110" s="84">
        <v>2022</v>
      </c>
      <c r="C110" s="85">
        <v>44672</v>
      </c>
      <c r="D110" s="84" t="s">
        <v>72</v>
      </c>
      <c r="E110" s="84" t="s">
        <v>209</v>
      </c>
      <c r="F110" s="84" t="s">
        <v>210</v>
      </c>
      <c r="G110" s="84" t="s">
        <v>25</v>
      </c>
      <c r="H110" s="84" t="s">
        <v>276</v>
      </c>
      <c r="I110" s="84" t="s">
        <v>339</v>
      </c>
      <c r="J110" s="84" t="s">
        <v>319</v>
      </c>
      <c r="K110" s="84" t="s">
        <v>559</v>
      </c>
      <c r="L110" s="86">
        <f>(C110-VLOOKUP(H110,Riders!$A$2:$C$2013,2,FALSE))/365</f>
        <v>28.12876712328767</v>
      </c>
      <c r="M110" s="86">
        <f>(C110-VLOOKUP(I110,Riders!$A$2:$C$2013,2,FALSE))/365</f>
        <v>31.742465753424657</v>
      </c>
      <c r="N110" s="86">
        <f>(C110-VLOOKUP(J110,Riders!$A$2:$C$2013,2,FALSE))/365</f>
        <v>30.010958904109589</v>
      </c>
      <c r="O110" s="86">
        <f>(C110-VLOOKUP(K110,Riders!$A$2:$C$2013,2,FALSE))/365</f>
        <v>25.079452054794519</v>
      </c>
      <c r="P110" s="84">
        <v>2</v>
      </c>
      <c r="Q110" s="65">
        <v>14.129</v>
      </c>
      <c r="R110" s="4">
        <v>22.701000000000001</v>
      </c>
      <c r="S110" s="4">
        <v>30.702000000000002</v>
      </c>
      <c r="T110" s="4">
        <v>38.512</v>
      </c>
      <c r="U110" s="4">
        <v>46.362000000000002</v>
      </c>
      <c r="V110" s="4">
        <v>54.088999999999999</v>
      </c>
      <c r="W110" s="59">
        <v>7.1431712962962974E-4</v>
      </c>
      <c r="X110" s="59">
        <v>8.0388888888888882E-4</v>
      </c>
      <c r="Y110" s="59">
        <v>8.92037037037037E-4</v>
      </c>
      <c r="Z110" s="59">
        <v>9.8109953703703705E-4</v>
      </c>
      <c r="AA110" s="59">
        <v>1.0723611111111112E-3</v>
      </c>
      <c r="AB110" s="59">
        <v>1.1637152777777778E-3</v>
      </c>
      <c r="AC110" s="59">
        <v>1.2549999999999998E-3</v>
      </c>
      <c r="AD110" s="59">
        <v>1.347361111111111E-3</v>
      </c>
      <c r="AE110" s="59">
        <v>1.4378472222222223E-3</v>
      </c>
      <c r="AF110" s="59">
        <v>1.5277777777777779E-3</v>
      </c>
      <c r="AG110" s="59">
        <v>1.6171643518518521E-3</v>
      </c>
      <c r="AH110" s="59">
        <v>1.7070370370370373E-3</v>
      </c>
      <c r="AI110" s="59">
        <v>1.7977199074074074E-3</v>
      </c>
      <c r="AJ110" s="59">
        <v>1.8890393518518518E-3</v>
      </c>
      <c r="AK110" s="59">
        <v>1.981898148148148E-3</v>
      </c>
      <c r="AL110" s="59">
        <v>2.0725694444444446E-3</v>
      </c>
      <c r="AM110" s="59">
        <v>2.1639930555555557E-3</v>
      </c>
      <c r="AN110" s="59">
        <v>2.2575694444444444E-3</v>
      </c>
      <c r="AO110" s="59">
        <v>2.3507870370370371E-3</v>
      </c>
      <c r="AP110" s="59">
        <v>2.4456481481481477E-3</v>
      </c>
      <c r="AQ110" s="59">
        <v>2.5372685185185186E-3</v>
      </c>
      <c r="AR110" s="59">
        <v>2.6276041666666665E-3</v>
      </c>
      <c r="AS110" s="59">
        <v>2.7178819444444446E-3</v>
      </c>
      <c r="AT110" s="59">
        <v>2.8104513888888884E-3</v>
      </c>
      <c r="AU110" s="59">
        <v>2.9029282407407406E-3</v>
      </c>
      <c r="AV110" s="59">
        <v>2.9966203703703704E-3</v>
      </c>
      <c r="AW110" s="8">
        <f t="shared" si="3"/>
        <v>55.618211874488232</v>
      </c>
    </row>
    <row r="111" spans="1:49">
      <c r="A111" s="84" t="s">
        <v>103</v>
      </c>
      <c r="B111" s="84">
        <v>2022</v>
      </c>
      <c r="C111" s="85">
        <v>44672</v>
      </c>
      <c r="D111" s="84" t="s">
        <v>72</v>
      </c>
      <c r="E111" s="84" t="s">
        <v>209</v>
      </c>
      <c r="F111" s="84" t="s">
        <v>211</v>
      </c>
      <c r="G111" s="84" t="s">
        <v>53</v>
      </c>
      <c r="H111" s="84" t="s">
        <v>233</v>
      </c>
      <c r="I111" s="84" t="s">
        <v>279</v>
      </c>
      <c r="J111" s="84" t="s">
        <v>619</v>
      </c>
      <c r="K111" s="84" t="s">
        <v>327</v>
      </c>
      <c r="L111" s="86">
        <f>(C111-VLOOKUP(H111,Riders!$A$2:$C$2013,2,FALSE))/365</f>
        <v>24.161643835616438</v>
      </c>
      <c r="M111" s="86">
        <f>(C111-VLOOKUP(I111,Riders!$A$2:$C$2013,2,FALSE))/365</f>
        <v>25.17808219178082</v>
      </c>
      <c r="N111" s="86">
        <f>(C111-VLOOKUP(J111,Riders!$A$2:$C$2013,2,FALSE))/365</f>
        <v>25.208219178082192</v>
      </c>
      <c r="O111" s="86">
        <f>(C111-VLOOKUP(K111,Riders!$A$2:$C$2013,2,FALSE))/365</f>
        <v>21.331506849315069</v>
      </c>
      <c r="P111" s="84">
        <v>3</v>
      </c>
      <c r="Q111" s="65">
        <v>14.18</v>
      </c>
      <c r="R111" s="4">
        <v>22.629000000000001</v>
      </c>
      <c r="S111" s="4">
        <v>30.622</v>
      </c>
      <c r="T111" s="4">
        <v>38.430999999999997</v>
      </c>
      <c r="U111" s="4">
        <v>46.264000000000003</v>
      </c>
      <c r="V111" s="4">
        <v>53.957999999999998</v>
      </c>
      <c r="W111" s="59">
        <v>7.1505787037037035E-4</v>
      </c>
      <c r="X111" s="59">
        <v>8.0656249999999988E-4</v>
      </c>
      <c r="Y111" s="59">
        <v>8.9960648148148159E-4</v>
      </c>
      <c r="Z111" s="59">
        <v>9.8951388888888895E-4</v>
      </c>
      <c r="AA111" s="59">
        <v>1.0786921296296297E-3</v>
      </c>
      <c r="AB111" s="59">
        <v>1.1675347222222222E-3</v>
      </c>
      <c r="AC111" s="59">
        <v>1.258275462962963E-3</v>
      </c>
      <c r="AD111" s="59">
        <v>1.347326388888889E-3</v>
      </c>
      <c r="AE111" s="59">
        <v>1.4369444444444445E-3</v>
      </c>
      <c r="AF111" s="59">
        <v>1.5260300925925927E-3</v>
      </c>
      <c r="AG111" s="59">
        <v>1.6169328703703704E-3</v>
      </c>
      <c r="AH111" s="59">
        <v>1.7064120370370369E-3</v>
      </c>
      <c r="AI111" s="59">
        <v>1.7970833333333335E-3</v>
      </c>
      <c r="AJ111" s="59">
        <v>1.8854745370370371E-3</v>
      </c>
      <c r="AK111" s="59">
        <v>1.9734259259259258E-3</v>
      </c>
      <c r="AL111" s="59">
        <v>2.0613078703703705E-3</v>
      </c>
      <c r="AM111" s="59">
        <v>2.1500462962962962E-3</v>
      </c>
      <c r="AN111" s="59">
        <v>2.2389814814814816E-3</v>
      </c>
      <c r="AO111" s="59">
        <v>2.329351851851852E-3</v>
      </c>
      <c r="AP111" s="59">
        <v>2.4171064814814814E-3</v>
      </c>
      <c r="AQ111" s="59">
        <v>2.5041087962962964E-3</v>
      </c>
      <c r="AR111" s="59">
        <v>2.5913194444444443E-3</v>
      </c>
      <c r="AS111" s="59">
        <v>2.6789467592592594E-3</v>
      </c>
      <c r="AT111" s="59">
        <v>2.7668402777777778E-3</v>
      </c>
      <c r="AU111" s="59">
        <v>2.8565740740740739E-3</v>
      </c>
      <c r="AV111" s="59">
        <v>2.9447106481481477E-3</v>
      </c>
      <c r="AW111" s="8">
        <f t="shared" si="3"/>
        <v>56.598656567998965</v>
      </c>
    </row>
    <row r="112" spans="1:49">
      <c r="A112" s="84" t="s">
        <v>103</v>
      </c>
      <c r="B112" s="84">
        <v>2022</v>
      </c>
      <c r="C112" s="85">
        <v>44672</v>
      </c>
      <c r="D112" s="84" t="s">
        <v>72</v>
      </c>
      <c r="E112" s="84" t="s">
        <v>209</v>
      </c>
      <c r="F112" s="84" t="s">
        <v>211</v>
      </c>
      <c r="G112" s="84" t="s">
        <v>17</v>
      </c>
      <c r="H112" s="84" t="s">
        <v>564</v>
      </c>
      <c r="I112" s="84" t="s">
        <v>220</v>
      </c>
      <c r="J112" s="84" t="s">
        <v>563</v>
      </c>
      <c r="K112" s="84" t="s">
        <v>634</v>
      </c>
      <c r="L112" s="86">
        <f>(C112-VLOOKUP(H112,Riders!$A$2:$C$2013,2,FALSE))/365</f>
        <v>24.421917808219177</v>
      </c>
      <c r="M112" s="86">
        <f>(C112-VLOOKUP(I112,Riders!$A$2:$C$2013,2,FALSE))/365</f>
        <v>23.287671232876711</v>
      </c>
      <c r="N112" s="86">
        <f>(C112-VLOOKUP(J112,Riders!$A$2:$C$2013,2,FALSE))/365</f>
        <v>23.008219178082193</v>
      </c>
      <c r="O112" s="86">
        <f>(C112-VLOOKUP(K112,Riders!$A$2:$C$2013,2,FALSE))/365</f>
        <v>18.767123287671232</v>
      </c>
      <c r="P112" s="84">
        <v>4</v>
      </c>
      <c r="Q112" s="65">
        <v>14.359</v>
      </c>
      <c r="R112" s="4">
        <v>22.806999999999999</v>
      </c>
      <c r="S112" s="4">
        <v>30.818000000000001</v>
      </c>
      <c r="T112" s="4">
        <v>38.619999999999997</v>
      </c>
      <c r="U112" s="4">
        <v>46.363999999999997</v>
      </c>
      <c r="V112" s="4">
        <v>54.274999999999999</v>
      </c>
      <c r="W112" s="59">
        <v>7.1791666666666672E-4</v>
      </c>
      <c r="X112" s="59">
        <v>8.0692129629629614E-4</v>
      </c>
      <c r="Y112" s="59">
        <v>8.9569444444444451E-4</v>
      </c>
      <c r="Z112" s="59">
        <v>9.848726851851852E-4</v>
      </c>
      <c r="AA112" s="59">
        <v>1.0740856481481482E-3</v>
      </c>
      <c r="AB112" s="59">
        <v>1.1636458333333334E-3</v>
      </c>
      <c r="AC112" s="59">
        <v>1.2537962962962965E-3</v>
      </c>
      <c r="AD112" s="59">
        <v>1.3453935185185186E-3</v>
      </c>
      <c r="AE112" s="59">
        <v>1.435462962962963E-3</v>
      </c>
      <c r="AF112" s="59">
        <v>1.5247222222222225E-3</v>
      </c>
      <c r="AG112" s="59">
        <v>1.6138657407407406E-3</v>
      </c>
      <c r="AH112" s="59">
        <v>1.7026041666666667E-3</v>
      </c>
      <c r="AI112" s="59">
        <v>1.791921296296296E-3</v>
      </c>
      <c r="AJ112" s="59">
        <v>1.8819444444444445E-3</v>
      </c>
      <c r="AK112" s="59">
        <v>1.9724537037037041E-3</v>
      </c>
      <c r="AL112" s="59">
        <v>2.0638773148148148E-3</v>
      </c>
      <c r="AM112" s="59">
        <v>2.1550694444444443E-3</v>
      </c>
      <c r="AN112" s="59">
        <v>2.2446180555555557E-3</v>
      </c>
      <c r="AO112" s="59">
        <v>2.3350462962962964E-3</v>
      </c>
      <c r="AP112" s="59">
        <v>2.4261226851851852E-3</v>
      </c>
      <c r="AQ112" s="59">
        <v>2.5189699074074077E-3</v>
      </c>
      <c r="AR112" s="59">
        <v>2.6100115740740741E-3</v>
      </c>
      <c r="AS112" s="59">
        <v>2.7006365740740741E-3</v>
      </c>
      <c r="AT112" s="59">
        <v>2.791400462962963E-3</v>
      </c>
      <c r="AU112" s="59">
        <v>2.882060185185185E-3</v>
      </c>
      <c r="AV112" s="59">
        <v>2.9735185185185181E-3</v>
      </c>
      <c r="AW112" s="8">
        <f t="shared" si="3"/>
        <v>56.050320732390865</v>
      </c>
    </row>
    <row r="113" spans="1:49">
      <c r="A113" s="76" t="s">
        <v>110</v>
      </c>
      <c r="B113" s="76">
        <v>2021</v>
      </c>
      <c r="C113" s="78">
        <v>44489</v>
      </c>
      <c r="D113" s="76" t="s">
        <v>13</v>
      </c>
      <c r="E113" s="76" t="s">
        <v>518</v>
      </c>
      <c r="F113" s="76" t="s">
        <v>518</v>
      </c>
      <c r="G113" s="76" t="str">
        <f>VLOOKUP(J113,Riders!$A$2:$D$257,4,FALSE)</f>
        <v>GER</v>
      </c>
      <c r="H113" s="76" t="s">
        <v>642</v>
      </c>
      <c r="I113" s="76" t="s">
        <v>643</v>
      </c>
      <c r="J113" s="76" t="s">
        <v>644</v>
      </c>
      <c r="K113" s="76" t="s">
        <v>645</v>
      </c>
      <c r="L113" s="86">
        <f>(C113-VLOOKUP(H113,Riders!$A$2:$C$2013,2,FALSE))/365</f>
        <v>22.931506849315067</v>
      </c>
      <c r="M113" s="86">
        <f>(C113-VLOOKUP(I113,Riders!$A$2:$C$2013,2,FALSE))/365</f>
        <v>33.389041095890413</v>
      </c>
      <c r="N113" s="86">
        <f>(C113-VLOOKUP(J113,Riders!$A$2:$C$2013,2,FALSE))/365</f>
        <v>28.276712328767122</v>
      </c>
      <c r="O113" s="86">
        <f>(C113-VLOOKUP(K113,Riders!$A$2:$C$2013,2,FALSE))/365</f>
        <v>24.671232876712327</v>
      </c>
      <c r="P113" s="76">
        <v>1</v>
      </c>
      <c r="Q113" s="65">
        <v>14.398999999999999</v>
      </c>
      <c r="R113" s="4">
        <v>22.815000000000001</v>
      </c>
      <c r="S113" s="4">
        <v>30.736000000000001</v>
      </c>
      <c r="T113" s="4">
        <v>38.468000000000004</v>
      </c>
      <c r="U113" s="4">
        <v>46.3</v>
      </c>
      <c r="V113" s="4">
        <v>53.997999999999998</v>
      </c>
      <c r="W113" s="53">
        <v>7.1452546296296292E-4</v>
      </c>
      <c r="X113" s="53">
        <v>8.0407407407407413E-4</v>
      </c>
      <c r="Y113" s="53">
        <v>8.9326388888888886E-4</v>
      </c>
      <c r="Z113" s="53">
        <v>9.8372685185185195E-4</v>
      </c>
      <c r="AA113" s="53">
        <v>1.0722916666666667E-3</v>
      </c>
      <c r="AB113" s="53">
        <v>1.1606828703703705E-3</v>
      </c>
      <c r="AC113" s="53">
        <v>1.2512384259259258E-3</v>
      </c>
      <c r="AD113" s="53">
        <v>1.3393634259259259E-3</v>
      </c>
      <c r="AE113" s="53">
        <v>1.4274305555555553E-3</v>
      </c>
      <c r="AF113" s="53">
        <v>1.5151851851851852E-3</v>
      </c>
      <c r="AG113" s="53">
        <v>1.6033564814814814E-3</v>
      </c>
      <c r="AH113" s="53">
        <v>1.6915509259259256E-3</v>
      </c>
      <c r="AI113" s="53">
        <v>1.7804629629629631E-3</v>
      </c>
      <c r="AJ113" s="53">
        <v>1.8694560185185183E-3</v>
      </c>
      <c r="AK113" s="53">
        <v>1.9586226851851852E-3</v>
      </c>
      <c r="AL113" s="53">
        <v>2.0474652777777778E-3</v>
      </c>
      <c r="AM113" s="53">
        <v>2.1370138888888893E-3</v>
      </c>
      <c r="AN113" s="53">
        <v>2.2268518518518518E-3</v>
      </c>
      <c r="AO113" s="53">
        <v>2.3142824074074077E-3</v>
      </c>
      <c r="AP113" s="53">
        <v>2.4012499999999997E-3</v>
      </c>
      <c r="AQ113" s="53">
        <v>2.4900462962962962E-3</v>
      </c>
      <c r="AR113" s="53">
        <v>2.5766550925925926E-3</v>
      </c>
      <c r="AS113" s="53">
        <v>2.6627314814814816E-3</v>
      </c>
      <c r="AT113" s="53">
        <v>2.7511111111111109E-3</v>
      </c>
      <c r="AU113" s="53">
        <v>2.8395833333333333E-3</v>
      </c>
      <c r="AV113" s="53">
        <v>2.929189814814815E-3</v>
      </c>
      <c r="AW113" s="8">
        <f t="shared" si="3"/>
        <v>56.898554618661137</v>
      </c>
    </row>
    <row r="114" spans="1:49">
      <c r="A114" s="76" t="s">
        <v>110</v>
      </c>
      <c r="B114" s="76">
        <v>2021</v>
      </c>
      <c r="C114" s="78">
        <v>44489</v>
      </c>
      <c r="D114" s="76" t="s">
        <v>13</v>
      </c>
      <c r="E114" s="76" t="s">
        <v>518</v>
      </c>
      <c r="F114" s="76" t="s">
        <v>518</v>
      </c>
      <c r="G114" s="76" t="str">
        <f>VLOOKUP(J114,Riders!$A$2:$D$257,4,FALSE)</f>
        <v>ITA</v>
      </c>
      <c r="H114" s="76" t="s">
        <v>233</v>
      </c>
      <c r="I114" s="76" t="s">
        <v>308</v>
      </c>
      <c r="J114" s="76" t="s">
        <v>619</v>
      </c>
      <c r="K114" s="76" t="s">
        <v>528</v>
      </c>
      <c r="L114" s="86">
        <f>(C114-VLOOKUP(H114,Riders!$A$2:$C$2013,2,FALSE))/365</f>
        <v>23.660273972602738</v>
      </c>
      <c r="M114" s="86">
        <f>(C114-VLOOKUP(I114,Riders!$A$2:$C$2013,2,FALSE))/365</f>
        <v>22.263013698630136</v>
      </c>
      <c r="N114" s="86">
        <f>(C114-VLOOKUP(J114,Riders!$A$2:$C$2013,2,FALSE))/365</f>
        <v>24.706849315068492</v>
      </c>
      <c r="O114" s="86">
        <f>(C114-VLOOKUP(K114,Riders!$A$2:$C$2013,2,FALSE))/365</f>
        <v>21.972602739726028</v>
      </c>
      <c r="P114" s="76">
        <v>2</v>
      </c>
      <c r="Q114" s="65">
        <v>14.186</v>
      </c>
      <c r="R114" s="4">
        <v>22.54</v>
      </c>
      <c r="S114" s="4">
        <v>30.393999999999998</v>
      </c>
      <c r="T114" s="4">
        <v>38.173999999999999</v>
      </c>
      <c r="U114" s="4">
        <v>46.085999999999999</v>
      </c>
      <c r="V114" s="4">
        <v>53.881999999999998</v>
      </c>
      <c r="W114" s="53">
        <v>7.1383101851851848E-4</v>
      </c>
      <c r="X114" s="53">
        <v>8.0504629629629633E-4</v>
      </c>
      <c r="Y114" s="53">
        <v>8.9443287037037041E-4</v>
      </c>
      <c r="Z114" s="53">
        <v>9.8315972222222229E-4</v>
      </c>
      <c r="AA114" s="53">
        <v>1.0714814814814816E-3</v>
      </c>
      <c r="AB114" s="53">
        <v>1.1605092592592593E-3</v>
      </c>
      <c r="AC114" s="53">
        <v>1.2481481481481482E-3</v>
      </c>
      <c r="AD114" s="53">
        <v>1.335335648148148E-3</v>
      </c>
      <c r="AE114" s="53">
        <v>1.4242708333333332E-3</v>
      </c>
      <c r="AF114" s="53">
        <v>1.5134837962962964E-3</v>
      </c>
      <c r="AG114" s="53">
        <v>1.6031828703703705E-3</v>
      </c>
      <c r="AH114" s="53">
        <v>1.6924999999999998E-3</v>
      </c>
      <c r="AI114" s="53">
        <v>1.7812384259259257E-3</v>
      </c>
      <c r="AJ114" s="53">
        <v>1.8719097222222221E-3</v>
      </c>
      <c r="AK114" s="53">
        <v>1.9615625000000002E-3</v>
      </c>
      <c r="AL114" s="53">
        <v>2.0512615740740738E-3</v>
      </c>
      <c r="AM114" s="53">
        <v>2.1413078703703702E-3</v>
      </c>
      <c r="AN114" s="53">
        <v>2.2292708333333335E-3</v>
      </c>
      <c r="AO114" s="53">
        <v>2.3169444444444448E-3</v>
      </c>
      <c r="AP114" s="53">
        <v>2.4049074074074073E-3</v>
      </c>
      <c r="AQ114" s="53">
        <v>2.4943981481481479E-3</v>
      </c>
      <c r="AR114" s="53">
        <v>2.582662037037037E-3</v>
      </c>
      <c r="AS114" s="53">
        <v>2.6715856481481482E-3</v>
      </c>
      <c r="AT114" s="53">
        <v>2.7610763888888889E-3</v>
      </c>
      <c r="AU114" s="53">
        <v>2.8526273148148148E-3</v>
      </c>
      <c r="AV114" s="53">
        <v>2.9418518518518517E-3</v>
      </c>
      <c r="AW114" s="8">
        <f t="shared" si="3"/>
        <v>56.653657308321797</v>
      </c>
    </row>
    <row r="115" spans="1:49">
      <c r="A115" s="76" t="s">
        <v>110</v>
      </c>
      <c r="B115" s="76">
        <v>2021</v>
      </c>
      <c r="C115" s="78">
        <v>44489</v>
      </c>
      <c r="D115" s="76" t="s">
        <v>13</v>
      </c>
      <c r="E115" s="76" t="s">
        <v>518</v>
      </c>
      <c r="F115" s="76" t="s">
        <v>518</v>
      </c>
      <c r="G115" s="76" t="str">
        <f>VLOOKUP(J115,Riders!$A$2:$D$257,4,FALSE)</f>
        <v>GBR</v>
      </c>
      <c r="H115" s="76" t="s">
        <v>276</v>
      </c>
      <c r="I115" s="76" t="s">
        <v>598</v>
      </c>
      <c r="J115" s="76" t="s">
        <v>339</v>
      </c>
      <c r="K115" s="76" t="s">
        <v>559</v>
      </c>
      <c r="L115" s="86">
        <f>(C115-VLOOKUP(H115,Riders!$A$2:$C$2013,2,FALSE))/365</f>
        <v>27.627397260273973</v>
      </c>
      <c r="M115" s="86">
        <f>(C115-VLOOKUP(I115,Riders!$A$2:$C$2013,2,FALSE))/365</f>
        <v>24.197260273972603</v>
      </c>
      <c r="N115" s="86">
        <f>(C115-VLOOKUP(J115,Riders!$A$2:$C$2013,2,FALSE))/365</f>
        <v>31.241095890410961</v>
      </c>
      <c r="O115" s="86">
        <f>(C115-VLOOKUP(K115,Riders!$A$2:$C$2013,2,FALSE))/365</f>
        <v>24.578082191780823</v>
      </c>
      <c r="P115" s="76">
        <v>3</v>
      </c>
      <c r="Q115" s="65">
        <v>14.432</v>
      </c>
      <c r="R115" s="4">
        <v>23.2</v>
      </c>
      <c r="S115" s="4">
        <v>31.318000000000001</v>
      </c>
      <c r="T115" s="4">
        <v>39.055999999999997</v>
      </c>
      <c r="U115" s="4">
        <v>46.813000000000002</v>
      </c>
      <c r="V115" s="4">
        <v>54.405999999999999</v>
      </c>
      <c r="W115" s="53">
        <v>7.1766203703703705E-4</v>
      </c>
      <c r="X115" s="53">
        <v>8.0678240740740743E-4</v>
      </c>
      <c r="Y115" s="53">
        <v>8.949305555555555E-4</v>
      </c>
      <c r="Z115" s="53">
        <v>9.8385416666666651E-4</v>
      </c>
      <c r="AA115" s="53">
        <v>1.0750231481481481E-3</v>
      </c>
      <c r="AB115" s="53">
        <v>1.1647569444444444E-3</v>
      </c>
      <c r="AC115" s="53">
        <v>1.254837962962963E-3</v>
      </c>
      <c r="AD115" s="53">
        <v>1.3445486111111112E-3</v>
      </c>
      <c r="AE115" s="53">
        <v>1.4362962962962964E-3</v>
      </c>
      <c r="AF115" s="53">
        <v>1.5266087962962961E-3</v>
      </c>
      <c r="AG115" s="53">
        <v>1.6166087962962965E-3</v>
      </c>
      <c r="AH115" s="53">
        <v>1.7065740740740741E-3</v>
      </c>
      <c r="AI115" s="53">
        <v>1.796099537037037E-3</v>
      </c>
      <c r="AJ115" s="53">
        <v>1.8867824074074073E-3</v>
      </c>
      <c r="AK115" s="53">
        <v>1.9760416666666667E-3</v>
      </c>
      <c r="AL115" s="53">
        <v>2.0650810185185186E-3</v>
      </c>
      <c r="AM115" s="53">
        <v>2.1544907407407407E-3</v>
      </c>
      <c r="AN115" s="53">
        <v>2.245787037037037E-3</v>
      </c>
      <c r="AO115" s="53">
        <v>2.335914351851852E-3</v>
      </c>
      <c r="AP115" s="53">
        <v>2.4279861111111108E-3</v>
      </c>
      <c r="AQ115" s="53">
        <v>2.5192129629629627E-3</v>
      </c>
      <c r="AR115" s="53">
        <v>2.6121296296296296E-3</v>
      </c>
      <c r="AS115" s="53">
        <v>2.701527777777778E-3</v>
      </c>
      <c r="AT115" s="53">
        <v>2.7900462962962961E-3</v>
      </c>
      <c r="AU115" s="53">
        <v>2.8776620370370366E-3</v>
      </c>
      <c r="AV115" s="53">
        <v>2.9652777777777772E-3</v>
      </c>
      <c r="AW115" s="8">
        <f t="shared" si="3"/>
        <v>56.206088992974252</v>
      </c>
    </row>
    <row r="116" spans="1:49">
      <c r="A116" s="76" t="s">
        <v>110</v>
      </c>
      <c r="B116" s="76">
        <v>2021</v>
      </c>
      <c r="C116" s="78">
        <v>44489</v>
      </c>
      <c r="D116" s="76" t="s">
        <v>13</v>
      </c>
      <c r="E116" s="76" t="s">
        <v>518</v>
      </c>
      <c r="F116" s="76" t="s">
        <v>518</v>
      </c>
      <c r="G116" s="76" t="str">
        <f>VLOOKUP(J116,Riders!$A$2:$D$257,4,FALSE)</f>
        <v>IRL</v>
      </c>
      <c r="H116" s="76" t="s">
        <v>274</v>
      </c>
      <c r="I116" s="76" t="s">
        <v>240</v>
      </c>
      <c r="J116" s="76" t="s">
        <v>569</v>
      </c>
      <c r="K116" s="76" t="s">
        <v>568</v>
      </c>
      <c r="L116" s="86">
        <f>(C116-VLOOKUP(H116,Riders!$A$2:$C$2013,2,FALSE))/365</f>
        <v>22.82191780821918</v>
      </c>
      <c r="M116" s="86">
        <f>(C116-VLOOKUP(I116,Riders!$A$2:$C$2013,2,FALSE))/365</f>
        <v>26.136986301369863</v>
      </c>
      <c r="N116" s="86">
        <f>(C116-VLOOKUP(J116,Riders!$A$2:$C$2013,2,FALSE))/365</f>
        <v>31.983561643835618</v>
      </c>
      <c r="O116" s="86">
        <f>(C116-VLOOKUP(K116,Riders!$A$2:$C$2013,2,FALSE))/365</f>
        <v>27.484931506849314</v>
      </c>
      <c r="P116" s="76">
        <v>4</v>
      </c>
      <c r="Q116" s="65">
        <v>14.803000000000001</v>
      </c>
      <c r="R116" s="4">
        <v>23.443999999999999</v>
      </c>
      <c r="S116" s="4">
        <v>31.532</v>
      </c>
      <c r="T116" s="4">
        <v>39.536000000000001</v>
      </c>
      <c r="U116" s="4">
        <v>47.731000000000002</v>
      </c>
      <c r="V116" s="4">
        <v>55.722999999999999</v>
      </c>
      <c r="W116" s="53">
        <v>7.3649305555555566E-4</v>
      </c>
      <c r="X116" s="53">
        <v>8.295254629629629E-4</v>
      </c>
      <c r="Y116" s="53">
        <v>9.2028935185185182E-4</v>
      </c>
      <c r="Z116" s="53">
        <v>1.010925925925926E-3</v>
      </c>
      <c r="AA116" s="53">
        <v>1.1016203703703704E-3</v>
      </c>
      <c r="AB116" s="53">
        <v>1.1945486111111113E-3</v>
      </c>
      <c r="AC116" s="53">
        <v>1.2859722222222222E-3</v>
      </c>
      <c r="AD116" s="53">
        <v>1.3778124999999999E-3</v>
      </c>
      <c r="AE116" s="53">
        <v>1.4704745370370373E-3</v>
      </c>
      <c r="AF116" s="53">
        <v>1.5641087962962963E-3</v>
      </c>
      <c r="AG116" s="53">
        <v>1.6602199074074073E-3</v>
      </c>
      <c r="AH116" s="53">
        <v>1.7585416666666669E-3</v>
      </c>
      <c r="AI116" s="53">
        <v>1.8515162037037035E-3</v>
      </c>
      <c r="AJ116" s="53">
        <v>1.9430671296296297E-3</v>
      </c>
      <c r="AK116" s="53">
        <v>2.0358333333333335E-3</v>
      </c>
      <c r="AL116" s="53">
        <v>2.1279050925925923E-3</v>
      </c>
      <c r="AM116" s="53">
        <v>2.2203009259259259E-3</v>
      </c>
      <c r="AN116" s="53">
        <v>2.3131712962962962E-3</v>
      </c>
      <c r="AO116" s="53">
        <v>2.4081018518518518E-3</v>
      </c>
      <c r="AP116" s="53">
        <v>2.5001157407407407E-3</v>
      </c>
      <c r="AQ116" s="53">
        <v>2.591666666666667E-3</v>
      </c>
      <c r="AR116" s="53">
        <v>2.682569444444444E-3</v>
      </c>
      <c r="AS116" s="53">
        <v>2.7736111111111108E-3</v>
      </c>
      <c r="AT116" s="53">
        <v>2.8659837962962966E-3</v>
      </c>
      <c r="AU116" s="53">
        <v>2.955243055555556E-3</v>
      </c>
      <c r="AV116" s="53">
        <v>3.0450810185185181E-3</v>
      </c>
      <c r="AW116" s="8">
        <f t="shared" si="3"/>
        <v>54.733081206408336</v>
      </c>
    </row>
    <row r="117" spans="1:49">
      <c r="A117" s="76" t="s">
        <v>110</v>
      </c>
      <c r="B117" s="76">
        <v>2021</v>
      </c>
      <c r="C117" s="78">
        <v>44489</v>
      </c>
      <c r="D117" s="76" t="s">
        <v>13</v>
      </c>
      <c r="E117" s="76" t="s">
        <v>518</v>
      </c>
      <c r="F117" s="76" t="s">
        <v>518</v>
      </c>
      <c r="G117" s="76" t="str">
        <f>VLOOKUP(J117,Riders!$A$2:$D$257,4,FALSE)</f>
        <v>CAN</v>
      </c>
      <c r="H117" s="76" t="s">
        <v>262</v>
      </c>
      <c r="I117" s="76" t="s">
        <v>604</v>
      </c>
      <c r="J117" s="76" t="s">
        <v>536</v>
      </c>
      <c r="K117" s="76" t="s">
        <v>221</v>
      </c>
      <c r="L117" s="86">
        <f>(C117-VLOOKUP(H117,Riders!$A$2:$C$2013,2,FALSE))/365</f>
        <v>19.265753424657536</v>
      </c>
      <c r="M117" s="86">
        <f>(C117-VLOOKUP(I117,Riders!$A$2:$C$2013,2,FALSE))/365</f>
        <v>19.890410958904109</v>
      </c>
      <c r="N117" s="86">
        <f>(C117-VLOOKUP(J117,Riders!$A$2:$C$2013,2,FALSE))/365</f>
        <v>22.624657534246577</v>
      </c>
      <c r="O117" s="86">
        <f>(C117-VLOOKUP(K117,Riders!$A$2:$C$2013,2,FALSE))/365</f>
        <v>22.701369863013699</v>
      </c>
      <c r="P117" s="76">
        <v>5</v>
      </c>
      <c r="Q117" s="65">
        <v>14.603</v>
      </c>
      <c r="R117" s="4">
        <v>23.164999999999999</v>
      </c>
      <c r="S117" s="4">
        <v>31.154</v>
      </c>
      <c r="T117" s="4">
        <v>38.97</v>
      </c>
      <c r="U117" s="4">
        <v>46.893999999999998</v>
      </c>
      <c r="V117" s="4">
        <v>54.677</v>
      </c>
      <c r="W117" s="53">
        <v>7.2398148148148137E-4</v>
      </c>
      <c r="X117" s="53">
        <v>8.1614583333333333E-4</v>
      </c>
      <c r="Y117" s="53">
        <v>9.0873842592592601E-4</v>
      </c>
      <c r="Z117" s="53">
        <v>9.9956018518518514E-4</v>
      </c>
      <c r="AA117" s="53">
        <v>1.0905671296296295E-3</v>
      </c>
      <c r="AB117" s="53">
        <v>1.182986111111111E-3</v>
      </c>
      <c r="AC117" s="53">
        <v>1.2733680555555556E-3</v>
      </c>
      <c r="AD117" s="53">
        <v>1.3628935185185185E-3</v>
      </c>
      <c r="AE117" s="53">
        <v>1.4530671296296297E-3</v>
      </c>
      <c r="AF117" s="53">
        <v>1.5445370370370372E-3</v>
      </c>
      <c r="AG117" s="53">
        <v>1.6349768518518519E-3</v>
      </c>
      <c r="AH117" s="53">
        <v>1.7259837962962964E-3</v>
      </c>
      <c r="AI117" s="53">
        <v>1.8189467592592591E-3</v>
      </c>
      <c r="AJ117" s="53">
        <v>1.914849537037037E-3</v>
      </c>
      <c r="AK117" s="53">
        <v>2.0087962962962963E-3</v>
      </c>
      <c r="AL117" s="53">
        <v>2.1047569444444443E-3</v>
      </c>
      <c r="AM117" s="53">
        <v>2.1974537037037036E-3</v>
      </c>
      <c r="AN117" s="53">
        <v>2.2904629629629629E-3</v>
      </c>
      <c r="AO117" s="53">
        <v>2.382638888888889E-3</v>
      </c>
      <c r="AP117" s="53">
        <v>2.4757291666666664E-3</v>
      </c>
      <c r="AQ117" s="53">
        <v>2.5700810185185184E-3</v>
      </c>
      <c r="AR117" s="53">
        <v>2.6644907407407411E-3</v>
      </c>
      <c r="AS117" s="53">
        <v>2.7586574074074076E-3</v>
      </c>
      <c r="AT117" s="53">
        <v>2.8535185185185187E-3</v>
      </c>
      <c r="AU117" s="53">
        <v>2.9529745370370374E-3</v>
      </c>
      <c r="AV117" s="53">
        <v>3.0554166666666664E-3</v>
      </c>
      <c r="AW117" s="8">
        <f t="shared" si="3"/>
        <v>54.547933996999866</v>
      </c>
    </row>
    <row r="118" spans="1:49">
      <c r="A118" s="76" t="s">
        <v>110</v>
      </c>
      <c r="B118" s="76">
        <v>2021</v>
      </c>
      <c r="C118" s="78">
        <v>44489</v>
      </c>
      <c r="D118" s="76" t="s">
        <v>13</v>
      </c>
      <c r="E118" s="76" t="s">
        <v>518</v>
      </c>
      <c r="F118" s="76" t="s">
        <v>518</v>
      </c>
      <c r="G118" s="76" t="str">
        <f>VLOOKUP(J118,Riders!$A$2:$D$257,4,FALSE)</f>
        <v>BLR</v>
      </c>
      <c r="H118" s="76" t="s">
        <v>288</v>
      </c>
      <c r="I118" s="76" t="s">
        <v>303</v>
      </c>
      <c r="J118" s="76" t="s">
        <v>646</v>
      </c>
      <c r="K118" s="76" t="s">
        <v>647</v>
      </c>
      <c r="L118" s="86">
        <f>(C118-VLOOKUP(H118,Riders!$A$2:$C$2013,2,FALSE))/365</f>
        <v>23.134246575342466</v>
      </c>
      <c r="M118" s="86">
        <f>(C118-VLOOKUP(I118,Riders!$A$2:$C$2013,2,FALSE))/365</f>
        <v>22.317808219178083</v>
      </c>
      <c r="N118" s="86">
        <f>(C118-VLOOKUP(J118,Riders!$A$2:$C$2013,2,FALSE))/365</f>
        <v>22.210958904109589</v>
      </c>
      <c r="O118" s="86">
        <f>(C118-VLOOKUP(K118,Riders!$A$2:$C$2013,2,FALSE))/365</f>
        <v>26.104109589041094</v>
      </c>
      <c r="P118" s="76">
        <v>6</v>
      </c>
      <c r="Q118" s="65">
        <v>14.666</v>
      </c>
      <c r="R118" s="4">
        <v>23.216000000000001</v>
      </c>
      <c r="S118" s="4">
        <v>31.655999999999999</v>
      </c>
      <c r="T118" s="4">
        <v>39.798999999999999</v>
      </c>
      <c r="U118" s="4">
        <v>48.030999999999999</v>
      </c>
      <c r="V118" s="4">
        <v>56</v>
      </c>
      <c r="W118" s="53">
        <v>7.4190972222222225E-4</v>
      </c>
      <c r="X118" s="53">
        <v>8.333101851851852E-4</v>
      </c>
      <c r="Y118" s="53">
        <v>9.2755787037037036E-4</v>
      </c>
      <c r="Z118" s="53">
        <v>1.0206134259259259E-3</v>
      </c>
      <c r="AA118" s="53">
        <v>1.1154166666666667E-3</v>
      </c>
      <c r="AB118" s="53">
        <v>1.2069907407407407E-3</v>
      </c>
      <c r="AC118" s="53">
        <v>1.3010763888888887E-3</v>
      </c>
      <c r="AD118" s="53">
        <v>1.3931134259259259E-3</v>
      </c>
      <c r="AE118" s="53">
        <v>1.4876157407407407E-3</v>
      </c>
      <c r="AF118" s="53">
        <v>1.5840625000000002E-3</v>
      </c>
      <c r="AG118" s="53">
        <v>1.6792129629629631E-3</v>
      </c>
      <c r="AH118" s="53">
        <v>1.7755324074074071E-3</v>
      </c>
      <c r="AI118" s="53">
        <v>1.8697685185185187E-3</v>
      </c>
      <c r="AJ118" s="53">
        <v>1.9665972222222224E-3</v>
      </c>
      <c r="AK118" s="53">
        <v>2.0607060185185186E-3</v>
      </c>
      <c r="AL118" s="53">
        <v>2.1565277777777776E-3</v>
      </c>
      <c r="AM118" s="53">
        <v>2.2548726851851853E-3</v>
      </c>
      <c r="AN118" s="53">
        <v>2.3509143518518519E-3</v>
      </c>
      <c r="AO118" s="53">
        <v>2.4479745370370371E-3</v>
      </c>
      <c r="AP118" s="53">
        <v>2.5421527777777782E-3</v>
      </c>
      <c r="AQ118" s="53">
        <v>2.6389120370370368E-3</v>
      </c>
      <c r="AR118" s="53">
        <v>2.7329282407407406E-3</v>
      </c>
      <c r="AS118" s="53">
        <v>2.8300115740740746E-3</v>
      </c>
      <c r="AT118" s="53">
        <v>2.9253240740740745E-3</v>
      </c>
      <c r="AU118" s="53">
        <v>3.0203703703703699E-3</v>
      </c>
      <c r="AV118" s="53">
        <v>3.1152546296296297E-3</v>
      </c>
      <c r="AW118" s="8">
        <f t="shared" si="3"/>
        <v>53.500174618625486</v>
      </c>
    </row>
    <row r="119" spans="1:49">
      <c r="A119" s="76" t="s">
        <v>110</v>
      </c>
      <c r="B119" s="76">
        <v>2021</v>
      </c>
      <c r="C119" s="78">
        <v>44489</v>
      </c>
      <c r="D119" s="76" t="s">
        <v>13</v>
      </c>
      <c r="E119" s="76" t="s">
        <v>518</v>
      </c>
      <c r="F119" s="76" t="s">
        <v>518</v>
      </c>
      <c r="G119" s="76" t="str">
        <f>VLOOKUP(J119,Riders!$A$2:$D$257,4,FALSE)</f>
        <v>POL</v>
      </c>
      <c r="H119" s="76" t="s">
        <v>287</v>
      </c>
      <c r="I119" s="76" t="s">
        <v>247</v>
      </c>
      <c r="J119" s="76" t="s">
        <v>648</v>
      </c>
      <c r="K119" s="76" t="s">
        <v>611</v>
      </c>
      <c r="L119" s="86">
        <f>(C119-VLOOKUP(H119,Riders!$A$2:$C$2013,2,FALSE))/365</f>
        <v>25.43013698630137</v>
      </c>
      <c r="M119" s="86">
        <f>(C119-VLOOKUP(I119,Riders!$A$2:$C$2013,2,FALSE))/365</f>
        <v>29.263013698630136</v>
      </c>
      <c r="N119" s="86">
        <f>(C119-VLOOKUP(J119,Riders!$A$2:$C$2013,2,FALSE))/365</f>
        <v>22.893150684931506</v>
      </c>
      <c r="O119" s="86">
        <f>(C119-VLOOKUP(K119,Riders!$A$2:$C$2013,2,FALSE))/365</f>
        <v>23.364383561643837</v>
      </c>
      <c r="P119" s="76">
        <v>7</v>
      </c>
      <c r="Q119" s="65">
        <v>14.628</v>
      </c>
      <c r="R119" s="4">
        <v>23.056999999999999</v>
      </c>
      <c r="S119" s="4">
        <v>31.209</v>
      </c>
      <c r="T119" s="4">
        <v>39.195</v>
      </c>
      <c r="U119" s="4">
        <v>47.357999999999997</v>
      </c>
      <c r="V119" s="4">
        <v>55.271999999999998</v>
      </c>
      <c r="W119" s="53">
        <v>7.3315972222222218E-4</v>
      </c>
      <c r="X119" s="53">
        <v>8.2748842592592596E-4</v>
      </c>
      <c r="Y119" s="53">
        <v>9.2087962962962967E-4</v>
      </c>
      <c r="Z119" s="53">
        <v>1.0160300925925925E-3</v>
      </c>
      <c r="AA119" s="53">
        <v>1.1103240740740741E-3</v>
      </c>
      <c r="AB119" s="53">
        <v>1.2071296296296296E-3</v>
      </c>
      <c r="AC119" s="53">
        <v>1.3009027777777778E-3</v>
      </c>
      <c r="AD119" s="53">
        <v>1.3968055555555556E-3</v>
      </c>
      <c r="AE119" s="53">
        <v>1.4925578703703704E-3</v>
      </c>
      <c r="AF119" s="53">
        <v>1.5859374999999999E-3</v>
      </c>
      <c r="AG119" s="53">
        <v>1.6810416666666666E-3</v>
      </c>
      <c r="AH119" s="53">
        <v>1.7745833333333335E-3</v>
      </c>
      <c r="AI119" s="53">
        <v>1.8709143518518517E-3</v>
      </c>
      <c r="AJ119" s="53">
        <v>1.965162037037037E-3</v>
      </c>
      <c r="AK119" s="53">
        <v>2.0614699074074073E-3</v>
      </c>
      <c r="AL119" s="53">
        <v>2.1575810185185183E-3</v>
      </c>
      <c r="AM119" s="53">
        <v>2.2519675925925927E-3</v>
      </c>
      <c r="AN119" s="53">
        <v>2.3481944444444449E-3</v>
      </c>
      <c r="AO119" s="53">
        <v>2.4427777777777777E-3</v>
      </c>
      <c r="AP119" s="53">
        <v>2.5401851851851853E-3</v>
      </c>
      <c r="AQ119" s="53">
        <v>2.6346759259259257E-3</v>
      </c>
      <c r="AR119" s="53">
        <v>2.7313194444444442E-3</v>
      </c>
      <c r="AS119" s="53">
        <v>2.8276157407407412E-3</v>
      </c>
      <c r="AT119" s="53">
        <v>2.9228935185185187E-3</v>
      </c>
      <c r="AU119" s="53">
        <v>3.0213310185185187E-3</v>
      </c>
      <c r="AV119" s="53">
        <v>3.118576388888889E-3</v>
      </c>
      <c r="AW119" s="8">
        <f t="shared" si="3"/>
        <v>53.443188776930356</v>
      </c>
    </row>
    <row r="120" spans="1:49">
      <c r="A120" s="76" t="s">
        <v>110</v>
      </c>
      <c r="B120" s="76">
        <v>2021</v>
      </c>
      <c r="C120" s="78">
        <v>44489</v>
      </c>
      <c r="D120" s="76" t="s">
        <v>13</v>
      </c>
      <c r="E120" s="76" t="s">
        <v>518</v>
      </c>
      <c r="F120" s="76" t="s">
        <v>518</v>
      </c>
      <c r="G120" s="76" t="str">
        <f>VLOOKUP(J120,Riders!$A$2:$D$257,4,FALSE)</f>
        <v>SUI</v>
      </c>
      <c r="H120" s="76" t="s">
        <v>238</v>
      </c>
      <c r="I120" s="76" t="s">
        <v>629</v>
      </c>
      <c r="J120" s="76" t="s">
        <v>630</v>
      </c>
      <c r="K120" s="76" t="s">
        <v>541</v>
      </c>
      <c r="L120" s="86">
        <f>(C120-VLOOKUP(H120,Riders!$A$2:$C$2013,2,FALSE))/365</f>
        <v>24.687671232876713</v>
      </c>
      <c r="M120" s="86">
        <f>(C120-VLOOKUP(I120,Riders!$A$2:$C$2013,2,FALSE))/365</f>
        <v>24.419178082191781</v>
      </c>
      <c r="N120" s="86">
        <f>(C120-VLOOKUP(J120,Riders!$A$2:$C$2013,2,FALSE))/365</f>
        <v>22.610958904109587</v>
      </c>
      <c r="O120" s="86">
        <f>(C120-VLOOKUP(K120,Riders!$A$2:$C$2013,2,FALSE))/365</f>
        <v>25.701369863013699</v>
      </c>
      <c r="P120" s="76">
        <v>8</v>
      </c>
      <c r="Q120" s="65">
        <v>13.936</v>
      </c>
      <c r="R120" s="4">
        <v>22.555</v>
      </c>
      <c r="S120" s="4">
        <v>30.808</v>
      </c>
      <c r="T120" s="4">
        <v>39.088000000000001</v>
      </c>
      <c r="U120" s="4">
        <v>47.567999999999998</v>
      </c>
      <c r="V120" s="4">
        <v>55.750999999999998</v>
      </c>
      <c r="W120" s="53">
        <v>7.4005787037037041E-4</v>
      </c>
      <c r="X120" s="53">
        <v>8.3793981481481491E-4</v>
      </c>
      <c r="Y120" s="53">
        <v>9.3431712962962967E-4</v>
      </c>
      <c r="Z120" s="53">
        <v>1.0310648148148147E-3</v>
      </c>
      <c r="AA120" s="53">
        <v>1.1284606481481482E-3</v>
      </c>
      <c r="AB120" s="53">
        <v>1.2286574074074075E-3</v>
      </c>
      <c r="AC120" s="53">
        <v>1.3262847222222224E-3</v>
      </c>
      <c r="AD120" s="53">
        <v>1.4225810185185183E-3</v>
      </c>
      <c r="AE120" s="53">
        <v>1.5179513888888888E-3</v>
      </c>
      <c r="AF120" s="53">
        <v>1.6159490740740737E-3</v>
      </c>
      <c r="AG120" s="53">
        <v>1.7128472222222222E-3</v>
      </c>
      <c r="AH120" s="53">
        <v>1.8110879629629629E-3</v>
      </c>
      <c r="AI120" s="53">
        <v>1.9101851851851851E-3</v>
      </c>
      <c r="AJ120" s="53">
        <v>2.008773148148148E-3</v>
      </c>
      <c r="AK120" s="53">
        <v>2.1072916666666666E-3</v>
      </c>
      <c r="AL120" s="53">
        <v>2.2097337962962964E-3</v>
      </c>
      <c r="AM120" s="53">
        <v>2.3088425925925928E-3</v>
      </c>
      <c r="AN120" s="53">
        <v>2.4068402777777777E-3</v>
      </c>
      <c r="AO120" s="53">
        <v>2.5043634259259259E-3</v>
      </c>
      <c r="AP120" s="53">
        <v>2.6020833333333334E-3</v>
      </c>
      <c r="AQ120" s="53">
        <v>2.6996527777777778E-3</v>
      </c>
      <c r="AR120" s="53">
        <v>2.7983333333333337E-3</v>
      </c>
      <c r="AS120" s="53">
        <v>2.8936458333333336E-3</v>
      </c>
      <c r="AT120" s="53">
        <v>2.9879629629629631E-3</v>
      </c>
      <c r="AU120" s="53">
        <v>3.0812615740740744E-3</v>
      </c>
      <c r="AV120" s="53">
        <v>3.1755787037037035E-3</v>
      </c>
      <c r="AW120" s="8">
        <f t="shared" si="3"/>
        <v>52.483872143455919</v>
      </c>
    </row>
    <row r="121" spans="1:49">
      <c r="A121" s="76" t="s">
        <v>110</v>
      </c>
      <c r="B121" s="76">
        <v>2021</v>
      </c>
      <c r="C121" s="78">
        <v>44489</v>
      </c>
      <c r="D121" s="76" t="s">
        <v>13</v>
      </c>
      <c r="E121" s="76" t="s">
        <v>518</v>
      </c>
      <c r="F121" s="76" t="s">
        <v>518</v>
      </c>
      <c r="G121" s="76" t="str">
        <f>VLOOKUP(J121,Riders!$A$2:$D$257,4,FALSE)</f>
        <v>NGR</v>
      </c>
      <c r="H121" s="76" t="s">
        <v>617</v>
      </c>
      <c r="I121" s="76" t="s">
        <v>533</v>
      </c>
      <c r="J121" s="76" t="s">
        <v>532</v>
      </c>
      <c r="K121" s="76" t="s">
        <v>299</v>
      </c>
      <c r="L121" s="86">
        <f>(C121-VLOOKUP(H121,Riders!$A$2:$C$2013,2,FALSE))/365</f>
        <v>20.232876712328768</v>
      </c>
      <c r="M121" s="86">
        <f>(C121-VLOOKUP(I121,Riders!$A$2:$C$2013,2,FALSE))/365</f>
        <v>18.975342465753425</v>
      </c>
      <c r="N121" s="86">
        <f>(C121-VLOOKUP(J121,Riders!$A$2:$C$2013,2,FALSE))/365</f>
        <v>20.156164383561645</v>
      </c>
      <c r="O121" s="86">
        <f>(C121-VLOOKUP(K121,Riders!$A$2:$C$2013,2,FALSE))/365</f>
        <v>22.6</v>
      </c>
      <c r="P121" s="76">
        <v>9</v>
      </c>
      <c r="Q121" s="65">
        <v>15.622</v>
      </c>
      <c r="R121" s="4">
        <v>25.67</v>
      </c>
      <c r="S121" s="4">
        <v>35.744</v>
      </c>
      <c r="T121" s="4">
        <v>45.406999999999996</v>
      </c>
      <c r="U121" s="4">
        <v>55.006</v>
      </c>
      <c r="V121" s="53">
        <v>7.4685185185185184E-4</v>
      </c>
      <c r="W121" s="53">
        <v>8.5696759259259265E-4</v>
      </c>
      <c r="X121" s="53">
        <v>9.6329861111111128E-4</v>
      </c>
      <c r="Y121" s="53">
        <v>1.0662152777777777E-3</v>
      </c>
      <c r="Z121" s="53">
        <v>1.1708912037037037E-3</v>
      </c>
      <c r="AA121" s="53">
        <v>1.2846064814814814E-3</v>
      </c>
      <c r="AB121" s="53">
        <v>1.4065856481481481E-3</v>
      </c>
      <c r="AC121" s="53">
        <v>1.5352777777777778E-3</v>
      </c>
      <c r="AD121" s="53">
        <v>1.656203703703704E-3</v>
      </c>
      <c r="AE121" s="53">
        <v>1.7776388888888891E-3</v>
      </c>
      <c r="AF121" s="53">
        <v>1.8925578703703706E-3</v>
      </c>
      <c r="AG121" s="53">
        <v>2.0081134259259258E-3</v>
      </c>
      <c r="AH121" s="53">
        <v>2.1185995370370373E-3</v>
      </c>
      <c r="AI121" s="53">
        <v>2.2307986111111109E-3</v>
      </c>
      <c r="AJ121" s="53">
        <v>2.346053240740741E-3</v>
      </c>
      <c r="AK121" s="53">
        <v>2.4695601851851853E-3</v>
      </c>
      <c r="AL121" s="53">
        <v>2.5945717592592596E-3</v>
      </c>
      <c r="AM121" s="53">
        <v>2.7215277777777776E-3</v>
      </c>
      <c r="AN121" s="53">
        <v>2.8440277777777774E-3</v>
      </c>
      <c r="AO121" s="53">
        <v>2.9755092592592593E-3</v>
      </c>
      <c r="AP121" s="53">
        <v>3.1086921296296297E-3</v>
      </c>
      <c r="AQ121" s="53">
        <v>3.2367708333333333E-3</v>
      </c>
      <c r="AR121" s="53">
        <v>3.3531597222222222E-3</v>
      </c>
      <c r="AS121" s="53">
        <v>3.4777777777777776E-3</v>
      </c>
      <c r="AT121" s="53">
        <v>3.6078935185185185E-3</v>
      </c>
      <c r="AU121" s="53">
        <v>3.737824074074074E-3</v>
      </c>
      <c r="AV121" s="53">
        <v>3.8566203703703701E-3</v>
      </c>
      <c r="AW121" s="8">
        <f t="shared" si="3"/>
        <v>43.215730525911432</v>
      </c>
    </row>
    <row r="122" spans="1:49">
      <c r="A122" s="77" t="s">
        <v>110</v>
      </c>
      <c r="B122" s="77">
        <v>2021</v>
      </c>
      <c r="C122" s="87">
        <v>44490</v>
      </c>
      <c r="D122" s="77" t="s">
        <v>13</v>
      </c>
      <c r="E122" s="77" t="s">
        <v>595</v>
      </c>
      <c r="F122" s="77">
        <v>1</v>
      </c>
      <c r="G122" s="77" t="str">
        <f>VLOOKUP(J122,Riders!$A$2:$D$257,4,FALSE)</f>
        <v>POL</v>
      </c>
      <c r="H122" s="77" t="s">
        <v>287</v>
      </c>
      <c r="I122" s="77" t="s">
        <v>247</v>
      </c>
      <c r="J122" s="77" t="s">
        <v>275</v>
      </c>
      <c r="K122" s="77" t="s">
        <v>611</v>
      </c>
      <c r="L122" s="86">
        <f>(C122-VLOOKUP(H122,Riders!$A$2:$C$2013,2,FALSE))/365</f>
        <v>25.432876712328767</v>
      </c>
      <c r="M122" s="86">
        <f>(C122-VLOOKUP(I122,Riders!$A$2:$C$2013,2,FALSE))/365</f>
        <v>29.265753424657536</v>
      </c>
      <c r="N122" s="86">
        <f>(C122-VLOOKUP(J122,Riders!$A$2:$C$2013,2,FALSE))/365</f>
        <v>24.805479452054794</v>
      </c>
      <c r="O122" s="86">
        <f>(C122-VLOOKUP(K122,Riders!$A$2:$C$2013,2,FALSE))/365</f>
        <v>23.367123287671234</v>
      </c>
      <c r="P122" s="77">
        <v>1</v>
      </c>
      <c r="Q122" s="65">
        <v>14.307</v>
      </c>
      <c r="R122" s="4">
        <v>22.632000000000001</v>
      </c>
      <c r="S122" s="4">
        <v>30.582000000000001</v>
      </c>
      <c r="T122" s="4">
        <v>38.185000000000002</v>
      </c>
      <c r="U122" s="4">
        <v>45.89</v>
      </c>
      <c r="V122" s="4">
        <v>53.628</v>
      </c>
      <c r="W122" s="53">
        <v>7.1269675925925927E-4</v>
      </c>
      <c r="X122" s="53">
        <v>8.0254629629629632E-4</v>
      </c>
      <c r="Y122" s="53">
        <v>8.9373842592592597E-4</v>
      </c>
      <c r="Z122" s="53">
        <v>9.8304398148148144E-4</v>
      </c>
      <c r="AA122" s="53">
        <v>1.0736574074074075E-3</v>
      </c>
      <c r="AB122" s="53">
        <v>1.1624999999999999E-3</v>
      </c>
      <c r="AC122" s="53">
        <v>1.2540162037037036E-3</v>
      </c>
      <c r="AD122" s="53">
        <v>1.3483912037037034E-3</v>
      </c>
      <c r="AE122" s="53">
        <v>1.4414930555555559E-3</v>
      </c>
      <c r="AF122" s="53">
        <v>1.5356134259259257E-3</v>
      </c>
      <c r="AG122" s="53">
        <v>1.6276504629629629E-3</v>
      </c>
      <c r="AH122" s="53">
        <v>1.7213657407407405E-3</v>
      </c>
      <c r="AI122" s="53">
        <v>1.8128935185185186E-3</v>
      </c>
      <c r="AJ122" s="53">
        <v>1.9055208333333331E-3</v>
      </c>
      <c r="AK122" s="53">
        <v>1.9976273148148149E-3</v>
      </c>
      <c r="AL122" s="53">
        <v>2.0929050925925928E-3</v>
      </c>
      <c r="AM122" s="53">
        <v>2.1877314814814815E-3</v>
      </c>
      <c r="AN122" s="53">
        <v>2.2857060185185185E-3</v>
      </c>
      <c r="AO122" s="53">
        <v>2.3790625000000001E-3</v>
      </c>
      <c r="AP122" s="53">
        <v>2.4723495370370372E-3</v>
      </c>
      <c r="AQ122" s="53">
        <v>2.5673495370370368E-3</v>
      </c>
      <c r="AR122" s="53">
        <v>2.660532407407407E-3</v>
      </c>
      <c r="AS122" s="53">
        <v>2.7535879629629629E-3</v>
      </c>
      <c r="AT122" s="53">
        <v>2.8487152777777777E-3</v>
      </c>
      <c r="AU122" s="53">
        <v>2.9427662037037039E-3</v>
      </c>
      <c r="AV122" s="53">
        <v>3.0401504629629632E-3</v>
      </c>
      <c r="AW122" s="8">
        <f t="shared" si="3"/>
        <v>54.821848029268764</v>
      </c>
    </row>
    <row r="123" spans="1:49">
      <c r="A123" s="77" t="s">
        <v>110</v>
      </c>
      <c r="B123" s="77">
        <v>2021</v>
      </c>
      <c r="C123" s="87">
        <v>44490</v>
      </c>
      <c r="D123" s="77" t="s">
        <v>13</v>
      </c>
      <c r="E123" s="77" t="s">
        <v>595</v>
      </c>
      <c r="F123" s="77">
        <v>1</v>
      </c>
      <c r="G123" s="77" t="str">
        <f>VLOOKUP(J123,Riders!$A$2:$D$257,4,FALSE)</f>
        <v>BLR</v>
      </c>
      <c r="H123" s="77" t="s">
        <v>288</v>
      </c>
      <c r="I123" s="77" t="s">
        <v>303</v>
      </c>
      <c r="J123" s="77" t="s">
        <v>646</v>
      </c>
      <c r="K123" s="77" t="s">
        <v>647</v>
      </c>
      <c r="L123" s="86">
        <f>(C123-VLOOKUP(H123,Riders!$A$2:$C$2013,2,FALSE))/365</f>
        <v>23.136986301369863</v>
      </c>
      <c r="M123" s="86">
        <f>(C123-VLOOKUP(I123,Riders!$A$2:$C$2013,2,FALSE))/365</f>
        <v>22.32054794520548</v>
      </c>
      <c r="N123" s="86">
        <f>(C123-VLOOKUP(J123,Riders!$A$2:$C$2013,2,FALSE))/365</f>
        <v>22.213698630136985</v>
      </c>
      <c r="O123" s="86">
        <f>(C123-VLOOKUP(K123,Riders!$A$2:$C$2013,2,FALSE))/365</f>
        <v>26.106849315068494</v>
      </c>
      <c r="P123" s="77">
        <v>2</v>
      </c>
      <c r="Q123" s="65">
        <v>14.757999999999999</v>
      </c>
      <c r="R123" s="4">
        <v>23.344999999999999</v>
      </c>
      <c r="S123" s="4">
        <v>31.74</v>
      </c>
      <c r="T123" s="4">
        <v>39.795000000000002</v>
      </c>
      <c r="U123" s="4">
        <v>47.951999999999998</v>
      </c>
      <c r="V123" s="4">
        <v>55.88</v>
      </c>
      <c r="W123" s="53">
        <v>7.3785879629629635E-4</v>
      </c>
      <c r="X123" s="53">
        <v>8.2877314814814825E-4</v>
      </c>
      <c r="Y123" s="53">
        <v>9.2199074074074069E-4</v>
      </c>
      <c r="Z123" s="53">
        <v>1.0132523148148147E-3</v>
      </c>
      <c r="AA123" s="53">
        <v>1.1066550925925927E-3</v>
      </c>
      <c r="AB123" s="53">
        <v>1.1987037037037038E-3</v>
      </c>
      <c r="AC123" s="53">
        <v>1.2914930555555555E-3</v>
      </c>
      <c r="AD123" s="53">
        <v>1.3861226851851853E-3</v>
      </c>
      <c r="AE123" s="53">
        <v>1.4782291666666668E-3</v>
      </c>
      <c r="AF123" s="53">
        <v>1.570625E-3</v>
      </c>
      <c r="AG123" s="53">
        <v>1.6652314814814817E-3</v>
      </c>
      <c r="AH123" s="53">
        <v>1.7585763888888892E-3</v>
      </c>
      <c r="AI123" s="53">
        <v>1.8523726851851852E-3</v>
      </c>
      <c r="AJ123" s="53">
        <v>1.9467824074074075E-3</v>
      </c>
      <c r="AK123" s="53">
        <v>2.0427314814814813E-3</v>
      </c>
      <c r="AL123" s="53">
        <v>2.1378356481481478E-3</v>
      </c>
      <c r="AM123" s="53">
        <v>2.2313194444444442E-3</v>
      </c>
      <c r="AN123" s="53">
        <v>2.3274074074074074E-3</v>
      </c>
      <c r="AO123" s="53">
        <v>2.4210532407407405E-3</v>
      </c>
      <c r="AP123" s="53">
        <v>2.5153356481481481E-3</v>
      </c>
      <c r="AQ123" s="53">
        <v>2.611805555555556E-3</v>
      </c>
      <c r="AR123" s="53">
        <v>2.7078703703703705E-3</v>
      </c>
      <c r="AS123" s="53">
        <v>2.8047222222222223E-3</v>
      </c>
      <c r="AT123" s="53">
        <v>2.9034837962962964E-3</v>
      </c>
      <c r="AU123" s="53">
        <v>2.9970023148148148E-3</v>
      </c>
      <c r="AV123" s="53">
        <v>3.0897222222222224E-3</v>
      </c>
      <c r="AW123" s="8">
        <f t="shared" si="3"/>
        <v>53.942281758518384</v>
      </c>
    </row>
    <row r="124" spans="1:49">
      <c r="A124" s="77" t="s">
        <v>110</v>
      </c>
      <c r="B124" s="77">
        <v>2021</v>
      </c>
      <c r="C124" s="87">
        <v>44490</v>
      </c>
      <c r="D124" s="77" t="s">
        <v>13</v>
      </c>
      <c r="E124" s="77" t="s">
        <v>595</v>
      </c>
      <c r="F124" s="77">
        <v>2</v>
      </c>
      <c r="G124" s="77" t="str">
        <f>VLOOKUP(J124,Riders!$A$2:$D$257,4,FALSE)</f>
        <v>CAN</v>
      </c>
      <c r="H124" s="77" t="s">
        <v>262</v>
      </c>
      <c r="I124" s="77" t="s">
        <v>604</v>
      </c>
      <c r="J124" s="77" t="s">
        <v>221</v>
      </c>
      <c r="K124" s="77" t="s">
        <v>323</v>
      </c>
      <c r="L124" s="86">
        <f>(C124-VLOOKUP(H124,Riders!$A$2:$C$2013,2,FALSE))/365</f>
        <v>19.268493150684932</v>
      </c>
      <c r="M124" s="86">
        <f>(C124-VLOOKUP(I124,Riders!$A$2:$C$2013,2,FALSE))/365</f>
        <v>19.893150684931506</v>
      </c>
      <c r="N124" s="86">
        <f>(C124-VLOOKUP(J124,Riders!$A$2:$C$2013,2,FALSE))/365</f>
        <v>22.704109589041096</v>
      </c>
      <c r="O124" s="86">
        <f>(C124-VLOOKUP(K124,Riders!$A$2:$C$2013,2,FALSE))/365</f>
        <v>23.271232876712329</v>
      </c>
      <c r="P124" s="77">
        <v>1</v>
      </c>
      <c r="Q124" s="65">
        <v>14.69</v>
      </c>
      <c r="R124" s="4">
        <v>23.19</v>
      </c>
      <c r="S124" s="4">
        <v>31.184999999999999</v>
      </c>
      <c r="T124" s="4">
        <v>39.011000000000003</v>
      </c>
      <c r="U124" s="4">
        <v>46.985999999999997</v>
      </c>
      <c r="V124" s="4">
        <v>54.835000000000001</v>
      </c>
      <c r="W124" s="53">
        <v>7.2524305555555569E-4</v>
      </c>
      <c r="X124" s="53">
        <v>8.1471064814814806E-4</v>
      </c>
      <c r="Y124" s="53">
        <v>9.0586805555555559E-4</v>
      </c>
      <c r="Z124" s="53">
        <v>9.9556712962962945E-4</v>
      </c>
      <c r="AA124" s="53">
        <v>1.0847800925925925E-3</v>
      </c>
      <c r="AB124" s="53">
        <v>1.1758564814814815E-3</v>
      </c>
      <c r="AC124" s="53">
        <v>1.2656944444444445E-3</v>
      </c>
      <c r="AD124" s="53">
        <v>1.3570254629629629E-3</v>
      </c>
      <c r="AE124" s="53">
        <v>1.450636574074074E-3</v>
      </c>
      <c r="AF124" s="53">
        <v>1.5430555555555555E-3</v>
      </c>
      <c r="AG124" s="53">
        <v>1.6361574074074074E-3</v>
      </c>
      <c r="AH124" s="53">
        <v>1.7284722222222222E-3</v>
      </c>
      <c r="AI124" s="53">
        <v>1.8206944444444444E-3</v>
      </c>
      <c r="AJ124" s="53">
        <v>1.9128819444444445E-3</v>
      </c>
      <c r="AK124" s="53">
        <v>2.0065740740740742E-3</v>
      </c>
      <c r="AL124" s="53">
        <v>2.0974884259259258E-3</v>
      </c>
      <c r="AM124" s="53">
        <v>2.1897106481481481E-3</v>
      </c>
      <c r="AN124" s="53">
        <v>2.2793287037037036E-3</v>
      </c>
      <c r="AO124" s="53">
        <v>2.3712962962962963E-3</v>
      </c>
      <c r="AP124" s="53">
        <v>2.462152777777778E-3</v>
      </c>
      <c r="AQ124" s="53">
        <v>2.5517245370370368E-3</v>
      </c>
      <c r="AR124" s="53">
        <v>2.6438425925925922E-3</v>
      </c>
      <c r="AS124" s="53">
        <v>2.7372337962962962E-3</v>
      </c>
      <c r="AT124" s="53">
        <v>2.8289467592592589E-3</v>
      </c>
      <c r="AU124" s="53">
        <v>2.9205324074074077E-3</v>
      </c>
      <c r="AV124" s="53">
        <v>3.0114699074074072E-3</v>
      </c>
      <c r="AW124" s="8">
        <f t="shared" si="3"/>
        <v>55.343958860990583</v>
      </c>
    </row>
    <row r="125" spans="1:49">
      <c r="A125" s="77" t="s">
        <v>110</v>
      </c>
      <c r="B125" s="77">
        <v>2021</v>
      </c>
      <c r="C125" s="87">
        <v>44490</v>
      </c>
      <c r="D125" s="77" t="s">
        <v>13</v>
      </c>
      <c r="E125" s="77" t="s">
        <v>595</v>
      </c>
      <c r="F125" s="77">
        <v>2</v>
      </c>
      <c r="G125" s="77" t="str">
        <f>VLOOKUP(J125,Riders!$A$2:$D$257,4,FALSE)</f>
        <v>SUI</v>
      </c>
      <c r="H125" s="77" t="s">
        <v>238</v>
      </c>
      <c r="I125" s="77" t="s">
        <v>629</v>
      </c>
      <c r="J125" s="77" t="s">
        <v>630</v>
      </c>
      <c r="K125" s="77" t="s">
        <v>300</v>
      </c>
      <c r="L125" s="86">
        <f>(C125-VLOOKUP(H125,Riders!$A$2:$C$2013,2,FALSE))/365</f>
        <v>24.69041095890411</v>
      </c>
      <c r="M125" s="86">
        <f>(C125-VLOOKUP(I125,Riders!$A$2:$C$2013,2,FALSE))/365</f>
        <v>24.421917808219177</v>
      </c>
      <c r="N125" s="86">
        <f>(C125-VLOOKUP(J125,Riders!$A$2:$C$2013,2,FALSE))/365</f>
        <v>22.613698630136987</v>
      </c>
      <c r="O125" s="86">
        <f>(C125-VLOOKUP(K125,Riders!$A$2:$C$2013,2,FALSE))/365</f>
        <v>23.134246575342466</v>
      </c>
      <c r="P125" s="77">
        <v>2</v>
      </c>
      <c r="Q125" s="65">
        <v>14.004</v>
      </c>
      <c r="R125" s="4">
        <v>22.39</v>
      </c>
      <c r="S125" s="4">
        <v>30.366</v>
      </c>
      <c r="T125" s="4">
        <v>38.502000000000002</v>
      </c>
      <c r="U125" s="4">
        <v>46.536000000000001</v>
      </c>
      <c r="V125" s="4">
        <v>54.749000000000002</v>
      </c>
      <c r="W125" s="53">
        <v>7.3116898148148151E-4</v>
      </c>
      <c r="X125" s="53">
        <v>8.2782407407407403E-4</v>
      </c>
      <c r="Y125" s="53">
        <v>9.244097222222223E-4</v>
      </c>
      <c r="Z125" s="53">
        <v>1.0201273148148149E-3</v>
      </c>
      <c r="AA125" s="53">
        <v>1.1161689814814814E-3</v>
      </c>
      <c r="AB125" s="53">
        <v>1.2105787037037037E-3</v>
      </c>
      <c r="AC125" s="53">
        <v>1.304363425925926E-3</v>
      </c>
      <c r="AD125" s="53">
        <v>1.3992939814814814E-3</v>
      </c>
      <c r="AE125" s="53">
        <v>1.49625E-3</v>
      </c>
      <c r="AF125" s="53">
        <v>1.5911921296296299E-3</v>
      </c>
      <c r="AG125" s="53">
        <v>1.6859953703703705E-3</v>
      </c>
      <c r="AH125" s="53">
        <v>1.7826851851851851E-3</v>
      </c>
      <c r="AI125" s="53">
        <v>1.8800347222222224E-3</v>
      </c>
      <c r="AJ125" s="53">
        <v>1.9782060185185185E-3</v>
      </c>
      <c r="AK125" s="53">
        <v>2.0797222222222224E-3</v>
      </c>
      <c r="AL125" s="53">
        <v>2.1779282407407411E-3</v>
      </c>
      <c r="AM125" s="53">
        <v>2.275138888888889E-3</v>
      </c>
      <c r="AN125" s="53">
        <v>2.3717939814814812E-3</v>
      </c>
      <c r="AO125" s="53">
        <v>2.4683912037037035E-3</v>
      </c>
      <c r="AP125" s="53">
        <v>2.5628009259259263E-3</v>
      </c>
      <c r="AQ125" s="53">
        <v>2.6546759259259262E-3</v>
      </c>
      <c r="AR125" s="53">
        <v>2.746041666666667E-3</v>
      </c>
      <c r="AS125" s="53">
        <v>2.8376620370370374E-3</v>
      </c>
      <c r="AT125" s="53">
        <v>2.9295138888888891E-3</v>
      </c>
      <c r="AU125" s="53">
        <v>3.0213425925925928E-3</v>
      </c>
      <c r="AV125" s="53">
        <v>3.1142129629629632E-3</v>
      </c>
      <c r="AW125" s="8">
        <f t="shared" si="3"/>
        <v>53.518069781616532</v>
      </c>
    </row>
    <row r="126" spans="1:49">
      <c r="A126" s="77" t="s">
        <v>110</v>
      </c>
      <c r="B126" s="77">
        <v>2021</v>
      </c>
      <c r="C126" s="87">
        <v>44490</v>
      </c>
      <c r="D126" s="77" t="s">
        <v>13</v>
      </c>
      <c r="E126" s="77" t="s">
        <v>595</v>
      </c>
      <c r="F126" s="77">
        <v>3</v>
      </c>
      <c r="G126" s="77" t="str">
        <f>VLOOKUP(J126,Riders!$A$2:$D$257,4,FALSE)</f>
        <v>ITA</v>
      </c>
      <c r="H126" s="77" t="s">
        <v>233</v>
      </c>
      <c r="I126" s="77" t="s">
        <v>619</v>
      </c>
      <c r="J126" s="77" t="s">
        <v>597</v>
      </c>
      <c r="K126" s="77" t="s">
        <v>528</v>
      </c>
      <c r="L126" s="86">
        <f>(C126-VLOOKUP(H126,Riders!$A$2:$C$2013,2,FALSE))/365</f>
        <v>23.663013698630138</v>
      </c>
      <c r="M126" s="86">
        <f>(C126-VLOOKUP(I126,Riders!$A$2:$C$2013,2,FALSE))/365</f>
        <v>24.709589041095889</v>
      </c>
      <c r="N126" s="86">
        <f>(C126-VLOOKUP(J126,Riders!$A$2:$C$2013,2,FALSE))/365</f>
        <v>22.342465753424658</v>
      </c>
      <c r="O126" s="86">
        <f>(C126-VLOOKUP(K126,Riders!$A$2:$C$2013,2,FALSE))/365</f>
        <v>21.975342465753425</v>
      </c>
      <c r="P126" s="77">
        <v>1</v>
      </c>
      <c r="Q126" s="65">
        <v>14.156000000000001</v>
      </c>
      <c r="R126" s="4">
        <v>22.414000000000001</v>
      </c>
      <c r="S126" s="4">
        <v>30.251999999999999</v>
      </c>
      <c r="T126" s="4">
        <v>37.987000000000002</v>
      </c>
      <c r="U126" s="4">
        <v>45.834000000000003</v>
      </c>
      <c r="V126" s="4">
        <v>53.448</v>
      </c>
      <c r="W126" s="53">
        <v>7.0556712962962966E-4</v>
      </c>
      <c r="X126" s="53">
        <v>7.933101851851852E-4</v>
      </c>
      <c r="Y126" s="53">
        <v>8.7913194444444454E-4</v>
      </c>
      <c r="Z126" s="53">
        <v>9.6481481481481472E-4</v>
      </c>
      <c r="AA126" s="53">
        <v>1.0513888888888888E-3</v>
      </c>
      <c r="AB126" s="53">
        <v>1.1390740740740743E-3</v>
      </c>
      <c r="AC126" s="53">
        <v>1.2259143518518519E-3</v>
      </c>
      <c r="AD126" s="53">
        <v>1.3133333333333332E-3</v>
      </c>
      <c r="AE126" s="53">
        <v>1.4027083333333331E-3</v>
      </c>
      <c r="AF126" s="53">
        <v>1.4907523148148148E-3</v>
      </c>
      <c r="AG126" s="53">
        <v>1.5789120370370369E-3</v>
      </c>
      <c r="AH126" s="53">
        <v>1.6670486111111111E-3</v>
      </c>
      <c r="AI126" s="53">
        <v>1.7550925925925926E-3</v>
      </c>
      <c r="AJ126" s="53">
        <v>1.8450578703703702E-3</v>
      </c>
      <c r="AK126" s="53">
        <v>1.9331134259259258E-3</v>
      </c>
      <c r="AL126" s="53">
        <v>2.021712962962963E-3</v>
      </c>
      <c r="AM126" s="53">
        <v>2.1122569444444448E-3</v>
      </c>
      <c r="AN126" s="53">
        <v>2.1996180555555558E-3</v>
      </c>
      <c r="AO126" s="53">
        <v>2.2872222222222222E-3</v>
      </c>
      <c r="AP126" s="53">
        <v>2.3744560185185184E-3</v>
      </c>
      <c r="AQ126" s="53">
        <v>2.4626736111111112E-3</v>
      </c>
      <c r="AR126" s="53">
        <v>2.552962962962963E-3</v>
      </c>
      <c r="AS126" s="53">
        <v>2.6426620370370371E-3</v>
      </c>
      <c r="AT126" s="53">
        <v>2.7341435185185181E-3</v>
      </c>
      <c r="AU126" s="53">
        <v>2.8244212962962967E-3</v>
      </c>
      <c r="AV126" s="53">
        <v>2.9160532407407412E-3</v>
      </c>
      <c r="AW126" s="8">
        <f t="shared" si="3"/>
        <v>57.154877811603228</v>
      </c>
    </row>
    <row r="127" spans="1:49">
      <c r="A127" s="77" t="s">
        <v>110</v>
      </c>
      <c r="B127" s="77">
        <v>2021</v>
      </c>
      <c r="C127" s="87">
        <v>44490</v>
      </c>
      <c r="D127" s="77" t="s">
        <v>13</v>
      </c>
      <c r="E127" s="77" t="s">
        <v>595</v>
      </c>
      <c r="F127" s="77">
        <v>3</v>
      </c>
      <c r="G127" s="77" t="str">
        <f>VLOOKUP(J127,Riders!$A$2:$D$257,4,FALSE)</f>
        <v>GBR</v>
      </c>
      <c r="H127" s="77" t="s">
        <v>276</v>
      </c>
      <c r="I127" s="77" t="s">
        <v>598</v>
      </c>
      <c r="J127" s="77" t="s">
        <v>339</v>
      </c>
      <c r="K127" s="77" t="s">
        <v>559</v>
      </c>
      <c r="L127" s="86">
        <f>(C127-VLOOKUP(H127,Riders!$A$2:$C$2013,2,FALSE))/365</f>
        <v>27.63013698630137</v>
      </c>
      <c r="M127" s="86">
        <f>(C127-VLOOKUP(I127,Riders!$A$2:$C$2013,2,FALSE))/365</f>
        <v>24.2</v>
      </c>
      <c r="N127" s="86">
        <f>(C127-VLOOKUP(J127,Riders!$A$2:$C$2013,2,FALSE))/365</f>
        <v>31.243835616438357</v>
      </c>
      <c r="O127" s="86">
        <f>(C127-VLOOKUP(K127,Riders!$A$2:$C$2013,2,FALSE))/365</f>
        <v>24.580821917808219</v>
      </c>
      <c r="P127" s="77">
        <v>2</v>
      </c>
      <c r="Q127" s="65">
        <v>14.087</v>
      </c>
      <c r="R127" s="4">
        <v>22.611000000000001</v>
      </c>
      <c r="S127" s="4">
        <v>30.523</v>
      </c>
      <c r="T127" s="4">
        <v>38.313000000000002</v>
      </c>
      <c r="U127" s="4">
        <v>46.180999999999997</v>
      </c>
      <c r="V127" s="4">
        <v>53.954999999999998</v>
      </c>
      <c r="W127" s="53">
        <v>7.1325231481481489E-4</v>
      </c>
      <c r="X127" s="53">
        <v>8.0327546296296299E-4</v>
      </c>
      <c r="Y127" s="53">
        <v>8.9104166666666672E-4</v>
      </c>
      <c r="Z127" s="53">
        <v>9.7886574074074065E-4</v>
      </c>
      <c r="AA127" s="53">
        <v>1.0683333333333332E-3</v>
      </c>
      <c r="AB127" s="53">
        <v>1.1568865740740739E-3</v>
      </c>
      <c r="AC127" s="53">
        <v>1.2448032407407408E-3</v>
      </c>
      <c r="AD127" s="53">
        <v>1.3323611111111112E-3</v>
      </c>
      <c r="AE127" s="53">
        <v>1.4197685185185183E-3</v>
      </c>
      <c r="AF127" s="53">
        <v>1.5073958333333335E-3</v>
      </c>
      <c r="AG127" s="53">
        <v>1.595300925925926E-3</v>
      </c>
      <c r="AH127" s="53">
        <v>1.6846064814814814E-3</v>
      </c>
      <c r="AI127" s="53">
        <v>1.7731250000000002E-3</v>
      </c>
      <c r="AJ127" s="53">
        <v>1.8615856481481485E-3</v>
      </c>
      <c r="AK127" s="53">
        <v>1.9500810185185185E-3</v>
      </c>
      <c r="AL127" s="53">
        <v>2.0384259259259257E-3</v>
      </c>
      <c r="AM127" s="53">
        <v>2.1263541666666666E-3</v>
      </c>
      <c r="AN127" s="53">
        <v>2.2156018518518518E-3</v>
      </c>
      <c r="AO127" s="53">
        <v>2.3045023148148148E-3</v>
      </c>
      <c r="AP127" s="53">
        <v>2.3951157407407406E-3</v>
      </c>
      <c r="AQ127" s="53">
        <v>2.4890625E-3</v>
      </c>
      <c r="AR127" s="53">
        <v>2.5802314814814815E-3</v>
      </c>
      <c r="AS127" s="53">
        <v>2.6721296296296298E-3</v>
      </c>
      <c r="AT127" s="53">
        <v>2.7633333333333334E-3</v>
      </c>
      <c r="AU127" s="53">
        <v>2.8537499999999999E-3</v>
      </c>
      <c r="AV127" s="53">
        <v>2.9445949074074075E-3</v>
      </c>
      <c r="AW127" s="8">
        <f t="shared" si="3"/>
        <v>56.600881244276039</v>
      </c>
    </row>
    <row r="128" spans="1:49">
      <c r="A128" s="77" t="s">
        <v>110</v>
      </c>
      <c r="B128" s="77">
        <v>2021</v>
      </c>
      <c r="C128" s="87">
        <v>44490</v>
      </c>
      <c r="D128" s="77" t="s">
        <v>13</v>
      </c>
      <c r="E128" s="77" t="s">
        <v>595</v>
      </c>
      <c r="F128" s="77">
        <v>4</v>
      </c>
      <c r="G128" s="77" t="str">
        <f>VLOOKUP(J128,Riders!$A$2:$D$257,4,FALSE)</f>
        <v>GER</v>
      </c>
      <c r="H128" s="77" t="s">
        <v>642</v>
      </c>
      <c r="I128" s="77" t="s">
        <v>643</v>
      </c>
      <c r="J128" s="77" t="s">
        <v>644</v>
      </c>
      <c r="K128" s="77" t="s">
        <v>645</v>
      </c>
      <c r="L128" s="86">
        <f>(C128-VLOOKUP(H128,Riders!$A$2:$C$2013,2,FALSE))/365</f>
        <v>22.934246575342467</v>
      </c>
      <c r="M128" s="86">
        <f>(C128-VLOOKUP(I128,Riders!$A$2:$C$2013,2,FALSE))/365</f>
        <v>33.391780821917806</v>
      </c>
      <c r="N128" s="86">
        <f>(C128-VLOOKUP(J128,Riders!$A$2:$C$2013,2,FALSE))/365</f>
        <v>28.279452054794522</v>
      </c>
      <c r="O128" s="86">
        <f>(C128-VLOOKUP(K128,Riders!$A$2:$C$2013,2,FALSE))/365</f>
        <v>24.673972602739727</v>
      </c>
      <c r="P128" s="77">
        <v>1</v>
      </c>
      <c r="Q128" s="65">
        <v>14.313000000000001</v>
      </c>
      <c r="R128" s="4">
        <v>22.722999999999999</v>
      </c>
      <c r="S128" s="4">
        <v>30.646999999999998</v>
      </c>
      <c r="T128" s="4">
        <v>38.323999999999998</v>
      </c>
      <c r="U128" s="4">
        <v>46.09</v>
      </c>
      <c r="V128" s="4">
        <v>53.645000000000003</v>
      </c>
      <c r="W128" s="53">
        <v>7.0820601851851849E-4</v>
      </c>
      <c r="X128" s="53">
        <v>7.9618055555555562E-4</v>
      </c>
      <c r="Y128" s="53">
        <v>8.8353009259259244E-4</v>
      </c>
      <c r="Z128" s="53">
        <v>9.7032407407407408E-4</v>
      </c>
      <c r="AA128" s="53">
        <v>1.0591898148148149E-3</v>
      </c>
      <c r="AB128" s="53">
        <v>1.1471990740740741E-3</v>
      </c>
      <c r="AC128" s="53">
        <v>1.2360648148148148E-3</v>
      </c>
      <c r="AD128" s="53">
        <v>1.3267245370370371E-3</v>
      </c>
      <c r="AE128" s="53">
        <v>1.415949074074074E-3</v>
      </c>
      <c r="AF128" s="53">
        <v>1.5052314814814815E-3</v>
      </c>
      <c r="AG128" s="53">
        <v>1.5938541666666668E-3</v>
      </c>
      <c r="AH128" s="53">
        <v>1.6821527777777779E-3</v>
      </c>
      <c r="AI128" s="53">
        <v>1.7706018518518515E-3</v>
      </c>
      <c r="AJ128" s="53">
        <v>1.859039351851852E-3</v>
      </c>
      <c r="AK128" s="53">
        <v>1.9475925925925928E-3</v>
      </c>
      <c r="AL128" s="53">
        <v>2.0369212962962962E-3</v>
      </c>
      <c r="AM128" s="53">
        <v>2.124375E-3</v>
      </c>
      <c r="AN128" s="53">
        <v>2.2122222222222222E-3</v>
      </c>
      <c r="AO128" s="53">
        <v>2.3001273148148152E-3</v>
      </c>
      <c r="AP128" s="53">
        <v>2.3890393518518518E-3</v>
      </c>
      <c r="AQ128" s="53">
        <v>2.4759722222222223E-3</v>
      </c>
      <c r="AR128" s="53">
        <v>2.5620833333333333E-3</v>
      </c>
      <c r="AS128" s="53">
        <v>2.6647800925925932E-3</v>
      </c>
      <c r="AT128" s="53"/>
      <c r="AU128" s="53"/>
      <c r="AV128" s="53"/>
      <c r="AW128" s="8"/>
    </row>
    <row r="129" spans="1:49">
      <c r="A129" s="77" t="s">
        <v>110</v>
      </c>
      <c r="B129" s="77">
        <v>2021</v>
      </c>
      <c r="C129" s="87">
        <v>44490</v>
      </c>
      <c r="D129" s="77" t="s">
        <v>13</v>
      </c>
      <c r="E129" s="77" t="s">
        <v>595</v>
      </c>
      <c r="F129" s="77">
        <v>4</v>
      </c>
      <c r="G129" s="77" t="str">
        <f>VLOOKUP(J129,Riders!$A$2:$D$257,4,FALSE)</f>
        <v>IRL</v>
      </c>
      <c r="H129" s="77" t="s">
        <v>274</v>
      </c>
      <c r="I129" s="77" t="s">
        <v>240</v>
      </c>
      <c r="J129" s="77" t="s">
        <v>569</v>
      </c>
      <c r="K129" s="77" t="s">
        <v>568</v>
      </c>
      <c r="L129" s="86">
        <f>(C129-VLOOKUP(H129,Riders!$A$2:$C$2013,2,FALSE))/365</f>
        <v>22.824657534246576</v>
      </c>
      <c r="M129" s="86">
        <f>(C129-VLOOKUP(I129,Riders!$A$2:$C$2013,2,FALSE))/365</f>
        <v>26.139726027397259</v>
      </c>
      <c r="N129" s="86">
        <f>(C129-VLOOKUP(J129,Riders!$A$2:$C$2013,2,FALSE))/365</f>
        <v>31.986301369863014</v>
      </c>
      <c r="O129" s="86">
        <f>(C129-VLOOKUP(K129,Riders!$A$2:$C$2013,2,FALSE))/365</f>
        <v>27.487671232876714</v>
      </c>
      <c r="P129" s="77">
        <v>2</v>
      </c>
      <c r="Q129" s="65">
        <v>14.797000000000001</v>
      </c>
      <c r="R129" s="4">
        <v>23.411000000000001</v>
      </c>
      <c r="S129" s="4">
        <v>31.416</v>
      </c>
      <c r="T129" s="4">
        <v>39.409999999999997</v>
      </c>
      <c r="U129" s="4">
        <v>47.195</v>
      </c>
      <c r="V129" s="4">
        <v>54.972000000000001</v>
      </c>
      <c r="W129" s="53">
        <v>7.2841435185185194E-4</v>
      </c>
      <c r="X129" s="53">
        <v>8.1846064814814813E-4</v>
      </c>
      <c r="Y129" s="53">
        <v>9.0814814814814805E-4</v>
      </c>
      <c r="Z129" s="53">
        <v>9.9821759259259265E-4</v>
      </c>
      <c r="AA129" s="53">
        <v>1.0898148148148147E-3</v>
      </c>
      <c r="AB129" s="53">
        <v>1.1802546296296296E-3</v>
      </c>
      <c r="AC129" s="53">
        <v>1.2695486111111111E-3</v>
      </c>
      <c r="AD129" s="53">
        <v>1.358865740740741E-3</v>
      </c>
      <c r="AE129" s="53">
        <v>1.4503819444444445E-3</v>
      </c>
      <c r="AF129" s="53">
        <v>1.5419328703703704E-3</v>
      </c>
      <c r="AG129" s="53">
        <v>1.6359143518518519E-3</v>
      </c>
      <c r="AH129" s="53">
        <v>1.7271064814814814E-3</v>
      </c>
      <c r="AI129" s="53">
        <v>1.8173726851851851E-3</v>
      </c>
      <c r="AJ129" s="53">
        <v>1.9092245370370372E-3</v>
      </c>
      <c r="AK129" s="53">
        <v>2.0006712962962964E-3</v>
      </c>
      <c r="AL129" s="53">
        <v>2.0930671296296296E-3</v>
      </c>
      <c r="AM129" s="53">
        <v>2.1859837962962961E-3</v>
      </c>
      <c r="AN129" s="53">
        <v>2.2810648148148152E-3</v>
      </c>
      <c r="AO129" s="53">
        <v>2.3734143518518518E-3</v>
      </c>
      <c r="AP129" s="53">
        <v>2.4648842592592591E-3</v>
      </c>
      <c r="AQ129" s="53">
        <v>2.556400462962963E-3</v>
      </c>
      <c r="AR129" s="53">
        <v>2.6472800925925921E-3</v>
      </c>
      <c r="AS129" s="53">
        <v>2.7402430555555552E-3</v>
      </c>
      <c r="AT129" s="53">
        <v>2.8331365740740743E-3</v>
      </c>
      <c r="AU129" s="53">
        <v>2.9265277777777779E-3</v>
      </c>
      <c r="AV129" s="53">
        <v>3.0222916666666666E-3</v>
      </c>
      <c r="AW129" s="8">
        <f t="shared" ref="AW129:AW145" si="4">3.6*4000/(AV129*86400)</f>
        <v>55.145791686771908</v>
      </c>
    </row>
    <row r="130" spans="1:49">
      <c r="A130" s="84" t="s">
        <v>110</v>
      </c>
      <c r="B130" s="84">
        <v>2021</v>
      </c>
      <c r="C130" s="85">
        <v>44490</v>
      </c>
      <c r="D130" s="84" t="s">
        <v>13</v>
      </c>
      <c r="E130" s="84" t="s">
        <v>209</v>
      </c>
      <c r="F130" s="84" t="s">
        <v>210</v>
      </c>
      <c r="G130" s="84" t="str">
        <f>VLOOKUP(J130,Riders!$A$2:$D$257,4,FALSE)</f>
        <v>GER</v>
      </c>
      <c r="H130" s="84" t="s">
        <v>642</v>
      </c>
      <c r="I130" s="84" t="s">
        <v>643</v>
      </c>
      <c r="J130" s="84" t="s">
        <v>644</v>
      </c>
      <c r="K130" s="84" t="s">
        <v>645</v>
      </c>
      <c r="L130" s="86">
        <f>(C130-VLOOKUP(H130,Riders!$A$2:$C$2013,2,FALSE))/365</f>
        <v>22.934246575342467</v>
      </c>
      <c r="M130" s="86">
        <f>(C130-VLOOKUP(I130,Riders!$A$2:$C$2013,2,FALSE))/365</f>
        <v>33.391780821917806</v>
      </c>
      <c r="N130" s="86">
        <f>(C130-VLOOKUP(J130,Riders!$A$2:$C$2013,2,FALSE))/365</f>
        <v>28.279452054794522</v>
      </c>
      <c r="O130" s="86">
        <f>(C130-VLOOKUP(K130,Riders!$A$2:$C$2013,2,FALSE))/365</f>
        <v>24.673972602739727</v>
      </c>
      <c r="P130" s="84">
        <v>1</v>
      </c>
      <c r="Q130" s="65">
        <v>14.147</v>
      </c>
      <c r="R130" s="4">
        <v>22.338000000000001</v>
      </c>
      <c r="S130" s="4">
        <v>30.135000000000002</v>
      </c>
      <c r="T130" s="4">
        <v>37.761000000000003</v>
      </c>
      <c r="U130" s="4">
        <v>45.444000000000003</v>
      </c>
      <c r="V130" s="4">
        <v>52.923999999999999</v>
      </c>
      <c r="W130" s="53">
        <v>6.9835648148148155E-4</v>
      </c>
      <c r="X130" s="53">
        <v>7.8425925925925928E-4</v>
      </c>
      <c r="Y130" s="53">
        <v>8.7071759259259264E-4</v>
      </c>
      <c r="Z130" s="53">
        <v>9.5743055555555555E-4</v>
      </c>
      <c r="AA130" s="53">
        <v>1.0467013888888889E-3</v>
      </c>
      <c r="AB130" s="53">
        <v>1.1336111111111111E-3</v>
      </c>
      <c r="AC130" s="53">
        <v>1.2209953703703703E-3</v>
      </c>
      <c r="AD130" s="53">
        <v>1.3096180555555554E-3</v>
      </c>
      <c r="AE130" s="53">
        <v>1.3961226851851851E-3</v>
      </c>
      <c r="AF130" s="53">
        <v>1.4826041666666666E-3</v>
      </c>
      <c r="AG130" s="53">
        <v>1.5699421296296297E-3</v>
      </c>
      <c r="AH130" s="53">
        <v>1.657685185185185E-3</v>
      </c>
      <c r="AI130" s="53">
        <v>1.7457638888888889E-3</v>
      </c>
      <c r="AJ130" s="53">
        <v>1.8339120370370369E-3</v>
      </c>
      <c r="AK130" s="53">
        <v>1.9223379629629631E-3</v>
      </c>
      <c r="AL130" s="53">
        <v>2.0103587962962961E-3</v>
      </c>
      <c r="AM130" s="53">
        <v>2.0992129629629629E-3</v>
      </c>
      <c r="AN130" s="53">
        <v>2.1861342592592592E-3</v>
      </c>
      <c r="AO130" s="53">
        <v>2.2729629629629632E-3</v>
      </c>
      <c r="AP130" s="53">
        <v>2.3598032407407409E-3</v>
      </c>
      <c r="AQ130" s="53">
        <v>2.4487847222222224E-3</v>
      </c>
      <c r="AR130" s="53">
        <v>2.5346180555555551E-3</v>
      </c>
      <c r="AS130" s="53">
        <v>2.6207407407407408E-3</v>
      </c>
      <c r="AT130" s="53">
        <v>2.706724537037037E-3</v>
      </c>
      <c r="AU130" s="53">
        <v>2.7926157407407409E-3</v>
      </c>
      <c r="AV130" s="53">
        <v>2.8790740740740738E-3</v>
      </c>
      <c r="AW130" s="8">
        <f t="shared" si="4"/>
        <v>57.888981797131287</v>
      </c>
    </row>
    <row r="131" spans="1:49">
      <c r="A131" s="84" t="s">
        <v>110</v>
      </c>
      <c r="B131" s="84">
        <v>2021</v>
      </c>
      <c r="C131" s="85">
        <v>44490</v>
      </c>
      <c r="D131" s="84" t="s">
        <v>13</v>
      </c>
      <c r="E131" s="84" t="s">
        <v>209</v>
      </c>
      <c r="F131" s="84" t="s">
        <v>210</v>
      </c>
      <c r="G131" s="84" t="str">
        <f>VLOOKUP(J131,Riders!$A$2:$D$257,4,FALSE)</f>
        <v>ITA</v>
      </c>
      <c r="H131" s="84" t="s">
        <v>233</v>
      </c>
      <c r="I131" s="84" t="s">
        <v>619</v>
      </c>
      <c r="J131" s="84" t="s">
        <v>597</v>
      </c>
      <c r="K131" s="84" t="s">
        <v>528</v>
      </c>
      <c r="L131" s="86">
        <f>(C131-VLOOKUP(H131,Riders!$A$2:$C$2013,2,FALSE))/365</f>
        <v>23.663013698630138</v>
      </c>
      <c r="M131" s="86">
        <f>(C131-VLOOKUP(I131,Riders!$A$2:$C$2013,2,FALSE))/365</f>
        <v>24.709589041095889</v>
      </c>
      <c r="N131" s="86">
        <f>(C131-VLOOKUP(J131,Riders!$A$2:$C$2013,2,FALSE))/365</f>
        <v>22.342465753424658</v>
      </c>
      <c r="O131" s="86">
        <f>(C131-VLOOKUP(K131,Riders!$A$2:$C$2013,2,FALSE))/365</f>
        <v>21.975342465753425</v>
      </c>
      <c r="P131" s="84">
        <v>2</v>
      </c>
      <c r="Q131" s="65">
        <v>14.042999999999999</v>
      </c>
      <c r="R131" s="4">
        <v>22.167000000000002</v>
      </c>
      <c r="S131" s="4">
        <v>29.774999999999999</v>
      </c>
      <c r="T131" s="4">
        <v>37.301000000000002</v>
      </c>
      <c r="U131" s="4">
        <v>45.017000000000003</v>
      </c>
      <c r="V131" s="4">
        <v>52.573</v>
      </c>
      <c r="W131" s="53">
        <v>6.9576388888888889E-4</v>
      </c>
      <c r="X131" s="53">
        <v>7.841319444444445E-4</v>
      </c>
      <c r="Y131" s="53">
        <v>8.7137731481481484E-4</v>
      </c>
      <c r="Z131" s="53">
        <v>9.5863425925925934E-4</v>
      </c>
      <c r="AA131" s="53">
        <v>1.0459722222222222E-3</v>
      </c>
      <c r="AB131" s="53">
        <v>1.1344097222222222E-3</v>
      </c>
      <c r="AC131" s="53">
        <v>1.2219675925925926E-3</v>
      </c>
      <c r="AD131" s="53">
        <v>1.3090393518518518E-3</v>
      </c>
      <c r="AE131" s="53">
        <v>1.3974421296296296E-3</v>
      </c>
      <c r="AF131" s="53">
        <v>1.4851041666666667E-3</v>
      </c>
      <c r="AG131" s="53">
        <v>1.5729282407407408E-3</v>
      </c>
      <c r="AH131" s="53">
        <v>1.6610532407407409E-3</v>
      </c>
      <c r="AI131" s="53">
        <v>1.7491435185185186E-3</v>
      </c>
      <c r="AJ131" s="53">
        <v>1.8404050925925929E-3</v>
      </c>
      <c r="AK131" s="53">
        <v>1.9308796296296298E-3</v>
      </c>
      <c r="AL131" s="53">
        <v>2.021712962962963E-3</v>
      </c>
      <c r="AM131" s="53">
        <v>2.1144097222222224E-3</v>
      </c>
      <c r="AN131" s="53">
        <v>2.202962962962963E-3</v>
      </c>
      <c r="AO131" s="53">
        <v>2.2908333333333335E-3</v>
      </c>
      <c r="AP131" s="53">
        <v>2.3797685185185185E-3</v>
      </c>
      <c r="AQ131" s="53">
        <v>2.4682754629629629E-3</v>
      </c>
      <c r="AR131" s="53">
        <v>2.5593634259259259E-3</v>
      </c>
      <c r="AS131" s="53">
        <v>2.649641203703704E-3</v>
      </c>
      <c r="AT131" s="53">
        <v>2.7402893518518518E-3</v>
      </c>
      <c r="AU131" s="53">
        <v>2.8352430555555557E-3</v>
      </c>
      <c r="AV131" s="53">
        <v>2.9362268518518518E-3</v>
      </c>
      <c r="AW131" s="8">
        <f t="shared" si="4"/>
        <v>56.762190074500374</v>
      </c>
    </row>
    <row r="132" spans="1:49">
      <c r="A132" s="84" t="s">
        <v>110</v>
      </c>
      <c r="B132" s="84">
        <v>2021</v>
      </c>
      <c r="C132" s="85">
        <v>44490</v>
      </c>
      <c r="D132" s="84" t="s">
        <v>13</v>
      </c>
      <c r="E132" s="84" t="s">
        <v>209</v>
      </c>
      <c r="F132" s="84" t="s">
        <v>211</v>
      </c>
      <c r="G132" s="84" t="str">
        <f>VLOOKUP(J132,Riders!$A$2:$D$257,4,FALSE)</f>
        <v>GBR</v>
      </c>
      <c r="H132" s="84" t="s">
        <v>276</v>
      </c>
      <c r="I132" s="84" t="s">
        <v>598</v>
      </c>
      <c r="J132" s="84" t="s">
        <v>339</v>
      </c>
      <c r="K132" s="84" t="s">
        <v>559</v>
      </c>
      <c r="L132" s="86">
        <f>(C132-VLOOKUP(H132,Riders!$A$2:$C$2013,2,FALSE))/365</f>
        <v>27.63013698630137</v>
      </c>
      <c r="M132" s="86">
        <f>(C132-VLOOKUP(I132,Riders!$A$2:$C$2013,2,FALSE))/365</f>
        <v>24.2</v>
      </c>
      <c r="N132" s="86">
        <f>(C132-VLOOKUP(J132,Riders!$A$2:$C$2013,2,FALSE))/365</f>
        <v>31.243835616438357</v>
      </c>
      <c r="O132" s="86">
        <f>(C132-VLOOKUP(K132,Riders!$A$2:$C$2013,2,FALSE))/365</f>
        <v>24.580821917808219</v>
      </c>
      <c r="P132" s="84">
        <v>3</v>
      </c>
      <c r="Q132" s="65">
        <v>14.087</v>
      </c>
      <c r="R132" s="4">
        <v>22.593</v>
      </c>
      <c r="S132" s="4">
        <v>30.617999999999999</v>
      </c>
      <c r="T132" s="4">
        <v>38.427</v>
      </c>
      <c r="U132" s="4">
        <v>46.326999999999998</v>
      </c>
      <c r="V132" s="4">
        <v>54.006</v>
      </c>
      <c r="W132" s="53">
        <v>7.1394675925925922E-4</v>
      </c>
      <c r="X132" s="53">
        <v>8.034374999999999E-4</v>
      </c>
      <c r="Y132" s="53">
        <v>8.9177083333333328E-4</v>
      </c>
      <c r="Z132" s="53">
        <v>9.8027777777777761E-4</v>
      </c>
      <c r="AA132" s="53">
        <v>1.0711805555555555E-3</v>
      </c>
      <c r="AB132" s="53">
        <v>1.1607175925925925E-3</v>
      </c>
      <c r="AC132" s="53">
        <v>1.2496874999999999E-3</v>
      </c>
      <c r="AD132" s="53">
        <v>1.3401967592592591E-3</v>
      </c>
      <c r="AE132" s="53">
        <v>1.4300578703703704E-3</v>
      </c>
      <c r="AF132" s="53">
        <v>1.520462962962963E-3</v>
      </c>
      <c r="AG132" s="53">
        <v>1.6111921296296297E-3</v>
      </c>
      <c r="AH132" s="53">
        <v>1.7024652777777778E-3</v>
      </c>
      <c r="AI132" s="53">
        <v>1.7952430555555558E-3</v>
      </c>
      <c r="AJ132" s="53">
        <v>1.8855208333333334E-3</v>
      </c>
      <c r="AK132" s="53">
        <v>1.975740740740741E-3</v>
      </c>
      <c r="AL132" s="53">
        <v>2.065787037037037E-3</v>
      </c>
      <c r="AM132" s="53">
        <v>2.1583680555555553E-3</v>
      </c>
      <c r="AN132" s="53">
        <v>2.2493287037037039E-3</v>
      </c>
      <c r="AO132" s="53">
        <v>2.3422453703703704E-3</v>
      </c>
      <c r="AP132" s="53">
        <v>2.432986111111111E-3</v>
      </c>
      <c r="AQ132" s="53">
        <v>2.5236458333333335E-3</v>
      </c>
      <c r="AR132" s="53">
        <v>2.6140393518518518E-3</v>
      </c>
      <c r="AS132" s="53">
        <v>2.7058101851851857E-3</v>
      </c>
      <c r="AT132" s="53">
        <v>2.7972453703703701E-3</v>
      </c>
      <c r="AU132" s="53">
        <v>2.8885763888888889E-3</v>
      </c>
      <c r="AV132" s="53">
        <v>2.9786921296296297E-3</v>
      </c>
      <c r="AW132" s="8">
        <f t="shared" si="4"/>
        <v>55.952968421543439</v>
      </c>
    </row>
    <row r="133" spans="1:49">
      <c r="A133" s="84" t="s">
        <v>110</v>
      </c>
      <c r="B133" s="84">
        <v>2021</v>
      </c>
      <c r="C133" s="85">
        <v>44490</v>
      </c>
      <c r="D133" s="84" t="s">
        <v>13</v>
      </c>
      <c r="E133" s="84" t="s">
        <v>209</v>
      </c>
      <c r="F133" s="84" t="s">
        <v>211</v>
      </c>
      <c r="G133" s="84" t="str">
        <f>VLOOKUP(J133,Riders!$A$2:$D$257,4,FALSE)</f>
        <v>CAN</v>
      </c>
      <c r="H133" s="84" t="s">
        <v>262</v>
      </c>
      <c r="I133" s="84" t="s">
        <v>536</v>
      </c>
      <c r="J133" s="84" t="s">
        <v>221</v>
      </c>
      <c r="K133" s="84" t="s">
        <v>323</v>
      </c>
      <c r="L133" s="86">
        <f>(C133-VLOOKUP(H133,Riders!$A$2:$C$2013,2,FALSE))/365</f>
        <v>19.268493150684932</v>
      </c>
      <c r="M133" s="86">
        <f>(C133-VLOOKUP(I133,Riders!$A$2:$C$2013,2,FALSE))/365</f>
        <v>22.627397260273973</v>
      </c>
      <c r="N133" s="86">
        <f>(C133-VLOOKUP(J133,Riders!$A$2:$C$2013,2,FALSE))/365</f>
        <v>22.704109589041096</v>
      </c>
      <c r="O133" s="86">
        <f>(C133-VLOOKUP(K133,Riders!$A$2:$C$2013,2,FALSE))/365</f>
        <v>23.271232876712329</v>
      </c>
      <c r="P133" s="84">
        <v>4</v>
      </c>
      <c r="Q133" s="65">
        <v>14.654999999999999</v>
      </c>
      <c r="R133" s="4">
        <v>23.134</v>
      </c>
      <c r="S133" s="4">
        <v>31.065000000000001</v>
      </c>
      <c r="T133" s="4">
        <v>38.89</v>
      </c>
      <c r="U133" s="4">
        <v>46.765999999999998</v>
      </c>
      <c r="V133" s="4">
        <v>54.506</v>
      </c>
      <c r="W133" s="53">
        <v>7.2061342592592587E-4</v>
      </c>
      <c r="X133" s="53">
        <v>8.1090277777777769E-4</v>
      </c>
      <c r="Y133" s="53">
        <v>9.0289351851851858E-4</v>
      </c>
      <c r="Z133" s="53">
        <v>9.9239583333333319E-4</v>
      </c>
      <c r="AA133" s="53">
        <v>1.0820833333333331E-3</v>
      </c>
      <c r="AB133" s="53">
        <v>1.1718287037037038E-3</v>
      </c>
      <c r="AC133" s="53">
        <v>1.2629282407407409E-3</v>
      </c>
      <c r="AD133" s="53">
        <v>1.3530787037037038E-3</v>
      </c>
      <c r="AE133" s="53">
        <v>1.4449305555555559E-3</v>
      </c>
      <c r="AF133" s="53">
        <v>1.5358101851851852E-3</v>
      </c>
      <c r="AG133" s="53">
        <v>1.6262847222222223E-3</v>
      </c>
      <c r="AH133" s="53">
        <v>1.7189467592592595E-3</v>
      </c>
      <c r="AI133" s="53">
        <v>1.8116203703703703E-3</v>
      </c>
      <c r="AJ133" s="53">
        <v>1.9052893518518518E-3</v>
      </c>
      <c r="AK133" s="53">
        <v>2.0013194444444445E-3</v>
      </c>
      <c r="AL133" s="53">
        <v>2.0941319444444445E-3</v>
      </c>
      <c r="AM133" s="53">
        <v>2.1862500000000003E-3</v>
      </c>
      <c r="AN133" s="53">
        <v>2.2788541666666669E-3</v>
      </c>
      <c r="AO133" s="53">
        <v>2.3718287037037037E-3</v>
      </c>
      <c r="AP133" s="53">
        <v>2.4646875000000003E-3</v>
      </c>
      <c r="AQ133" s="53">
        <v>2.5600231481481485E-3</v>
      </c>
      <c r="AR133" s="53">
        <v>2.658668981481481E-3</v>
      </c>
      <c r="AS133" s="53">
        <v>2.7546296296296294E-3</v>
      </c>
      <c r="AT133" s="53">
        <v>2.8507870370370371E-3</v>
      </c>
      <c r="AU133" s="53">
        <v>2.9463541666666666E-3</v>
      </c>
      <c r="AV133" s="53">
        <v>3.0426967592592593E-3</v>
      </c>
      <c r="AW133" s="8">
        <f t="shared" si="4"/>
        <v>54.775970086234111</v>
      </c>
    </row>
    <row r="134" spans="1:49">
      <c r="A134" s="76" t="s">
        <v>71</v>
      </c>
      <c r="B134" s="76">
        <v>2021</v>
      </c>
      <c r="C134" s="78">
        <v>44448</v>
      </c>
      <c r="D134" s="76" t="s">
        <v>72</v>
      </c>
      <c r="E134" s="76" t="s">
        <v>518</v>
      </c>
      <c r="F134" s="76" t="s">
        <v>518</v>
      </c>
      <c r="G134" s="76" t="s">
        <v>15</v>
      </c>
      <c r="H134" s="76" t="s">
        <v>645</v>
      </c>
      <c r="I134" s="76" t="s">
        <v>234</v>
      </c>
      <c r="J134" s="76" t="s">
        <v>649</v>
      </c>
      <c r="K134" s="76" t="s">
        <v>650</v>
      </c>
      <c r="L134" s="79">
        <f>(C134-VLOOKUP(H134,Riders!$A$2:$C$2013,2,FALSE))/365</f>
        <v>24.55890410958904</v>
      </c>
      <c r="M134" s="79">
        <f>(C134-VLOOKUP(I134,Riders!$A$2:$C$2013,2,FALSE))/365</f>
        <v>22.205479452054796</v>
      </c>
      <c r="N134" s="79" t="e">
        <f>(C134-VLOOKUP(J134,Riders!$A$2:$C$2013,2,FALSE))/365</f>
        <v>#N/A</v>
      </c>
      <c r="O134" s="79">
        <f>(C134-VLOOKUP(K134,Riders!$A$2:$C$2013,2,FALSE))/365</f>
        <v>20.832876712328765</v>
      </c>
      <c r="P134" s="76">
        <v>1</v>
      </c>
      <c r="Q134" s="65">
        <v>14.938000000000001</v>
      </c>
      <c r="R134" s="4">
        <v>23.574000000000002</v>
      </c>
      <c r="S134" s="4">
        <v>31.815000000000001</v>
      </c>
      <c r="T134" s="4">
        <v>39.887</v>
      </c>
      <c r="U134" s="4">
        <v>47.917999999999999</v>
      </c>
      <c r="V134" s="4">
        <v>55.954999999999998</v>
      </c>
      <c r="W134" s="4" t="s">
        <v>651</v>
      </c>
      <c r="X134" s="4" t="s">
        <v>652</v>
      </c>
      <c r="Y134" s="4" t="s">
        <v>653</v>
      </c>
      <c r="Z134" s="4" t="s">
        <v>654</v>
      </c>
      <c r="AA134" s="4" t="s">
        <v>655</v>
      </c>
      <c r="AB134" s="4" t="s">
        <v>656</v>
      </c>
      <c r="AC134" s="4" t="s">
        <v>657</v>
      </c>
      <c r="AD134" s="4" t="s">
        <v>658</v>
      </c>
      <c r="AE134" s="4" t="s">
        <v>659</v>
      </c>
      <c r="AF134" s="4" t="s">
        <v>660</v>
      </c>
      <c r="AG134" s="4" t="s">
        <v>661</v>
      </c>
      <c r="AH134" s="4" t="s">
        <v>662</v>
      </c>
      <c r="AI134" s="4" t="s">
        <v>663</v>
      </c>
      <c r="AJ134" s="4" t="s">
        <v>664</v>
      </c>
      <c r="AK134" s="4" t="s">
        <v>665</v>
      </c>
      <c r="AL134" s="4" t="s">
        <v>666</v>
      </c>
      <c r="AM134" s="4" t="s">
        <v>667</v>
      </c>
      <c r="AN134" s="4" t="s">
        <v>668</v>
      </c>
      <c r="AO134" s="4" t="s">
        <v>669</v>
      </c>
      <c r="AP134" s="4" t="s">
        <v>670</v>
      </c>
      <c r="AQ134" s="4" t="s">
        <v>671</v>
      </c>
      <c r="AR134" s="4" t="s">
        <v>672</v>
      </c>
      <c r="AS134" s="4" t="s">
        <v>673</v>
      </c>
      <c r="AT134" s="4" t="s">
        <v>674</v>
      </c>
      <c r="AU134" s="4" t="s">
        <v>675</v>
      </c>
      <c r="AV134" s="4" t="s">
        <v>676</v>
      </c>
      <c r="AW134" s="8">
        <f t="shared" si="4"/>
        <v>53.458068827263624</v>
      </c>
    </row>
    <row r="135" spans="1:49">
      <c r="A135" s="76" t="s">
        <v>71</v>
      </c>
      <c r="B135" s="76">
        <v>2021</v>
      </c>
      <c r="C135" s="78">
        <v>44448</v>
      </c>
      <c r="D135" s="76" t="s">
        <v>72</v>
      </c>
      <c r="E135" s="76" t="s">
        <v>518</v>
      </c>
      <c r="F135" s="76" t="s">
        <v>518</v>
      </c>
      <c r="G135" s="76" t="s">
        <v>27</v>
      </c>
      <c r="H135" s="76" t="s">
        <v>262</v>
      </c>
      <c r="I135" s="76" t="s">
        <v>677</v>
      </c>
      <c r="J135" s="76" t="s">
        <v>536</v>
      </c>
      <c r="K135" s="76" t="s">
        <v>537</v>
      </c>
      <c r="L135" s="79">
        <f>(C135-VLOOKUP(H135,Riders!$A$2:$C$2013,2,FALSE))/365</f>
        <v>19.153424657534245</v>
      </c>
      <c r="M135" s="79">
        <f>(C135-VLOOKUP(I135,Riders!$A$2:$C$2013,2,FALSE))/365</f>
        <v>19.778082191780822</v>
      </c>
      <c r="N135" s="79">
        <f>(C135-VLOOKUP(J135,Riders!$A$2:$C$2013,2,FALSE))/365</f>
        <v>22.512328767123286</v>
      </c>
      <c r="O135" s="79">
        <f>(C135-VLOOKUP(K135,Riders!$A$2:$C$2013,2,FALSE))/365</f>
        <v>20.252054794520546</v>
      </c>
      <c r="P135" s="76">
        <v>2</v>
      </c>
      <c r="Q135" s="65">
        <v>14.728</v>
      </c>
      <c r="R135" s="4">
        <v>23.231999999999999</v>
      </c>
      <c r="S135" s="4">
        <v>31.376999999999999</v>
      </c>
      <c r="T135" s="4">
        <v>39.243000000000002</v>
      </c>
      <c r="U135" s="4">
        <v>47.332000000000001</v>
      </c>
      <c r="V135" s="4">
        <v>55.347000000000001</v>
      </c>
      <c r="W135" s="4" t="s">
        <v>678</v>
      </c>
      <c r="X135" s="4" t="s">
        <v>679</v>
      </c>
      <c r="Y135" s="4" t="s">
        <v>680</v>
      </c>
      <c r="Z135" s="4" t="s">
        <v>681</v>
      </c>
      <c r="AA135" s="4" t="s">
        <v>682</v>
      </c>
      <c r="AB135" s="4" t="s">
        <v>683</v>
      </c>
      <c r="AC135" s="4" t="s">
        <v>684</v>
      </c>
      <c r="AD135" s="4" t="s">
        <v>685</v>
      </c>
      <c r="AE135" s="4" t="s">
        <v>686</v>
      </c>
      <c r="AF135" s="4" t="s">
        <v>687</v>
      </c>
      <c r="AG135" s="4" t="s">
        <v>688</v>
      </c>
      <c r="AH135" s="4" t="s">
        <v>689</v>
      </c>
      <c r="AI135" s="4" t="s">
        <v>690</v>
      </c>
      <c r="AJ135" s="4" t="s">
        <v>691</v>
      </c>
      <c r="AK135" s="4" t="s">
        <v>692</v>
      </c>
      <c r="AL135" s="4" t="s">
        <v>693</v>
      </c>
      <c r="AM135" s="4" t="s">
        <v>694</v>
      </c>
      <c r="AN135" s="4" t="s">
        <v>695</v>
      </c>
      <c r="AO135" s="4" t="s">
        <v>696</v>
      </c>
      <c r="AP135" s="4" t="s">
        <v>697</v>
      </c>
      <c r="AQ135" s="4" t="s">
        <v>698</v>
      </c>
      <c r="AR135" s="4" t="s">
        <v>699</v>
      </c>
      <c r="AS135" s="4" t="s">
        <v>700</v>
      </c>
      <c r="AT135" s="4" t="s">
        <v>701</v>
      </c>
      <c r="AU135" s="4" t="s">
        <v>702</v>
      </c>
      <c r="AV135" s="4" t="s">
        <v>703</v>
      </c>
      <c r="AW135" s="8">
        <f t="shared" si="4"/>
        <v>53.337481804140324</v>
      </c>
    </row>
    <row r="136" spans="1:49">
      <c r="A136" s="76" t="s">
        <v>71</v>
      </c>
      <c r="B136" s="76">
        <v>2021</v>
      </c>
      <c r="C136" s="78">
        <v>44448</v>
      </c>
      <c r="D136" s="76" t="s">
        <v>72</v>
      </c>
      <c r="E136" s="76" t="s">
        <v>518</v>
      </c>
      <c r="F136" s="76" t="s">
        <v>518</v>
      </c>
      <c r="G136" s="76" t="s">
        <v>21</v>
      </c>
      <c r="H136" s="76" t="s">
        <v>282</v>
      </c>
      <c r="I136" s="76" t="s">
        <v>704</v>
      </c>
      <c r="J136" s="76" t="s">
        <v>705</v>
      </c>
      <c r="K136" s="76" t="s">
        <v>706</v>
      </c>
      <c r="L136" s="79">
        <f>(C136-VLOOKUP(H136,Riders!$A$2:$C$2013,2,FALSE))/365</f>
        <v>22.695890410958903</v>
      </c>
      <c r="M136" s="79">
        <f>(C136-VLOOKUP(I136,Riders!$A$2:$C$2013,2,FALSE))/365</f>
        <v>26.101369863013698</v>
      </c>
      <c r="N136" s="79">
        <f>(C136-VLOOKUP(J136,Riders!$A$2:$C$2013,2,FALSE))/365</f>
        <v>20.873972602739727</v>
      </c>
      <c r="O136" s="79" t="e">
        <f>(C136-VLOOKUP(K136,Riders!$A$2:$C$2013,2,FALSE))/365</f>
        <v>#N/A</v>
      </c>
      <c r="P136" s="76">
        <v>3</v>
      </c>
      <c r="Q136" s="65">
        <v>15.154</v>
      </c>
      <c r="R136" s="4">
        <v>23.763999999999999</v>
      </c>
      <c r="S136" s="4">
        <v>32.134999999999998</v>
      </c>
      <c r="T136" s="4">
        <v>40.167999999999999</v>
      </c>
      <c r="U136" s="4">
        <v>48.457000000000001</v>
      </c>
      <c r="V136" s="4">
        <v>56.445999999999998</v>
      </c>
      <c r="W136" s="4" t="s">
        <v>707</v>
      </c>
      <c r="X136" s="4" t="s">
        <v>708</v>
      </c>
      <c r="Y136" s="4" t="s">
        <v>709</v>
      </c>
      <c r="Z136" s="4" t="s">
        <v>710</v>
      </c>
      <c r="AA136" s="4" t="s">
        <v>711</v>
      </c>
      <c r="AB136" s="4" t="s">
        <v>712</v>
      </c>
      <c r="AC136" s="4" t="s">
        <v>713</v>
      </c>
      <c r="AD136" s="4" t="s">
        <v>714</v>
      </c>
      <c r="AE136" s="4" t="s">
        <v>715</v>
      </c>
      <c r="AF136" s="4" t="s">
        <v>716</v>
      </c>
      <c r="AG136" s="4" t="s">
        <v>717</v>
      </c>
      <c r="AH136" s="4" t="s">
        <v>718</v>
      </c>
      <c r="AI136" s="4" t="s">
        <v>719</v>
      </c>
      <c r="AJ136" s="4" t="s">
        <v>720</v>
      </c>
      <c r="AK136" s="4" t="s">
        <v>721</v>
      </c>
      <c r="AL136" s="4" t="s">
        <v>722</v>
      </c>
      <c r="AM136" s="4" t="s">
        <v>723</v>
      </c>
      <c r="AN136" s="4" t="s">
        <v>724</v>
      </c>
      <c r="AO136" s="4" t="s">
        <v>725</v>
      </c>
      <c r="AP136" s="4" t="s">
        <v>726</v>
      </c>
      <c r="AQ136" s="4" t="s">
        <v>727</v>
      </c>
      <c r="AR136" s="4" t="s">
        <v>728</v>
      </c>
      <c r="AS136" s="4" t="s">
        <v>729</v>
      </c>
      <c r="AT136" s="4" t="s">
        <v>730</v>
      </c>
      <c r="AU136" s="4" t="s">
        <v>731</v>
      </c>
      <c r="AV136" s="4" t="s">
        <v>732</v>
      </c>
      <c r="AW136" s="8">
        <f t="shared" si="4"/>
        <v>53.30589067109895</v>
      </c>
    </row>
    <row r="137" spans="1:49">
      <c r="A137" s="76" t="s">
        <v>71</v>
      </c>
      <c r="B137" s="76">
        <v>2021</v>
      </c>
      <c r="C137" s="78">
        <v>44448</v>
      </c>
      <c r="D137" s="76" t="s">
        <v>72</v>
      </c>
      <c r="E137" s="76" t="s">
        <v>518</v>
      </c>
      <c r="F137" s="76" t="s">
        <v>518</v>
      </c>
      <c r="G137" s="76" t="s">
        <v>47</v>
      </c>
      <c r="H137" s="76" t="s">
        <v>275</v>
      </c>
      <c r="I137" s="76" t="s">
        <v>287</v>
      </c>
      <c r="J137" s="76" t="s">
        <v>611</v>
      </c>
      <c r="K137" s="76" t="s">
        <v>641</v>
      </c>
      <c r="L137" s="79">
        <f>(C137-VLOOKUP(H137,Riders!$A$2:$C$2013,2,FALSE))/365</f>
        <v>24.69041095890411</v>
      </c>
      <c r="M137" s="79">
        <f>(C137-VLOOKUP(I137,Riders!$A$2:$C$2013,2,FALSE))/365</f>
        <v>25.317808219178083</v>
      </c>
      <c r="N137" s="79">
        <f>(C137-VLOOKUP(J137,Riders!$A$2:$C$2013,2,FALSE))/365</f>
        <v>23.252054794520546</v>
      </c>
      <c r="O137" s="79">
        <f>(C137-VLOOKUP(K137,Riders!$A$2:$C$2013,2,FALSE))/365</f>
        <v>18.778082191780822</v>
      </c>
      <c r="P137" s="76">
        <v>4</v>
      </c>
      <c r="Q137" s="65">
        <v>15.528</v>
      </c>
      <c r="R137" s="4">
        <v>24.584</v>
      </c>
      <c r="S137" s="4">
        <v>32.905999999999999</v>
      </c>
      <c r="T137" s="4">
        <v>41.029000000000003</v>
      </c>
      <c r="U137" s="4">
        <v>49.186</v>
      </c>
      <c r="V137" s="4">
        <v>57.366</v>
      </c>
      <c r="W137" s="4" t="s">
        <v>733</v>
      </c>
      <c r="X137" s="4" t="s">
        <v>734</v>
      </c>
      <c r="Y137" s="4" t="s">
        <v>735</v>
      </c>
      <c r="Z137" s="4" t="s">
        <v>736</v>
      </c>
      <c r="AA137" s="4" t="s">
        <v>737</v>
      </c>
      <c r="AB137" s="4" t="s">
        <v>738</v>
      </c>
      <c r="AC137" s="4" t="s">
        <v>739</v>
      </c>
      <c r="AD137" s="4" t="s">
        <v>740</v>
      </c>
      <c r="AE137" s="4" t="s">
        <v>741</v>
      </c>
      <c r="AF137" s="4" t="s">
        <v>742</v>
      </c>
      <c r="AG137" s="4" t="s">
        <v>743</v>
      </c>
      <c r="AH137" s="4" t="s">
        <v>744</v>
      </c>
      <c r="AI137" s="4" t="s">
        <v>745</v>
      </c>
      <c r="AJ137" s="4" t="s">
        <v>746</v>
      </c>
      <c r="AK137" s="4" t="s">
        <v>747</v>
      </c>
      <c r="AL137" s="4" t="s">
        <v>748</v>
      </c>
      <c r="AM137" s="4" t="s">
        <v>749</v>
      </c>
      <c r="AN137" s="4" t="s">
        <v>750</v>
      </c>
      <c r="AO137" s="4" t="s">
        <v>751</v>
      </c>
      <c r="AP137" s="4" t="s">
        <v>752</v>
      </c>
      <c r="AQ137" s="4" t="s">
        <v>753</v>
      </c>
      <c r="AR137" s="4" t="s">
        <v>754</v>
      </c>
      <c r="AS137" s="4" t="s">
        <v>755</v>
      </c>
      <c r="AT137" s="4" t="s">
        <v>756</v>
      </c>
      <c r="AU137" s="4" t="s">
        <v>757</v>
      </c>
      <c r="AV137" s="4" t="s">
        <v>758</v>
      </c>
      <c r="AW137" s="8">
        <f t="shared" si="4"/>
        <v>52.983056460069548</v>
      </c>
    </row>
    <row r="138" spans="1:49">
      <c r="A138" s="76" t="s">
        <v>71</v>
      </c>
      <c r="B138" s="76">
        <v>2021</v>
      </c>
      <c r="C138" s="78">
        <v>44448</v>
      </c>
      <c r="D138" s="76" t="s">
        <v>72</v>
      </c>
      <c r="E138" s="76" t="s">
        <v>518</v>
      </c>
      <c r="F138" s="76" t="s">
        <v>518</v>
      </c>
      <c r="G138" s="76" t="s">
        <v>44</v>
      </c>
      <c r="H138" s="76" t="s">
        <v>587</v>
      </c>
      <c r="I138" s="76" t="s">
        <v>248</v>
      </c>
      <c r="J138" s="76" t="s">
        <v>759</v>
      </c>
      <c r="K138" s="76" t="s">
        <v>760</v>
      </c>
      <c r="L138" s="79">
        <f>(C138-VLOOKUP(H138,Riders!$A$2:$C$2013,2,FALSE))/365</f>
        <v>20.12876712328767</v>
      </c>
      <c r="M138" s="79">
        <f>(C138-VLOOKUP(I138,Riders!$A$2:$C$2013,2,FALSE))/365</f>
        <v>19.109589041095891</v>
      </c>
      <c r="N138" s="79" t="e">
        <f>(C138-VLOOKUP(J138,Riders!$A$2:$C$2013,2,FALSE))/365</f>
        <v>#N/A</v>
      </c>
      <c r="O138" s="79" t="e">
        <f>(C138-VLOOKUP(K138,Riders!$A$2:$C$2013,2,FALSE))/365</f>
        <v>#N/A</v>
      </c>
      <c r="P138" s="76">
        <v>5</v>
      </c>
      <c r="Q138" s="65">
        <v>15.321999999999999</v>
      </c>
      <c r="R138" s="4">
        <v>24.582000000000001</v>
      </c>
      <c r="S138" s="4">
        <v>33.512</v>
      </c>
      <c r="T138" s="4">
        <v>41.981000000000002</v>
      </c>
      <c r="U138" s="4">
        <v>50.64</v>
      </c>
      <c r="V138" s="4">
        <v>59.293999999999997</v>
      </c>
      <c r="W138" s="4" t="s">
        <v>761</v>
      </c>
      <c r="X138" s="4" t="s">
        <v>762</v>
      </c>
      <c r="Y138" s="4" t="s">
        <v>763</v>
      </c>
      <c r="Z138" s="4" t="s">
        <v>764</v>
      </c>
      <c r="AA138" s="4" t="s">
        <v>765</v>
      </c>
      <c r="AB138" s="4" t="s">
        <v>766</v>
      </c>
      <c r="AC138" s="4" t="s">
        <v>767</v>
      </c>
      <c r="AD138" s="4" t="s">
        <v>768</v>
      </c>
      <c r="AE138" s="4" t="s">
        <v>769</v>
      </c>
      <c r="AF138" s="4" t="s">
        <v>770</v>
      </c>
      <c r="AG138" s="4" t="s">
        <v>771</v>
      </c>
      <c r="AH138" s="4" t="s">
        <v>772</v>
      </c>
      <c r="AI138" s="4" t="s">
        <v>773</v>
      </c>
      <c r="AJ138" s="4" t="s">
        <v>774</v>
      </c>
      <c r="AK138" s="4" t="s">
        <v>775</v>
      </c>
      <c r="AL138" s="4" t="s">
        <v>776</v>
      </c>
      <c r="AM138" s="4" t="s">
        <v>777</v>
      </c>
      <c r="AN138" s="4" t="s">
        <v>778</v>
      </c>
      <c r="AO138" s="4" t="s">
        <v>779</v>
      </c>
      <c r="AP138" s="4" t="s">
        <v>780</v>
      </c>
      <c r="AQ138" s="4" t="s">
        <v>781</v>
      </c>
      <c r="AR138" s="4" t="s">
        <v>782</v>
      </c>
      <c r="AS138" s="4" t="s">
        <v>783</v>
      </c>
      <c r="AT138" s="4" t="s">
        <v>784</v>
      </c>
      <c r="AU138" s="4" t="s">
        <v>785</v>
      </c>
      <c r="AV138" s="4" t="s">
        <v>786</v>
      </c>
      <c r="AW138" s="8">
        <f t="shared" si="4"/>
        <v>50.041005824217066</v>
      </c>
    </row>
    <row r="139" spans="1:49">
      <c r="A139" s="76" t="s">
        <v>71</v>
      </c>
      <c r="B139" s="76">
        <v>2021</v>
      </c>
      <c r="C139" s="78">
        <v>44448</v>
      </c>
      <c r="D139" s="76" t="s">
        <v>72</v>
      </c>
      <c r="E139" s="76" t="s">
        <v>518</v>
      </c>
      <c r="F139" s="76" t="s">
        <v>518</v>
      </c>
      <c r="G139" s="76" t="s">
        <v>70</v>
      </c>
      <c r="H139" s="76" t="s">
        <v>533</v>
      </c>
      <c r="I139" s="76" t="s">
        <v>532</v>
      </c>
      <c r="J139" s="76" t="s">
        <v>299</v>
      </c>
      <c r="K139" s="76" t="s">
        <v>617</v>
      </c>
      <c r="L139" s="79">
        <f>(C139-VLOOKUP(H139,Riders!$A$2:$C$2013,2,FALSE))/365</f>
        <v>18.863013698630137</v>
      </c>
      <c r="M139" s="79">
        <f>(C139-VLOOKUP(I139,Riders!$A$2:$C$2013,2,FALSE))/365</f>
        <v>20.043835616438358</v>
      </c>
      <c r="N139" s="79">
        <f>(C139-VLOOKUP(J139,Riders!$A$2:$C$2013,2,FALSE))/365</f>
        <v>22.487671232876714</v>
      </c>
      <c r="O139" s="79">
        <f>(C139-VLOOKUP(K139,Riders!$A$2:$C$2013,2,FALSE))/365</f>
        <v>20.12054794520548</v>
      </c>
      <c r="P139" s="76">
        <v>6</v>
      </c>
      <c r="Q139" s="65">
        <v>15.702</v>
      </c>
      <c r="R139" s="4">
        <v>25.701000000000001</v>
      </c>
      <c r="S139" s="4">
        <v>35.978999999999999</v>
      </c>
      <c r="T139" s="4">
        <v>45.860999999999997</v>
      </c>
      <c r="U139" s="4">
        <v>55.963000000000001</v>
      </c>
      <c r="V139" s="4" t="s">
        <v>787</v>
      </c>
      <c r="W139" s="4" t="s">
        <v>788</v>
      </c>
      <c r="X139" s="4" t="s">
        <v>789</v>
      </c>
      <c r="Y139" s="4" t="s">
        <v>790</v>
      </c>
      <c r="Z139" s="4" t="s">
        <v>791</v>
      </c>
      <c r="AA139" s="4" t="s">
        <v>792</v>
      </c>
      <c r="AB139" s="4" t="s">
        <v>793</v>
      </c>
      <c r="AC139" s="4" t="s">
        <v>794</v>
      </c>
      <c r="AD139" s="4" t="s">
        <v>795</v>
      </c>
      <c r="AE139" s="4" t="s">
        <v>796</v>
      </c>
      <c r="AF139" s="4" t="s">
        <v>797</v>
      </c>
      <c r="AG139" s="4" t="s">
        <v>798</v>
      </c>
      <c r="AH139" s="4" t="s">
        <v>799</v>
      </c>
      <c r="AI139" s="4" t="s">
        <v>800</v>
      </c>
      <c r="AJ139" s="4" t="s">
        <v>801</v>
      </c>
      <c r="AK139" s="4" t="s">
        <v>802</v>
      </c>
      <c r="AL139" s="4" t="s">
        <v>803</v>
      </c>
      <c r="AM139" s="4" t="s">
        <v>804</v>
      </c>
      <c r="AN139" s="4" t="s">
        <v>805</v>
      </c>
      <c r="AO139" s="4" t="s">
        <v>806</v>
      </c>
      <c r="AP139" s="4" t="s">
        <v>807</v>
      </c>
      <c r="AQ139" s="4" t="s">
        <v>808</v>
      </c>
      <c r="AR139" s="4" t="s">
        <v>809</v>
      </c>
      <c r="AS139" s="4" t="s">
        <v>810</v>
      </c>
      <c r="AT139" s="4" t="s">
        <v>811</v>
      </c>
      <c r="AU139" s="4" t="s">
        <v>812</v>
      </c>
      <c r="AV139" s="4" t="s">
        <v>813</v>
      </c>
      <c r="AW139" s="8">
        <f t="shared" si="4"/>
        <v>43.315435635969862</v>
      </c>
    </row>
    <row r="140" spans="1:49">
      <c r="A140" s="77" t="s">
        <v>71</v>
      </c>
      <c r="B140" s="77">
        <v>2021</v>
      </c>
      <c r="C140" s="87">
        <v>44448</v>
      </c>
      <c r="D140" s="77" t="s">
        <v>72</v>
      </c>
      <c r="E140" s="77" t="s">
        <v>595</v>
      </c>
      <c r="F140" s="77">
        <v>1</v>
      </c>
      <c r="G140" s="77" t="s">
        <v>44</v>
      </c>
      <c r="H140" s="77" t="s">
        <v>587</v>
      </c>
      <c r="I140" s="77" t="s">
        <v>248</v>
      </c>
      <c r="J140" s="77" t="s">
        <v>759</v>
      </c>
      <c r="K140" s="77" t="s">
        <v>760</v>
      </c>
      <c r="L140" s="82">
        <f>(C140-VLOOKUP(H140,Riders!$A$2:$C$2013,2,FALSE))/365</f>
        <v>20.12876712328767</v>
      </c>
      <c r="M140" s="82">
        <f>(C140-VLOOKUP(I140,Riders!$A$2:$C$2013,2,FALSE))/365</f>
        <v>19.109589041095891</v>
      </c>
      <c r="N140" s="82" t="e">
        <f>(C140-VLOOKUP(J140,Riders!$A$2:$C$2013,2,FALSE))/365</f>
        <v>#N/A</v>
      </c>
      <c r="O140" s="82" t="e">
        <f>(C140-VLOOKUP(K140,Riders!$A$2:$C$2013,2,FALSE))/365</f>
        <v>#N/A</v>
      </c>
      <c r="P140" s="77">
        <v>1</v>
      </c>
      <c r="Q140" s="65">
        <v>14.701000000000001</v>
      </c>
      <c r="R140" s="4">
        <v>23.37</v>
      </c>
      <c r="S140" s="4">
        <v>32.011000000000003</v>
      </c>
      <c r="T140" s="4">
        <v>40.631999999999998</v>
      </c>
      <c r="U140" s="4">
        <v>49.488</v>
      </c>
      <c r="V140" s="4">
        <v>58.069000000000003</v>
      </c>
      <c r="W140" s="4" t="s">
        <v>814</v>
      </c>
      <c r="X140" s="4" t="s">
        <v>815</v>
      </c>
      <c r="Y140" s="4" t="s">
        <v>816</v>
      </c>
      <c r="Z140" s="4" t="s">
        <v>817</v>
      </c>
      <c r="AA140" s="4" t="s">
        <v>818</v>
      </c>
      <c r="AB140" s="4" t="s">
        <v>819</v>
      </c>
      <c r="AC140" s="4" t="s">
        <v>820</v>
      </c>
      <c r="AD140" s="4" t="s">
        <v>821</v>
      </c>
      <c r="AE140" s="4" t="s">
        <v>822</v>
      </c>
      <c r="AF140" s="4" t="s">
        <v>823</v>
      </c>
      <c r="AG140" s="4" t="s">
        <v>824</v>
      </c>
      <c r="AH140" s="4" t="s">
        <v>825</v>
      </c>
      <c r="AI140" s="4" t="s">
        <v>826</v>
      </c>
      <c r="AJ140" s="4" t="s">
        <v>827</v>
      </c>
      <c r="AK140" s="4" t="s">
        <v>828</v>
      </c>
      <c r="AL140" s="4" t="s">
        <v>829</v>
      </c>
      <c r="AM140" s="59">
        <v>2.4308564814814813E-3</v>
      </c>
      <c r="AN140" s="4" t="s">
        <v>830</v>
      </c>
      <c r="AO140" s="4" t="s">
        <v>831</v>
      </c>
      <c r="AP140" s="4" t="s">
        <v>832</v>
      </c>
      <c r="AQ140" s="4" t="s">
        <v>833</v>
      </c>
      <c r="AR140" s="4" t="s">
        <v>834</v>
      </c>
      <c r="AS140" s="4" t="s">
        <v>835</v>
      </c>
      <c r="AT140" s="4" t="s">
        <v>836</v>
      </c>
      <c r="AU140" s="4" t="s">
        <v>837</v>
      </c>
      <c r="AV140" s="4" t="s">
        <v>838</v>
      </c>
      <c r="AW140" s="8">
        <f t="shared" si="4"/>
        <v>49.571413818031601</v>
      </c>
    </row>
    <row r="141" spans="1:49">
      <c r="A141" s="77" t="s">
        <v>71</v>
      </c>
      <c r="B141" s="77">
        <v>2021</v>
      </c>
      <c r="C141" s="87">
        <v>44448</v>
      </c>
      <c r="D141" s="77" t="s">
        <v>72</v>
      </c>
      <c r="E141" s="77" t="s">
        <v>595</v>
      </c>
      <c r="F141" s="77">
        <v>1</v>
      </c>
      <c r="G141" s="77" t="s">
        <v>70</v>
      </c>
      <c r="H141" s="77" t="s">
        <v>533</v>
      </c>
      <c r="I141" s="77" t="s">
        <v>532</v>
      </c>
      <c r="J141" s="77" t="s">
        <v>299</v>
      </c>
      <c r="K141" s="77" t="s">
        <v>617</v>
      </c>
      <c r="L141" s="82">
        <f>(C141-VLOOKUP(H141,Riders!$A$2:$C$2013,2,FALSE))/365</f>
        <v>18.863013698630137</v>
      </c>
      <c r="M141" s="82">
        <f>(C141-VLOOKUP(I141,Riders!$A$2:$C$2013,2,FALSE))/365</f>
        <v>20.043835616438358</v>
      </c>
      <c r="N141" s="82">
        <f>(C141-VLOOKUP(J141,Riders!$A$2:$C$2013,2,FALSE))/365</f>
        <v>22.487671232876714</v>
      </c>
      <c r="O141" s="82">
        <f>(C141-VLOOKUP(K141,Riders!$A$2:$C$2013,2,FALSE))/365</f>
        <v>20.12054794520548</v>
      </c>
      <c r="P141" s="77">
        <v>2</v>
      </c>
      <c r="Q141" s="65">
        <v>15.135</v>
      </c>
      <c r="R141" s="4">
        <v>25.253</v>
      </c>
      <c r="S141" s="4">
        <v>35.008000000000003</v>
      </c>
      <c r="T141" s="4">
        <v>44.234000000000002</v>
      </c>
      <c r="U141" s="4">
        <v>53.634</v>
      </c>
      <c r="V141" s="4" t="s">
        <v>839</v>
      </c>
      <c r="W141" s="4" t="s">
        <v>840</v>
      </c>
      <c r="X141" s="4" t="s">
        <v>841</v>
      </c>
      <c r="Y141" s="4" t="s">
        <v>842</v>
      </c>
      <c r="Z141" s="4" t="s">
        <v>843</v>
      </c>
      <c r="AA141" s="4" t="s">
        <v>844</v>
      </c>
      <c r="AB141" s="4" t="s">
        <v>845</v>
      </c>
      <c r="AC141" s="4" t="s">
        <v>846</v>
      </c>
      <c r="AD141" s="4" t="s">
        <v>847</v>
      </c>
      <c r="AE141" s="4" t="s">
        <v>848</v>
      </c>
      <c r="AF141" s="4" t="s">
        <v>849</v>
      </c>
      <c r="AG141" s="4" t="s">
        <v>850</v>
      </c>
      <c r="AH141" s="4" t="s">
        <v>851</v>
      </c>
      <c r="AI141" s="4" t="s">
        <v>852</v>
      </c>
      <c r="AJ141" s="4" t="s">
        <v>853</v>
      </c>
      <c r="AK141" s="4" t="s">
        <v>854</v>
      </c>
      <c r="AL141" s="4" t="s">
        <v>855</v>
      </c>
      <c r="AM141" s="4" t="s">
        <v>856</v>
      </c>
      <c r="AN141" s="4" t="s">
        <v>857</v>
      </c>
      <c r="AO141" s="4" t="s">
        <v>858</v>
      </c>
      <c r="AP141" s="4" t="s">
        <v>859</v>
      </c>
      <c r="AQ141" s="4" t="s">
        <v>860</v>
      </c>
      <c r="AR141" s="4" t="s">
        <v>861</v>
      </c>
      <c r="AS141" s="4" t="s">
        <v>862</v>
      </c>
      <c r="AT141" s="4" t="s">
        <v>863</v>
      </c>
      <c r="AU141" s="4" t="s">
        <v>864</v>
      </c>
      <c r="AV141" s="4" t="s">
        <v>865</v>
      </c>
      <c r="AW141" s="8">
        <f t="shared" si="4"/>
        <v>42.317344821708808</v>
      </c>
    </row>
    <row r="142" spans="1:49">
      <c r="A142" s="77" t="s">
        <v>71</v>
      </c>
      <c r="B142" s="77">
        <v>2021</v>
      </c>
      <c r="C142" s="87">
        <v>44448</v>
      </c>
      <c r="D142" s="77" t="s">
        <v>72</v>
      </c>
      <c r="E142" s="77" t="s">
        <v>595</v>
      </c>
      <c r="F142" s="77">
        <v>2</v>
      </c>
      <c r="G142" s="77" t="s">
        <v>27</v>
      </c>
      <c r="H142" s="77" t="s">
        <v>262</v>
      </c>
      <c r="I142" s="77" t="s">
        <v>677</v>
      </c>
      <c r="J142" s="77" t="s">
        <v>536</v>
      </c>
      <c r="K142" s="77" t="s">
        <v>537</v>
      </c>
      <c r="L142" s="82">
        <f>(C142-VLOOKUP(H142,Riders!$A$2:$C$2013,2,FALSE))/365</f>
        <v>19.153424657534245</v>
      </c>
      <c r="M142" s="82">
        <f>(C142-VLOOKUP(I142,Riders!$A$2:$C$2013,2,FALSE))/365</f>
        <v>19.778082191780822</v>
      </c>
      <c r="N142" s="82">
        <f>(C142-VLOOKUP(J142,Riders!$A$2:$C$2013,2,FALSE))/365</f>
        <v>22.512328767123286</v>
      </c>
      <c r="O142" s="82">
        <f>(C142-VLOOKUP(K142,Riders!$A$2:$C$2013,2,FALSE))/365</f>
        <v>20.252054794520546</v>
      </c>
      <c r="P142" s="77">
        <v>1</v>
      </c>
      <c r="Q142" s="65">
        <v>14.711</v>
      </c>
      <c r="R142" s="4">
        <v>23.234999999999999</v>
      </c>
      <c r="S142" s="4">
        <v>31.288</v>
      </c>
      <c r="T142" s="4">
        <v>39.113</v>
      </c>
      <c r="U142" s="4">
        <v>47.124000000000002</v>
      </c>
      <c r="V142" s="4">
        <v>55.030999999999999</v>
      </c>
      <c r="W142" s="4" t="s">
        <v>866</v>
      </c>
      <c r="X142" s="4" t="s">
        <v>867</v>
      </c>
      <c r="Y142" s="4" t="s">
        <v>868</v>
      </c>
      <c r="Z142" s="4" t="s">
        <v>869</v>
      </c>
      <c r="AA142" s="4" t="s">
        <v>870</v>
      </c>
      <c r="AB142" s="4" t="s">
        <v>871</v>
      </c>
      <c r="AC142" s="4" t="s">
        <v>872</v>
      </c>
      <c r="AD142" s="4" t="s">
        <v>873</v>
      </c>
      <c r="AE142" s="4" t="s">
        <v>874</v>
      </c>
      <c r="AF142" s="4" t="s">
        <v>875</v>
      </c>
      <c r="AG142" s="4" t="s">
        <v>876</v>
      </c>
      <c r="AH142" s="4" t="s">
        <v>877</v>
      </c>
      <c r="AI142" s="4" t="s">
        <v>878</v>
      </c>
      <c r="AJ142" s="4" t="s">
        <v>879</v>
      </c>
      <c r="AK142" s="4" t="s">
        <v>880</v>
      </c>
      <c r="AL142" s="4" t="s">
        <v>881</v>
      </c>
      <c r="AM142" s="4" t="s">
        <v>882</v>
      </c>
      <c r="AN142" s="4" t="s">
        <v>883</v>
      </c>
      <c r="AO142" s="4" t="s">
        <v>884</v>
      </c>
      <c r="AP142" s="4" t="s">
        <v>885</v>
      </c>
      <c r="AQ142" s="4" t="s">
        <v>886</v>
      </c>
      <c r="AR142" s="4" t="s">
        <v>887</v>
      </c>
      <c r="AS142" s="4" t="s">
        <v>888</v>
      </c>
      <c r="AT142" s="4" t="s">
        <v>889</v>
      </c>
      <c r="AU142" s="4" t="s">
        <v>890</v>
      </c>
      <c r="AV142" s="4" t="s">
        <v>891</v>
      </c>
      <c r="AW142" s="8">
        <f t="shared" si="4"/>
        <v>54.21298928164024</v>
      </c>
    </row>
    <row r="143" spans="1:49">
      <c r="A143" s="77" t="s">
        <v>71</v>
      </c>
      <c r="B143" s="77">
        <v>2021</v>
      </c>
      <c r="C143" s="87">
        <v>44448</v>
      </c>
      <c r="D143" s="77" t="s">
        <v>72</v>
      </c>
      <c r="E143" s="77" t="s">
        <v>595</v>
      </c>
      <c r="F143" s="77">
        <v>2</v>
      </c>
      <c r="G143" s="77" t="s">
        <v>21</v>
      </c>
      <c r="H143" s="77" t="s">
        <v>282</v>
      </c>
      <c r="I143" s="77" t="s">
        <v>704</v>
      </c>
      <c r="J143" s="77" t="s">
        <v>705</v>
      </c>
      <c r="K143" s="77" t="s">
        <v>706</v>
      </c>
      <c r="L143" s="82">
        <f>(C143-VLOOKUP(H143,Riders!$A$2:$C$2013,2,FALSE))/365</f>
        <v>22.695890410958903</v>
      </c>
      <c r="M143" s="82">
        <f>(C143-VLOOKUP(I143,Riders!$A$2:$C$2013,2,FALSE))/365</f>
        <v>26.101369863013698</v>
      </c>
      <c r="N143" s="82">
        <f>(C143-VLOOKUP(J143,Riders!$A$2:$C$2013,2,FALSE))/365</f>
        <v>20.873972602739727</v>
      </c>
      <c r="O143" s="82" t="e">
        <f>(C143-VLOOKUP(K143,Riders!$A$2:$C$2013,2,FALSE))/365</f>
        <v>#N/A</v>
      </c>
      <c r="P143" s="77">
        <v>2</v>
      </c>
      <c r="Q143" s="65">
        <v>14.959</v>
      </c>
      <c r="R143" s="4">
        <v>23.585000000000001</v>
      </c>
      <c r="S143" s="4">
        <v>31.923999999999999</v>
      </c>
      <c r="T143" s="4">
        <v>40.006999999999998</v>
      </c>
      <c r="U143" s="4">
        <v>48.045000000000002</v>
      </c>
      <c r="V143" s="4">
        <v>56.195</v>
      </c>
      <c r="W143" s="4" t="s">
        <v>892</v>
      </c>
      <c r="X143" s="4" t="s">
        <v>893</v>
      </c>
      <c r="Y143" s="4" t="s">
        <v>894</v>
      </c>
      <c r="Z143" s="4" t="s">
        <v>895</v>
      </c>
      <c r="AA143" s="4" t="s">
        <v>896</v>
      </c>
      <c r="AB143" s="4" t="s">
        <v>897</v>
      </c>
      <c r="AC143" s="4" t="s">
        <v>898</v>
      </c>
      <c r="AD143" s="4" t="s">
        <v>899</v>
      </c>
      <c r="AE143" s="4" t="s">
        <v>900</v>
      </c>
      <c r="AF143" s="4" t="s">
        <v>901</v>
      </c>
      <c r="AG143" s="4" t="s">
        <v>902</v>
      </c>
      <c r="AH143" s="4" t="s">
        <v>903</v>
      </c>
      <c r="AI143" s="4" t="s">
        <v>904</v>
      </c>
      <c r="AJ143" s="4" t="s">
        <v>905</v>
      </c>
      <c r="AK143" s="4" t="s">
        <v>906</v>
      </c>
      <c r="AL143" s="4" t="s">
        <v>907</v>
      </c>
      <c r="AM143" s="4" t="s">
        <v>908</v>
      </c>
      <c r="AN143" s="4" t="s">
        <v>909</v>
      </c>
      <c r="AO143" s="4" t="s">
        <v>910</v>
      </c>
      <c r="AP143" s="4" t="s">
        <v>911</v>
      </c>
      <c r="AQ143" s="4" t="s">
        <v>912</v>
      </c>
      <c r="AR143" s="4" t="s">
        <v>913</v>
      </c>
      <c r="AS143" s="4" t="s">
        <v>914</v>
      </c>
      <c r="AT143" s="4" t="s">
        <v>915</v>
      </c>
      <c r="AU143" s="4" t="s">
        <v>916</v>
      </c>
      <c r="AV143" s="4" t="s">
        <v>917</v>
      </c>
      <c r="AW143" s="8">
        <f t="shared" si="4"/>
        <v>53.640075096105129</v>
      </c>
    </row>
    <row r="144" spans="1:49">
      <c r="A144" s="77" t="s">
        <v>71</v>
      </c>
      <c r="B144" s="77">
        <v>2021</v>
      </c>
      <c r="C144" s="87">
        <v>44448</v>
      </c>
      <c r="D144" s="77" t="s">
        <v>72</v>
      </c>
      <c r="E144" s="77" t="s">
        <v>595</v>
      </c>
      <c r="F144" s="77">
        <v>3</v>
      </c>
      <c r="G144" s="77" t="s">
        <v>47</v>
      </c>
      <c r="H144" s="77" t="s">
        <v>275</v>
      </c>
      <c r="I144" s="77" t="s">
        <v>287</v>
      </c>
      <c r="J144" s="77" t="s">
        <v>611</v>
      </c>
      <c r="K144" s="77" t="s">
        <v>641</v>
      </c>
      <c r="L144" s="82">
        <f>(C144-VLOOKUP(H144,Riders!$A$2:$C$2013,2,FALSE))/365</f>
        <v>24.69041095890411</v>
      </c>
      <c r="M144" s="82">
        <f>(C144-VLOOKUP(I144,Riders!$A$2:$C$2013,2,FALSE))/365</f>
        <v>25.317808219178083</v>
      </c>
      <c r="N144" s="82">
        <f>(C144-VLOOKUP(J144,Riders!$A$2:$C$2013,2,FALSE))/365</f>
        <v>23.252054794520546</v>
      </c>
      <c r="O144" s="82">
        <f>(C144-VLOOKUP(K144,Riders!$A$2:$C$2013,2,FALSE))/365</f>
        <v>18.778082191780822</v>
      </c>
      <c r="P144" s="77">
        <v>1</v>
      </c>
      <c r="Q144" s="65">
        <v>14.718</v>
      </c>
      <c r="R144" s="4">
        <v>23.14</v>
      </c>
      <c r="S144" s="4">
        <v>30.936</v>
      </c>
      <c r="T144" s="4">
        <v>38.636000000000003</v>
      </c>
      <c r="U144" s="4">
        <v>46.424999999999997</v>
      </c>
      <c r="V144" s="4">
        <v>54.268000000000001</v>
      </c>
      <c r="W144" s="4" t="s">
        <v>918</v>
      </c>
      <c r="X144" s="4" t="s">
        <v>919</v>
      </c>
      <c r="Y144" s="4" t="s">
        <v>920</v>
      </c>
      <c r="Z144" s="4" t="s">
        <v>921</v>
      </c>
      <c r="AA144" s="4" t="s">
        <v>922</v>
      </c>
      <c r="AB144" s="4" t="s">
        <v>923</v>
      </c>
      <c r="AC144" s="4" t="s">
        <v>924</v>
      </c>
      <c r="AD144" s="4" t="s">
        <v>925</v>
      </c>
      <c r="AE144" s="4" t="s">
        <v>926</v>
      </c>
      <c r="AF144" s="4" t="s">
        <v>927</v>
      </c>
      <c r="AG144" s="4" t="s">
        <v>928</v>
      </c>
      <c r="AH144" s="4" t="s">
        <v>929</v>
      </c>
      <c r="AI144" s="4" t="s">
        <v>930</v>
      </c>
      <c r="AJ144" s="4" t="s">
        <v>931</v>
      </c>
      <c r="AK144" s="4" t="s">
        <v>932</v>
      </c>
      <c r="AL144" s="4" t="s">
        <v>933</v>
      </c>
      <c r="AM144" s="4" t="s">
        <v>934</v>
      </c>
      <c r="AN144" s="4" t="s">
        <v>935</v>
      </c>
      <c r="AO144" s="4" t="s">
        <v>936</v>
      </c>
      <c r="AP144" s="4" t="s">
        <v>937</v>
      </c>
      <c r="AQ144" s="4" t="s">
        <v>938</v>
      </c>
      <c r="AR144" s="4" t="s">
        <v>939</v>
      </c>
      <c r="AS144" s="4" t="s">
        <v>940</v>
      </c>
      <c r="AT144" s="4" t="s">
        <v>941</v>
      </c>
      <c r="AU144" s="4" t="s">
        <v>942</v>
      </c>
      <c r="AV144" s="4" t="s">
        <v>943</v>
      </c>
      <c r="AW144" s="8">
        <f t="shared" si="4"/>
        <v>53.707695865253356</v>
      </c>
    </row>
    <row r="145" spans="1:49">
      <c r="A145" s="77" t="s">
        <v>71</v>
      </c>
      <c r="B145" s="77">
        <v>2021</v>
      </c>
      <c r="C145" s="87">
        <v>44448</v>
      </c>
      <c r="D145" s="77" t="s">
        <v>72</v>
      </c>
      <c r="E145" s="77" t="s">
        <v>595</v>
      </c>
      <c r="F145" s="77">
        <v>3</v>
      </c>
      <c r="G145" s="77" t="s">
        <v>15</v>
      </c>
      <c r="H145" s="77" t="s">
        <v>645</v>
      </c>
      <c r="I145" s="77" t="s">
        <v>234</v>
      </c>
      <c r="J145" s="77" t="s">
        <v>649</v>
      </c>
      <c r="K145" s="77" t="s">
        <v>650</v>
      </c>
      <c r="L145" s="82">
        <f>(C145-VLOOKUP(H145,Riders!$A$2:$C$2013,2,FALSE))/365</f>
        <v>24.55890410958904</v>
      </c>
      <c r="M145" s="82">
        <f>(C145-VLOOKUP(I145,Riders!$A$2:$C$2013,2,FALSE))/365</f>
        <v>22.205479452054796</v>
      </c>
      <c r="N145" s="82" t="e">
        <f>(C145-VLOOKUP(J145,Riders!$A$2:$C$2013,2,FALSE))/365</f>
        <v>#N/A</v>
      </c>
      <c r="O145" s="82">
        <f>(C145-VLOOKUP(K145,Riders!$A$2:$C$2013,2,FALSE))/365</f>
        <v>20.832876712328765</v>
      </c>
      <c r="P145" s="77">
        <v>2</v>
      </c>
      <c r="Q145" s="65">
        <v>15.138999999999999</v>
      </c>
      <c r="R145" s="4">
        <v>23.79</v>
      </c>
      <c r="S145" s="4">
        <v>31.861999999999998</v>
      </c>
      <c r="T145" s="4">
        <v>39.857999999999997</v>
      </c>
      <c r="U145" s="4">
        <v>47.795999999999999</v>
      </c>
      <c r="V145" s="4">
        <v>55.762</v>
      </c>
      <c r="W145" s="4" t="s">
        <v>944</v>
      </c>
      <c r="X145" s="4" t="s">
        <v>945</v>
      </c>
      <c r="Y145" s="4" t="s">
        <v>946</v>
      </c>
      <c r="Z145" s="4" t="s">
        <v>947</v>
      </c>
      <c r="AA145" s="4" t="s">
        <v>948</v>
      </c>
      <c r="AB145" s="4" t="s">
        <v>949</v>
      </c>
      <c r="AC145" s="4" t="s">
        <v>950</v>
      </c>
      <c r="AD145" s="4" t="s">
        <v>951</v>
      </c>
      <c r="AE145" s="4" t="s">
        <v>952</v>
      </c>
      <c r="AF145" s="4" t="s">
        <v>953</v>
      </c>
      <c r="AG145" s="4" t="s">
        <v>954</v>
      </c>
      <c r="AH145" s="4" t="s">
        <v>955</v>
      </c>
      <c r="AI145" s="4" t="s">
        <v>956</v>
      </c>
      <c r="AJ145" s="4" t="s">
        <v>957</v>
      </c>
      <c r="AK145" s="4" t="s">
        <v>958</v>
      </c>
      <c r="AL145" s="4" t="s">
        <v>959</v>
      </c>
      <c r="AM145" s="4" t="s">
        <v>960</v>
      </c>
      <c r="AN145" s="4" t="s">
        <v>961</v>
      </c>
      <c r="AO145" s="4" t="s">
        <v>962</v>
      </c>
      <c r="AP145" s="4" t="s">
        <v>963</v>
      </c>
      <c r="AQ145" s="4" t="s">
        <v>964</v>
      </c>
      <c r="AR145" s="4" t="s">
        <v>965</v>
      </c>
      <c r="AS145" s="4" t="s">
        <v>966</v>
      </c>
      <c r="AT145" s="4" t="s">
        <v>967</v>
      </c>
      <c r="AU145" s="4" t="s">
        <v>968</v>
      </c>
      <c r="AV145" s="4" t="s">
        <v>969</v>
      </c>
      <c r="AW145" s="8">
        <f t="shared" si="4"/>
        <v>53.566048053208938</v>
      </c>
    </row>
    <row r="146" spans="1:49">
      <c r="A146" s="84" t="s">
        <v>71</v>
      </c>
      <c r="B146" s="84">
        <v>2021</v>
      </c>
      <c r="C146" s="85">
        <v>44448</v>
      </c>
      <c r="D146" s="84" t="s">
        <v>72</v>
      </c>
      <c r="E146" s="84" t="s">
        <v>209</v>
      </c>
      <c r="F146" s="84" t="s">
        <v>210</v>
      </c>
      <c r="G146" s="84" t="s">
        <v>27</v>
      </c>
      <c r="H146" s="84" t="s">
        <v>262</v>
      </c>
      <c r="I146" s="84" t="s">
        <v>677</v>
      </c>
      <c r="J146" s="84" t="s">
        <v>536</v>
      </c>
      <c r="K146" s="84" t="s">
        <v>537</v>
      </c>
      <c r="L146" s="86">
        <f>(C146-VLOOKUP(H146,Riders!$A$2:$C$2013,2,FALSE))/365</f>
        <v>19.153424657534245</v>
      </c>
      <c r="M146" s="86">
        <f>(C146-VLOOKUP(I146,Riders!$A$2:$C$2013,2,FALSE))/365</f>
        <v>19.778082191780822</v>
      </c>
      <c r="N146" s="86">
        <f>(C146-VLOOKUP(J146,Riders!$A$2:$C$2013,2,FALSE))/365</f>
        <v>22.512328767123286</v>
      </c>
      <c r="O146" s="86">
        <f>(C146-VLOOKUP(K146,Riders!$A$2:$C$2013,2,FALSE))/365</f>
        <v>20.252054794520546</v>
      </c>
      <c r="P146" s="84">
        <v>1</v>
      </c>
      <c r="Q146" s="65">
        <v>14.451000000000001</v>
      </c>
      <c r="R146" s="4">
        <v>23.094999999999999</v>
      </c>
      <c r="S146" s="4">
        <v>31.135000000000002</v>
      </c>
      <c r="T146" s="4">
        <v>38.973999999999997</v>
      </c>
      <c r="U146" s="4">
        <v>46.9</v>
      </c>
      <c r="V146" s="4">
        <v>54.625999999999998</v>
      </c>
      <c r="W146" s="4" t="s">
        <v>970</v>
      </c>
      <c r="X146" s="4" t="s">
        <v>971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8"/>
    </row>
    <row r="147" spans="1:49">
      <c r="A147" s="84" t="s">
        <v>71</v>
      </c>
      <c r="B147" s="84">
        <v>2021</v>
      </c>
      <c r="C147" s="85">
        <v>44448</v>
      </c>
      <c r="D147" s="84" t="s">
        <v>72</v>
      </c>
      <c r="E147" s="84" t="s">
        <v>209</v>
      </c>
      <c r="F147" s="84" t="s">
        <v>210</v>
      </c>
      <c r="G147" s="84" t="s">
        <v>47</v>
      </c>
      <c r="H147" s="84" t="s">
        <v>275</v>
      </c>
      <c r="I147" s="84" t="s">
        <v>287</v>
      </c>
      <c r="J147" s="84" t="s">
        <v>611</v>
      </c>
      <c r="K147" s="84" t="s">
        <v>641</v>
      </c>
      <c r="L147" s="86">
        <f>(C147-VLOOKUP(H147,Riders!$A$2:$C$2013,2,FALSE))/365</f>
        <v>24.69041095890411</v>
      </c>
      <c r="M147" s="86">
        <f>(C147-VLOOKUP(I147,Riders!$A$2:$C$2013,2,FALSE))/365</f>
        <v>25.317808219178083</v>
      </c>
      <c r="N147" s="86">
        <f>(C147-VLOOKUP(J147,Riders!$A$2:$C$2013,2,FALSE))/365</f>
        <v>23.252054794520546</v>
      </c>
      <c r="O147" s="86">
        <f>(C147-VLOOKUP(K147,Riders!$A$2:$C$2013,2,FALSE))/365</f>
        <v>18.778082191780822</v>
      </c>
      <c r="P147" s="84">
        <v>2</v>
      </c>
      <c r="Q147" s="65">
        <v>15.882999999999999</v>
      </c>
      <c r="R147" s="4">
        <v>25.553999999999998</v>
      </c>
      <c r="S147" s="4">
        <v>35.173000000000002</v>
      </c>
      <c r="T147" s="4">
        <v>44.335000000000001</v>
      </c>
      <c r="U147" s="4">
        <v>53.540999999999997</v>
      </c>
      <c r="V147" s="4" t="s">
        <v>972</v>
      </c>
      <c r="W147" s="4" t="s">
        <v>973</v>
      </c>
      <c r="X147" s="4" t="s">
        <v>974</v>
      </c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8"/>
    </row>
    <row r="148" spans="1:49">
      <c r="A148" s="84" t="s">
        <v>71</v>
      </c>
      <c r="B148" s="84">
        <v>2021</v>
      </c>
      <c r="C148" s="85">
        <v>44448</v>
      </c>
      <c r="D148" s="84" t="s">
        <v>72</v>
      </c>
      <c r="E148" s="84" t="s">
        <v>209</v>
      </c>
      <c r="F148" s="84" t="s">
        <v>211</v>
      </c>
      <c r="G148" s="84" t="s">
        <v>21</v>
      </c>
      <c r="H148" s="84" t="s">
        <v>282</v>
      </c>
      <c r="I148" s="84" t="s">
        <v>704</v>
      </c>
      <c r="J148" s="84" t="s">
        <v>705</v>
      </c>
      <c r="K148" s="84" t="s">
        <v>706</v>
      </c>
      <c r="L148" s="86">
        <f>(C148-VLOOKUP(H148,Riders!$A$2:$C$2013,2,FALSE))/365</f>
        <v>22.695890410958903</v>
      </c>
      <c r="M148" s="86">
        <f>(C148-VLOOKUP(I148,Riders!$A$2:$C$2013,2,FALSE))/365</f>
        <v>26.101369863013698</v>
      </c>
      <c r="N148" s="86">
        <f>(C148-VLOOKUP(J148,Riders!$A$2:$C$2013,2,FALSE))/365</f>
        <v>20.873972602739727</v>
      </c>
      <c r="O148" s="86" t="e">
        <f>(C148-VLOOKUP(K148,Riders!$A$2:$C$2013,2,FALSE))/365</f>
        <v>#N/A</v>
      </c>
      <c r="P148" s="84">
        <v>3</v>
      </c>
      <c r="Q148" s="65">
        <v>14.808</v>
      </c>
      <c r="R148" s="4">
        <v>23.25</v>
      </c>
      <c r="S148" s="4">
        <v>31.413</v>
      </c>
      <c r="T148" s="4">
        <v>39.325000000000003</v>
      </c>
      <c r="U148" s="4">
        <v>47.276000000000003</v>
      </c>
      <c r="V148" s="4">
        <v>55.261000000000003</v>
      </c>
      <c r="W148" s="4" t="s">
        <v>975</v>
      </c>
      <c r="X148" s="4" t="s">
        <v>976</v>
      </c>
      <c r="Y148" s="4" t="s">
        <v>977</v>
      </c>
      <c r="Z148" s="4" t="s">
        <v>978</v>
      </c>
      <c r="AA148" s="4" t="s">
        <v>979</v>
      </c>
      <c r="AB148" s="4" t="s">
        <v>980</v>
      </c>
      <c r="AC148" s="4" t="s">
        <v>981</v>
      </c>
      <c r="AD148" s="4" t="s">
        <v>982</v>
      </c>
      <c r="AE148" s="4" t="s">
        <v>983</v>
      </c>
      <c r="AF148" s="4" t="s">
        <v>984</v>
      </c>
      <c r="AG148" s="4" t="s">
        <v>985</v>
      </c>
      <c r="AH148" s="4" t="s">
        <v>986</v>
      </c>
      <c r="AI148" s="4" t="s">
        <v>987</v>
      </c>
      <c r="AJ148" s="4" t="s">
        <v>988</v>
      </c>
      <c r="AK148" s="4" t="s">
        <v>989</v>
      </c>
      <c r="AL148" s="4" t="s">
        <v>990</v>
      </c>
      <c r="AM148" s="4" t="s">
        <v>991</v>
      </c>
      <c r="AN148" s="4" t="s">
        <v>992</v>
      </c>
      <c r="AO148" s="4" t="s">
        <v>993</v>
      </c>
      <c r="AP148" s="4" t="s">
        <v>994</v>
      </c>
      <c r="AQ148" s="4" t="s">
        <v>995</v>
      </c>
      <c r="AR148" s="4" t="s">
        <v>996</v>
      </c>
      <c r="AS148" s="4" t="s">
        <v>997</v>
      </c>
      <c r="AT148" s="4" t="s">
        <v>998</v>
      </c>
      <c r="AU148" s="4" t="s">
        <v>999</v>
      </c>
      <c r="AV148" s="4" t="s">
        <v>1000</v>
      </c>
      <c r="AW148" s="8">
        <f t="shared" ref="AW148:AW153" si="5">3.6*4000/(AV148*86400)</f>
        <v>53.975238859173359</v>
      </c>
    </row>
    <row r="149" spans="1:49">
      <c r="A149" s="84" t="s">
        <v>71</v>
      </c>
      <c r="B149" s="84">
        <v>2021</v>
      </c>
      <c r="C149" s="85">
        <v>44448</v>
      </c>
      <c r="D149" s="84" t="s">
        <v>72</v>
      </c>
      <c r="E149" s="84" t="s">
        <v>209</v>
      </c>
      <c r="F149" s="84" t="s">
        <v>211</v>
      </c>
      <c r="G149" s="84" t="s">
        <v>15</v>
      </c>
      <c r="H149" s="84" t="s">
        <v>645</v>
      </c>
      <c r="I149" s="84" t="s">
        <v>234</v>
      </c>
      <c r="J149" s="84" t="s">
        <v>649</v>
      </c>
      <c r="K149" s="84" t="s">
        <v>650</v>
      </c>
      <c r="L149" s="86">
        <f>(C149-VLOOKUP(H149,Riders!$A$2:$C$2013,2,FALSE))/365</f>
        <v>24.55890410958904</v>
      </c>
      <c r="M149" s="86">
        <f>(C149-VLOOKUP(I149,Riders!$A$2:$C$2013,2,FALSE))/365</f>
        <v>22.205479452054796</v>
      </c>
      <c r="N149" s="86" t="e">
        <f>(C149-VLOOKUP(J149,Riders!$A$2:$C$2013,2,FALSE))/365</f>
        <v>#N/A</v>
      </c>
      <c r="O149" s="86">
        <f>(C149-VLOOKUP(K149,Riders!$A$2:$C$2013,2,FALSE))/365</f>
        <v>20.832876712328765</v>
      </c>
      <c r="P149" s="84">
        <v>4</v>
      </c>
      <c r="Q149" s="65">
        <v>14.868</v>
      </c>
      <c r="R149" s="4">
        <v>23.396999999999998</v>
      </c>
      <c r="S149" s="4">
        <v>31.372</v>
      </c>
      <c r="T149" s="4">
        <v>39.244</v>
      </c>
      <c r="U149" s="4">
        <v>47.03</v>
      </c>
      <c r="V149" s="4">
        <v>54.88</v>
      </c>
      <c r="W149" s="4" t="s">
        <v>1001</v>
      </c>
      <c r="X149" s="4" t="s">
        <v>1002</v>
      </c>
      <c r="Y149" s="4" t="s">
        <v>1003</v>
      </c>
      <c r="Z149" s="4" t="s">
        <v>1004</v>
      </c>
      <c r="AA149" s="4" t="s">
        <v>1005</v>
      </c>
      <c r="AB149" s="4" t="s">
        <v>1006</v>
      </c>
      <c r="AC149" s="4" t="s">
        <v>1007</v>
      </c>
      <c r="AD149" s="4" t="s">
        <v>1008</v>
      </c>
      <c r="AE149" s="4" t="s">
        <v>1009</v>
      </c>
      <c r="AF149" s="4" t="s">
        <v>1010</v>
      </c>
      <c r="AG149" s="4" t="s">
        <v>1011</v>
      </c>
      <c r="AH149" s="4" t="s">
        <v>1012</v>
      </c>
      <c r="AI149" s="4" t="s">
        <v>1013</v>
      </c>
      <c r="AJ149" s="4" t="s">
        <v>1014</v>
      </c>
      <c r="AK149" s="4" t="s">
        <v>1015</v>
      </c>
      <c r="AL149" s="4" t="s">
        <v>1016</v>
      </c>
      <c r="AM149" s="4" t="s">
        <v>1017</v>
      </c>
      <c r="AN149" s="4" t="s">
        <v>1018</v>
      </c>
      <c r="AO149" s="4" t="s">
        <v>1019</v>
      </c>
      <c r="AP149" s="4" t="s">
        <v>1020</v>
      </c>
      <c r="AQ149" s="4" t="s">
        <v>1021</v>
      </c>
      <c r="AR149" s="4" t="s">
        <v>1022</v>
      </c>
      <c r="AS149" s="4" t="s">
        <v>1023</v>
      </c>
      <c r="AT149" s="4" t="s">
        <v>1024</v>
      </c>
      <c r="AU149" s="4" t="s">
        <v>1025</v>
      </c>
      <c r="AV149" s="4" t="s">
        <v>1026</v>
      </c>
      <c r="AW149" s="8">
        <f t="shared" si="5"/>
        <v>51.978804198732291</v>
      </c>
    </row>
    <row r="150" spans="1:49">
      <c r="A150" s="76" t="s">
        <v>120</v>
      </c>
      <c r="B150" s="76">
        <v>2021</v>
      </c>
      <c r="C150" s="78">
        <v>44385</v>
      </c>
      <c r="D150" s="76" t="s">
        <v>72</v>
      </c>
      <c r="E150" s="76" t="s">
        <v>518</v>
      </c>
      <c r="F150" s="76" t="s">
        <v>518</v>
      </c>
      <c r="G150" s="76" t="s">
        <v>56</v>
      </c>
      <c r="H150" s="76" t="s">
        <v>301</v>
      </c>
      <c r="I150" s="76" t="s">
        <v>274</v>
      </c>
      <c r="J150" s="76" t="s">
        <v>569</v>
      </c>
      <c r="K150" s="76" t="s">
        <v>568</v>
      </c>
      <c r="L150" s="76"/>
      <c r="M150" s="76"/>
      <c r="N150" s="76"/>
      <c r="O150" s="76"/>
      <c r="P150" s="76">
        <v>1</v>
      </c>
      <c r="Q150" s="65">
        <v>14.683999999999999</v>
      </c>
      <c r="R150" s="4">
        <v>23.193000000000001</v>
      </c>
      <c r="S150" s="4">
        <v>31.427</v>
      </c>
      <c r="T150" s="4">
        <v>39.475999999999999</v>
      </c>
      <c r="U150" s="4">
        <v>47.569000000000003</v>
      </c>
      <c r="V150" s="4">
        <v>55.462000000000003</v>
      </c>
      <c r="W150" s="53">
        <v>7.3351851851851844E-4</v>
      </c>
      <c r="X150" s="53">
        <v>8.2719907407407406E-4</v>
      </c>
      <c r="Y150" s="53">
        <v>9.1894675925925922E-4</v>
      </c>
      <c r="Z150" s="53">
        <v>1.0101620370370371E-3</v>
      </c>
      <c r="AA150" s="53">
        <v>1.10125E-3</v>
      </c>
      <c r="AB150" s="53">
        <v>1.1943749999999999E-3</v>
      </c>
      <c r="AC150" s="53">
        <v>1.286226851851852E-3</v>
      </c>
      <c r="AD150" s="53">
        <v>1.3782407407407406E-3</v>
      </c>
      <c r="AE150" s="53">
        <v>1.4696064814814815E-3</v>
      </c>
      <c r="AF150" s="53">
        <v>1.5622222222222224E-3</v>
      </c>
      <c r="AG150" s="53">
        <v>1.6567824074074074E-3</v>
      </c>
      <c r="AH150" s="53">
        <v>1.7498032407407408E-3</v>
      </c>
      <c r="AI150" s="53">
        <v>1.8425810185185186E-3</v>
      </c>
      <c r="AJ150" s="53">
        <v>1.9360416666666666E-3</v>
      </c>
      <c r="AK150" s="53">
        <v>2.0325462962962966E-3</v>
      </c>
      <c r="AL150" s="53">
        <v>2.1262962962962963E-3</v>
      </c>
      <c r="AM150" s="53">
        <v>2.220127314814815E-3</v>
      </c>
      <c r="AN150" s="53">
        <v>2.3160069444444443E-3</v>
      </c>
      <c r="AO150" s="53">
        <v>2.4083912037037038E-3</v>
      </c>
      <c r="AP150" s="53">
        <v>2.5013773148148148E-3</v>
      </c>
      <c r="AQ150" s="53">
        <v>2.5936458333333332E-3</v>
      </c>
      <c r="AR150" s="53">
        <v>2.6889814814814814E-3</v>
      </c>
      <c r="AS150" s="53">
        <v>2.7812500000000003E-3</v>
      </c>
      <c r="AT150" s="53">
        <v>2.8747222222222217E-3</v>
      </c>
      <c r="AU150" s="53">
        <v>2.9675231481481484E-3</v>
      </c>
      <c r="AV150" s="53">
        <v>3.0610532407407409E-3</v>
      </c>
      <c r="AW150" s="8">
        <f t="shared" si="5"/>
        <v>54.447490310993473</v>
      </c>
    </row>
    <row r="151" spans="1:49">
      <c r="A151" s="76" t="s">
        <v>120</v>
      </c>
      <c r="B151" s="76">
        <v>2021</v>
      </c>
      <c r="C151" s="78">
        <v>44385</v>
      </c>
      <c r="D151" s="76" t="s">
        <v>72</v>
      </c>
      <c r="E151" s="76" t="s">
        <v>518</v>
      </c>
      <c r="F151" s="76" t="s">
        <v>518</v>
      </c>
      <c r="G151" s="76" t="s">
        <v>121</v>
      </c>
      <c r="H151" s="76" t="s">
        <v>1027</v>
      </c>
      <c r="I151" s="76" t="s">
        <v>1028</v>
      </c>
      <c r="J151" s="76" t="s">
        <v>1029</v>
      </c>
      <c r="K151" s="76" t="s">
        <v>1030</v>
      </c>
      <c r="L151" s="76"/>
      <c r="M151" s="76"/>
      <c r="N151" s="76"/>
      <c r="O151" s="76"/>
      <c r="P151" s="76">
        <v>2</v>
      </c>
      <c r="Q151" s="65">
        <v>13.679</v>
      </c>
      <c r="R151" s="4">
        <v>22.282</v>
      </c>
      <c r="S151" s="4">
        <v>30.509</v>
      </c>
      <c r="T151" s="4">
        <v>38.734000000000002</v>
      </c>
      <c r="U151" s="4">
        <v>46.912999999999997</v>
      </c>
      <c r="V151" s="4">
        <v>55.134</v>
      </c>
      <c r="W151" s="53">
        <v>7.3480324074074073E-4</v>
      </c>
      <c r="X151" s="53">
        <v>8.2805555555555573E-4</v>
      </c>
      <c r="Y151" s="53">
        <v>9.2215277777777781E-4</v>
      </c>
      <c r="Z151" s="53">
        <v>1.0171990740740742E-3</v>
      </c>
      <c r="AA151" s="53">
        <v>1.1099884259259259E-3</v>
      </c>
      <c r="AB151" s="53">
        <v>1.2029861111111111E-3</v>
      </c>
      <c r="AC151" s="53">
        <v>1.2976851851851849E-3</v>
      </c>
      <c r="AD151" s="53">
        <v>1.3902083333333334E-3</v>
      </c>
      <c r="AE151" s="53">
        <v>1.4826967592592591E-3</v>
      </c>
      <c r="AF151" s="53">
        <v>1.575300925925926E-3</v>
      </c>
      <c r="AG151" s="53">
        <v>1.6700347222222223E-3</v>
      </c>
      <c r="AH151" s="53">
        <v>1.7652662037037038E-3</v>
      </c>
      <c r="AI151" s="53">
        <v>1.8615856481481485E-3</v>
      </c>
      <c r="AJ151" s="53">
        <v>1.9594444444444446E-3</v>
      </c>
      <c r="AK151" s="53">
        <v>2.0555439814814815E-3</v>
      </c>
      <c r="AL151" s="53">
        <v>2.1536921296296295E-3</v>
      </c>
      <c r="AM151" s="53">
        <v>2.2505208333333331E-3</v>
      </c>
      <c r="AN151" s="53">
        <v>2.3489583333333331E-3</v>
      </c>
      <c r="AO151" s="53">
        <v>2.4435532407407405E-3</v>
      </c>
      <c r="AP151" s="53">
        <v>2.5378240740740739E-3</v>
      </c>
      <c r="AQ151" s="53">
        <v>2.6323958333333334E-3</v>
      </c>
      <c r="AR151" s="53">
        <v>2.7291550925925925E-3</v>
      </c>
      <c r="AS151" s="53">
        <v>2.8240972222222222E-3</v>
      </c>
      <c r="AT151" s="53">
        <v>2.9202893518518523E-3</v>
      </c>
      <c r="AU151" s="53">
        <v>3.0181365740740741E-3</v>
      </c>
      <c r="AV151" s="53">
        <v>3.1166666666666669E-3</v>
      </c>
      <c r="AW151" s="8">
        <f t="shared" si="5"/>
        <v>53.475935828876999</v>
      </c>
    </row>
    <row r="152" spans="1:49">
      <c r="A152" s="76" t="s">
        <v>120</v>
      </c>
      <c r="B152" s="76">
        <v>2021</v>
      </c>
      <c r="C152" s="78">
        <v>44385</v>
      </c>
      <c r="D152" s="76" t="s">
        <v>72</v>
      </c>
      <c r="E152" s="76" t="s">
        <v>518</v>
      </c>
      <c r="F152" s="76" t="s">
        <v>518</v>
      </c>
      <c r="G152" s="76" t="s">
        <v>239</v>
      </c>
      <c r="H152" s="76" t="s">
        <v>300</v>
      </c>
      <c r="I152" s="76" t="s">
        <v>238</v>
      </c>
      <c r="J152" s="76" t="s">
        <v>629</v>
      </c>
      <c r="K152" s="76" t="s">
        <v>630</v>
      </c>
      <c r="L152" s="76"/>
      <c r="M152" s="76"/>
      <c r="N152" s="76"/>
      <c r="O152" s="76"/>
      <c r="P152" s="76">
        <v>3</v>
      </c>
      <c r="Q152" s="65">
        <v>14.132999999999999</v>
      </c>
      <c r="R152" s="4">
        <v>23.635999999999999</v>
      </c>
      <c r="S152" s="4">
        <v>30.681999999999999</v>
      </c>
      <c r="T152" s="4">
        <v>38.558999999999997</v>
      </c>
      <c r="U152" s="4">
        <v>46.610999999999997</v>
      </c>
      <c r="V152" s="4">
        <v>54.540999999999997</v>
      </c>
      <c r="W152" s="53">
        <v>7.2521990740740739E-4</v>
      </c>
      <c r="X152" s="53">
        <v>8.1946759259259256E-4</v>
      </c>
      <c r="Y152" s="53">
        <v>9.1559027777777776E-4</v>
      </c>
      <c r="Z152" s="53">
        <v>1.0147569444444444E-3</v>
      </c>
      <c r="AA152" s="53">
        <v>1.1107638888888888E-3</v>
      </c>
      <c r="AB152" s="53">
        <v>1.2080787037037036E-3</v>
      </c>
      <c r="AC152" s="53">
        <v>1.3049074074074074E-3</v>
      </c>
      <c r="AD152" s="53">
        <v>1.4049884259259258E-3</v>
      </c>
      <c r="AE152" s="53">
        <v>1.5039120370370371E-3</v>
      </c>
      <c r="AF152" s="53">
        <v>1.6022569444444443E-3</v>
      </c>
      <c r="AG152" s="53">
        <v>1.7021296296296296E-3</v>
      </c>
      <c r="AH152" s="53">
        <v>1.8021296296296299E-3</v>
      </c>
      <c r="AI152" s="53">
        <v>1.9032870370370373E-3</v>
      </c>
      <c r="AJ152" s="53">
        <v>2.0051851851851849E-3</v>
      </c>
      <c r="AK152" s="53">
        <v>2.1080439814814816E-3</v>
      </c>
      <c r="AL152" s="53">
        <v>2.206724537037037E-3</v>
      </c>
      <c r="AM152" s="53">
        <v>2.3052777777777776E-3</v>
      </c>
      <c r="AN152" s="53">
        <v>2.4031250000000003E-3</v>
      </c>
      <c r="AO152" s="53">
        <v>2.5012268518518521E-3</v>
      </c>
      <c r="AP152" s="53">
        <v>2.6009375000000004E-3</v>
      </c>
      <c r="AQ152" s="53">
        <v>2.7030671296296295E-3</v>
      </c>
      <c r="AR152" s="53">
        <v>2.805451388888889E-3</v>
      </c>
      <c r="AS152" s="53">
        <v>2.9081944444444446E-3</v>
      </c>
      <c r="AT152" s="53">
        <v>3.0115624999999999E-3</v>
      </c>
      <c r="AU152" s="53">
        <v>3.1124537037037036E-3</v>
      </c>
      <c r="AV152" s="53">
        <v>3.2153935185185185E-3</v>
      </c>
      <c r="AW152" s="8">
        <f t="shared" si="5"/>
        <v>51.833987257478135</v>
      </c>
    </row>
    <row r="153" spans="1:49">
      <c r="A153" s="76" t="s">
        <v>120</v>
      </c>
      <c r="B153" s="76">
        <v>2021</v>
      </c>
      <c r="C153" s="78">
        <v>44385</v>
      </c>
      <c r="D153" s="76" t="s">
        <v>72</v>
      </c>
      <c r="E153" s="76" t="s">
        <v>518</v>
      </c>
      <c r="F153" s="76" t="s">
        <v>518</v>
      </c>
      <c r="G153" s="76" t="s">
        <v>175</v>
      </c>
      <c r="H153" s="76" t="s">
        <v>1031</v>
      </c>
      <c r="I153" s="76" t="s">
        <v>303</v>
      </c>
      <c r="J153" s="76" t="s">
        <v>1032</v>
      </c>
      <c r="K153" s="76" t="s">
        <v>1033</v>
      </c>
      <c r="L153" s="76"/>
      <c r="M153" s="76"/>
      <c r="N153" s="76"/>
      <c r="O153" s="76"/>
      <c r="P153" s="76">
        <v>4</v>
      </c>
      <c r="Q153" s="65">
        <v>14.446</v>
      </c>
      <c r="R153" s="4">
        <v>23.286000000000001</v>
      </c>
      <c r="S153" s="4">
        <v>32.051000000000002</v>
      </c>
      <c r="T153" s="4">
        <v>40.329000000000001</v>
      </c>
      <c r="U153" s="4">
        <v>48.746000000000002</v>
      </c>
      <c r="V153" s="4">
        <v>56.896000000000001</v>
      </c>
      <c r="W153" s="53">
        <v>7.5369212962962966E-4</v>
      </c>
      <c r="X153" s="53">
        <v>8.4950231481481476E-4</v>
      </c>
      <c r="Y153" s="53">
        <v>9.5184027777777769E-4</v>
      </c>
      <c r="Z153" s="53">
        <v>1.0412152777777778E-3</v>
      </c>
      <c r="AA153" s="53">
        <v>1.1418749999999999E-3</v>
      </c>
      <c r="AB153" s="53">
        <v>1.2392361111111111E-3</v>
      </c>
      <c r="AC153" s="53">
        <v>1.3357523148148148E-3</v>
      </c>
      <c r="AD153" s="53">
        <v>1.433310185185185E-3</v>
      </c>
      <c r="AE153" s="53">
        <v>1.5293865740740739E-3</v>
      </c>
      <c r="AF153" s="53">
        <v>1.6280555555555555E-3</v>
      </c>
      <c r="AG153" s="53">
        <v>1.7272222222222222E-3</v>
      </c>
      <c r="AH153" s="53">
        <v>1.8323379629629629E-3</v>
      </c>
      <c r="AI153" s="53">
        <v>1.9290625E-3</v>
      </c>
      <c r="AJ153" s="53">
        <v>2.0251967592592591E-3</v>
      </c>
      <c r="AK153" s="53">
        <v>2.1229745370370369E-3</v>
      </c>
      <c r="AL153" s="53">
        <v>2.2203703703703704E-3</v>
      </c>
      <c r="AM153" s="53">
        <v>2.320752314814815E-3</v>
      </c>
      <c r="AN153" s="53">
        <v>2.4216319444444441E-3</v>
      </c>
      <c r="AO153" s="53">
        <v>2.5250810185185185E-3</v>
      </c>
      <c r="AP153" s="53">
        <v>2.6244328703703703E-3</v>
      </c>
      <c r="AQ153" s="53">
        <v>2.7245833333333336E-3</v>
      </c>
      <c r="AR153" s="53">
        <v>2.8280787037037037E-3</v>
      </c>
      <c r="AS153" s="53">
        <v>2.9346990740740739E-3</v>
      </c>
      <c r="AT153" s="53">
        <v>3.0418634259259266E-3</v>
      </c>
      <c r="AU153" s="53">
        <v>3.1512037037037042E-3</v>
      </c>
      <c r="AV153" s="53">
        <v>3.252951388888889E-3</v>
      </c>
      <c r="AW153" s="8">
        <f t="shared" si="5"/>
        <v>51.235523296151996</v>
      </c>
    </row>
    <row r="154" spans="1:49">
      <c r="A154" s="77" t="s">
        <v>120</v>
      </c>
      <c r="B154" s="77">
        <v>2021</v>
      </c>
      <c r="C154" s="87">
        <v>44385</v>
      </c>
      <c r="D154" s="77" t="s">
        <v>72</v>
      </c>
      <c r="E154" s="77" t="s">
        <v>595</v>
      </c>
      <c r="F154" s="77">
        <v>1</v>
      </c>
      <c r="G154" s="77" t="s">
        <v>121</v>
      </c>
      <c r="H154" s="77" t="s">
        <v>1027</v>
      </c>
      <c r="I154" s="77" t="s">
        <v>1029</v>
      </c>
      <c r="J154" s="77" t="s">
        <v>1034</v>
      </c>
      <c r="K154" s="77" t="s">
        <v>1030</v>
      </c>
      <c r="L154" s="77"/>
      <c r="M154" s="77"/>
      <c r="N154" s="77"/>
      <c r="O154" s="77"/>
      <c r="P154" s="77">
        <v>1</v>
      </c>
      <c r="Q154" s="65">
        <v>14.071999999999999</v>
      </c>
      <c r="R154" s="4">
        <v>22.631</v>
      </c>
      <c r="S154" s="4">
        <v>30.791</v>
      </c>
      <c r="T154" s="4">
        <v>38.884999999999998</v>
      </c>
      <c r="U154" s="4">
        <v>46.743000000000002</v>
      </c>
      <c r="V154" s="4">
        <v>54.610999999999997</v>
      </c>
      <c r="W154" s="53">
        <v>7.2572916666666662E-4</v>
      </c>
      <c r="X154" s="53">
        <v>8.1783564814814826E-4</v>
      </c>
      <c r="Y154" s="53">
        <v>9.1186342592592588E-4</v>
      </c>
      <c r="Z154" s="53">
        <v>1.0041435185185186E-3</v>
      </c>
      <c r="AA154" s="53">
        <v>1.0964351851851851E-3</v>
      </c>
      <c r="AB154" s="53">
        <v>1.1900231481481482E-3</v>
      </c>
      <c r="AC154" s="53">
        <v>1.2823032407407408E-3</v>
      </c>
      <c r="AD154" s="53">
        <v>1.3746180555555554E-3</v>
      </c>
      <c r="AE154" s="53">
        <v>1.4691666666666666E-3</v>
      </c>
      <c r="AF154" s="53">
        <v>1.5612152777777777E-3</v>
      </c>
      <c r="AG154" s="53">
        <v>1.6551273148148148E-3</v>
      </c>
      <c r="AH154" s="53">
        <v>1.747025462962963E-3</v>
      </c>
      <c r="AI154" s="53">
        <v>1.8377777777777776E-3</v>
      </c>
      <c r="AJ154" s="53">
        <v>1.9582175925925926E-3</v>
      </c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8"/>
    </row>
    <row r="155" spans="1:49">
      <c r="A155" s="77" t="s">
        <v>120</v>
      </c>
      <c r="B155" s="77">
        <v>2021</v>
      </c>
      <c r="C155" s="87">
        <v>44385</v>
      </c>
      <c r="D155" s="77" t="s">
        <v>72</v>
      </c>
      <c r="E155" s="77" t="s">
        <v>595</v>
      </c>
      <c r="F155" s="77">
        <v>1</v>
      </c>
      <c r="G155" s="77" t="s">
        <v>239</v>
      </c>
      <c r="H155" s="77" t="s">
        <v>300</v>
      </c>
      <c r="I155" s="77" t="s">
        <v>238</v>
      </c>
      <c r="J155" s="77" t="s">
        <v>629</v>
      </c>
      <c r="K155" s="77" t="s">
        <v>541</v>
      </c>
      <c r="L155" s="77"/>
      <c r="M155" s="77"/>
      <c r="N155" s="77"/>
      <c r="O155" s="77"/>
      <c r="P155" s="77">
        <v>2</v>
      </c>
      <c r="Q155" s="65">
        <v>14.099</v>
      </c>
      <c r="R155" s="4">
        <v>22.734000000000002</v>
      </c>
      <c r="S155" s="4">
        <v>31.152999999999999</v>
      </c>
      <c r="T155" s="4">
        <v>39.412999999999997</v>
      </c>
      <c r="U155" s="4">
        <v>47.823</v>
      </c>
      <c r="V155" s="4">
        <v>56.054000000000002</v>
      </c>
      <c r="W155" s="53">
        <v>7.4528935185185191E-4</v>
      </c>
      <c r="X155" s="53">
        <v>8.4100694444444446E-4</v>
      </c>
      <c r="Y155" s="53">
        <v>9.3665509259259266E-4</v>
      </c>
      <c r="Z155" s="53">
        <v>1.0354398148148148E-3</v>
      </c>
      <c r="AA155" s="53">
        <v>1.1337615740740741E-3</v>
      </c>
      <c r="AB155" s="53">
        <v>1.2335648148148147E-3</v>
      </c>
      <c r="AC155" s="53">
        <v>1.3310532407407405E-3</v>
      </c>
      <c r="AD155" s="53">
        <v>1.4293750000000001E-3</v>
      </c>
      <c r="AE155" s="53">
        <v>1.5290740740740742E-3</v>
      </c>
      <c r="AF155" s="53">
        <v>1.6309606481481481E-3</v>
      </c>
      <c r="AG155" s="53">
        <v>1.7312615740740741E-3</v>
      </c>
      <c r="AH155" s="53">
        <v>1.8309143518518518E-3</v>
      </c>
      <c r="AI155" s="53">
        <v>1.932002314814815E-3</v>
      </c>
      <c r="AJ155" s="53">
        <v>2.034363425925926E-3</v>
      </c>
      <c r="AK155" s="53">
        <v>2.1342708333333331E-3</v>
      </c>
      <c r="AL155" s="53">
        <v>2.2330208333333334E-3</v>
      </c>
      <c r="AM155" s="53">
        <v>2.3306828703703701E-3</v>
      </c>
      <c r="AN155" s="53">
        <v>2.4301736111111108E-3</v>
      </c>
      <c r="AO155" s="53">
        <v>2.5271527777777779E-3</v>
      </c>
      <c r="AP155" s="53">
        <v>2.6253009259259263E-3</v>
      </c>
      <c r="AQ155" s="53">
        <v>2.7213310185185188E-3</v>
      </c>
      <c r="AR155" s="53">
        <v>2.8198726851851852E-3</v>
      </c>
      <c r="AS155" s="53">
        <v>2.9211111111111117E-3</v>
      </c>
      <c r="AT155" s="53">
        <v>3.0208333333333333E-3</v>
      </c>
      <c r="AU155" s="53">
        <v>3.1217361111111116E-3</v>
      </c>
      <c r="AV155" s="53">
        <v>3.219953703703704E-3</v>
      </c>
      <c r="AW155" s="8">
        <f>3.6*4000/(AV155*86400)</f>
        <v>51.760578568244881</v>
      </c>
    </row>
    <row r="156" spans="1:49">
      <c r="A156" s="77" t="s">
        <v>120</v>
      </c>
      <c r="B156" s="77">
        <v>2021</v>
      </c>
      <c r="C156" s="87">
        <v>44385</v>
      </c>
      <c r="D156" s="77" t="s">
        <v>72</v>
      </c>
      <c r="E156" s="77" t="s">
        <v>595</v>
      </c>
      <c r="F156" s="77">
        <v>2</v>
      </c>
      <c r="G156" s="77" t="s">
        <v>56</v>
      </c>
      <c r="H156" s="77" t="s">
        <v>301</v>
      </c>
      <c r="I156" s="77" t="s">
        <v>274</v>
      </c>
      <c r="J156" s="77" t="s">
        <v>569</v>
      </c>
      <c r="K156" s="77" t="s">
        <v>568</v>
      </c>
      <c r="L156" s="77"/>
      <c r="M156" s="77"/>
      <c r="N156" s="77"/>
      <c r="O156" s="77"/>
      <c r="P156" s="77">
        <v>1</v>
      </c>
      <c r="Q156" s="65">
        <v>14.457000000000001</v>
      </c>
      <c r="R156" s="4">
        <v>22.803000000000001</v>
      </c>
      <c r="S156" s="4">
        <v>30.826000000000001</v>
      </c>
      <c r="T156" s="4">
        <v>38.752000000000002</v>
      </c>
      <c r="U156" s="4">
        <v>46.87</v>
      </c>
      <c r="V156" s="4">
        <v>54.8</v>
      </c>
      <c r="W156" s="53">
        <v>7.2557870370370365E-4</v>
      </c>
      <c r="X156" s="53">
        <v>8.1827546296296292E-4</v>
      </c>
      <c r="Y156" s="53">
        <v>9.096296296296297E-4</v>
      </c>
      <c r="Z156" s="53">
        <v>1.0008564814814815E-3</v>
      </c>
      <c r="AA156" s="53">
        <v>1.0928935185185186E-3</v>
      </c>
      <c r="AB156" s="53">
        <v>1.18625E-3</v>
      </c>
      <c r="AC156" s="53">
        <v>1.2777083333333334E-3</v>
      </c>
      <c r="AD156" s="53">
        <v>1.3682754629629628E-3</v>
      </c>
      <c r="AE156" s="53">
        <v>1.4588773148148148E-3</v>
      </c>
      <c r="AF156" s="53">
        <v>1.550150462962963E-3</v>
      </c>
      <c r="AG156" s="53">
        <v>1.6421527777777778E-3</v>
      </c>
      <c r="AH156" s="53">
        <v>1.7428703703703703E-3</v>
      </c>
      <c r="AI156" s="53">
        <v>1.8631944444444442E-3</v>
      </c>
      <c r="AJ156" s="53">
        <v>2.0039699074074074E-3</v>
      </c>
      <c r="AK156" s="53">
        <v>2.185763888888889E-3</v>
      </c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8"/>
    </row>
    <row r="157" spans="1:49">
      <c r="A157" s="77" t="s">
        <v>120</v>
      </c>
      <c r="B157" s="77">
        <v>2021</v>
      </c>
      <c r="C157" s="87">
        <v>44385</v>
      </c>
      <c r="D157" s="77" t="s">
        <v>72</v>
      </c>
      <c r="E157" s="77" t="s">
        <v>595</v>
      </c>
      <c r="F157" s="77">
        <v>2</v>
      </c>
      <c r="G157" s="77" t="s">
        <v>175</v>
      </c>
      <c r="H157" s="77" t="s">
        <v>1031</v>
      </c>
      <c r="I157" s="77" t="s">
        <v>303</v>
      </c>
      <c r="J157" s="77" t="s">
        <v>1032</v>
      </c>
      <c r="K157" s="77" t="s">
        <v>1033</v>
      </c>
      <c r="L157" s="77"/>
      <c r="M157" s="77"/>
      <c r="N157" s="77"/>
      <c r="O157" s="77"/>
      <c r="P157" s="77">
        <v>2</v>
      </c>
      <c r="Q157" s="65">
        <v>14.624000000000001</v>
      </c>
      <c r="R157" s="4">
        <v>22.783999999999999</v>
      </c>
      <c r="S157" s="4">
        <v>31.077000000000002</v>
      </c>
      <c r="T157" s="4">
        <v>39.216000000000001</v>
      </c>
      <c r="U157" s="4">
        <v>47.680999999999997</v>
      </c>
      <c r="V157" s="4">
        <v>55.835000000000001</v>
      </c>
      <c r="W157" s="53"/>
      <c r="X157" s="53">
        <v>8.3929398148148155E-4</v>
      </c>
      <c r="Y157" s="53"/>
      <c r="Z157" s="53">
        <v>1.043414351851852E-3</v>
      </c>
      <c r="AA157" s="53">
        <v>1.1459722222222221E-3</v>
      </c>
      <c r="AB157" s="53">
        <v>1.2431828703703704E-3</v>
      </c>
      <c r="AC157" s="53">
        <v>1.3397685185185186E-3</v>
      </c>
      <c r="AD157" s="53">
        <v>1.4360648148148147E-3</v>
      </c>
      <c r="AE157" s="53"/>
      <c r="AF157" s="53">
        <v>1.6319560185185187E-3</v>
      </c>
      <c r="AG157" s="53">
        <v>1.7340046296296296E-3</v>
      </c>
      <c r="AH157" s="53">
        <v>1.8475694444444442E-3</v>
      </c>
      <c r="AI157" s="53"/>
      <c r="AJ157" s="53">
        <v>2.039525462962963E-3</v>
      </c>
      <c r="AK157" s="53"/>
      <c r="AL157" s="53">
        <v>2.2363541666666664E-3</v>
      </c>
      <c r="AM157" s="53">
        <v>2.333935185185185E-3</v>
      </c>
      <c r="AN157" s="53">
        <v>2.4344212962962961E-3</v>
      </c>
      <c r="AO157" s="53">
        <v>2.5373726851851855E-3</v>
      </c>
      <c r="AP157" s="53">
        <v>2.6392361111111113E-3</v>
      </c>
      <c r="AQ157" s="53">
        <v>2.7432986111111113E-3</v>
      </c>
      <c r="AR157" s="53">
        <v>2.8444212962962963E-3</v>
      </c>
      <c r="AS157" s="53"/>
      <c r="AT157" s="53">
        <v>3.0464236111111109E-3</v>
      </c>
      <c r="AU157" s="53"/>
      <c r="AV157" s="53">
        <v>3.2459375000000001E-3</v>
      </c>
      <c r="AW157" s="8">
        <f t="shared" ref="AW157:AW199" si="6">3.6*4000/(AV157*86400)</f>
        <v>51.346234074644585</v>
      </c>
    </row>
    <row r="158" spans="1:49">
      <c r="A158" s="84" t="s">
        <v>120</v>
      </c>
      <c r="B158" s="84">
        <v>2021</v>
      </c>
      <c r="C158" s="85">
        <v>44385</v>
      </c>
      <c r="D158" s="84" t="s">
        <v>72</v>
      </c>
      <c r="E158" s="84" t="s">
        <v>209</v>
      </c>
      <c r="F158" s="84" t="s">
        <v>210</v>
      </c>
      <c r="G158" s="84" t="s">
        <v>56</v>
      </c>
      <c r="H158" s="84" t="s">
        <v>301</v>
      </c>
      <c r="I158" s="84" t="s">
        <v>274</v>
      </c>
      <c r="J158" s="84" t="s">
        <v>569</v>
      </c>
      <c r="K158" s="84" t="s">
        <v>568</v>
      </c>
      <c r="L158" s="84"/>
      <c r="M158" s="84"/>
      <c r="N158" s="84"/>
      <c r="O158" s="84"/>
      <c r="P158" s="84">
        <v>1</v>
      </c>
      <c r="Q158" s="65">
        <v>14.324</v>
      </c>
      <c r="R158" s="4">
        <v>22.736999999999998</v>
      </c>
      <c r="S158" s="4">
        <v>30.728000000000002</v>
      </c>
      <c r="T158" s="4">
        <v>38.539000000000001</v>
      </c>
      <c r="U158" s="4">
        <v>46.478000000000002</v>
      </c>
      <c r="V158" s="4">
        <v>54.237000000000002</v>
      </c>
      <c r="W158" s="53">
        <v>7.180439814814814E-4</v>
      </c>
      <c r="X158" s="53">
        <v>8.1039351851851856E-4</v>
      </c>
      <c r="Y158" s="53">
        <v>9.0138888888888896E-4</v>
      </c>
      <c r="Z158" s="53">
        <v>9.9253472222222213E-4</v>
      </c>
      <c r="AA158" s="53">
        <v>1.083113425925926E-3</v>
      </c>
      <c r="AB158" s="53">
        <v>1.175173611111111E-3</v>
      </c>
      <c r="AC158" s="53">
        <v>1.2672222222222223E-3</v>
      </c>
      <c r="AD158" s="53">
        <v>1.3596990740740739E-3</v>
      </c>
      <c r="AE158" s="53">
        <v>1.4522222222222222E-3</v>
      </c>
      <c r="AF158" s="53">
        <v>1.5440046296296295E-3</v>
      </c>
      <c r="AG158" s="53">
        <v>1.6372453703703703E-3</v>
      </c>
      <c r="AH158" s="53">
        <v>1.7285763888888889E-3</v>
      </c>
      <c r="AI158" s="53">
        <v>1.8194675925925924E-3</v>
      </c>
      <c r="AJ158" s="53">
        <v>1.9106597222222222E-3</v>
      </c>
      <c r="AK158" s="53">
        <v>2.0048611111111113E-3</v>
      </c>
      <c r="AL158" s="53">
        <v>2.0968518518518519E-3</v>
      </c>
      <c r="AM158" s="53">
        <v>2.1910300925925925E-3</v>
      </c>
      <c r="AN158" s="53">
        <v>2.283414351851852E-3</v>
      </c>
      <c r="AO158" s="53">
        <v>2.3762037037037037E-3</v>
      </c>
      <c r="AP158" s="53">
        <v>2.4689467592592597E-3</v>
      </c>
      <c r="AQ158" s="53">
        <v>2.5638310185185187E-3</v>
      </c>
      <c r="AR158" s="53">
        <v>2.6562268518518519E-3</v>
      </c>
      <c r="AS158" s="53">
        <v>2.747824074074074E-3</v>
      </c>
      <c r="AT158" s="53">
        <v>2.8403703703703703E-3</v>
      </c>
      <c r="AU158" s="53">
        <v>2.9320949074074071E-3</v>
      </c>
      <c r="AV158" s="53">
        <v>3.0255902777777777E-3</v>
      </c>
      <c r="AW158" s="8">
        <f t="shared" si="6"/>
        <v>55.085669692553104</v>
      </c>
    </row>
    <row r="159" spans="1:49">
      <c r="A159" s="84" t="s">
        <v>120</v>
      </c>
      <c r="B159" s="84">
        <v>2021</v>
      </c>
      <c r="C159" s="85">
        <v>44385</v>
      </c>
      <c r="D159" s="84" t="s">
        <v>72</v>
      </c>
      <c r="E159" s="84" t="s">
        <v>209</v>
      </c>
      <c r="F159" s="84" t="s">
        <v>210</v>
      </c>
      <c r="G159" s="84" t="s">
        <v>121</v>
      </c>
      <c r="H159" s="84" t="s">
        <v>1027</v>
      </c>
      <c r="I159" s="84" t="s">
        <v>1029</v>
      </c>
      <c r="J159" s="84" t="s">
        <v>1034</v>
      </c>
      <c r="K159" s="84" t="s">
        <v>1030</v>
      </c>
      <c r="L159" s="84"/>
      <c r="M159" s="84"/>
      <c r="N159" s="84"/>
      <c r="O159" s="84"/>
      <c r="P159" s="84">
        <v>2</v>
      </c>
      <c r="Q159" s="65">
        <v>13.906000000000001</v>
      </c>
      <c r="R159" s="4">
        <v>22.31</v>
      </c>
      <c r="S159" s="4">
        <v>30.279</v>
      </c>
      <c r="T159" s="4">
        <v>38.231000000000002</v>
      </c>
      <c r="U159" s="4">
        <v>45.899000000000001</v>
      </c>
      <c r="V159" s="4">
        <v>53.597999999999999</v>
      </c>
      <c r="W159" s="53">
        <v>7.1237268518518514E-4</v>
      </c>
      <c r="X159" s="53">
        <v>8.0436342592592593E-4</v>
      </c>
      <c r="Y159" s="53">
        <v>8.9747685185185189E-4</v>
      </c>
      <c r="Z159" s="53">
        <v>9.8895833333333344E-4</v>
      </c>
      <c r="AA159" s="53">
        <v>1.0798148148148149E-3</v>
      </c>
      <c r="AB159" s="53">
        <v>1.1721527777777778E-3</v>
      </c>
      <c r="AC159" s="53">
        <v>1.2630671296296298E-3</v>
      </c>
      <c r="AD159" s="53">
        <v>1.3542939814814815E-3</v>
      </c>
      <c r="AE159" s="53">
        <v>1.4482060185185186E-3</v>
      </c>
      <c r="AF159" s="53">
        <v>1.5408101851851852E-3</v>
      </c>
      <c r="AG159" s="53">
        <v>1.6352777777777778E-3</v>
      </c>
      <c r="AH159" s="53">
        <v>1.727939814814815E-3</v>
      </c>
      <c r="AI159" s="53">
        <v>1.8221759259259259E-3</v>
      </c>
      <c r="AJ159" s="53">
        <v>1.9154629629629628E-3</v>
      </c>
      <c r="AK159" s="53">
        <v>2.0100000000000001E-3</v>
      </c>
      <c r="AL159" s="53">
        <v>2.1011574074074071E-3</v>
      </c>
      <c r="AM159" s="53">
        <v>2.1929513888888888E-3</v>
      </c>
      <c r="AN159" s="53">
        <v>2.2855092592592593E-3</v>
      </c>
      <c r="AO159" s="53">
        <v>2.3804976851851851E-3</v>
      </c>
      <c r="AP159" s="53">
        <v>2.4754629629629627E-3</v>
      </c>
      <c r="AQ159" s="53">
        <v>2.5734606481481481E-3</v>
      </c>
      <c r="AR159" s="53">
        <v>2.6663541666666663E-3</v>
      </c>
      <c r="AS159" s="53">
        <v>2.761875E-3</v>
      </c>
      <c r="AT159" s="53">
        <v>2.8569675925925928E-3</v>
      </c>
      <c r="AU159" s="53">
        <v>2.9536805555555562E-3</v>
      </c>
      <c r="AV159" s="53">
        <v>3.0471759259259258E-3</v>
      </c>
      <c r="AW159" s="8">
        <f t="shared" si="6"/>
        <v>54.695452680836837</v>
      </c>
    </row>
    <row r="160" spans="1:49">
      <c r="A160" s="84" t="s">
        <v>120</v>
      </c>
      <c r="B160" s="84">
        <v>2021</v>
      </c>
      <c r="C160" s="85">
        <v>44385</v>
      </c>
      <c r="D160" s="84" t="s">
        <v>72</v>
      </c>
      <c r="E160" s="46" t="s">
        <v>209</v>
      </c>
      <c r="F160" s="46" t="s">
        <v>211</v>
      </c>
      <c r="G160" s="84" t="s">
        <v>239</v>
      </c>
      <c r="H160" s="84" t="s">
        <v>300</v>
      </c>
      <c r="I160" s="84" t="s">
        <v>238</v>
      </c>
      <c r="J160" s="84" t="s">
        <v>629</v>
      </c>
      <c r="K160" s="84" t="s">
        <v>630</v>
      </c>
      <c r="L160" s="84"/>
      <c r="M160" s="84"/>
      <c r="N160" s="84"/>
      <c r="O160" s="84"/>
      <c r="P160" s="46">
        <v>3</v>
      </c>
      <c r="Q160">
        <v>14.147</v>
      </c>
      <c r="R160">
        <v>22.46</v>
      </c>
      <c r="S160">
        <v>30.478999999999999</v>
      </c>
      <c r="T160">
        <v>38.671999999999997</v>
      </c>
      <c r="U160">
        <v>47.24</v>
      </c>
      <c r="V160">
        <v>55.753999999999998</v>
      </c>
      <c r="W160" s="100">
        <v>7.4436342592592599E-4</v>
      </c>
      <c r="X160" s="100">
        <v>8.4144675925925923E-4</v>
      </c>
      <c r="Y160" s="100">
        <v>9.3847222222222216E-4</v>
      </c>
      <c r="Z160" s="100">
        <v>1.036875E-3</v>
      </c>
      <c r="AA160" s="100">
        <v>1.1312037037037037E-3</v>
      </c>
      <c r="AB160" s="100">
        <v>1.2267013888888889E-3</v>
      </c>
      <c r="AC160" s="100">
        <v>1.3237731481481479E-3</v>
      </c>
      <c r="AD160" s="100">
        <v>1.4252314814814815E-3</v>
      </c>
      <c r="AE160" s="100">
        <v>1.5235763888888888E-3</v>
      </c>
      <c r="AF160" s="100">
        <v>1.6218634259259259E-3</v>
      </c>
      <c r="AG160" s="100">
        <v>1.7218865740740738E-3</v>
      </c>
      <c r="AH160" s="100">
        <v>1.820462962962963E-3</v>
      </c>
      <c r="AI160" s="100">
        <v>1.9188888888888886E-3</v>
      </c>
      <c r="AJ160" s="100">
        <v>2.0165625000000001E-3</v>
      </c>
      <c r="AK160" s="100">
        <v>2.1154513888888889E-3</v>
      </c>
      <c r="AL160" s="100">
        <v>2.2103472222222225E-3</v>
      </c>
      <c r="AM160" s="100">
        <v>2.3036111111111113E-3</v>
      </c>
      <c r="AN160" s="100">
        <v>2.3981250000000001E-3</v>
      </c>
      <c r="AO160" s="100">
        <v>2.4930787037037035E-3</v>
      </c>
      <c r="AP160" s="100">
        <v>2.5904629629629628E-3</v>
      </c>
      <c r="AQ160" s="100">
        <v>2.6902314814814814E-3</v>
      </c>
      <c r="AR160" s="100">
        <v>2.7873032407407408E-3</v>
      </c>
      <c r="AS160" s="100">
        <v>2.8835648148148145E-3</v>
      </c>
      <c r="AT160" s="100">
        <v>2.9812268518518517E-3</v>
      </c>
      <c r="AU160" s="100">
        <v>3.0774305555555555E-3</v>
      </c>
      <c r="AV160" s="100">
        <v>3.173402777777778E-3</v>
      </c>
      <c r="AW160" s="8">
        <f t="shared" si="6"/>
        <v>52.519859071711487</v>
      </c>
    </row>
    <row r="161" spans="1:49">
      <c r="A161" s="84" t="s">
        <v>120</v>
      </c>
      <c r="B161" s="84">
        <v>2021</v>
      </c>
      <c r="C161" s="85">
        <v>44385</v>
      </c>
      <c r="D161" s="84" t="s">
        <v>72</v>
      </c>
      <c r="E161" s="46" t="s">
        <v>209</v>
      </c>
      <c r="F161" s="46" t="s">
        <v>211</v>
      </c>
      <c r="G161" s="84" t="s">
        <v>175</v>
      </c>
      <c r="H161" s="84" t="s">
        <v>1031</v>
      </c>
      <c r="I161" s="84" t="s">
        <v>303</v>
      </c>
      <c r="J161" s="84" t="s">
        <v>1032</v>
      </c>
      <c r="K161" s="84" t="s">
        <v>1033</v>
      </c>
      <c r="L161" s="84"/>
      <c r="M161" s="84"/>
      <c r="N161" s="84"/>
      <c r="O161" s="84"/>
      <c r="P161" s="46">
        <v>4</v>
      </c>
      <c r="Q161">
        <v>14.456</v>
      </c>
      <c r="R161">
        <v>22.95</v>
      </c>
      <c r="S161">
        <v>31.149000000000001</v>
      </c>
      <c r="T161">
        <v>39.43</v>
      </c>
      <c r="U161">
        <v>47.606000000000002</v>
      </c>
      <c r="V161">
        <v>55.890999999999998</v>
      </c>
      <c r="W161" s="100">
        <v>7.3998842592592595E-4</v>
      </c>
      <c r="X161" s="100">
        <v>8.3321759259259254E-4</v>
      </c>
      <c r="Y161" s="100">
        <v>9.2781249999999993E-4</v>
      </c>
      <c r="Z161" s="100">
        <v>1.0219328703703703E-3</v>
      </c>
      <c r="AA161" s="100">
        <v>1.1183449074074073E-3</v>
      </c>
      <c r="AB161" s="100">
        <v>1.2154513888888887E-3</v>
      </c>
      <c r="AC161" s="100">
        <v>1.3149421296296297E-3</v>
      </c>
      <c r="AD161" s="100">
        <v>1.4115046296296297E-3</v>
      </c>
      <c r="AE161" s="100">
        <v>1.5076967592592592E-3</v>
      </c>
      <c r="AF161" s="100">
        <v>1.6055208333333331E-3</v>
      </c>
      <c r="AG161" s="100">
        <v>1.6991666666666668E-3</v>
      </c>
      <c r="AH161" s="100">
        <v>1.8007986111111113E-3</v>
      </c>
      <c r="AI161" s="100">
        <v>1.8993634259259259E-3</v>
      </c>
      <c r="AJ161" s="100">
        <v>1.9998263888888891E-3</v>
      </c>
      <c r="AK161" s="100">
        <v>2.0975115740740741E-3</v>
      </c>
      <c r="AL161" s="100">
        <v>2.1943518518518518E-3</v>
      </c>
      <c r="AM161" s="100">
        <v>2.293298611111111E-3</v>
      </c>
      <c r="AN161" s="100">
        <v>2.3909837962962964E-3</v>
      </c>
      <c r="AO161" s="100">
        <v>2.4922337962962966E-3</v>
      </c>
      <c r="AP161" s="100">
        <v>2.594027777777778E-3</v>
      </c>
      <c r="AQ161" s="100">
        <v>2.6923032407407412E-3</v>
      </c>
      <c r="AR161" s="100">
        <v>2.79068287037037E-3</v>
      </c>
      <c r="AS161" s="100">
        <v>2.8911226851851854E-3</v>
      </c>
      <c r="AT161" s="100">
        <v>2.9888888888888895E-3</v>
      </c>
      <c r="AU161" s="100">
        <v>3.0880092592592591E-3</v>
      </c>
      <c r="AV161" s="100">
        <v>3.1854166666666663E-3</v>
      </c>
      <c r="AW161" s="8">
        <f t="shared" si="6"/>
        <v>52.321778940483981</v>
      </c>
    </row>
    <row r="162" spans="1:49">
      <c r="A162" s="76" t="s">
        <v>134</v>
      </c>
      <c r="B162" s="76">
        <v>2020</v>
      </c>
      <c r="C162" s="78">
        <v>43887</v>
      </c>
      <c r="D162" s="76" t="s">
        <v>13</v>
      </c>
      <c r="E162" s="47" t="s">
        <v>518</v>
      </c>
      <c r="F162" s="47" t="s">
        <v>518</v>
      </c>
      <c r="G162" s="76" t="s">
        <v>67</v>
      </c>
      <c r="H162" s="76" t="s">
        <v>219</v>
      </c>
      <c r="I162" s="76" t="s">
        <v>1035</v>
      </c>
      <c r="J162" s="76" t="s">
        <v>1036</v>
      </c>
      <c r="K162" s="76" t="s">
        <v>278</v>
      </c>
      <c r="L162" s="76"/>
      <c r="M162" s="76"/>
      <c r="N162" s="76"/>
      <c r="O162" s="76"/>
      <c r="P162" s="47">
        <v>1</v>
      </c>
      <c r="Q162">
        <v>14.04</v>
      </c>
      <c r="R162">
        <v>21.844000000000001</v>
      </c>
      <c r="S162">
        <v>29.312000000000001</v>
      </c>
      <c r="T162">
        <v>36.881999999999998</v>
      </c>
      <c r="U162">
        <v>44.372</v>
      </c>
      <c r="V162">
        <v>51.896000000000001</v>
      </c>
      <c r="W162">
        <v>59.375</v>
      </c>
      <c r="X162" s="100">
        <v>7.7530092592592592E-4</v>
      </c>
      <c r="Y162" s="100">
        <v>8.6290509259259263E-4</v>
      </c>
      <c r="Z162" s="100">
        <v>9.5114583333333336E-4</v>
      </c>
      <c r="AA162" s="100">
        <v>1.0408912037037038E-3</v>
      </c>
      <c r="AB162" s="100">
        <v>1.1290972222222223E-3</v>
      </c>
      <c r="AC162" s="100">
        <v>1.2172800925925925E-3</v>
      </c>
      <c r="AD162" s="100">
        <v>1.3072685185185186E-3</v>
      </c>
      <c r="AE162" s="100">
        <v>1.3954050925925928E-3</v>
      </c>
      <c r="AF162" s="100">
        <v>1.4855902777777777E-3</v>
      </c>
      <c r="AG162" s="100">
        <v>1.5744212962962962E-3</v>
      </c>
      <c r="AH162" s="100">
        <v>1.6629745370370372E-3</v>
      </c>
      <c r="AI162" s="100">
        <v>1.7504050925925925E-3</v>
      </c>
      <c r="AJ162" s="100">
        <v>1.8371527777777778E-3</v>
      </c>
      <c r="AK162" s="100">
        <v>1.925891203703704E-3</v>
      </c>
      <c r="AL162" s="100">
        <v>2.0137962962962961E-3</v>
      </c>
      <c r="AM162" s="100">
        <v>2.1041666666666665E-3</v>
      </c>
      <c r="AN162" s="100">
        <v>2.1948495370370373E-3</v>
      </c>
      <c r="AO162" s="100">
        <v>2.2878819444444444E-3</v>
      </c>
      <c r="AP162" s="100">
        <v>2.3786805555555553E-3</v>
      </c>
      <c r="AQ162" s="100">
        <v>2.4709606481481483E-3</v>
      </c>
      <c r="AR162" s="100">
        <v>2.5592476851851852E-3</v>
      </c>
      <c r="AS162" s="100">
        <v>2.646493055555556E-3</v>
      </c>
      <c r="AT162" s="100">
        <v>2.7332523148148151E-3</v>
      </c>
      <c r="AU162" s="100">
        <v>2.8200925925925928E-3</v>
      </c>
      <c r="AV162" s="100">
        <v>2.9077430555555558E-3</v>
      </c>
      <c r="AW162" s="8">
        <f t="shared" si="6"/>
        <v>57.318223612719869</v>
      </c>
    </row>
    <row r="163" spans="1:49">
      <c r="A163" s="76" t="s">
        <v>134</v>
      </c>
      <c r="B163" s="76">
        <v>2020</v>
      </c>
      <c r="C163" s="78">
        <v>43887</v>
      </c>
      <c r="D163" s="76" t="s">
        <v>13</v>
      </c>
      <c r="E163" s="47" t="s">
        <v>518</v>
      </c>
      <c r="F163" s="47" t="s">
        <v>518</v>
      </c>
      <c r="G163" s="76" t="s">
        <v>25</v>
      </c>
      <c r="H163" s="76" t="s">
        <v>354</v>
      </c>
      <c r="I163" s="76" t="s">
        <v>276</v>
      </c>
      <c r="J163" s="76" t="s">
        <v>1037</v>
      </c>
      <c r="K163" s="76" t="s">
        <v>339</v>
      </c>
      <c r="L163" s="76"/>
      <c r="M163" s="76"/>
      <c r="N163" s="76"/>
      <c r="O163" s="76"/>
      <c r="P163" s="47">
        <v>2</v>
      </c>
      <c r="Q163">
        <v>14.006</v>
      </c>
      <c r="R163">
        <v>22.114000000000001</v>
      </c>
      <c r="S163">
        <v>29.704999999999998</v>
      </c>
      <c r="T163">
        <v>37.17</v>
      </c>
      <c r="U163">
        <v>44.75</v>
      </c>
      <c r="V163">
        <v>52.237000000000002</v>
      </c>
      <c r="W163">
        <v>59.783000000000001</v>
      </c>
      <c r="X163" s="100">
        <v>7.812152777777777E-4</v>
      </c>
      <c r="Y163" s="100">
        <v>8.6914351851851855E-4</v>
      </c>
      <c r="Z163" s="100">
        <v>9.5622685185185188E-4</v>
      </c>
      <c r="AA163" s="100">
        <v>1.0432175925925925E-3</v>
      </c>
      <c r="AB163" s="100">
        <v>1.1320254629629629E-3</v>
      </c>
      <c r="AC163" s="100">
        <v>1.2195717592592594E-3</v>
      </c>
      <c r="AD163" s="100">
        <v>1.3073495370370372E-3</v>
      </c>
      <c r="AE163" s="100">
        <v>1.3950925925925925E-3</v>
      </c>
      <c r="AF163" s="100">
        <v>1.4834490740740739E-3</v>
      </c>
      <c r="AG163" s="100">
        <v>1.5738425925925926E-3</v>
      </c>
      <c r="AH163" s="100">
        <v>1.6628819444444445E-3</v>
      </c>
      <c r="AI163" s="100">
        <v>1.7523263888888886E-3</v>
      </c>
      <c r="AJ163" s="100">
        <v>1.8429745370370371E-3</v>
      </c>
      <c r="AK163" s="100">
        <v>1.9363657407407409E-3</v>
      </c>
      <c r="AL163" s="100">
        <v>2.0277430555555556E-3</v>
      </c>
      <c r="AM163" s="100">
        <v>2.1174074074074073E-3</v>
      </c>
      <c r="AN163" s="100">
        <v>2.2096759259259261E-3</v>
      </c>
      <c r="AO163" s="100">
        <v>2.298171296296296E-3</v>
      </c>
      <c r="AP163" s="100">
        <v>2.3857754629629628E-3</v>
      </c>
      <c r="AQ163" s="100">
        <v>2.4732407407407407E-3</v>
      </c>
      <c r="AR163" s="100">
        <v>2.5624768518518518E-3</v>
      </c>
      <c r="AS163" s="100">
        <v>2.6504745370370367E-3</v>
      </c>
      <c r="AT163" s="100">
        <v>2.738726851851852E-3</v>
      </c>
      <c r="AU163" s="100">
        <v>2.8267824074074068E-3</v>
      </c>
      <c r="AV163" s="100">
        <v>2.915173611111111E-3</v>
      </c>
      <c r="AW163" s="8">
        <f t="shared" si="6"/>
        <v>57.172123825291521</v>
      </c>
    </row>
    <row r="164" spans="1:49">
      <c r="A164" s="76" t="s">
        <v>134</v>
      </c>
      <c r="B164" s="76">
        <v>2020</v>
      </c>
      <c r="C164" s="78">
        <v>43887</v>
      </c>
      <c r="D164" s="76" t="s">
        <v>13</v>
      </c>
      <c r="E164" s="47" t="s">
        <v>518</v>
      </c>
      <c r="F164" s="47" t="s">
        <v>518</v>
      </c>
      <c r="G164" s="76" t="s">
        <v>27</v>
      </c>
      <c r="H164" s="76" t="s">
        <v>317</v>
      </c>
      <c r="I164" s="76" t="s">
        <v>1038</v>
      </c>
      <c r="J164" s="76" t="s">
        <v>1039</v>
      </c>
      <c r="K164" s="76" t="s">
        <v>1040</v>
      </c>
      <c r="L164" s="76"/>
      <c r="M164" s="76"/>
      <c r="N164" s="76"/>
      <c r="O164" s="76"/>
      <c r="P164" s="47">
        <v>3</v>
      </c>
      <c r="Q164">
        <v>14.339</v>
      </c>
      <c r="R164">
        <v>22.416</v>
      </c>
      <c r="S164">
        <v>30.132999999999999</v>
      </c>
      <c r="T164">
        <v>37.722000000000001</v>
      </c>
      <c r="U164">
        <v>45.281999999999996</v>
      </c>
      <c r="V164">
        <v>52.994</v>
      </c>
      <c r="W164" s="100">
        <v>7.007638888888889E-4</v>
      </c>
      <c r="X164" s="100">
        <v>7.8799768518518509E-4</v>
      </c>
      <c r="Y164" s="100">
        <v>8.7509259259259257E-4</v>
      </c>
      <c r="Z164" s="100">
        <v>9.6405092592592593E-4</v>
      </c>
      <c r="AA164" s="100">
        <v>1.0524884259259259E-3</v>
      </c>
      <c r="AB164" s="100">
        <v>1.1413888888888888E-3</v>
      </c>
      <c r="AC164" s="100">
        <v>1.2300694444444444E-3</v>
      </c>
      <c r="AD164" s="100">
        <v>1.3183333333333335E-3</v>
      </c>
      <c r="AE164" s="100">
        <v>1.4069791666666666E-3</v>
      </c>
      <c r="AF164" s="100">
        <v>1.4957175925925928E-3</v>
      </c>
      <c r="AG164" s="100">
        <v>1.5864236111111112E-3</v>
      </c>
      <c r="AH164" s="100">
        <v>1.6757175925925926E-3</v>
      </c>
      <c r="AI164" s="100">
        <v>1.764548611111111E-3</v>
      </c>
      <c r="AJ164" s="100">
        <v>1.8530208333333335E-3</v>
      </c>
      <c r="AK164" s="100">
        <v>1.941875E-3</v>
      </c>
      <c r="AL164" s="100">
        <v>2.0307407407407405E-3</v>
      </c>
      <c r="AM164" s="100">
        <v>2.1199305555555559E-3</v>
      </c>
      <c r="AN164" s="100">
        <v>2.2093518518518517E-3</v>
      </c>
      <c r="AO164" s="100">
        <v>2.3006250000000002E-3</v>
      </c>
      <c r="AP164" s="100">
        <v>2.3899537037037036E-3</v>
      </c>
      <c r="AQ164" s="100">
        <v>2.4806597222222222E-3</v>
      </c>
      <c r="AR164" s="100">
        <v>2.5713310185185184E-3</v>
      </c>
      <c r="AS164" s="100">
        <v>2.6594791666666663E-3</v>
      </c>
      <c r="AT164" s="100">
        <v>2.7476736111111109E-3</v>
      </c>
      <c r="AU164" s="100">
        <v>2.8360069444444444E-3</v>
      </c>
      <c r="AV164" s="100">
        <v>2.9250925925925924E-3</v>
      </c>
      <c r="AW164" s="8">
        <f t="shared" si="6"/>
        <v>56.978253299990506</v>
      </c>
    </row>
    <row r="165" spans="1:49">
      <c r="A165" s="76" t="s">
        <v>134</v>
      </c>
      <c r="B165" s="76">
        <v>2020</v>
      </c>
      <c r="C165" s="78">
        <v>43887</v>
      </c>
      <c r="D165" s="76" t="s">
        <v>13</v>
      </c>
      <c r="E165" s="47" t="s">
        <v>518</v>
      </c>
      <c r="F165" s="47" t="s">
        <v>518</v>
      </c>
      <c r="G165" s="76" t="s">
        <v>29</v>
      </c>
      <c r="H165" s="76" t="s">
        <v>557</v>
      </c>
      <c r="I165" s="76" t="s">
        <v>333</v>
      </c>
      <c r="J165" s="76" t="s">
        <v>1041</v>
      </c>
      <c r="K165" s="76" t="s">
        <v>1042</v>
      </c>
      <c r="L165" s="76"/>
      <c r="M165" s="76"/>
      <c r="N165" s="76"/>
      <c r="O165" s="76"/>
      <c r="P165" s="47">
        <v>4</v>
      </c>
      <c r="Q165">
        <v>14.268000000000001</v>
      </c>
      <c r="R165">
        <v>22.577999999999999</v>
      </c>
      <c r="S165">
        <v>30.31</v>
      </c>
      <c r="T165">
        <v>37.936</v>
      </c>
      <c r="U165">
        <v>45.667000000000002</v>
      </c>
      <c r="V165">
        <v>53.308999999999997</v>
      </c>
      <c r="W165" s="100">
        <v>7.0557870370370381E-4</v>
      </c>
      <c r="X165" s="100">
        <v>7.9520833333333342E-4</v>
      </c>
      <c r="Y165" s="100">
        <v>8.8353009259259244E-4</v>
      </c>
      <c r="Z165" s="100">
        <v>9.726157407407408E-4</v>
      </c>
      <c r="AA165" s="100">
        <v>1.0618402777777777E-3</v>
      </c>
      <c r="AB165" s="100">
        <v>1.1528703703703703E-3</v>
      </c>
      <c r="AC165" s="100">
        <v>1.2410300925925926E-3</v>
      </c>
      <c r="AD165" s="100">
        <v>1.3292708333333331E-3</v>
      </c>
      <c r="AE165" s="100">
        <v>1.4170601851851853E-3</v>
      </c>
      <c r="AF165" s="100">
        <v>1.5048032407407408E-3</v>
      </c>
      <c r="AG165" s="100">
        <v>1.5944212962962963E-3</v>
      </c>
      <c r="AH165" s="100">
        <v>1.6826157407407406E-3</v>
      </c>
      <c r="AI165" s="100">
        <v>1.7709143518518519E-3</v>
      </c>
      <c r="AJ165" s="100">
        <v>1.8609606481481483E-3</v>
      </c>
      <c r="AK165" s="100">
        <v>1.9498032407407409E-3</v>
      </c>
      <c r="AL165" s="100">
        <v>2.0392129629629627E-3</v>
      </c>
      <c r="AM165" s="100">
        <v>2.1284143518518518E-3</v>
      </c>
      <c r="AN165" s="100">
        <v>2.219201388888889E-3</v>
      </c>
      <c r="AO165" s="100">
        <v>2.3080324074074075E-3</v>
      </c>
      <c r="AP165" s="100">
        <v>2.3989467592592591E-3</v>
      </c>
      <c r="AQ165" s="100">
        <v>2.4902546296296296E-3</v>
      </c>
      <c r="AR165" s="100">
        <v>2.5819560185185186E-3</v>
      </c>
      <c r="AS165" s="100">
        <v>2.6744675925925924E-3</v>
      </c>
      <c r="AT165" s="100">
        <v>2.7641666666666665E-3</v>
      </c>
      <c r="AU165" s="100">
        <v>2.8538657407407406E-3</v>
      </c>
      <c r="AV165" s="100">
        <v>2.9442476851851852E-3</v>
      </c>
      <c r="AW165" s="8">
        <f t="shared" si="6"/>
        <v>56.607556322553002</v>
      </c>
    </row>
    <row r="166" spans="1:49">
      <c r="A166" s="76" t="s">
        <v>134</v>
      </c>
      <c r="B166" s="76">
        <v>2020</v>
      </c>
      <c r="C166" s="78">
        <v>43887</v>
      </c>
      <c r="D166" s="76" t="s">
        <v>13</v>
      </c>
      <c r="E166" s="47" t="s">
        <v>518</v>
      </c>
      <c r="F166" s="47" t="s">
        <v>518</v>
      </c>
      <c r="G166" s="76" t="s">
        <v>36</v>
      </c>
      <c r="H166" s="76" t="s">
        <v>277</v>
      </c>
      <c r="I166" s="76" t="s">
        <v>1043</v>
      </c>
      <c r="J166" s="76" t="s">
        <v>326</v>
      </c>
      <c r="K166" s="76" t="s">
        <v>566</v>
      </c>
      <c r="L166" s="76"/>
      <c r="M166" s="76"/>
      <c r="N166" s="76"/>
      <c r="O166" s="76"/>
      <c r="P166" s="47">
        <v>5</v>
      </c>
      <c r="Q166">
        <v>14.087</v>
      </c>
      <c r="R166">
        <v>22.245000000000001</v>
      </c>
      <c r="S166">
        <v>30.056000000000001</v>
      </c>
      <c r="T166">
        <v>37.792999999999999</v>
      </c>
      <c r="U166">
        <v>45.662999999999997</v>
      </c>
      <c r="V166">
        <v>53.588999999999999</v>
      </c>
      <c r="W166" s="100">
        <v>7.0939814814814824E-4</v>
      </c>
      <c r="X166" s="100">
        <v>7.9815972222222224E-4</v>
      </c>
      <c r="Y166" s="100">
        <v>8.8633101851851861E-4</v>
      </c>
      <c r="Z166" s="100">
        <v>9.7407407407407414E-4</v>
      </c>
      <c r="AA166" s="100">
        <v>1.0621180555555555E-3</v>
      </c>
      <c r="AB166" s="100">
        <v>1.1504282407407407E-3</v>
      </c>
      <c r="AC166" s="100">
        <v>1.2394791666666667E-3</v>
      </c>
      <c r="AD166" s="100">
        <v>1.3285763888888887E-3</v>
      </c>
      <c r="AE166" s="100">
        <v>1.4191898148148147E-3</v>
      </c>
      <c r="AF166" s="100">
        <v>1.5071875000000001E-3</v>
      </c>
      <c r="AG166" s="100">
        <v>1.5953472222222222E-3</v>
      </c>
      <c r="AH166" s="100">
        <v>1.6837615740740738E-3</v>
      </c>
      <c r="AI166" s="100">
        <v>1.7716203703703704E-3</v>
      </c>
      <c r="AJ166" s="100">
        <v>1.859363425925926E-3</v>
      </c>
      <c r="AK166" s="100">
        <v>1.9471527777777777E-3</v>
      </c>
      <c r="AL166" s="100">
        <v>2.0358912037037038E-3</v>
      </c>
      <c r="AM166" s="100">
        <v>2.1257986111111109E-3</v>
      </c>
      <c r="AN166" s="100">
        <v>2.2160532407407411E-3</v>
      </c>
      <c r="AO166" s="100">
        <v>2.3072800925925925E-3</v>
      </c>
      <c r="AP166" s="100">
        <v>2.3969907407407408E-3</v>
      </c>
      <c r="AQ166" s="100">
        <v>2.4877314814814814E-3</v>
      </c>
      <c r="AR166" s="100">
        <v>2.5800694444444443E-3</v>
      </c>
      <c r="AS166" s="100">
        <v>2.6733912037037034E-3</v>
      </c>
      <c r="AT166" s="100">
        <v>2.7659259259259256E-3</v>
      </c>
      <c r="AU166" s="100">
        <v>2.8580787037037034E-3</v>
      </c>
      <c r="AV166" s="100">
        <v>2.9506250000000001E-3</v>
      </c>
      <c r="AW166" s="8">
        <f t="shared" si="6"/>
        <v>56.485207936171719</v>
      </c>
    </row>
    <row r="167" spans="1:49">
      <c r="A167" s="76" t="s">
        <v>134</v>
      </c>
      <c r="B167" s="76">
        <v>2020</v>
      </c>
      <c r="C167" s="78">
        <v>43887</v>
      </c>
      <c r="D167" s="76" t="s">
        <v>13</v>
      </c>
      <c r="E167" s="47" t="s">
        <v>518</v>
      </c>
      <c r="F167" s="76" t="s">
        <v>518</v>
      </c>
      <c r="G167" s="76" t="s">
        <v>53</v>
      </c>
      <c r="H167" s="76" t="s">
        <v>308</v>
      </c>
      <c r="I167" s="76" t="s">
        <v>619</v>
      </c>
      <c r="J167" s="76" t="s">
        <v>233</v>
      </c>
      <c r="K167" s="76" t="s">
        <v>1044</v>
      </c>
      <c r="L167" s="76"/>
      <c r="M167" s="76"/>
      <c r="N167" s="76"/>
      <c r="O167" s="76"/>
      <c r="P167" s="47">
        <v>6</v>
      </c>
      <c r="Q167">
        <v>14.118</v>
      </c>
      <c r="R167">
        <v>22.518000000000001</v>
      </c>
      <c r="S167">
        <v>30.384</v>
      </c>
      <c r="T167">
        <v>38.140999999999998</v>
      </c>
      <c r="U167">
        <v>45.969000000000001</v>
      </c>
      <c r="V167">
        <v>53.671999999999997</v>
      </c>
      <c r="W167" s="100">
        <v>7.112847222222222E-4</v>
      </c>
      <c r="X167" s="100">
        <v>8.0351851851851851E-4</v>
      </c>
      <c r="Y167" s="100">
        <v>8.9354166666666662E-4</v>
      </c>
      <c r="Z167" s="100">
        <v>9.8300925925925921E-4</v>
      </c>
      <c r="AA167" s="100">
        <v>1.0725462962962963E-3</v>
      </c>
      <c r="AB167" s="100">
        <v>1.1632291666666668E-3</v>
      </c>
      <c r="AC167" s="100">
        <v>1.2525925925925925E-3</v>
      </c>
      <c r="AD167" s="100">
        <v>1.342199074074074E-3</v>
      </c>
      <c r="AE167" s="100">
        <v>1.4318865740740741E-3</v>
      </c>
      <c r="AF167" s="100">
        <v>1.5233564814814817E-3</v>
      </c>
      <c r="AG167" s="100">
        <v>1.6129745370370371E-3</v>
      </c>
      <c r="AH167" s="100">
        <v>1.7044675925925925E-3</v>
      </c>
      <c r="AI167" s="100">
        <v>1.7947685185185185E-3</v>
      </c>
      <c r="AJ167" s="100">
        <v>1.8845138888888889E-3</v>
      </c>
      <c r="AK167" s="100">
        <v>1.9726967592592591E-3</v>
      </c>
      <c r="AL167" s="100">
        <v>2.059803240740741E-3</v>
      </c>
      <c r="AM167" s="100">
        <v>2.1486574074074073E-3</v>
      </c>
      <c r="AN167" s="100">
        <v>2.2355208333333333E-3</v>
      </c>
      <c r="AO167" s="100">
        <v>2.3223495370370373E-3</v>
      </c>
      <c r="AP167" s="100">
        <v>2.4103935185185183E-3</v>
      </c>
      <c r="AQ167" s="100">
        <v>2.5016203703703702E-3</v>
      </c>
      <c r="AR167" s="100">
        <v>2.5914930555555557E-3</v>
      </c>
      <c r="AS167" s="100">
        <v>2.6821527777777777E-3</v>
      </c>
      <c r="AT167" s="100">
        <v>2.7747222222222223E-3</v>
      </c>
      <c r="AU167" s="100">
        <v>2.8639930555555558E-3</v>
      </c>
      <c r="AV167" s="100">
        <v>2.954340277777778E-3</v>
      </c>
      <c r="AW167" s="8">
        <f t="shared" si="6"/>
        <v>56.414174061232877</v>
      </c>
    </row>
    <row r="168" spans="1:49">
      <c r="A168" s="76" t="s">
        <v>134</v>
      </c>
      <c r="B168" s="76">
        <v>2020</v>
      </c>
      <c r="C168" s="78">
        <v>43887</v>
      </c>
      <c r="D168" s="76" t="s">
        <v>13</v>
      </c>
      <c r="E168" s="47" t="s">
        <v>518</v>
      </c>
      <c r="F168" s="76" t="s">
        <v>518</v>
      </c>
      <c r="G168" s="76" t="s">
        <v>15</v>
      </c>
      <c r="H168" s="76" t="s">
        <v>642</v>
      </c>
      <c r="I168" s="76" t="s">
        <v>643</v>
      </c>
      <c r="J168" s="76" t="s">
        <v>632</v>
      </c>
      <c r="K168" s="76" t="s">
        <v>348</v>
      </c>
      <c r="L168" s="76"/>
      <c r="M168" s="76"/>
      <c r="N168" s="76"/>
      <c r="O168" s="76"/>
      <c r="P168" s="47">
        <v>7</v>
      </c>
      <c r="Q168">
        <v>14.11</v>
      </c>
      <c r="R168">
        <v>22.408000000000001</v>
      </c>
      <c r="S168">
        <v>30.206</v>
      </c>
      <c r="T168">
        <v>37.924999999999997</v>
      </c>
      <c r="U168">
        <v>45.676000000000002</v>
      </c>
      <c r="V168">
        <v>53.252000000000002</v>
      </c>
      <c r="W168" s="100">
        <v>7.0331018518518518E-4</v>
      </c>
      <c r="X168" s="100">
        <v>7.9013888888888884E-4</v>
      </c>
      <c r="Y168" s="100">
        <v>8.7780092592592597E-4</v>
      </c>
      <c r="Z168" s="100">
        <v>9.6472222222222228E-4</v>
      </c>
      <c r="AA168" s="100">
        <v>1.0519560185185185E-3</v>
      </c>
      <c r="AB168" s="100">
        <v>1.1394675925925927E-3</v>
      </c>
      <c r="AC168" s="100">
        <v>1.2281249999999998E-3</v>
      </c>
      <c r="AD168" s="100">
        <v>1.3146874999999999E-3</v>
      </c>
      <c r="AE168" s="100">
        <v>1.4011805555555557E-3</v>
      </c>
      <c r="AF168" s="100">
        <v>1.4874884259259257E-3</v>
      </c>
      <c r="AG168" s="100">
        <v>1.5740972222222224E-3</v>
      </c>
      <c r="AH168" s="100">
        <v>1.6627314814814814E-3</v>
      </c>
      <c r="AI168" s="100">
        <v>1.75125E-3</v>
      </c>
      <c r="AJ168" s="100">
        <v>1.8418171296296299E-3</v>
      </c>
      <c r="AK168" s="100">
        <v>1.9331597222222222E-3</v>
      </c>
      <c r="AL168" s="100">
        <v>2.0220949074074073E-3</v>
      </c>
      <c r="AM168" s="100">
        <v>2.1099421296296296E-3</v>
      </c>
      <c r="AN168" s="100">
        <v>2.1979976851851852E-3</v>
      </c>
      <c r="AO168" s="100">
        <v>2.2882754629629629E-3</v>
      </c>
      <c r="AP168" s="100">
        <v>2.3801967592592594E-3</v>
      </c>
      <c r="AQ168" s="100">
        <v>2.4733101851851852E-3</v>
      </c>
      <c r="AR168" s="100">
        <v>2.5669791666666666E-3</v>
      </c>
      <c r="AS168" s="100">
        <v>2.6616319444444443E-3</v>
      </c>
      <c r="AT168" s="100">
        <v>2.7580208333333332E-3</v>
      </c>
      <c r="AU168" s="100">
        <v>2.8562268518518524E-3</v>
      </c>
      <c r="AV168" s="100">
        <v>2.9569097222222223E-3</v>
      </c>
      <c r="AW168" s="8">
        <f t="shared" si="6"/>
        <v>56.36515224462476</v>
      </c>
    </row>
    <row r="169" spans="1:49">
      <c r="A169" s="76" t="s">
        <v>134</v>
      </c>
      <c r="B169" s="76">
        <v>2020</v>
      </c>
      <c r="C169" s="78">
        <v>43887</v>
      </c>
      <c r="D169" s="76" t="s">
        <v>13</v>
      </c>
      <c r="E169" s="47" t="s">
        <v>518</v>
      </c>
      <c r="F169" s="76" t="s">
        <v>518</v>
      </c>
      <c r="G169" s="76" t="s">
        <v>56</v>
      </c>
      <c r="H169" s="76" t="s">
        <v>568</v>
      </c>
      <c r="I169" s="76" t="s">
        <v>301</v>
      </c>
      <c r="J169" s="76" t="s">
        <v>274</v>
      </c>
      <c r="K169" s="76" t="s">
        <v>569</v>
      </c>
      <c r="L169" s="76"/>
      <c r="M169" s="76"/>
      <c r="N169" s="76"/>
      <c r="O169" s="76"/>
      <c r="P169" s="47">
        <v>8</v>
      </c>
      <c r="Q169">
        <v>14.313000000000001</v>
      </c>
      <c r="R169">
        <v>22.867999999999999</v>
      </c>
      <c r="S169">
        <v>30.841000000000001</v>
      </c>
      <c r="T169">
        <v>38.613</v>
      </c>
      <c r="U169">
        <v>46.47</v>
      </c>
      <c r="V169">
        <v>54.218000000000004</v>
      </c>
      <c r="W169" s="100">
        <v>7.1650462962962976E-4</v>
      </c>
      <c r="X169" s="100">
        <v>8.0744212962962963E-4</v>
      </c>
      <c r="Y169" s="100">
        <v>8.9721064814814817E-4</v>
      </c>
      <c r="Z169" s="100">
        <v>9.8773148148148158E-4</v>
      </c>
      <c r="AA169" s="100">
        <v>1.0789930555555555E-3</v>
      </c>
      <c r="AB169" s="100">
        <v>1.1715509259259259E-3</v>
      </c>
      <c r="AC169" s="100">
        <v>1.2625347222222222E-3</v>
      </c>
      <c r="AD169" s="100">
        <v>1.3536458333333332E-3</v>
      </c>
      <c r="AE169" s="100">
        <v>1.4445254629629628E-3</v>
      </c>
      <c r="AF169" s="100">
        <v>1.535648148148148E-3</v>
      </c>
      <c r="AG169" s="100">
        <v>1.6285648148148147E-3</v>
      </c>
      <c r="AH169" s="100">
        <v>1.7198842592592593E-3</v>
      </c>
      <c r="AI169" s="100">
        <v>1.8124768518518518E-3</v>
      </c>
      <c r="AJ169" s="100">
        <v>1.9082523148148149E-3</v>
      </c>
      <c r="AK169" s="100">
        <v>2.0007754629629633E-3</v>
      </c>
      <c r="AL169" s="100">
        <v>2.0925000000000002E-3</v>
      </c>
      <c r="AM169" s="100">
        <v>2.1861111111111113E-3</v>
      </c>
      <c r="AN169" s="100">
        <v>2.2778587962962965E-3</v>
      </c>
      <c r="AO169" s="100">
        <v>2.3708564814814812E-3</v>
      </c>
      <c r="AP169" s="100">
        <v>2.4668981481481482E-3</v>
      </c>
      <c r="AQ169" s="100">
        <v>2.5597453703703706E-3</v>
      </c>
      <c r="AR169" s="100">
        <v>2.6530671296296298E-3</v>
      </c>
      <c r="AS169" s="100">
        <v>2.7456018518518519E-3</v>
      </c>
      <c r="AT169" s="100">
        <v>2.8384953703703701E-3</v>
      </c>
      <c r="AU169" s="100">
        <v>2.9330208333333339E-3</v>
      </c>
      <c r="AV169" s="100">
        <v>3.0250925925925927E-3</v>
      </c>
      <c r="AW169" s="8">
        <f t="shared" si="6"/>
        <v>55.094732331425426</v>
      </c>
    </row>
    <row r="170" spans="1:49">
      <c r="A170" s="76" t="s">
        <v>134</v>
      </c>
      <c r="B170" s="76">
        <v>2020</v>
      </c>
      <c r="C170" s="78">
        <v>43887</v>
      </c>
      <c r="D170" s="76" t="s">
        <v>13</v>
      </c>
      <c r="E170" s="47" t="s">
        <v>518</v>
      </c>
      <c r="F170" s="76" t="s">
        <v>518</v>
      </c>
      <c r="G170" s="76" t="s">
        <v>17</v>
      </c>
      <c r="H170" s="76" t="s">
        <v>220</v>
      </c>
      <c r="I170" s="76" t="s">
        <v>338</v>
      </c>
      <c r="J170" s="76" t="s">
        <v>563</v>
      </c>
      <c r="K170" s="76" t="s">
        <v>1045</v>
      </c>
      <c r="L170" s="76"/>
      <c r="M170" s="76"/>
      <c r="N170" s="76"/>
      <c r="O170" s="76"/>
      <c r="P170" s="47">
        <v>9</v>
      </c>
      <c r="Q170">
        <v>13.785</v>
      </c>
      <c r="R170">
        <v>22.137</v>
      </c>
      <c r="S170">
        <v>30.079000000000001</v>
      </c>
      <c r="T170">
        <v>37.905999999999999</v>
      </c>
      <c r="U170">
        <v>45.802999999999997</v>
      </c>
      <c r="V170">
        <v>53.491999999999997</v>
      </c>
      <c r="W170" s="100">
        <v>7.0804398148148148E-4</v>
      </c>
      <c r="X170" s="100">
        <v>7.9726851851851866E-4</v>
      </c>
      <c r="Y170" s="100">
        <v>8.8839120370370374E-4</v>
      </c>
      <c r="Z170" s="100">
        <v>9.779050925925925E-4</v>
      </c>
      <c r="AA170" s="100">
        <v>1.0680324074074075E-3</v>
      </c>
      <c r="AB170" s="100">
        <v>1.1587152777777778E-3</v>
      </c>
      <c r="AC170" s="100">
        <v>1.2501273148148148E-3</v>
      </c>
      <c r="AD170" s="100">
        <v>1.3430555555555555E-3</v>
      </c>
      <c r="AE170" s="100">
        <v>1.4336805555555554E-3</v>
      </c>
      <c r="AF170" s="100">
        <v>1.5238773148148147E-3</v>
      </c>
      <c r="AG170" s="100">
        <v>1.6147337962962964E-3</v>
      </c>
      <c r="AH170" s="100">
        <v>1.7062615740740742E-3</v>
      </c>
      <c r="AI170" s="100">
        <v>1.798414351851852E-3</v>
      </c>
      <c r="AJ170" s="100">
        <v>1.8925231481481484E-3</v>
      </c>
      <c r="AK170" s="100">
        <v>1.9852430555555556E-3</v>
      </c>
      <c r="AL170" s="100">
        <v>2.0793981481481484E-3</v>
      </c>
      <c r="AM170" s="100">
        <v>2.1716435185185185E-3</v>
      </c>
      <c r="AN170" s="100">
        <v>2.2632638888888889E-3</v>
      </c>
      <c r="AO170" s="100">
        <v>2.3546643518518517E-3</v>
      </c>
      <c r="AP170" s="100">
        <v>2.4478240740740741E-3</v>
      </c>
      <c r="AQ170" s="100">
        <v>2.5415972222222224E-3</v>
      </c>
      <c r="AR170" s="100">
        <v>2.6360185185185184E-3</v>
      </c>
      <c r="AS170" s="100">
        <v>2.7332523148148151E-3</v>
      </c>
      <c r="AT170" s="100">
        <v>2.8302083333333334E-3</v>
      </c>
      <c r="AU170" s="100">
        <v>2.9287615740740745E-3</v>
      </c>
      <c r="AV170" s="100">
        <v>3.0256597222222226E-3</v>
      </c>
      <c r="AW170" s="8">
        <f t="shared" si="6"/>
        <v>55.084405375319882</v>
      </c>
    </row>
    <row r="171" spans="1:49">
      <c r="A171" s="76" t="s">
        <v>134</v>
      </c>
      <c r="B171" s="76">
        <v>2020</v>
      </c>
      <c r="C171" s="78">
        <v>43887</v>
      </c>
      <c r="D171" s="76" t="s">
        <v>13</v>
      </c>
      <c r="E171" s="47" t="s">
        <v>518</v>
      </c>
      <c r="F171" s="76" t="s">
        <v>518</v>
      </c>
      <c r="G171" s="76" t="s">
        <v>51</v>
      </c>
      <c r="H171" s="76" t="s">
        <v>311</v>
      </c>
      <c r="I171" s="76" t="s">
        <v>243</v>
      </c>
      <c r="J171" s="76" t="s">
        <v>1046</v>
      </c>
      <c r="K171" s="76" t="s">
        <v>1047</v>
      </c>
      <c r="L171" s="76"/>
      <c r="M171" s="76"/>
      <c r="N171" s="76"/>
      <c r="O171" s="76"/>
      <c r="P171" s="47">
        <v>10</v>
      </c>
      <c r="Q171">
        <v>14.099</v>
      </c>
      <c r="R171">
        <v>22.46</v>
      </c>
      <c r="S171">
        <v>30.446000000000002</v>
      </c>
      <c r="T171">
        <v>38.365000000000002</v>
      </c>
      <c r="U171">
        <v>46.103999999999999</v>
      </c>
      <c r="V171">
        <v>53.732999999999997</v>
      </c>
      <c r="W171" s="100">
        <v>7.1157407407407411E-4</v>
      </c>
      <c r="X171" s="100">
        <v>7.994907407407408E-4</v>
      </c>
      <c r="Y171" s="100">
        <v>8.880902777777779E-4</v>
      </c>
      <c r="Z171" s="100">
        <v>9.7917824074074075E-4</v>
      </c>
      <c r="AA171" s="100">
        <v>1.068101851851852E-3</v>
      </c>
      <c r="AB171" s="100">
        <v>1.1594212962962962E-3</v>
      </c>
      <c r="AC171" s="100">
        <v>1.2527430555555556E-3</v>
      </c>
      <c r="AD171" s="100">
        <v>1.3449074074074075E-3</v>
      </c>
      <c r="AE171" s="100">
        <v>1.4363425925925926E-3</v>
      </c>
      <c r="AF171" s="100">
        <v>1.5276736111111114E-3</v>
      </c>
      <c r="AG171" s="100">
        <v>1.6208217592592594E-3</v>
      </c>
      <c r="AH171" s="100">
        <v>1.7117824074074075E-3</v>
      </c>
      <c r="AI171" s="100">
        <v>1.8026620370370369E-3</v>
      </c>
      <c r="AJ171" s="100">
        <v>1.8939930555555557E-3</v>
      </c>
      <c r="AK171" s="100">
        <v>1.9878935185185186E-3</v>
      </c>
      <c r="AL171" s="100">
        <v>2.0802314814814815E-3</v>
      </c>
      <c r="AM171" s="100">
        <v>2.1734375E-3</v>
      </c>
      <c r="AN171" s="100">
        <v>2.2675694444444445E-3</v>
      </c>
      <c r="AO171" s="100">
        <v>2.3606597222222223E-3</v>
      </c>
      <c r="AP171" s="100">
        <v>2.4535185185185185E-3</v>
      </c>
      <c r="AQ171" s="100">
        <v>2.5483101851851851E-3</v>
      </c>
      <c r="AR171" s="100">
        <v>2.642766203703704E-3</v>
      </c>
      <c r="AS171" s="100">
        <v>2.7392361111111111E-3</v>
      </c>
      <c r="AT171" s="100">
        <v>2.8378819444444445E-3</v>
      </c>
      <c r="AU171" s="100">
        <v>2.9334722222222223E-3</v>
      </c>
      <c r="AV171" s="100">
        <v>3.0289351851851849E-3</v>
      </c>
      <c r="AW171" s="8">
        <f t="shared" si="6"/>
        <v>55.024837600305695</v>
      </c>
    </row>
    <row r="172" spans="1:49">
      <c r="A172" s="76" t="s">
        <v>134</v>
      </c>
      <c r="B172" s="76">
        <v>2020</v>
      </c>
      <c r="C172" s="78">
        <v>43887</v>
      </c>
      <c r="D172" s="76" t="s">
        <v>13</v>
      </c>
      <c r="E172" s="47" t="s">
        <v>518</v>
      </c>
      <c r="F172" s="76" t="s">
        <v>518</v>
      </c>
      <c r="G172" s="76" t="s">
        <v>47</v>
      </c>
      <c r="H172" s="76" t="s">
        <v>275</v>
      </c>
      <c r="I172" s="76" t="s">
        <v>1048</v>
      </c>
      <c r="J172" s="76" t="s">
        <v>1049</v>
      </c>
      <c r="K172" s="76" t="s">
        <v>287</v>
      </c>
      <c r="L172" s="76"/>
      <c r="M172" s="76"/>
      <c r="N172" s="76"/>
      <c r="O172" s="76"/>
      <c r="P172" s="47">
        <v>11</v>
      </c>
      <c r="Q172">
        <v>14.545999999999999</v>
      </c>
      <c r="R172">
        <v>22.774999999999999</v>
      </c>
      <c r="S172">
        <v>30.754000000000001</v>
      </c>
      <c r="T172">
        <v>38.515000000000001</v>
      </c>
      <c r="U172">
        <v>46.375999999999998</v>
      </c>
      <c r="V172">
        <v>54.329000000000001</v>
      </c>
      <c r="W172" s="100">
        <v>7.2263888888888887E-4</v>
      </c>
      <c r="X172" s="100">
        <v>8.1422453703703702E-4</v>
      </c>
      <c r="Y172" s="100">
        <v>9.065277777777778E-4</v>
      </c>
      <c r="Z172" s="100">
        <v>9.9583333333333316E-4</v>
      </c>
      <c r="AA172" s="100">
        <v>1.0868402777777777E-3</v>
      </c>
      <c r="AB172" s="100">
        <v>1.1800578703703704E-3</v>
      </c>
      <c r="AC172" s="100">
        <v>1.2735416666666665E-3</v>
      </c>
      <c r="AD172" s="100">
        <v>1.3693171296296298E-3</v>
      </c>
      <c r="AE172" s="100">
        <v>1.4619560185185187E-3</v>
      </c>
      <c r="AF172" s="100">
        <v>1.5556944444444446E-3</v>
      </c>
      <c r="AG172" s="100">
        <v>1.6469675925925929E-3</v>
      </c>
      <c r="AH172" s="100">
        <v>1.7405208333333333E-3</v>
      </c>
      <c r="AI172" s="100">
        <v>1.8332986111111111E-3</v>
      </c>
      <c r="AJ172" s="100">
        <v>1.9267129629629628E-3</v>
      </c>
      <c r="AK172" s="100">
        <v>2.0239120370370372E-3</v>
      </c>
      <c r="AL172" s="100">
        <v>2.1235416666666668E-3</v>
      </c>
      <c r="AM172" s="100">
        <v>2.2178240740740739E-3</v>
      </c>
      <c r="AN172" s="100">
        <v>2.3113310185185186E-3</v>
      </c>
      <c r="AO172" s="100">
        <v>2.4064814814814817E-3</v>
      </c>
      <c r="AP172" s="100">
        <v>2.4988773148148149E-3</v>
      </c>
      <c r="AQ172" s="100">
        <v>2.5953356481481483E-3</v>
      </c>
      <c r="AR172" s="100">
        <v>2.6950231481481482E-3</v>
      </c>
      <c r="AS172" s="100">
        <v>2.7918402777777781E-3</v>
      </c>
      <c r="AT172" s="100">
        <v>2.8896180555555554E-3</v>
      </c>
      <c r="AU172" s="100">
        <v>2.9850462962962964E-3</v>
      </c>
      <c r="AV172" s="100">
        <v>3.0831018518518521E-3</v>
      </c>
      <c r="AW172" s="8">
        <f t="shared" si="6"/>
        <v>54.058112470906224</v>
      </c>
    </row>
    <row r="173" spans="1:49">
      <c r="A173" s="76" t="s">
        <v>134</v>
      </c>
      <c r="B173" s="76">
        <v>2020</v>
      </c>
      <c r="C173" s="78">
        <v>43887</v>
      </c>
      <c r="D173" s="76" t="s">
        <v>13</v>
      </c>
      <c r="E173" s="47" t="s">
        <v>518</v>
      </c>
      <c r="F173" s="76" t="s">
        <v>518</v>
      </c>
      <c r="G173" s="76" t="s">
        <v>175</v>
      </c>
      <c r="H173" s="76" t="s">
        <v>1050</v>
      </c>
      <c r="I173" s="76" t="s">
        <v>303</v>
      </c>
      <c r="J173" s="76" t="s">
        <v>344</v>
      </c>
      <c r="K173" s="76" t="s">
        <v>1051</v>
      </c>
      <c r="L173" s="76"/>
      <c r="M173" s="76"/>
      <c r="N173" s="76"/>
      <c r="O173" s="76"/>
      <c r="P173" s="47">
        <v>12</v>
      </c>
      <c r="Q173">
        <v>14.63</v>
      </c>
      <c r="R173">
        <v>23.117999999999999</v>
      </c>
      <c r="S173">
        <v>31.302</v>
      </c>
      <c r="T173">
        <v>39.279000000000003</v>
      </c>
      <c r="U173">
        <v>47.262999999999998</v>
      </c>
      <c r="V173">
        <v>55.134</v>
      </c>
      <c r="W173" s="100">
        <v>7.3174768518518511E-4</v>
      </c>
      <c r="X173" s="100">
        <v>8.2356481481481473E-4</v>
      </c>
      <c r="Y173" s="100">
        <v>9.1614583333333337E-4</v>
      </c>
      <c r="Z173" s="100">
        <v>1.0076736111111111E-3</v>
      </c>
      <c r="AA173" s="100">
        <v>1.1011342592592594E-3</v>
      </c>
      <c r="AB173" s="100">
        <v>1.1945717592592594E-3</v>
      </c>
      <c r="AC173" s="100">
        <v>1.2895138888888889E-3</v>
      </c>
      <c r="AD173" s="100">
        <v>1.3837037037037036E-3</v>
      </c>
      <c r="AE173" s="100">
        <v>1.4797453703703702E-3</v>
      </c>
      <c r="AF173" s="100">
        <v>1.5744560185185184E-3</v>
      </c>
      <c r="AG173" s="100">
        <v>1.6697800925925925E-3</v>
      </c>
      <c r="AH173" s="100">
        <v>1.7625810185185186E-3</v>
      </c>
      <c r="AI173" s="100">
        <v>1.8570833333333332E-3</v>
      </c>
      <c r="AJ173" s="100">
        <v>1.9523611111111111E-3</v>
      </c>
      <c r="AK173" s="100">
        <v>2.0492708333333335E-3</v>
      </c>
      <c r="AL173" s="100">
        <v>2.1451736111111112E-3</v>
      </c>
      <c r="AM173" s="100">
        <v>2.2461342592592594E-3</v>
      </c>
      <c r="AN173" s="100">
        <v>2.3453472222222222E-3</v>
      </c>
      <c r="AO173" s="100">
        <v>2.4465046296296296E-3</v>
      </c>
      <c r="AP173" s="100">
        <v>2.547800925925926E-3</v>
      </c>
      <c r="AQ173" s="100">
        <v>2.6491898148148147E-3</v>
      </c>
      <c r="AR173" s="100">
        <v>2.7495023148148153E-3</v>
      </c>
      <c r="AS173" s="100">
        <v>2.8507175925925922E-3</v>
      </c>
      <c r="AT173" s="100">
        <v>2.9545717592592592E-3</v>
      </c>
      <c r="AU173" s="100">
        <v>3.058807870370371E-3</v>
      </c>
      <c r="AV173" s="100">
        <v>3.1623032407407403E-3</v>
      </c>
      <c r="AW173" s="8">
        <f t="shared" si="6"/>
        <v>52.704201330049088</v>
      </c>
    </row>
    <row r="174" spans="1:49">
      <c r="A174" s="77" t="s">
        <v>134</v>
      </c>
      <c r="B174" s="77">
        <v>2020</v>
      </c>
      <c r="C174" s="87">
        <v>43888</v>
      </c>
      <c r="D174" s="77" t="s">
        <v>13</v>
      </c>
      <c r="E174" s="98" t="s">
        <v>595</v>
      </c>
      <c r="F174" s="77">
        <v>1</v>
      </c>
      <c r="G174" s="77" t="s">
        <v>15</v>
      </c>
      <c r="H174" s="77" t="s">
        <v>642</v>
      </c>
      <c r="I174" s="77" t="s">
        <v>643</v>
      </c>
      <c r="J174" s="77" t="s">
        <v>632</v>
      </c>
      <c r="K174" s="77" t="s">
        <v>348</v>
      </c>
      <c r="L174" s="77"/>
      <c r="M174" s="77"/>
      <c r="N174" s="77"/>
      <c r="O174" s="77"/>
      <c r="P174" s="98">
        <v>1</v>
      </c>
      <c r="Q174">
        <v>14.105</v>
      </c>
      <c r="R174">
        <v>22.46</v>
      </c>
      <c r="S174">
        <v>30.295999999999999</v>
      </c>
      <c r="T174">
        <v>37.927</v>
      </c>
      <c r="U174">
        <v>45.625999999999998</v>
      </c>
      <c r="V174">
        <v>53.23</v>
      </c>
      <c r="W174" s="100">
        <v>7.0420138888888876E-4</v>
      </c>
      <c r="X174" s="100">
        <v>7.9262731481481491E-4</v>
      </c>
      <c r="Y174" s="100">
        <v>8.8201388888888889E-4</v>
      </c>
      <c r="Z174" s="100">
        <v>9.6954861111111113E-4</v>
      </c>
      <c r="AA174" s="100">
        <v>1.0576620370370369E-3</v>
      </c>
      <c r="AB174" s="100">
        <v>1.1450925925925927E-3</v>
      </c>
      <c r="AC174" s="100">
        <v>1.2345138888888887E-3</v>
      </c>
      <c r="AD174" s="100">
        <v>1.3224768518518518E-3</v>
      </c>
      <c r="AE174" s="100">
        <v>1.4101851851851853E-3</v>
      </c>
      <c r="AF174" s="100">
        <v>1.4973726851851849E-3</v>
      </c>
      <c r="AG174" s="100">
        <v>1.5841782407407404E-3</v>
      </c>
      <c r="AH174" s="100">
        <v>1.6716666666666668E-3</v>
      </c>
      <c r="AI174" s="100">
        <v>1.7596643518518517E-3</v>
      </c>
      <c r="AJ174" s="100">
        <v>1.8477199074074073E-3</v>
      </c>
      <c r="AK174" s="100">
        <v>1.9373842592592591E-3</v>
      </c>
      <c r="AL174" s="100">
        <v>2.0259606481481483E-3</v>
      </c>
      <c r="AM174" s="100">
        <v>2.1144675925925927E-3</v>
      </c>
      <c r="AN174" s="100">
        <v>2.2023495370370369E-3</v>
      </c>
      <c r="AO174" s="100">
        <v>2.2907060185185187E-3</v>
      </c>
      <c r="AP174" s="100">
        <v>2.3783217592592593E-3</v>
      </c>
      <c r="AQ174" s="100">
        <v>2.467673611111111E-3</v>
      </c>
      <c r="AR174" s="100">
        <v>2.5581712962962962E-3</v>
      </c>
      <c r="AS174" s="100">
        <v>2.6456481481481483E-3</v>
      </c>
      <c r="AT174" s="100">
        <v>2.7325347222222226E-3</v>
      </c>
      <c r="AU174" s="100">
        <v>2.8194560185185184E-3</v>
      </c>
      <c r="AV174" s="100">
        <v>2.9055439814814812E-3</v>
      </c>
      <c r="AW174" s="8">
        <f t="shared" si="6"/>
        <v>57.361605168917983</v>
      </c>
    </row>
    <row r="175" spans="1:49">
      <c r="A175" s="77" t="s">
        <v>134</v>
      </c>
      <c r="B175" s="77">
        <v>2020</v>
      </c>
      <c r="C175" s="87">
        <v>43888</v>
      </c>
      <c r="D175" s="77" t="s">
        <v>13</v>
      </c>
      <c r="E175" s="98" t="s">
        <v>595</v>
      </c>
      <c r="F175" s="77">
        <v>1</v>
      </c>
      <c r="G175" s="77" t="s">
        <v>53</v>
      </c>
      <c r="H175" s="77" t="s">
        <v>308</v>
      </c>
      <c r="I175" s="77" t="s">
        <v>619</v>
      </c>
      <c r="J175" s="77" t="s">
        <v>233</v>
      </c>
      <c r="K175" s="77" t="s">
        <v>1044</v>
      </c>
      <c r="L175" s="77"/>
      <c r="M175" s="77"/>
      <c r="N175" s="77"/>
      <c r="O175" s="77"/>
      <c r="P175" s="98">
        <v>2</v>
      </c>
      <c r="Q175">
        <v>14.114000000000001</v>
      </c>
      <c r="R175">
        <v>22.341000000000001</v>
      </c>
      <c r="S175">
        <v>30.091999999999999</v>
      </c>
      <c r="T175">
        <v>37.665999999999997</v>
      </c>
      <c r="U175">
        <v>45.311</v>
      </c>
      <c r="V175">
        <v>52.921999999999997</v>
      </c>
      <c r="W175" s="100">
        <v>7.0187499999999992E-4</v>
      </c>
      <c r="X175" s="100">
        <v>7.9309027777777787E-4</v>
      </c>
      <c r="Y175" s="100">
        <v>8.8271990740740748E-4</v>
      </c>
      <c r="Z175" s="100">
        <v>9.7195601851851859E-4</v>
      </c>
      <c r="AA175" s="100">
        <v>1.0604398148148146E-3</v>
      </c>
      <c r="AB175" s="100">
        <v>1.1501967592592592E-3</v>
      </c>
      <c r="AC175" s="100">
        <v>1.2383449074074074E-3</v>
      </c>
      <c r="AD175" s="100">
        <v>1.3267476851851851E-3</v>
      </c>
      <c r="AE175" s="100">
        <v>1.4153240740740741E-3</v>
      </c>
      <c r="AF175" s="100">
        <v>1.5052314814814815E-3</v>
      </c>
      <c r="AG175" s="100">
        <v>1.5942824074074073E-3</v>
      </c>
      <c r="AH175" s="100">
        <v>1.6853356481481483E-3</v>
      </c>
      <c r="AI175" s="100">
        <v>1.7755324074074071E-3</v>
      </c>
      <c r="AJ175" s="100">
        <v>1.865115740740741E-3</v>
      </c>
      <c r="AK175" s="100">
        <v>1.9534953703703702E-3</v>
      </c>
      <c r="AL175" s="100">
        <v>2.0411574074074073E-3</v>
      </c>
      <c r="AM175" s="100">
        <v>2.130289351851852E-3</v>
      </c>
      <c r="AN175" s="100">
        <v>2.2198032407407405E-3</v>
      </c>
      <c r="AO175" s="100">
        <v>2.3107638888888891E-3</v>
      </c>
      <c r="AP175" s="100">
        <v>2.4031250000000003E-3</v>
      </c>
      <c r="AQ175" s="100">
        <v>2.4980902777777775E-3</v>
      </c>
      <c r="AR175" s="100">
        <v>2.5904398148148149E-3</v>
      </c>
      <c r="AS175" s="100">
        <v>2.6848726851851847E-3</v>
      </c>
      <c r="AT175" s="100">
        <v>2.7833912037037042E-3</v>
      </c>
      <c r="AU175" s="100">
        <v>2.8849537037037038E-3</v>
      </c>
      <c r="AV175" s="100">
        <v>2.9900231481481483E-3</v>
      </c>
      <c r="AW175" s="8">
        <f t="shared" si="6"/>
        <v>55.740928550968107</v>
      </c>
    </row>
    <row r="176" spans="1:49">
      <c r="A176" s="77" t="s">
        <v>134</v>
      </c>
      <c r="B176" s="77">
        <v>2020</v>
      </c>
      <c r="C176" s="87">
        <v>43888</v>
      </c>
      <c r="D176" s="77" t="s">
        <v>13</v>
      </c>
      <c r="E176" s="98" t="s">
        <v>595</v>
      </c>
      <c r="F176" s="77">
        <v>2</v>
      </c>
      <c r="G176" s="77" t="s">
        <v>36</v>
      </c>
      <c r="H176" s="77" t="s">
        <v>277</v>
      </c>
      <c r="I176" s="77" t="s">
        <v>1043</v>
      </c>
      <c r="J176" s="77" t="s">
        <v>326</v>
      </c>
      <c r="K176" s="77" t="s">
        <v>566</v>
      </c>
      <c r="L176" s="77"/>
      <c r="M176" s="77"/>
      <c r="N176" s="77"/>
      <c r="O176" s="77"/>
      <c r="P176" s="98">
        <v>1</v>
      </c>
      <c r="Q176">
        <v>13.834</v>
      </c>
      <c r="R176">
        <v>21.92</v>
      </c>
      <c r="S176">
        <v>29.616</v>
      </c>
      <c r="T176">
        <v>37.198999999999998</v>
      </c>
      <c r="U176">
        <v>44.826000000000001</v>
      </c>
      <c r="V176">
        <v>52.515999999999998</v>
      </c>
      <c r="W176" s="100">
        <v>6.9540509259259252E-4</v>
      </c>
      <c r="X176" s="100">
        <v>7.839467592592593E-4</v>
      </c>
      <c r="Y176" s="100">
        <v>8.7292824074074085E-4</v>
      </c>
      <c r="Z176" s="100">
        <v>9.6111111111111104E-4</v>
      </c>
      <c r="AA176" s="100">
        <v>1.049363425925926E-3</v>
      </c>
      <c r="AB176" s="100">
        <v>1.1383449074074074E-3</v>
      </c>
      <c r="AC176" s="100">
        <v>1.2279976851851853E-3</v>
      </c>
      <c r="AD176" s="100">
        <v>1.3175925925925926E-3</v>
      </c>
      <c r="AE176" s="100">
        <v>1.4046990740740741E-3</v>
      </c>
      <c r="AF176" s="100">
        <v>1.491863425925926E-3</v>
      </c>
      <c r="AG176" s="100">
        <v>1.5798379629629632E-3</v>
      </c>
      <c r="AH176" s="100">
        <v>1.6684027777777775E-3</v>
      </c>
      <c r="AI176" s="100">
        <v>1.7593171296296296E-3</v>
      </c>
      <c r="AJ176" s="100">
        <v>1.8489583333333335E-3</v>
      </c>
      <c r="AK176" s="100">
        <v>1.9398958333333334E-3</v>
      </c>
      <c r="AL176" s="100">
        <v>2.0284722222222219E-3</v>
      </c>
      <c r="AM176" s="100">
        <v>2.1170717592592591E-3</v>
      </c>
      <c r="AN176" s="100">
        <v>2.2069097222222225E-3</v>
      </c>
      <c r="AO176" s="100">
        <v>2.2951388888888891E-3</v>
      </c>
      <c r="AP176" s="100">
        <v>2.3841087962962965E-3</v>
      </c>
      <c r="AQ176" s="100">
        <v>2.4738310185185189E-3</v>
      </c>
      <c r="AR176" s="100">
        <v>2.5648842592592594E-3</v>
      </c>
      <c r="AS176" s="100">
        <v>2.6537499999999999E-3</v>
      </c>
      <c r="AT176" s="100">
        <v>2.7456249999999998E-3</v>
      </c>
      <c r="AU176" s="100">
        <v>2.838703703703704E-3</v>
      </c>
      <c r="AV176" s="100">
        <v>2.9334953703703706E-3</v>
      </c>
      <c r="AW176" s="8">
        <f t="shared" si="6"/>
        <v>56.815043360925451</v>
      </c>
    </row>
    <row r="177" spans="1:49">
      <c r="A177" s="77" t="s">
        <v>134</v>
      </c>
      <c r="B177" s="77">
        <v>2020</v>
      </c>
      <c r="C177" s="87">
        <v>43888</v>
      </c>
      <c r="D177" s="77" t="s">
        <v>13</v>
      </c>
      <c r="E177" s="98" t="s">
        <v>595</v>
      </c>
      <c r="F177" s="77">
        <v>2</v>
      </c>
      <c r="G177" s="77" t="s">
        <v>56</v>
      </c>
      <c r="H177" s="77" t="s">
        <v>568</v>
      </c>
      <c r="I177" s="77" t="s">
        <v>301</v>
      </c>
      <c r="J177" s="77" t="s">
        <v>274</v>
      </c>
      <c r="K177" s="77" t="s">
        <v>569</v>
      </c>
      <c r="L177" s="77"/>
      <c r="M177" s="77"/>
      <c r="N177" s="77"/>
      <c r="O177" s="77"/>
      <c r="P177" s="98">
        <v>2</v>
      </c>
      <c r="Q177">
        <v>14.132</v>
      </c>
      <c r="R177">
        <v>22.463000000000001</v>
      </c>
      <c r="S177">
        <v>30.213000000000001</v>
      </c>
      <c r="T177">
        <v>37.86</v>
      </c>
      <c r="U177">
        <v>45.718000000000004</v>
      </c>
      <c r="V177">
        <v>53.304000000000002</v>
      </c>
      <c r="W177" s="100">
        <v>7.0498842592592586E-4</v>
      </c>
      <c r="X177" s="100">
        <v>7.9450231481481483E-4</v>
      </c>
      <c r="Y177" s="100">
        <v>8.8444444444444454E-4</v>
      </c>
      <c r="Z177" s="100">
        <v>9.7519675925925931E-4</v>
      </c>
      <c r="AA177" s="100">
        <v>1.0666087962962962E-3</v>
      </c>
      <c r="AB177" s="100">
        <v>1.1596643518518518E-3</v>
      </c>
      <c r="AC177" s="100">
        <v>1.2505208333333333E-3</v>
      </c>
      <c r="AD177" s="100">
        <v>1.3410995370370371E-3</v>
      </c>
      <c r="AE177" s="100">
        <v>1.4323379629629632E-3</v>
      </c>
      <c r="AF177" s="100">
        <v>1.5239120370370372E-3</v>
      </c>
      <c r="AG177" s="100">
        <v>1.6171874999999999E-3</v>
      </c>
      <c r="AH177" s="100">
        <v>1.7080787037037038E-3</v>
      </c>
      <c r="AI177" s="100">
        <v>1.8005092592592593E-3</v>
      </c>
      <c r="AJ177" s="100">
        <v>1.8952314814814815E-3</v>
      </c>
      <c r="AK177" s="100">
        <v>1.9872685185185189E-3</v>
      </c>
      <c r="AL177" s="100">
        <v>2.0782291666666666E-3</v>
      </c>
      <c r="AM177" s="100">
        <v>2.1694560185185189E-3</v>
      </c>
      <c r="AN177" s="100">
        <v>2.2625810185185184E-3</v>
      </c>
      <c r="AO177" s="100">
        <v>2.3567361111111111E-3</v>
      </c>
      <c r="AP177" s="100">
        <v>2.4527777777777777E-3</v>
      </c>
      <c r="AQ177" s="100">
        <v>2.5520833333333333E-3</v>
      </c>
      <c r="AR177" s="100">
        <v>2.6479166666666669E-3</v>
      </c>
      <c r="AS177" s="100">
        <v>2.7430555555555559E-3</v>
      </c>
      <c r="AT177" s="100">
        <v>2.8382407407407406E-3</v>
      </c>
      <c r="AU177" s="100">
        <v>2.934884259259259E-3</v>
      </c>
      <c r="AV177" s="100">
        <v>3.030601851851852E-3</v>
      </c>
      <c r="AW177" s="8">
        <f t="shared" si="6"/>
        <v>54.994576923664475</v>
      </c>
    </row>
    <row r="178" spans="1:49">
      <c r="A178" s="12" t="s">
        <v>134</v>
      </c>
      <c r="B178" s="12">
        <v>2020</v>
      </c>
      <c r="C178" s="102">
        <v>43888</v>
      </c>
      <c r="D178" s="12" t="s">
        <v>13</v>
      </c>
      <c r="E178" s="98" t="s">
        <v>595</v>
      </c>
      <c r="F178" s="98">
        <v>3</v>
      </c>
      <c r="G178" s="77" t="s">
        <v>25</v>
      </c>
      <c r="H178" s="77" t="s">
        <v>319</v>
      </c>
      <c r="I178" s="77" t="s">
        <v>354</v>
      </c>
      <c r="J178" s="77" t="s">
        <v>276</v>
      </c>
      <c r="K178" s="77" t="s">
        <v>1037</v>
      </c>
      <c r="L178" s="77"/>
      <c r="M178" s="77"/>
      <c r="N178" s="77"/>
      <c r="O178" s="77"/>
      <c r="P178" s="98">
        <v>1</v>
      </c>
      <c r="Q178">
        <v>14.005000000000001</v>
      </c>
      <c r="R178">
        <v>22.155000000000001</v>
      </c>
      <c r="S178">
        <v>29.725999999999999</v>
      </c>
      <c r="T178">
        <v>37.112000000000002</v>
      </c>
      <c r="U178">
        <v>44.622</v>
      </c>
      <c r="V178">
        <v>52.009</v>
      </c>
      <c r="W178">
        <v>59.506</v>
      </c>
      <c r="X178" s="100">
        <v>7.7746527777777785E-4</v>
      </c>
      <c r="Y178" s="100">
        <v>8.6444444444444459E-4</v>
      </c>
      <c r="Z178" s="100">
        <v>9.5120370370370378E-4</v>
      </c>
      <c r="AA178" s="100">
        <v>1.0374884259259259E-3</v>
      </c>
      <c r="AB178" s="100">
        <v>1.1251157407407405E-3</v>
      </c>
      <c r="AC178" s="100">
        <v>1.2119444444444445E-3</v>
      </c>
      <c r="AD178" s="100">
        <v>1.2991898148148149E-3</v>
      </c>
      <c r="AE178" s="100">
        <v>1.386388888888889E-3</v>
      </c>
      <c r="AF178" s="100">
        <v>1.4738657407407409E-3</v>
      </c>
      <c r="AG178" s="100">
        <v>1.5628935185185188E-3</v>
      </c>
      <c r="AH178" s="100">
        <v>1.6500578703703703E-3</v>
      </c>
      <c r="AI178" s="100">
        <v>1.7378125E-3</v>
      </c>
      <c r="AJ178" s="100">
        <v>1.8281597222222223E-3</v>
      </c>
      <c r="AK178" s="100">
        <v>1.9171412037037037E-3</v>
      </c>
      <c r="AL178" s="100">
        <v>2.0080439814814813E-3</v>
      </c>
      <c r="AM178" s="100">
        <v>2.0971412037037039E-3</v>
      </c>
      <c r="AN178" s="100">
        <v>2.1874652777777778E-3</v>
      </c>
      <c r="AO178" s="100">
        <v>2.2769097222222223E-3</v>
      </c>
      <c r="AP178" s="100">
        <v>2.3669328703703704E-3</v>
      </c>
      <c r="AQ178" s="100">
        <v>2.4575810185185187E-3</v>
      </c>
      <c r="AR178" s="100">
        <v>2.5506250000000004E-3</v>
      </c>
      <c r="AS178" s="100">
        <v>2.6427083333333333E-3</v>
      </c>
      <c r="AT178" s="100">
        <v>2.7372569444444445E-3</v>
      </c>
      <c r="AU178" s="100">
        <v>2.8289699074074072E-3</v>
      </c>
      <c r="AV178" s="100">
        <v>2.9211689814814812E-3</v>
      </c>
      <c r="AW178" s="8">
        <f t="shared" si="6"/>
        <v>57.054784479513771</v>
      </c>
    </row>
    <row r="179" spans="1:49">
      <c r="A179" s="12" t="s">
        <v>134</v>
      </c>
      <c r="B179" s="12">
        <v>2020</v>
      </c>
      <c r="C179" s="102">
        <v>43888</v>
      </c>
      <c r="D179" s="12" t="s">
        <v>13</v>
      </c>
      <c r="E179" s="98" t="s">
        <v>595</v>
      </c>
      <c r="F179" s="98">
        <v>3</v>
      </c>
      <c r="G179" s="77" t="s">
        <v>27</v>
      </c>
      <c r="H179" s="77" t="s">
        <v>317</v>
      </c>
      <c r="I179" s="77" t="s">
        <v>1038</v>
      </c>
      <c r="J179" s="77" t="s">
        <v>1039</v>
      </c>
      <c r="K179" s="77" t="s">
        <v>1040</v>
      </c>
      <c r="L179" s="77"/>
      <c r="M179" s="77"/>
      <c r="N179" s="77"/>
      <c r="O179" s="77"/>
      <c r="P179" s="98">
        <v>2</v>
      </c>
      <c r="Q179">
        <v>14.295999999999999</v>
      </c>
      <c r="R179">
        <v>22.324000000000002</v>
      </c>
      <c r="S179">
        <v>29.978000000000002</v>
      </c>
      <c r="T179">
        <v>37.450000000000003</v>
      </c>
      <c r="U179">
        <v>44.905999999999999</v>
      </c>
      <c r="V179">
        <v>52.462000000000003</v>
      </c>
      <c r="W179">
        <v>59.917000000000002</v>
      </c>
      <c r="X179" s="100">
        <v>7.7961805555555553E-4</v>
      </c>
      <c r="Y179" s="100">
        <v>8.6663194444444429E-4</v>
      </c>
      <c r="Z179" s="100">
        <v>9.5524305555555553E-4</v>
      </c>
      <c r="AA179" s="100">
        <v>1.0432175925925925E-3</v>
      </c>
      <c r="AB179" s="100">
        <v>1.1312962962962963E-3</v>
      </c>
      <c r="AC179" s="100">
        <v>1.2191898148148149E-3</v>
      </c>
      <c r="AD179" s="100">
        <v>1.3074074074074073E-3</v>
      </c>
      <c r="AE179" s="100">
        <v>1.3956250000000002E-3</v>
      </c>
      <c r="AF179" s="100">
        <v>1.4851736111111114E-3</v>
      </c>
      <c r="AG179" s="100">
        <v>1.5731828703703704E-3</v>
      </c>
      <c r="AH179" s="100">
        <v>1.661076388888889E-3</v>
      </c>
      <c r="AI179" s="100">
        <v>1.7486342592592595E-3</v>
      </c>
      <c r="AJ179" s="100">
        <v>1.8365277777777779E-3</v>
      </c>
      <c r="AK179" s="100">
        <v>1.9252199074074076E-3</v>
      </c>
      <c r="AL179" s="100">
        <v>2.0151736111111112E-3</v>
      </c>
      <c r="AM179" s="100">
        <v>2.1074189814814814E-3</v>
      </c>
      <c r="AN179" s="100">
        <v>2.1980555555555555E-3</v>
      </c>
      <c r="AO179" s="100">
        <v>2.2891203703703702E-3</v>
      </c>
      <c r="AP179" s="100">
        <v>2.3816203703703703E-3</v>
      </c>
      <c r="AQ179" s="100">
        <v>2.4711921296296296E-3</v>
      </c>
      <c r="AR179" s="100">
        <v>2.5603472222222221E-3</v>
      </c>
      <c r="AS179" s="100">
        <v>2.6495486111111112E-3</v>
      </c>
      <c r="AT179" s="100">
        <v>2.7391319444444446E-3</v>
      </c>
      <c r="AU179" s="100">
        <v>2.8311921296296297E-3</v>
      </c>
      <c r="AV179" s="100">
        <v>2.9239236111111111E-3</v>
      </c>
      <c r="AW179" s="8">
        <f t="shared" si="6"/>
        <v>57.001033143725728</v>
      </c>
    </row>
    <row r="180" spans="1:49">
      <c r="A180" s="12" t="s">
        <v>134</v>
      </c>
      <c r="B180" s="12">
        <v>2020</v>
      </c>
      <c r="C180" s="102">
        <v>43888</v>
      </c>
      <c r="D180" s="12" t="s">
        <v>13</v>
      </c>
      <c r="E180" s="98" t="s">
        <v>595</v>
      </c>
      <c r="F180" s="98">
        <v>4</v>
      </c>
      <c r="G180" s="77" t="s">
        <v>67</v>
      </c>
      <c r="H180" s="77" t="s">
        <v>219</v>
      </c>
      <c r="I180" s="77" t="s">
        <v>1035</v>
      </c>
      <c r="J180" s="77" t="s">
        <v>1036</v>
      </c>
      <c r="K180" s="77" t="s">
        <v>278</v>
      </c>
      <c r="L180" s="77"/>
      <c r="M180" s="77"/>
      <c r="N180" s="77"/>
      <c r="O180" s="77"/>
      <c r="P180" s="98">
        <v>1</v>
      </c>
      <c r="Q180">
        <v>14.047000000000001</v>
      </c>
      <c r="R180">
        <v>21.872</v>
      </c>
      <c r="S180">
        <v>29.457000000000001</v>
      </c>
      <c r="T180">
        <v>37.167999999999999</v>
      </c>
      <c r="U180">
        <v>44.719000000000001</v>
      </c>
      <c r="V180">
        <v>52.231000000000002</v>
      </c>
      <c r="W180">
        <v>59.709000000000003</v>
      </c>
      <c r="X180" s="100">
        <v>7.7872685185185174E-4</v>
      </c>
      <c r="Y180" s="100">
        <v>8.6606481481481474E-4</v>
      </c>
      <c r="Z180" s="100">
        <v>9.5307870370370381E-4</v>
      </c>
      <c r="AA180" s="100">
        <v>1.0417708333333334E-3</v>
      </c>
      <c r="AB180" s="100">
        <v>1.1290046296296298E-3</v>
      </c>
      <c r="AC180" s="100">
        <v>1.2168402777777778E-3</v>
      </c>
      <c r="AD180" s="100">
        <v>1.3064930555555555E-3</v>
      </c>
      <c r="AE180" s="100">
        <v>1.3944907407407406E-3</v>
      </c>
      <c r="AF180" s="100">
        <v>1.4841087962962961E-3</v>
      </c>
      <c r="AG180" s="100">
        <v>1.5729513888888887E-3</v>
      </c>
      <c r="AH180" s="100">
        <v>1.6619791666666666E-3</v>
      </c>
      <c r="AI180" s="100">
        <v>1.7504745370370371E-3</v>
      </c>
      <c r="AJ180" s="100">
        <v>1.8384953703703703E-3</v>
      </c>
      <c r="AK180" s="100">
        <v>1.9271412037037037E-3</v>
      </c>
      <c r="AL180" s="100">
        <v>2.015590277777778E-3</v>
      </c>
      <c r="AM180" s="100">
        <v>2.1053703703703703E-3</v>
      </c>
      <c r="AN180" s="100">
        <v>2.1959953703703703E-3</v>
      </c>
      <c r="AO180" s="100">
        <v>2.2850462962962963E-3</v>
      </c>
      <c r="AP180" s="100">
        <v>2.3736689814814814E-3</v>
      </c>
      <c r="AQ180" s="100">
        <v>2.4645138888888889E-3</v>
      </c>
      <c r="AR180" s="100">
        <v>2.5543402777777782E-3</v>
      </c>
      <c r="AS180" s="100">
        <v>2.6439583333333332E-3</v>
      </c>
      <c r="AT180" s="100">
        <v>2.7329282407407406E-3</v>
      </c>
      <c r="AU180" s="100">
        <v>2.8223611111111106E-3</v>
      </c>
      <c r="AV180" s="100">
        <v>2.9124305555555557E-3</v>
      </c>
      <c r="AW180" s="8">
        <f t="shared" si="6"/>
        <v>57.225971053196304</v>
      </c>
    </row>
    <row r="181" spans="1:49">
      <c r="A181" s="12" t="s">
        <v>134</v>
      </c>
      <c r="B181" s="12">
        <v>2020</v>
      </c>
      <c r="C181" s="102">
        <v>43888</v>
      </c>
      <c r="D181" s="12" t="s">
        <v>13</v>
      </c>
      <c r="E181" s="98" t="s">
        <v>595</v>
      </c>
      <c r="F181" s="98">
        <v>4</v>
      </c>
      <c r="G181" s="77" t="s">
        <v>29</v>
      </c>
      <c r="H181" s="77" t="s">
        <v>314</v>
      </c>
      <c r="I181" s="77" t="s">
        <v>557</v>
      </c>
      <c r="J181" s="77" t="s">
        <v>333</v>
      </c>
      <c r="K181" s="77" t="s">
        <v>1042</v>
      </c>
      <c r="L181" s="77"/>
      <c r="M181" s="77"/>
      <c r="N181" s="77"/>
      <c r="O181" s="77"/>
      <c r="P181" s="98">
        <v>2</v>
      </c>
      <c r="Q181">
        <v>14.255000000000001</v>
      </c>
      <c r="R181">
        <v>22.469000000000001</v>
      </c>
      <c r="S181">
        <v>30.187000000000001</v>
      </c>
      <c r="T181">
        <v>37.811999999999998</v>
      </c>
      <c r="U181">
        <v>45.500999999999998</v>
      </c>
      <c r="V181">
        <v>52.987000000000002</v>
      </c>
      <c r="W181" s="100">
        <v>6.9944444444444448E-4</v>
      </c>
      <c r="X181" s="100">
        <v>7.871296296296297E-4</v>
      </c>
      <c r="Y181" s="100">
        <v>8.7458333333333344E-4</v>
      </c>
      <c r="Z181" s="100">
        <v>9.6202546296296303E-4</v>
      </c>
      <c r="AA181" s="100">
        <v>1.0498032407407407E-3</v>
      </c>
      <c r="AB181" s="100">
        <v>1.1388425925925926E-3</v>
      </c>
      <c r="AC181" s="100">
        <v>1.2256828703703703E-3</v>
      </c>
      <c r="AD181" s="100">
        <v>1.3127430555555555E-3</v>
      </c>
      <c r="AE181" s="100">
        <v>1.3997106481481482E-3</v>
      </c>
      <c r="AF181" s="100">
        <v>1.4869907407407408E-3</v>
      </c>
      <c r="AG181" s="100">
        <v>1.5764236111111109E-3</v>
      </c>
      <c r="AH181" s="100">
        <v>1.6679976851851853E-3</v>
      </c>
      <c r="AI181" s="100">
        <v>1.7595949074074074E-3</v>
      </c>
      <c r="AJ181" s="100">
        <v>1.8499768518518518E-3</v>
      </c>
      <c r="AK181" s="100">
        <v>1.9400000000000001E-3</v>
      </c>
      <c r="AL181" s="100">
        <v>2.029988425925926E-3</v>
      </c>
      <c r="AM181" s="100">
        <v>2.1213657407407409E-3</v>
      </c>
      <c r="AN181" s="100">
        <v>2.2110416666666667E-3</v>
      </c>
      <c r="AO181" s="100">
        <v>2.3007523148148149E-3</v>
      </c>
      <c r="AP181" s="100">
        <v>2.3902083333333332E-3</v>
      </c>
      <c r="AQ181" s="100">
        <v>2.4818865740740743E-3</v>
      </c>
      <c r="AR181" s="100">
        <v>2.5720138888888889E-3</v>
      </c>
      <c r="AS181" s="100">
        <v>2.6652777777777781E-3</v>
      </c>
      <c r="AT181" s="100">
        <v>2.7571643518518522E-3</v>
      </c>
      <c r="AU181" s="100">
        <v>2.8483564814814812E-3</v>
      </c>
      <c r="AV181" s="100">
        <v>2.9384606481481484E-3</v>
      </c>
      <c r="AW181" s="8">
        <f t="shared" si="6"/>
        <v>56.719039872697266</v>
      </c>
    </row>
    <row r="182" spans="1:49">
      <c r="A182" s="5" t="s">
        <v>134</v>
      </c>
      <c r="B182" s="5">
        <v>2020</v>
      </c>
      <c r="C182" s="103">
        <v>43888</v>
      </c>
      <c r="D182" s="5" t="s">
        <v>13</v>
      </c>
      <c r="E182" s="46" t="s">
        <v>209</v>
      </c>
      <c r="F182" s="46" t="s">
        <v>210</v>
      </c>
      <c r="G182" s="84" t="s">
        <v>67</v>
      </c>
      <c r="H182" s="84" t="s">
        <v>219</v>
      </c>
      <c r="I182" s="84" t="s">
        <v>1035</v>
      </c>
      <c r="J182" s="84" t="s">
        <v>1036</v>
      </c>
      <c r="K182" s="84" t="s">
        <v>278</v>
      </c>
      <c r="L182" s="84"/>
      <c r="M182" s="84"/>
      <c r="N182" s="84"/>
      <c r="O182" s="84"/>
      <c r="P182" s="46">
        <v>1</v>
      </c>
      <c r="Q182">
        <v>13.847</v>
      </c>
      <c r="R182">
        <v>21.707000000000001</v>
      </c>
      <c r="S182">
        <v>29.302</v>
      </c>
      <c r="T182">
        <v>36.914999999999999</v>
      </c>
      <c r="U182">
        <v>44.36</v>
      </c>
      <c r="V182">
        <v>51.743000000000002</v>
      </c>
      <c r="W182">
        <v>59.156999999999996</v>
      </c>
      <c r="X182" s="100">
        <v>7.7172453703703702E-4</v>
      </c>
      <c r="Y182" s="100">
        <v>8.5745370370370359E-4</v>
      </c>
      <c r="Z182" s="100">
        <v>9.4331018518518516E-4</v>
      </c>
      <c r="AA182" s="100">
        <v>1.0309375E-3</v>
      </c>
      <c r="AB182" s="100">
        <v>1.1175810185185184E-3</v>
      </c>
      <c r="AC182" s="100">
        <v>1.2048958333333332E-3</v>
      </c>
      <c r="AD182" s="100">
        <v>1.2942708333333333E-3</v>
      </c>
      <c r="AE182" s="100">
        <v>1.3843055555555555E-3</v>
      </c>
      <c r="AF182" s="100">
        <v>1.4723611111111111E-3</v>
      </c>
      <c r="AG182" s="100">
        <v>1.5598842592592593E-3</v>
      </c>
      <c r="AH182" s="100">
        <v>1.6473148148148148E-3</v>
      </c>
      <c r="AI182" s="100">
        <v>1.7351157407407408E-3</v>
      </c>
      <c r="AJ182" s="100">
        <v>1.8248842592592594E-3</v>
      </c>
      <c r="AK182" s="100">
        <v>1.9129976851851853E-3</v>
      </c>
      <c r="AL182" s="100">
        <v>2.0034606481481483E-3</v>
      </c>
      <c r="AM182" s="100">
        <v>2.0934722222222223E-3</v>
      </c>
      <c r="AN182" s="100">
        <v>2.1861342592592592E-3</v>
      </c>
      <c r="AO182" s="100">
        <v>2.278900462962963E-3</v>
      </c>
      <c r="AP182" s="100">
        <v>2.3688773148148145E-3</v>
      </c>
      <c r="AQ182" s="100">
        <v>2.4582754629629629E-3</v>
      </c>
      <c r="AR182" s="100">
        <v>2.5476041666666663E-3</v>
      </c>
      <c r="AS182" s="100">
        <v>2.6371875000000002E-3</v>
      </c>
      <c r="AT182" s="100">
        <v>2.7272222222222225E-3</v>
      </c>
      <c r="AU182" s="100">
        <v>2.8173726851851853E-3</v>
      </c>
      <c r="AV182" s="100">
        <v>2.9078124999999994E-3</v>
      </c>
      <c r="AW182" s="8">
        <f t="shared" si="6"/>
        <v>57.316854737596287</v>
      </c>
    </row>
    <row r="183" spans="1:49">
      <c r="A183" s="5" t="s">
        <v>134</v>
      </c>
      <c r="B183" s="5">
        <v>2020</v>
      </c>
      <c r="C183" s="103">
        <v>43888</v>
      </c>
      <c r="D183" s="5" t="s">
        <v>13</v>
      </c>
      <c r="E183" s="46" t="s">
        <v>209</v>
      </c>
      <c r="F183" s="46" t="s">
        <v>210</v>
      </c>
      <c r="G183" s="84" t="s">
        <v>25</v>
      </c>
      <c r="H183" s="84" t="s">
        <v>354</v>
      </c>
      <c r="I183" s="84" t="s">
        <v>276</v>
      </c>
      <c r="J183" s="84" t="s">
        <v>1037</v>
      </c>
      <c r="K183" s="84" t="s">
        <v>339</v>
      </c>
      <c r="L183" s="84"/>
      <c r="M183" s="84"/>
      <c r="N183" s="84"/>
      <c r="O183" s="84"/>
      <c r="P183" s="46">
        <v>2</v>
      </c>
      <c r="Q183">
        <v>14.271000000000001</v>
      </c>
      <c r="R183">
        <v>22.553999999999998</v>
      </c>
      <c r="S183">
        <v>30.273</v>
      </c>
      <c r="T183">
        <v>37.832000000000001</v>
      </c>
      <c r="U183">
        <v>45.5</v>
      </c>
      <c r="V183">
        <v>53.051000000000002</v>
      </c>
      <c r="W183" s="100">
        <v>7.0212962962962948E-4</v>
      </c>
      <c r="X183" s="100">
        <v>7.919675925925927E-4</v>
      </c>
      <c r="Y183" s="100">
        <v>8.7987268518518525E-4</v>
      </c>
      <c r="Z183" s="100">
        <v>9.6670138888888891E-4</v>
      </c>
      <c r="AA183" s="100">
        <v>1.054212962962963E-3</v>
      </c>
      <c r="AB183" s="100">
        <v>1.1424305555555556E-3</v>
      </c>
      <c r="AC183" s="100">
        <v>1.229861111111111E-3</v>
      </c>
      <c r="AD183" s="100">
        <v>1.3171643518518517E-3</v>
      </c>
      <c r="AE183" s="100">
        <v>1.4048148148148151E-3</v>
      </c>
      <c r="AF183" s="100">
        <v>1.4922685185185186E-3</v>
      </c>
      <c r="AG183" s="100">
        <v>1.5811805555555555E-3</v>
      </c>
      <c r="AH183" s="100">
        <v>1.6708564814814815E-3</v>
      </c>
      <c r="AI183" s="100">
        <v>1.7593749999999999E-3</v>
      </c>
      <c r="AJ183" s="100">
        <v>1.8484490740740742E-3</v>
      </c>
      <c r="AK183" s="100">
        <v>1.9404976851851851E-3</v>
      </c>
      <c r="AL183" s="100">
        <v>2.0314583333333335E-3</v>
      </c>
      <c r="AM183" s="100">
        <v>2.1224884259259257E-3</v>
      </c>
      <c r="AN183" s="100">
        <v>2.2157175925925925E-3</v>
      </c>
      <c r="AO183" s="100">
        <v>2.3056481481481482E-3</v>
      </c>
      <c r="AP183" s="100">
        <v>2.393854166666667E-3</v>
      </c>
      <c r="AQ183" s="100">
        <v>2.4837037037037037E-3</v>
      </c>
      <c r="AR183" s="100">
        <v>2.5720138888888889E-3</v>
      </c>
      <c r="AS183" s="100">
        <v>2.6604398148148151E-3</v>
      </c>
      <c r="AT183" s="100">
        <v>2.7488773148148151E-3</v>
      </c>
      <c r="AU183" s="100">
        <v>2.8388657407407408E-3</v>
      </c>
      <c r="AV183" s="100">
        <v>2.9297337962962966E-3</v>
      </c>
      <c r="AW183" s="8">
        <f t="shared" si="6"/>
        <v>56.887989918184005</v>
      </c>
    </row>
    <row r="184" spans="1:49">
      <c r="A184" s="5" t="s">
        <v>134</v>
      </c>
      <c r="B184" s="5">
        <v>2020</v>
      </c>
      <c r="C184" s="103">
        <v>43888</v>
      </c>
      <c r="D184" s="5" t="s">
        <v>13</v>
      </c>
      <c r="E184" s="46" t="s">
        <v>209</v>
      </c>
      <c r="F184" s="46" t="s">
        <v>211</v>
      </c>
      <c r="G184" s="84" t="s">
        <v>15</v>
      </c>
      <c r="H184" s="84" t="s">
        <v>642</v>
      </c>
      <c r="I184" s="84" t="s">
        <v>643</v>
      </c>
      <c r="J184" s="84" t="s">
        <v>632</v>
      </c>
      <c r="K184" s="84" t="s">
        <v>348</v>
      </c>
      <c r="L184" s="84"/>
      <c r="M184" s="84"/>
      <c r="N184" s="84"/>
      <c r="O184" s="84"/>
      <c r="P184" s="46">
        <v>3</v>
      </c>
      <c r="Q184">
        <v>14.236000000000001</v>
      </c>
      <c r="R184">
        <v>22.792000000000002</v>
      </c>
      <c r="S184">
        <v>30.739000000000001</v>
      </c>
      <c r="T184">
        <v>38.546999999999997</v>
      </c>
      <c r="U184">
        <v>46.375999999999998</v>
      </c>
      <c r="V184">
        <v>54.052</v>
      </c>
      <c r="W184" s="100">
        <v>7.1372685185185178E-4</v>
      </c>
      <c r="X184" s="100">
        <v>8.0240740740740739E-4</v>
      </c>
      <c r="Y184" s="100">
        <v>8.9241898148148145E-4</v>
      </c>
      <c r="Z184" s="100">
        <v>9.8043981481481485E-4</v>
      </c>
      <c r="AA184" s="100">
        <v>1.0683333333333332E-3</v>
      </c>
      <c r="AB184" s="100">
        <v>1.1558217592592592E-3</v>
      </c>
      <c r="AC184" s="100">
        <v>1.2450810185185184E-3</v>
      </c>
      <c r="AD184" s="100">
        <v>1.3330324074074076E-3</v>
      </c>
      <c r="AE184" s="100">
        <v>1.4209027777777779E-3</v>
      </c>
      <c r="AF184" s="100">
        <v>1.5081249999999999E-3</v>
      </c>
      <c r="AG184" s="100">
        <v>1.5948726851851851E-3</v>
      </c>
      <c r="AH184" s="100">
        <v>1.6834375E-3</v>
      </c>
      <c r="AI184" s="100">
        <v>1.7713773148148148E-3</v>
      </c>
      <c r="AJ184" s="100">
        <v>1.8604861111111112E-3</v>
      </c>
      <c r="AK184" s="100">
        <v>1.951354166666667E-3</v>
      </c>
      <c r="AL184" s="100">
        <v>2.0401388888888891E-3</v>
      </c>
      <c r="AM184" s="100">
        <v>2.1289699074074075E-3</v>
      </c>
      <c r="AN184" s="100">
        <v>2.2180671296296297E-3</v>
      </c>
      <c r="AO184" s="100">
        <v>2.3077083333333335E-3</v>
      </c>
      <c r="AP184" s="100">
        <v>2.3991435185185183E-3</v>
      </c>
      <c r="AQ184" s="100">
        <v>2.4908101851851853E-3</v>
      </c>
      <c r="AR184" s="100">
        <v>2.5793981481481479E-3</v>
      </c>
      <c r="AS184" s="100">
        <v>2.6672916666666668E-3</v>
      </c>
      <c r="AT184" s="100">
        <v>2.7540740740740742E-3</v>
      </c>
      <c r="AU184" s="100">
        <v>2.8412615740740742E-3</v>
      </c>
      <c r="AV184" s="100">
        <v>2.927824074074074E-3</v>
      </c>
      <c r="AW184" s="8">
        <f t="shared" si="6"/>
        <v>56.925096061099602</v>
      </c>
    </row>
    <row r="185" spans="1:49">
      <c r="A185" s="5" t="s">
        <v>134</v>
      </c>
      <c r="B185" s="5">
        <v>2020</v>
      </c>
      <c r="C185" s="103">
        <v>43888</v>
      </c>
      <c r="D185" s="5" t="s">
        <v>13</v>
      </c>
      <c r="E185" s="46" t="s">
        <v>209</v>
      </c>
      <c r="F185" s="46" t="s">
        <v>211</v>
      </c>
      <c r="G185" s="84" t="s">
        <v>27</v>
      </c>
      <c r="H185" s="84" t="s">
        <v>317</v>
      </c>
      <c r="I185" s="84" t="s">
        <v>1038</v>
      </c>
      <c r="J185" s="84" t="s">
        <v>1039</v>
      </c>
      <c r="K185" s="84" t="s">
        <v>1040</v>
      </c>
      <c r="L185" s="84"/>
      <c r="M185" s="84"/>
      <c r="N185" s="84"/>
      <c r="O185" s="84"/>
      <c r="P185" s="46">
        <v>4</v>
      </c>
      <c r="Q185">
        <v>14.504</v>
      </c>
      <c r="R185">
        <v>22.766999999999999</v>
      </c>
      <c r="S185">
        <v>30.59</v>
      </c>
      <c r="T185">
        <v>38.128</v>
      </c>
      <c r="U185">
        <v>45.594000000000001</v>
      </c>
      <c r="V185">
        <v>53.198999999999998</v>
      </c>
      <c r="W185" s="100">
        <v>7.0241898148148138E-4</v>
      </c>
      <c r="X185" s="100">
        <v>7.8881944444444442E-4</v>
      </c>
      <c r="Y185" s="100">
        <v>8.7571759259259254E-4</v>
      </c>
      <c r="Z185" s="100">
        <v>9.64386574074074E-4</v>
      </c>
      <c r="AA185" s="100">
        <v>1.0523842592592592E-3</v>
      </c>
      <c r="AB185" s="100">
        <v>1.1407523148148147E-3</v>
      </c>
      <c r="AC185" s="100">
        <v>1.2291203703703704E-3</v>
      </c>
      <c r="AD185" s="100">
        <v>1.3180555555555556E-3</v>
      </c>
      <c r="AE185" s="100">
        <v>1.4073842592592593E-3</v>
      </c>
      <c r="AF185" s="100">
        <v>1.4989236111111112E-3</v>
      </c>
      <c r="AG185" s="100">
        <v>1.5883217592592592E-3</v>
      </c>
      <c r="AH185" s="100">
        <v>1.6768171296296294E-3</v>
      </c>
      <c r="AI185" s="100">
        <v>1.7644212962962961E-3</v>
      </c>
      <c r="AJ185" s="100">
        <v>1.8522222222222221E-3</v>
      </c>
      <c r="AK185" s="100">
        <v>1.9402893518518519E-3</v>
      </c>
      <c r="AL185" s="100">
        <v>2.0288657407407408E-3</v>
      </c>
      <c r="AM185" s="100">
        <v>2.1199421296296296E-3</v>
      </c>
      <c r="AN185" s="100">
        <v>2.2093865740740741E-3</v>
      </c>
      <c r="AO185" s="100">
        <v>2.2994560185185188E-3</v>
      </c>
      <c r="AP185" s="100">
        <v>2.3896064814814817E-3</v>
      </c>
      <c r="AQ185" s="100">
        <v>2.4902083333333334E-3</v>
      </c>
      <c r="AR185" s="100">
        <v>2.5886689814814813E-3</v>
      </c>
      <c r="AS185" s="100">
        <v>2.6916203703703703E-3</v>
      </c>
      <c r="AT185" s="100">
        <v>2.7970370370370367E-3</v>
      </c>
      <c r="AU185" s="100">
        <v>2.9032870370370371E-3</v>
      </c>
      <c r="AV185" s="100">
        <v>3.0139351851851855E-3</v>
      </c>
      <c r="AW185" s="8">
        <f t="shared" si="6"/>
        <v>55.298689728268386</v>
      </c>
    </row>
    <row r="186" spans="1:49">
      <c r="A186" s="4" t="s">
        <v>94</v>
      </c>
      <c r="B186" s="4">
        <v>2020</v>
      </c>
      <c r="C186" s="97">
        <v>43853</v>
      </c>
      <c r="D186" s="4" t="s">
        <v>72</v>
      </c>
      <c r="E186" s="46" t="s">
        <v>518</v>
      </c>
      <c r="F186" s="46" t="s">
        <v>518</v>
      </c>
      <c r="G186" t="s">
        <v>67</v>
      </c>
      <c r="H186" t="s">
        <v>219</v>
      </c>
      <c r="I186" t="s">
        <v>1035</v>
      </c>
      <c r="J186" t="s">
        <v>1036</v>
      </c>
      <c r="K186" t="s">
        <v>278</v>
      </c>
      <c r="P186" s="46">
        <v>1</v>
      </c>
      <c r="Q186">
        <v>14.172000000000001</v>
      </c>
      <c r="R186">
        <v>22.308</v>
      </c>
      <c r="S186">
        <v>29.995999999999999</v>
      </c>
      <c r="T186">
        <v>37.770000000000003</v>
      </c>
      <c r="U186">
        <v>45.365000000000002</v>
      </c>
      <c r="V186">
        <v>53.174999999999997</v>
      </c>
      <c r="W186" s="74">
        <v>7.051041666666667E-4</v>
      </c>
      <c r="X186" s="74">
        <v>7.9490740740740748E-4</v>
      </c>
      <c r="Y186" s="74">
        <v>8.859606481481482E-4</v>
      </c>
      <c r="Z186" s="74">
        <v>9.7494212962962975E-4</v>
      </c>
      <c r="AA186" s="74">
        <v>1.0635185185185185E-3</v>
      </c>
      <c r="AB186" s="74">
        <v>1.1516898148148148E-3</v>
      </c>
      <c r="AC186" s="74">
        <v>1.2412615740740741E-3</v>
      </c>
      <c r="AD186" s="74">
        <v>1.3305555555555555E-3</v>
      </c>
      <c r="AE186" s="74">
        <v>1.4206828703703705E-3</v>
      </c>
      <c r="AF186" s="74">
        <v>1.5127083333333336E-3</v>
      </c>
      <c r="AG186" s="74">
        <v>1.6042013888888887E-3</v>
      </c>
      <c r="AH186" s="74">
        <v>1.697002314814815E-3</v>
      </c>
      <c r="AI186" s="74">
        <v>1.7923379629629632E-3</v>
      </c>
      <c r="AJ186" s="74">
        <v>1.8855208333333334E-3</v>
      </c>
      <c r="AK186" s="74">
        <v>1.9779745370370372E-3</v>
      </c>
      <c r="AL186" s="74">
        <v>2.0688657407407405E-3</v>
      </c>
      <c r="AM186" s="74">
        <v>2.1595370370370371E-3</v>
      </c>
      <c r="AN186" s="74">
        <v>2.2502546296296294E-3</v>
      </c>
      <c r="AO186" s="74">
        <v>2.3412384259259259E-3</v>
      </c>
      <c r="AP186" s="74">
        <v>2.4336805555555557E-3</v>
      </c>
      <c r="AQ186" s="74">
        <v>2.5270254629629631E-3</v>
      </c>
      <c r="AR186" s="74">
        <v>2.6222685185185186E-3</v>
      </c>
      <c r="AS186" s="74">
        <v>2.719699074074074E-3</v>
      </c>
      <c r="AT186" s="74">
        <v>2.8197685185185183E-3</v>
      </c>
      <c r="AU186" s="74">
        <v>2.9219791666666665E-3</v>
      </c>
      <c r="AV186" s="74">
        <v>3.026296296296296E-3</v>
      </c>
      <c r="AW186" s="8">
        <f t="shared" si="6"/>
        <v>55.072818504467023</v>
      </c>
    </row>
    <row r="187" spans="1:49">
      <c r="A187" s="4" t="s">
        <v>94</v>
      </c>
      <c r="B187" s="4">
        <v>2020</v>
      </c>
      <c r="C187" s="97">
        <v>43853</v>
      </c>
      <c r="D187" s="4" t="s">
        <v>72</v>
      </c>
      <c r="E187" s="46" t="s">
        <v>518</v>
      </c>
      <c r="F187" s="46" t="s">
        <v>518</v>
      </c>
      <c r="G187" t="s">
        <v>27</v>
      </c>
      <c r="H187" t="s">
        <v>323</v>
      </c>
      <c r="I187" t="s">
        <v>536</v>
      </c>
      <c r="J187" t="s">
        <v>1052</v>
      </c>
      <c r="K187" t="s">
        <v>1053</v>
      </c>
      <c r="P187" s="46">
        <v>2</v>
      </c>
      <c r="Q187">
        <v>14.452999999999999</v>
      </c>
      <c r="R187">
        <v>22.824999999999999</v>
      </c>
      <c r="S187">
        <v>30.715</v>
      </c>
      <c r="T187">
        <v>38.499000000000002</v>
      </c>
      <c r="U187">
        <v>46.469000000000001</v>
      </c>
      <c r="V187">
        <v>54.329000000000001</v>
      </c>
      <c r="W187" s="74">
        <v>7.2048611111111109E-4</v>
      </c>
      <c r="X187" s="74">
        <v>8.1223379629629625E-4</v>
      </c>
      <c r="Y187" s="74">
        <v>9.0577546296296315E-4</v>
      </c>
      <c r="Z187" s="74">
        <v>9.9788194444444447E-4</v>
      </c>
      <c r="AA187" s="74">
        <v>1.0895486111111112E-3</v>
      </c>
      <c r="AB187" s="74">
        <v>1.1813194444444445E-3</v>
      </c>
      <c r="AC187" s="74">
        <v>1.2746180555555555E-3</v>
      </c>
      <c r="AD187" s="74">
        <v>1.3676041666666665E-3</v>
      </c>
      <c r="AE187" s="74">
        <v>1.4601620370370369E-3</v>
      </c>
      <c r="AF187" s="74">
        <v>1.553090277777778E-3</v>
      </c>
      <c r="AG187" s="74">
        <v>1.6479282407407406E-3</v>
      </c>
      <c r="AH187" s="74">
        <v>1.7417592592592591E-3</v>
      </c>
      <c r="AI187" s="74">
        <v>1.8374305555555557E-3</v>
      </c>
      <c r="AJ187" s="74">
        <v>1.9321527777777781E-3</v>
      </c>
      <c r="AK187" s="74">
        <v>2.025763888888889E-3</v>
      </c>
      <c r="AL187" s="74">
        <v>2.1184953703703704E-3</v>
      </c>
      <c r="AM187" s="74">
        <v>2.212349537037037E-3</v>
      </c>
      <c r="AN187" s="74">
        <v>2.3037384259259257E-3</v>
      </c>
      <c r="AO187" s="74">
        <v>2.3962152777777775E-3</v>
      </c>
      <c r="AP187" s="74">
        <v>2.4881481481481478E-3</v>
      </c>
      <c r="AQ187" s="74">
        <v>2.580046296296296E-3</v>
      </c>
      <c r="AR187" s="74">
        <v>2.6738888888888888E-3</v>
      </c>
      <c r="AS187" s="74">
        <v>2.7662037037037034E-3</v>
      </c>
      <c r="AT187" s="74">
        <v>2.859409722222222E-3</v>
      </c>
      <c r="AU187" s="74">
        <v>2.9530208333333331E-3</v>
      </c>
      <c r="AV187" s="74">
        <v>3.0468981481481488E-3</v>
      </c>
      <c r="AW187" s="8">
        <f t="shared" si="6"/>
        <v>54.700439122969613</v>
      </c>
    </row>
    <row r="188" spans="1:49">
      <c r="A188" s="4" t="s">
        <v>94</v>
      </c>
      <c r="B188" s="4">
        <v>2020</v>
      </c>
      <c r="C188" s="97">
        <v>43853</v>
      </c>
      <c r="D188" s="4" t="s">
        <v>72</v>
      </c>
      <c r="E188" s="46" t="s">
        <v>518</v>
      </c>
      <c r="F188" s="46" t="s">
        <v>518</v>
      </c>
      <c r="G188" t="s">
        <v>17</v>
      </c>
      <c r="H188" t="s">
        <v>220</v>
      </c>
      <c r="I188" t="s">
        <v>338</v>
      </c>
      <c r="J188" t="s">
        <v>563</v>
      </c>
      <c r="K188" t="s">
        <v>1045</v>
      </c>
      <c r="P188" s="46">
        <v>3</v>
      </c>
      <c r="Q188">
        <v>14.411</v>
      </c>
      <c r="R188">
        <v>23.003</v>
      </c>
      <c r="S188">
        <v>31.146999999999998</v>
      </c>
      <c r="T188">
        <v>39.189</v>
      </c>
      <c r="U188">
        <v>47.238</v>
      </c>
      <c r="V188">
        <v>55.084000000000003</v>
      </c>
      <c r="W188" s="74">
        <v>7.2831018518518514E-4</v>
      </c>
      <c r="X188" s="74">
        <v>8.1935185185185182E-4</v>
      </c>
      <c r="Y188" s="74">
        <v>9.116550925925927E-4</v>
      </c>
      <c r="Z188" s="74">
        <v>1.0026851851851852E-3</v>
      </c>
      <c r="AA188" s="74">
        <v>1.0934606481481483E-3</v>
      </c>
      <c r="AB188" s="74">
        <v>1.185300925925926E-3</v>
      </c>
      <c r="AC188" s="74">
        <v>1.2776967592592592E-3</v>
      </c>
      <c r="AD188" s="74">
        <v>1.3719212962962964E-3</v>
      </c>
      <c r="AE188" s="74">
        <v>1.4636921296296297E-3</v>
      </c>
      <c r="AF188" s="74">
        <v>1.5550578703703705E-3</v>
      </c>
      <c r="AG188" s="74">
        <v>1.6466782407407409E-3</v>
      </c>
      <c r="AH188" s="74">
        <v>1.7386342592592592E-3</v>
      </c>
      <c r="AI188" s="74">
        <v>1.8317708333333335E-3</v>
      </c>
      <c r="AJ188" s="74">
        <v>1.925763888888889E-3</v>
      </c>
      <c r="AK188" s="74">
        <v>2.0217361111111109E-3</v>
      </c>
      <c r="AL188" s="74">
        <v>2.1177430555555554E-3</v>
      </c>
      <c r="AM188" s="74">
        <v>2.2147337962962967E-3</v>
      </c>
      <c r="AN188" s="74">
        <v>2.3085763888888891E-3</v>
      </c>
      <c r="AO188" s="74">
        <v>2.4021296296296295E-3</v>
      </c>
      <c r="AP188" s="74">
        <v>2.4962847222222222E-3</v>
      </c>
      <c r="AQ188" s="74">
        <v>2.5906944444444445E-3</v>
      </c>
      <c r="AR188" s="74">
        <v>2.6872800925925922E-3</v>
      </c>
      <c r="AS188" s="74">
        <v>2.781006944444444E-3</v>
      </c>
      <c r="AT188" s="74">
        <v>2.8747106481481484E-3</v>
      </c>
      <c r="AU188" s="74">
        <v>2.9692013888888888E-3</v>
      </c>
      <c r="AV188" s="74">
        <v>3.0649537037037039E-3</v>
      </c>
      <c r="AW188" s="8">
        <f t="shared" si="6"/>
        <v>54.378200383668414</v>
      </c>
    </row>
    <row r="189" spans="1:49">
      <c r="A189" s="4" t="s">
        <v>94</v>
      </c>
      <c r="B189" s="4">
        <v>2020</v>
      </c>
      <c r="C189" s="97">
        <v>43853</v>
      </c>
      <c r="D189" s="4" t="s">
        <v>72</v>
      </c>
      <c r="E189" s="46" t="s">
        <v>518</v>
      </c>
      <c r="F189" s="84" t="s">
        <v>518</v>
      </c>
      <c r="G189" t="s">
        <v>56</v>
      </c>
      <c r="H189" t="s">
        <v>301</v>
      </c>
      <c r="I189" t="s">
        <v>274</v>
      </c>
      <c r="J189" t="s">
        <v>569</v>
      </c>
      <c r="K189" t="s">
        <v>568</v>
      </c>
      <c r="P189" s="46">
        <v>4</v>
      </c>
      <c r="Q189">
        <v>15.079000000000001</v>
      </c>
      <c r="R189">
        <v>24</v>
      </c>
      <c r="S189">
        <v>32.332000000000001</v>
      </c>
      <c r="T189">
        <v>40.47</v>
      </c>
      <c r="U189">
        <v>48.627000000000002</v>
      </c>
      <c r="V189">
        <v>56.6</v>
      </c>
      <c r="W189" s="74">
        <v>7.4659722222222217E-4</v>
      </c>
      <c r="X189" s="74">
        <v>8.3881944444444444E-4</v>
      </c>
      <c r="Y189" s="74">
        <v>9.2929398148148146E-4</v>
      </c>
      <c r="Z189" s="74">
        <v>1.019849537037037E-3</v>
      </c>
      <c r="AA189" s="74">
        <v>1.1107407407407409E-3</v>
      </c>
      <c r="AB189" s="74">
        <v>1.2018518518518517E-3</v>
      </c>
      <c r="AC189" s="74">
        <v>1.2955787037037035E-3</v>
      </c>
      <c r="AD189" s="74">
        <v>1.3874074074074075E-3</v>
      </c>
      <c r="AE189" s="74">
        <v>1.4781597222222225E-3</v>
      </c>
      <c r="AF189" s="74">
        <v>1.5687847222222223E-3</v>
      </c>
      <c r="AG189" s="74">
        <v>1.6618981481481478E-3</v>
      </c>
      <c r="AH189" s="74">
        <v>1.7539236111111113E-3</v>
      </c>
      <c r="AI189" s="74">
        <v>1.8459837962962963E-3</v>
      </c>
      <c r="AJ189" s="74">
        <v>1.9404745370370372E-3</v>
      </c>
      <c r="AK189" s="74">
        <v>2.0339583333333334E-3</v>
      </c>
      <c r="AL189" s="74">
        <v>2.1279166666666664E-3</v>
      </c>
      <c r="AM189" s="74">
        <v>2.2246064814814815E-3</v>
      </c>
      <c r="AN189" s="74">
        <v>2.3195138888888888E-3</v>
      </c>
      <c r="AO189" s="74">
        <v>2.4149421296296297E-3</v>
      </c>
      <c r="AP189" s="74">
        <v>2.5108333333333332E-3</v>
      </c>
      <c r="AQ189" s="74">
        <v>2.6084027777777776E-3</v>
      </c>
      <c r="AR189" s="74">
        <v>2.7040046296296296E-3</v>
      </c>
      <c r="AS189" s="74">
        <v>2.7979166666666669E-3</v>
      </c>
      <c r="AT189" s="74">
        <v>2.89255787037037E-3</v>
      </c>
      <c r="AU189" s="74">
        <v>2.9878240740740737E-3</v>
      </c>
      <c r="AV189" s="74">
        <v>3.0833912037037032E-3</v>
      </c>
      <c r="AW189" s="8">
        <f t="shared" si="6"/>
        <v>54.053039545053586</v>
      </c>
    </row>
    <row r="190" spans="1:49">
      <c r="A190" s="4" t="s">
        <v>94</v>
      </c>
      <c r="B190" s="4">
        <v>2020</v>
      </c>
      <c r="C190" s="97">
        <v>43853</v>
      </c>
      <c r="D190" s="4" t="s">
        <v>72</v>
      </c>
      <c r="E190" s="46" t="s">
        <v>518</v>
      </c>
      <c r="F190" s="84" t="s">
        <v>518</v>
      </c>
      <c r="G190" t="s">
        <v>51</v>
      </c>
      <c r="H190" t="s">
        <v>311</v>
      </c>
      <c r="I190" t="s">
        <v>243</v>
      </c>
      <c r="J190" t="s">
        <v>1046</v>
      </c>
      <c r="K190" t="s">
        <v>265</v>
      </c>
      <c r="P190" s="46">
        <v>5</v>
      </c>
      <c r="Q190">
        <v>14.545</v>
      </c>
      <c r="R190">
        <v>23.094999999999999</v>
      </c>
      <c r="S190">
        <v>31.061</v>
      </c>
      <c r="T190">
        <v>38.902999999999999</v>
      </c>
      <c r="U190">
        <v>46.978999999999999</v>
      </c>
      <c r="V190">
        <v>55.070999999999998</v>
      </c>
      <c r="W190" s="74">
        <v>7.3236111111111115E-4</v>
      </c>
      <c r="X190" s="74">
        <v>8.2598379629629645E-4</v>
      </c>
      <c r="Y190" s="74">
        <v>9.1839120370370382E-4</v>
      </c>
      <c r="Z190" s="74">
        <v>1.0097800925925927E-3</v>
      </c>
      <c r="AA190" s="74">
        <v>1.1031250000000002E-3</v>
      </c>
      <c r="AB190" s="74">
        <v>1.1960069444444444E-3</v>
      </c>
      <c r="AC190" s="74">
        <v>1.2896875E-3</v>
      </c>
      <c r="AD190" s="74">
        <v>1.3859143518518517E-3</v>
      </c>
      <c r="AE190" s="74">
        <v>1.4787847222222223E-3</v>
      </c>
      <c r="AF190" s="74">
        <v>1.5717129629629629E-3</v>
      </c>
      <c r="AG190" s="74">
        <v>1.6648148148148145E-3</v>
      </c>
      <c r="AH190" s="74">
        <v>1.7588078703703704E-3</v>
      </c>
      <c r="AI190" s="74">
        <v>1.8569560185185184E-3</v>
      </c>
      <c r="AJ190" s="74">
        <v>1.9545486111111113E-3</v>
      </c>
      <c r="AK190" s="74">
        <v>2.0485763888888888E-3</v>
      </c>
      <c r="AL190" s="74">
        <v>2.1423611111111109E-3</v>
      </c>
      <c r="AM190" s="74">
        <v>2.235324074074074E-3</v>
      </c>
      <c r="AN190" s="74">
        <v>2.3306481481481481E-3</v>
      </c>
      <c r="AO190" s="74">
        <v>2.4256944444444443E-3</v>
      </c>
      <c r="AP190" s="74">
        <v>2.5223495370370369E-3</v>
      </c>
      <c r="AQ190" s="74">
        <v>2.6226736111111108E-3</v>
      </c>
      <c r="AR190" s="74">
        <v>2.7238773148148148E-3</v>
      </c>
      <c r="AS190" s="74">
        <v>2.820497685185185E-3</v>
      </c>
      <c r="AT190" s="74">
        <v>2.9153935185185186E-3</v>
      </c>
      <c r="AU190" s="74">
        <v>3.0088657407407408E-3</v>
      </c>
      <c r="AV190" s="74">
        <v>3.1027777777777777E-3</v>
      </c>
      <c r="AW190" s="8">
        <f t="shared" si="6"/>
        <v>53.715308863025967</v>
      </c>
    </row>
    <row r="191" spans="1:49">
      <c r="A191" s="4" t="s">
        <v>94</v>
      </c>
      <c r="B191" s="4">
        <v>2020</v>
      </c>
      <c r="C191" s="97">
        <v>43853</v>
      </c>
      <c r="D191" s="4" t="s">
        <v>72</v>
      </c>
      <c r="E191" s="46" t="s">
        <v>518</v>
      </c>
      <c r="F191" s="84" t="s">
        <v>518</v>
      </c>
      <c r="G191" t="s">
        <v>15</v>
      </c>
      <c r="H191" t="s">
        <v>649</v>
      </c>
      <c r="I191" t="s">
        <v>601</v>
      </c>
      <c r="J191" t="s">
        <v>348</v>
      </c>
      <c r="K191" t="s">
        <v>1054</v>
      </c>
      <c r="P191" s="46">
        <v>6</v>
      </c>
      <c r="Q191">
        <v>14.696</v>
      </c>
      <c r="R191">
        <v>23.331</v>
      </c>
      <c r="S191">
        <v>31.405999999999999</v>
      </c>
      <c r="T191">
        <v>39.299999999999997</v>
      </c>
      <c r="U191">
        <v>47.374000000000002</v>
      </c>
      <c r="V191">
        <v>55.423999999999999</v>
      </c>
      <c r="W191" s="74">
        <v>7.3556712962962974E-4</v>
      </c>
      <c r="X191" s="74">
        <v>8.2969907407407417E-4</v>
      </c>
      <c r="Y191" s="74">
        <v>9.2599537037037032E-4</v>
      </c>
      <c r="Z191" s="74">
        <v>1.0196064814814814E-3</v>
      </c>
      <c r="AA191" s="74">
        <v>1.1123495370370369E-3</v>
      </c>
      <c r="AB191" s="74">
        <v>1.2045023148148147E-3</v>
      </c>
      <c r="AC191" s="74">
        <v>1.2984606481481482E-3</v>
      </c>
      <c r="AD191" s="74">
        <v>1.3913425925925927E-3</v>
      </c>
      <c r="AE191" s="74">
        <v>1.4849884259259261E-3</v>
      </c>
      <c r="AF191" s="74">
        <v>1.5800925925925924E-3</v>
      </c>
      <c r="AG191" s="74">
        <v>1.6771643518518518E-3</v>
      </c>
      <c r="AH191" s="74">
        <v>1.7722222222222221E-3</v>
      </c>
      <c r="AI191" s="74">
        <v>1.8669328703703704E-3</v>
      </c>
      <c r="AJ191" s="74">
        <v>1.9612152777777779E-3</v>
      </c>
      <c r="AK191" s="74">
        <v>2.0570254629629632E-3</v>
      </c>
      <c r="AL191" s="74">
        <v>2.1507986111111111E-3</v>
      </c>
      <c r="AM191" s="74">
        <v>2.2442245370370372E-3</v>
      </c>
      <c r="AN191" s="74">
        <v>2.3371296296296295E-3</v>
      </c>
      <c r="AO191" s="74">
        <v>2.4320601851851851E-3</v>
      </c>
      <c r="AP191" s="74">
        <v>2.5258564814814818E-3</v>
      </c>
      <c r="AQ191" s="74">
        <v>2.6204050925925926E-3</v>
      </c>
      <c r="AR191" s="74">
        <v>2.7154629629629629E-3</v>
      </c>
      <c r="AS191" s="74">
        <v>2.8132754629629623E-3</v>
      </c>
      <c r="AT191" s="74">
        <v>2.9280671296296294E-3</v>
      </c>
      <c r="AU191" s="74">
        <v>3.0343750000000002E-3</v>
      </c>
      <c r="AV191" s="74">
        <v>3.1419907407407408E-3</v>
      </c>
      <c r="AW191" s="8">
        <f t="shared" si="6"/>
        <v>53.044926105470992</v>
      </c>
    </row>
    <row r="192" spans="1:49">
      <c r="A192" s="4" t="s">
        <v>94</v>
      </c>
      <c r="B192" s="4">
        <v>2020</v>
      </c>
      <c r="C192" s="97">
        <v>43853</v>
      </c>
      <c r="D192" s="4" t="s">
        <v>72</v>
      </c>
      <c r="E192" s="46" t="s">
        <v>518</v>
      </c>
      <c r="F192" s="84" t="s">
        <v>518</v>
      </c>
      <c r="G192" t="s">
        <v>159</v>
      </c>
      <c r="H192" t="s">
        <v>1055</v>
      </c>
      <c r="I192" t="s">
        <v>1056</v>
      </c>
      <c r="J192" t="s">
        <v>1057</v>
      </c>
      <c r="K192" t="s">
        <v>1058</v>
      </c>
      <c r="P192" s="46">
        <v>7</v>
      </c>
      <c r="Q192">
        <v>14.803000000000001</v>
      </c>
      <c r="R192">
        <v>23.484999999999999</v>
      </c>
      <c r="S192">
        <v>31.701000000000001</v>
      </c>
      <c r="T192">
        <v>39.924999999999997</v>
      </c>
      <c r="U192">
        <v>47.866999999999997</v>
      </c>
      <c r="V192">
        <v>55.820999999999998</v>
      </c>
      <c r="W192" s="74">
        <v>7.3983796296296287E-4</v>
      </c>
      <c r="X192" s="74">
        <v>8.3299768518518532E-4</v>
      </c>
      <c r="Y192" s="74">
        <v>9.2682870370370369E-4</v>
      </c>
      <c r="Z192" s="74">
        <v>1.0218865740740741E-3</v>
      </c>
      <c r="AA192" s="74">
        <v>1.1185763888888888E-3</v>
      </c>
      <c r="AB192" s="74">
        <v>1.2116203703703703E-3</v>
      </c>
      <c r="AC192" s="74">
        <v>1.3054282407407407E-3</v>
      </c>
      <c r="AD192" s="74">
        <v>1.3996875000000001E-3</v>
      </c>
      <c r="AE192" s="74">
        <v>1.4981250000000001E-3</v>
      </c>
      <c r="AF192" s="74">
        <v>1.6002199074074076E-3</v>
      </c>
      <c r="AG192" s="74">
        <v>1.7059027777777778E-3</v>
      </c>
      <c r="AH192" s="74">
        <v>1.807013888888889E-3</v>
      </c>
      <c r="AI192" s="74">
        <v>1.9069791666666664E-3</v>
      </c>
      <c r="AJ192" s="74">
        <v>2.0061921296296299E-3</v>
      </c>
      <c r="AK192" s="74">
        <v>2.1045486111111113E-3</v>
      </c>
      <c r="AL192" s="74">
        <v>2.2046064814814814E-3</v>
      </c>
      <c r="AM192" s="74">
        <v>2.3043518518518521E-3</v>
      </c>
      <c r="AN192" s="74">
        <v>2.4076388888888888E-3</v>
      </c>
      <c r="AO192" s="74">
        <v>2.5133101851851853E-3</v>
      </c>
      <c r="AP192" s="74">
        <v>2.6162731481481484E-3</v>
      </c>
      <c r="AQ192" s="74">
        <v>2.7203240740740742E-3</v>
      </c>
      <c r="AR192" s="74">
        <v>2.828275462962963E-3</v>
      </c>
      <c r="AS192" s="74">
        <v>2.9325347222222222E-3</v>
      </c>
      <c r="AT192" s="74">
        <v>3.0358101851851848E-3</v>
      </c>
      <c r="AU192" s="74">
        <v>3.1374421296296293E-3</v>
      </c>
      <c r="AV192" s="74">
        <v>3.2410300925925927E-3</v>
      </c>
      <c r="AW192" s="8">
        <f t="shared" si="6"/>
        <v>51.423980001785552</v>
      </c>
    </row>
    <row r="193" spans="1:49">
      <c r="A193" s="4" t="s">
        <v>94</v>
      </c>
      <c r="B193" s="4">
        <v>2020</v>
      </c>
      <c r="C193" s="97">
        <v>43854</v>
      </c>
      <c r="D193" s="4" t="s">
        <v>72</v>
      </c>
      <c r="E193" s="46" t="s">
        <v>595</v>
      </c>
      <c r="F193">
        <v>1</v>
      </c>
      <c r="G193" t="s">
        <v>159</v>
      </c>
      <c r="H193" t="s">
        <v>1056</v>
      </c>
      <c r="I193" t="s">
        <v>1059</v>
      </c>
      <c r="J193" t="s">
        <v>1057</v>
      </c>
      <c r="K193" t="s">
        <v>1058</v>
      </c>
      <c r="P193" s="46">
        <v>1</v>
      </c>
      <c r="Q193">
        <v>14.32</v>
      </c>
      <c r="R193">
        <v>22.631</v>
      </c>
      <c r="S193">
        <v>30.581</v>
      </c>
      <c r="T193">
        <v>38.567999999999998</v>
      </c>
      <c r="U193">
        <v>46.759</v>
      </c>
      <c r="V193">
        <v>54.804000000000002</v>
      </c>
      <c r="W193" s="74">
        <v>7.2803240740740738E-4</v>
      </c>
      <c r="X193" s="74">
        <v>8.2499999999999989E-4</v>
      </c>
      <c r="Y193" s="74">
        <v>9.2157407407407411E-4</v>
      </c>
      <c r="Z193" s="74">
        <v>1.0154166666666666E-3</v>
      </c>
      <c r="AA193" s="74">
        <v>1.1134259259259259E-3</v>
      </c>
      <c r="AB193" s="74">
        <v>1.2109722222222222E-3</v>
      </c>
      <c r="AC193" s="74">
        <v>1.3100810185185186E-3</v>
      </c>
      <c r="AD193" s="74">
        <v>1.4086689814814814E-3</v>
      </c>
      <c r="AE193" s="74">
        <v>1.5066550925925924E-3</v>
      </c>
      <c r="AF193" s="74">
        <v>1.606261574074074E-3</v>
      </c>
      <c r="AG193" s="74">
        <v>1.7073148148148149E-3</v>
      </c>
      <c r="AH193" s="74">
        <v>1.8052893518518515E-3</v>
      </c>
      <c r="AI193" s="74">
        <v>1.9032407407407409E-3</v>
      </c>
      <c r="AJ193" s="74">
        <v>2.0029976851851853E-3</v>
      </c>
      <c r="AK193" s="74">
        <v>2.101516203703704E-3</v>
      </c>
      <c r="AL193" s="74">
        <v>2.2027083333333334E-3</v>
      </c>
      <c r="AM193" s="74">
        <v>2.3019444444444446E-3</v>
      </c>
      <c r="AN193" s="74">
        <v>2.401701388888889E-3</v>
      </c>
      <c r="AO193" s="74">
        <v>2.5019097222222222E-3</v>
      </c>
      <c r="AP193" s="74">
        <v>2.6052546296296297E-3</v>
      </c>
      <c r="AQ193" s="74">
        <v>2.7066087962962959E-3</v>
      </c>
      <c r="AR193" s="74">
        <v>2.8083217592592591E-3</v>
      </c>
      <c r="AS193" s="74">
        <v>2.9114351851851849E-3</v>
      </c>
      <c r="AT193" s="74">
        <v>3.0099189814814815E-3</v>
      </c>
      <c r="AU193" s="74">
        <v>3.107534722222222E-3</v>
      </c>
      <c r="AV193" s="74">
        <v>3.2057291666666671E-3</v>
      </c>
      <c r="AW193" s="8">
        <f t="shared" si="6"/>
        <v>51.990251827782288</v>
      </c>
    </row>
    <row r="194" spans="1:49">
      <c r="A194" s="4" t="s">
        <v>94</v>
      </c>
      <c r="B194" s="4">
        <v>2020</v>
      </c>
      <c r="C194" s="97">
        <v>43854</v>
      </c>
      <c r="D194" s="4" t="s">
        <v>72</v>
      </c>
      <c r="E194" s="46" t="s">
        <v>595</v>
      </c>
      <c r="F194">
        <v>2</v>
      </c>
      <c r="G194" t="s">
        <v>51</v>
      </c>
      <c r="H194" t="s">
        <v>311</v>
      </c>
      <c r="I194" t="s">
        <v>243</v>
      </c>
      <c r="J194" t="s">
        <v>1046</v>
      </c>
      <c r="K194" t="s">
        <v>1047</v>
      </c>
      <c r="P194" s="46">
        <v>1</v>
      </c>
      <c r="Q194">
        <v>14.3</v>
      </c>
      <c r="R194">
        <v>22.869</v>
      </c>
      <c r="S194">
        <v>30.981000000000002</v>
      </c>
      <c r="T194">
        <v>38.984999999999999</v>
      </c>
      <c r="U194">
        <v>46.762999999999998</v>
      </c>
      <c r="V194">
        <v>54.444000000000003</v>
      </c>
      <c r="W194" s="74">
        <v>7.2040509259259269E-4</v>
      </c>
      <c r="X194" s="74">
        <v>8.0901620370370372E-4</v>
      </c>
      <c r="Y194" s="74">
        <v>8.9778935185185187E-4</v>
      </c>
      <c r="Z194" s="74">
        <v>9.8914351851851854E-4</v>
      </c>
      <c r="AA194" s="74">
        <v>1.0800810185185186E-3</v>
      </c>
      <c r="AB194" s="74">
        <v>1.1715625000000001E-3</v>
      </c>
      <c r="AC194" s="74">
        <v>1.2659027777777779E-3</v>
      </c>
      <c r="AD194" s="74">
        <v>1.3607638888888888E-3</v>
      </c>
      <c r="AE194" s="74">
        <v>1.457662037037037E-3</v>
      </c>
      <c r="AF194" s="74">
        <v>1.551689814814815E-3</v>
      </c>
      <c r="AG194" s="74">
        <v>1.6437615740740742E-3</v>
      </c>
      <c r="AH194" s="74">
        <v>1.7350694444444445E-3</v>
      </c>
      <c r="AI194" s="74">
        <v>1.8282060185185187E-3</v>
      </c>
      <c r="AJ194" s="74">
        <v>1.9197453703703703E-3</v>
      </c>
      <c r="AK194" s="74">
        <v>2.0114814814814813E-3</v>
      </c>
      <c r="AL194" s="74">
        <v>2.1036458333333337E-3</v>
      </c>
      <c r="AM194" s="74">
        <v>2.1981597222222224E-3</v>
      </c>
      <c r="AN194" s="74">
        <v>2.2921643518518521E-3</v>
      </c>
      <c r="AO194" s="74">
        <v>2.3876736111111112E-3</v>
      </c>
      <c r="AP194" s="74">
        <v>2.4848611111111109E-3</v>
      </c>
      <c r="AQ194" s="74">
        <v>2.5780902777777777E-3</v>
      </c>
      <c r="AR194" s="74">
        <v>2.6705787037037032E-3</v>
      </c>
      <c r="AS194" s="74">
        <v>2.7626041666666667E-3</v>
      </c>
      <c r="AT194" s="74">
        <v>2.8568518518518517E-3</v>
      </c>
      <c r="AU194" s="74">
        <v>2.950324074074074E-3</v>
      </c>
      <c r="AV194" s="74">
        <v>3.0475115740740744E-3</v>
      </c>
      <c r="AW194" s="8">
        <f t="shared" si="6"/>
        <v>54.689428609407337</v>
      </c>
    </row>
    <row r="195" spans="1:49">
      <c r="A195" s="4" t="s">
        <v>94</v>
      </c>
      <c r="B195" s="4">
        <v>2020</v>
      </c>
      <c r="C195" s="97">
        <v>43854</v>
      </c>
      <c r="D195" s="4" t="s">
        <v>72</v>
      </c>
      <c r="E195" s="46" t="s">
        <v>595</v>
      </c>
      <c r="F195">
        <v>2</v>
      </c>
      <c r="G195" t="s">
        <v>15</v>
      </c>
      <c r="H195" t="s">
        <v>649</v>
      </c>
      <c r="I195" t="s">
        <v>601</v>
      </c>
      <c r="J195" t="s">
        <v>348</v>
      </c>
      <c r="K195" t="s">
        <v>1054</v>
      </c>
      <c r="P195" s="46">
        <v>2</v>
      </c>
      <c r="Q195">
        <v>14.53</v>
      </c>
      <c r="R195">
        <v>23.117999999999999</v>
      </c>
      <c r="S195">
        <v>31.271000000000001</v>
      </c>
      <c r="T195">
        <v>39.219000000000001</v>
      </c>
      <c r="U195">
        <v>47.262999999999998</v>
      </c>
      <c r="V195">
        <v>55.143000000000001</v>
      </c>
      <c r="W195" s="74">
        <v>7.2943287037037041E-4</v>
      </c>
      <c r="X195" s="74">
        <v>8.2064814814814815E-4</v>
      </c>
      <c r="Y195" s="74">
        <v>9.1416666666666675E-4</v>
      </c>
      <c r="Z195" s="74">
        <v>1.0061574074074072E-3</v>
      </c>
      <c r="AA195" s="74">
        <v>1.0984490740740742E-3</v>
      </c>
      <c r="AB195" s="74">
        <v>1.1910648148148147E-3</v>
      </c>
      <c r="AC195" s="74">
        <v>1.285474537037037E-3</v>
      </c>
      <c r="AD195" s="74">
        <v>1.377962962962963E-3</v>
      </c>
      <c r="AE195" s="74">
        <v>1.4707638888888889E-3</v>
      </c>
      <c r="AF195" s="74">
        <v>1.5646412037037037E-3</v>
      </c>
      <c r="AG195" s="74">
        <v>1.6634259259259258E-3</v>
      </c>
      <c r="AH195" s="74">
        <v>1.7569212962962964E-3</v>
      </c>
      <c r="AI195" s="74">
        <v>1.8514351851851851E-3</v>
      </c>
      <c r="AJ195" s="74">
        <v>1.9451851851851852E-3</v>
      </c>
      <c r="AK195" s="74">
        <v>2.0406249999999999E-3</v>
      </c>
      <c r="AL195" s="74">
        <v>2.1360879629629629E-3</v>
      </c>
      <c r="AM195" s="74">
        <v>2.2342824074074075E-3</v>
      </c>
      <c r="AN195" s="74">
        <v>2.328923611111111E-3</v>
      </c>
      <c r="AO195" s="74">
        <v>2.4251157407407411E-3</v>
      </c>
      <c r="AP195" s="74">
        <v>2.5211111111111111E-3</v>
      </c>
      <c r="AQ195" s="74">
        <v>2.6188078703703703E-3</v>
      </c>
      <c r="AR195" s="74">
        <v>2.7149537037037038E-3</v>
      </c>
      <c r="AS195" s="74">
        <v>2.8113078703703703E-3</v>
      </c>
      <c r="AT195" s="74">
        <v>2.9103703703703705E-3</v>
      </c>
      <c r="AU195" s="74">
        <v>3.0101620370370373E-3</v>
      </c>
      <c r="AV195" s="74">
        <v>3.1068171296296299E-3</v>
      </c>
      <c r="AW195" s="8">
        <f t="shared" si="6"/>
        <v>53.64547049685391</v>
      </c>
    </row>
    <row r="196" spans="1:49">
      <c r="A196" s="4" t="s">
        <v>94</v>
      </c>
      <c r="B196" s="4">
        <v>2020</v>
      </c>
      <c r="C196" s="97">
        <v>43854</v>
      </c>
      <c r="D196" s="4" t="s">
        <v>72</v>
      </c>
      <c r="E196" s="46" t="s">
        <v>595</v>
      </c>
      <c r="F196">
        <v>3</v>
      </c>
      <c r="G196" t="s">
        <v>17</v>
      </c>
      <c r="H196" t="s">
        <v>220</v>
      </c>
      <c r="I196" t="s">
        <v>338</v>
      </c>
      <c r="J196" t="s">
        <v>563</v>
      </c>
      <c r="K196" t="s">
        <v>1045</v>
      </c>
      <c r="P196" s="46">
        <v>1</v>
      </c>
      <c r="Q196">
        <v>13.944000000000001</v>
      </c>
      <c r="R196">
        <v>22.324999999999999</v>
      </c>
      <c r="S196">
        <v>30.268999999999998</v>
      </c>
      <c r="T196">
        <v>38.122999999999998</v>
      </c>
      <c r="U196">
        <v>45.982999999999997</v>
      </c>
      <c r="V196">
        <v>53.709000000000003</v>
      </c>
      <c r="W196" s="74">
        <v>7.1151620370370379E-4</v>
      </c>
      <c r="X196" s="74">
        <v>8.0221064814814825E-4</v>
      </c>
      <c r="Y196" s="74">
        <v>8.9484953703703699E-4</v>
      </c>
      <c r="Z196" s="74">
        <v>9.8605324074074068E-4</v>
      </c>
      <c r="AA196" s="74">
        <v>1.077638888888889E-3</v>
      </c>
      <c r="AB196" s="74">
        <v>1.170138888888889E-3</v>
      </c>
      <c r="AC196" s="74">
        <v>1.2635185185185184E-3</v>
      </c>
      <c r="AD196" s="74">
        <v>1.3590046296296295E-3</v>
      </c>
      <c r="AE196" s="74">
        <v>1.451099537037037E-3</v>
      </c>
      <c r="AF196" s="74">
        <v>1.5436805555555557E-3</v>
      </c>
      <c r="AG196" s="74">
        <v>1.6361458333333332E-3</v>
      </c>
      <c r="AH196" s="74">
        <v>1.7288657407407409E-3</v>
      </c>
      <c r="AI196" s="74">
        <v>1.8225115740740743E-3</v>
      </c>
      <c r="AJ196" s="74">
        <v>1.9185300925925926E-3</v>
      </c>
      <c r="AK196" s="74">
        <v>2.0112962962962962E-3</v>
      </c>
      <c r="AL196" s="74">
        <v>2.1037615740740743E-3</v>
      </c>
      <c r="AM196" s="74">
        <v>2.1959375E-3</v>
      </c>
      <c r="AN196" s="74">
        <v>2.2891203703703702E-3</v>
      </c>
      <c r="AO196" s="74">
        <v>2.3807523148148147E-3</v>
      </c>
      <c r="AP196" s="74">
        <v>2.4727546296296299E-3</v>
      </c>
      <c r="AQ196" s="74">
        <v>2.5660995370370373E-3</v>
      </c>
      <c r="AR196" s="74">
        <v>2.6615625000000003E-3</v>
      </c>
      <c r="AS196" s="74">
        <v>2.755636574074074E-3</v>
      </c>
      <c r="AT196" s="74">
        <v>2.8502662037037038E-3</v>
      </c>
      <c r="AU196" s="74">
        <v>2.9467245370370372E-3</v>
      </c>
      <c r="AV196" s="74">
        <v>3.041921296296296E-3</v>
      </c>
      <c r="AW196" s="8">
        <f t="shared" si="6"/>
        <v>54.789933871593703</v>
      </c>
    </row>
    <row r="197" spans="1:49">
      <c r="A197" s="4" t="s">
        <v>94</v>
      </c>
      <c r="B197" s="4">
        <v>2020</v>
      </c>
      <c r="C197" s="97">
        <v>43854</v>
      </c>
      <c r="D197" s="4" t="s">
        <v>72</v>
      </c>
      <c r="E197" s="46" t="s">
        <v>595</v>
      </c>
      <c r="F197">
        <v>3</v>
      </c>
      <c r="G197" t="s">
        <v>27</v>
      </c>
      <c r="H197" t="s">
        <v>323</v>
      </c>
      <c r="I197" t="s">
        <v>536</v>
      </c>
      <c r="J197" t="s">
        <v>1052</v>
      </c>
      <c r="K197" t="s">
        <v>1053</v>
      </c>
      <c r="P197" s="46">
        <v>2</v>
      </c>
      <c r="Q197">
        <v>14.512</v>
      </c>
      <c r="R197">
        <v>22.971</v>
      </c>
      <c r="S197">
        <v>30.893999999999998</v>
      </c>
      <c r="T197">
        <v>38.685000000000002</v>
      </c>
      <c r="U197">
        <v>46.649000000000001</v>
      </c>
      <c r="V197">
        <v>54.436999999999998</v>
      </c>
      <c r="W197" s="74">
        <v>7.2010416666666664E-4</v>
      </c>
      <c r="X197" s="74">
        <v>8.1086805555555556E-4</v>
      </c>
      <c r="Y197" s="74">
        <v>9.0300925925925922E-4</v>
      </c>
      <c r="Z197" s="74">
        <v>9.9372685185185176E-4</v>
      </c>
      <c r="AA197" s="74">
        <v>1.0842361111111111E-3</v>
      </c>
      <c r="AB197" s="74">
        <v>1.1747337962962963E-3</v>
      </c>
      <c r="AC197" s="74">
        <v>1.2675462962962963E-3</v>
      </c>
      <c r="AD197" s="74">
        <v>1.3592361111111112E-3</v>
      </c>
      <c r="AE197" s="74">
        <v>1.4514004629629631E-3</v>
      </c>
      <c r="AF197" s="74">
        <v>1.5443865740740741E-3</v>
      </c>
      <c r="AG197" s="74">
        <v>1.6393634259259258E-3</v>
      </c>
      <c r="AH197" s="74">
        <v>1.733171296296296E-3</v>
      </c>
      <c r="AI197" s="74">
        <v>1.8287731481481482E-3</v>
      </c>
      <c r="AJ197" s="74">
        <v>1.9232523148148149E-3</v>
      </c>
      <c r="AK197" s="74">
        <v>2.017986111111111E-3</v>
      </c>
      <c r="AL197" s="74">
        <v>2.1131828703703703E-3</v>
      </c>
      <c r="AM197" s="74">
        <v>2.2092129629629627E-3</v>
      </c>
      <c r="AN197" s="74">
        <v>2.3019560185185187E-3</v>
      </c>
      <c r="AO197" s="74">
        <v>2.3936689814814814E-3</v>
      </c>
      <c r="AP197" s="74">
        <v>2.4866898148148148E-3</v>
      </c>
      <c r="AQ197" s="74">
        <v>2.5805671296296293E-3</v>
      </c>
      <c r="AR197" s="74">
        <v>2.6739699074074075E-3</v>
      </c>
      <c r="AS197" s="74">
        <v>2.7682986111111107E-3</v>
      </c>
      <c r="AT197" s="74">
        <v>2.8616550925925927E-3</v>
      </c>
      <c r="AU197" s="74">
        <v>2.9555208333333339E-3</v>
      </c>
      <c r="AV197" s="74">
        <v>3.0497800925925922E-3</v>
      </c>
      <c r="AW197" s="8">
        <f t="shared" si="6"/>
        <v>54.648748961104516</v>
      </c>
    </row>
    <row r="198" spans="1:49">
      <c r="A198" s="4" t="s">
        <v>94</v>
      </c>
      <c r="B198" s="4">
        <v>2020</v>
      </c>
      <c r="C198" s="97">
        <v>43854</v>
      </c>
      <c r="D198" s="4" t="s">
        <v>72</v>
      </c>
      <c r="E198" s="46" t="s">
        <v>595</v>
      </c>
      <c r="F198">
        <v>4</v>
      </c>
      <c r="G198" t="s">
        <v>67</v>
      </c>
      <c r="H198" t="s">
        <v>219</v>
      </c>
      <c r="I198" t="s">
        <v>1035</v>
      </c>
      <c r="J198" t="s">
        <v>1036</v>
      </c>
      <c r="K198" t="s">
        <v>278</v>
      </c>
      <c r="P198" s="46">
        <v>1</v>
      </c>
      <c r="Q198">
        <v>14.436999999999999</v>
      </c>
      <c r="R198">
        <v>22.577999999999999</v>
      </c>
      <c r="S198">
        <v>30.515000000000001</v>
      </c>
      <c r="T198">
        <v>38.145000000000003</v>
      </c>
      <c r="U198">
        <v>45.866999999999997</v>
      </c>
      <c r="V198">
        <v>53.384999999999998</v>
      </c>
      <c r="W198" s="74">
        <v>7.0494212962962958E-4</v>
      </c>
      <c r="X198" s="74">
        <v>7.9210648148148142E-4</v>
      </c>
      <c r="Y198" s="74">
        <v>8.8160879629629624E-4</v>
      </c>
      <c r="Z198" s="74">
        <v>9.7099537037037033E-4</v>
      </c>
      <c r="AA198" s="74">
        <v>1.0627314814814816E-3</v>
      </c>
      <c r="AB198" s="74">
        <v>1.152974537037037E-3</v>
      </c>
      <c r="AC198" s="74">
        <v>1.2442129629629628E-3</v>
      </c>
      <c r="AD198" s="74">
        <v>1.3347685185185183E-3</v>
      </c>
      <c r="AE198" s="74">
        <v>1.4269907407407408E-3</v>
      </c>
      <c r="AF198" s="74">
        <v>1.5182523148148149E-3</v>
      </c>
      <c r="AG198" s="74">
        <v>1.6092245370370368E-3</v>
      </c>
      <c r="AH198" s="74">
        <v>1.6990046296296295E-3</v>
      </c>
      <c r="AI198" s="74">
        <v>1.7892245370370371E-3</v>
      </c>
      <c r="AJ198" s="74">
        <v>1.8801504629629628E-3</v>
      </c>
      <c r="AK198" s="74">
        <v>1.9718518518518518E-3</v>
      </c>
      <c r="AL198" s="74">
        <v>2.064386574074074E-3</v>
      </c>
      <c r="AM198" s="74">
        <v>2.1574305555555557E-3</v>
      </c>
      <c r="AN198" s="74">
        <v>2.2524189814814815E-3</v>
      </c>
      <c r="AO198" s="74">
        <v>2.3454629629629628E-3</v>
      </c>
      <c r="AP198" s="74">
        <v>2.4395949074074073E-3</v>
      </c>
      <c r="AQ198" s="74">
        <v>2.5308564814814816E-3</v>
      </c>
      <c r="AR198" s="74">
        <v>2.6210648148148152E-3</v>
      </c>
      <c r="AS198" s="74">
        <v>2.7127662037037038E-3</v>
      </c>
      <c r="AT198" s="74">
        <v>2.8053356481481484E-3</v>
      </c>
      <c r="AU198" s="74">
        <v>2.8987731481481482E-3</v>
      </c>
      <c r="AV198" s="74">
        <v>2.9951736111111112E-3</v>
      </c>
      <c r="AW198" s="8">
        <f t="shared" si="6"/>
        <v>55.645077149580921</v>
      </c>
    </row>
    <row r="199" spans="1:49">
      <c r="A199" s="4" t="s">
        <v>94</v>
      </c>
      <c r="B199" s="4">
        <v>2020</v>
      </c>
      <c r="C199" s="97">
        <v>43854</v>
      </c>
      <c r="D199" s="4" t="s">
        <v>72</v>
      </c>
      <c r="E199" s="46" t="s">
        <v>595</v>
      </c>
      <c r="F199">
        <v>4</v>
      </c>
      <c r="G199" t="s">
        <v>56</v>
      </c>
      <c r="H199" t="s">
        <v>301</v>
      </c>
      <c r="I199" t="s">
        <v>274</v>
      </c>
      <c r="J199" t="s">
        <v>569</v>
      </c>
      <c r="K199" t="s">
        <v>568</v>
      </c>
      <c r="P199" s="46">
        <v>2</v>
      </c>
      <c r="Q199">
        <v>15.074</v>
      </c>
      <c r="R199">
        <v>23.481000000000002</v>
      </c>
      <c r="S199">
        <v>31.221</v>
      </c>
      <c r="T199">
        <v>38.9</v>
      </c>
      <c r="U199">
        <v>46.728999999999999</v>
      </c>
      <c r="V199">
        <v>54.494999999999997</v>
      </c>
      <c r="W199" s="74">
        <v>7.2343750000000001E-4</v>
      </c>
      <c r="X199" s="74">
        <v>8.1410879629629628E-4</v>
      </c>
      <c r="Y199" s="74">
        <v>9.0554398148148146E-4</v>
      </c>
      <c r="Z199" s="74">
        <v>9.9834490740740743E-4</v>
      </c>
      <c r="AA199" s="74">
        <v>1.0917592592592593E-3</v>
      </c>
      <c r="AB199" s="74">
        <v>1.1850578703703704E-3</v>
      </c>
      <c r="AC199" s="74">
        <v>1.277210648148148E-3</v>
      </c>
      <c r="AD199" s="74">
        <v>1.3687847222222224E-3</v>
      </c>
      <c r="AE199" s="74">
        <v>1.4624189814814814E-3</v>
      </c>
      <c r="AF199" s="74">
        <v>1.5533912037037035E-3</v>
      </c>
      <c r="AG199" s="74">
        <v>1.644178240740741E-3</v>
      </c>
      <c r="AH199" s="74">
        <v>1.7368634259259258E-3</v>
      </c>
      <c r="AI199" s="74">
        <v>1.8304398148148149E-3</v>
      </c>
      <c r="AJ199" s="74">
        <v>1.9243634259259259E-3</v>
      </c>
      <c r="AK199" s="74">
        <v>2.0205092592592597E-3</v>
      </c>
      <c r="AL199" s="74">
        <v>2.1156249999999999E-3</v>
      </c>
      <c r="AM199" s="74">
        <v>2.2108333333333333E-3</v>
      </c>
      <c r="AN199" s="74">
        <v>2.3066087962962962E-3</v>
      </c>
      <c r="AO199" s="74">
        <v>2.4046874999999997E-3</v>
      </c>
      <c r="AP199" s="74">
        <v>2.4998379629629628E-3</v>
      </c>
      <c r="AQ199" s="74">
        <v>2.5946990740740739E-3</v>
      </c>
      <c r="AR199" s="74">
        <v>2.6902314814814814E-3</v>
      </c>
      <c r="AS199" s="74">
        <v>2.7885300925925924E-3</v>
      </c>
      <c r="AT199" s="74">
        <v>2.8859953703703704E-3</v>
      </c>
      <c r="AU199" s="74">
        <v>2.9857638888888889E-3</v>
      </c>
      <c r="AV199" s="74">
        <v>3.0832060185185181E-3</v>
      </c>
      <c r="AW199" s="8">
        <f t="shared" si="6"/>
        <v>54.05628610790987</v>
      </c>
    </row>
    <row r="200" spans="1:49">
      <c r="A200" s="4" t="s">
        <v>94</v>
      </c>
      <c r="B200" s="4">
        <v>2020</v>
      </c>
      <c r="C200" s="97">
        <v>43854</v>
      </c>
      <c r="D200" s="4" t="s">
        <v>72</v>
      </c>
      <c r="E200" s="46" t="s">
        <v>209</v>
      </c>
      <c r="F200" t="s">
        <v>210</v>
      </c>
      <c r="G200" t="s">
        <v>67</v>
      </c>
      <c r="H200" t="s">
        <v>219</v>
      </c>
      <c r="I200" t="s">
        <v>1035</v>
      </c>
      <c r="J200" t="s">
        <v>1036</v>
      </c>
      <c r="K200" t="s">
        <v>278</v>
      </c>
      <c r="P200" s="46">
        <v>1</v>
      </c>
      <c r="Q200">
        <v>14.145</v>
      </c>
      <c r="R200">
        <v>22.094999999999999</v>
      </c>
      <c r="S200">
        <v>29.878</v>
      </c>
      <c r="T200">
        <v>37.460999999999999</v>
      </c>
      <c r="U200">
        <v>45.186999999999998</v>
      </c>
      <c r="V200">
        <v>52.77</v>
      </c>
      <c r="W200" s="74">
        <v>6.9946759259259268E-4</v>
      </c>
      <c r="X200" s="74">
        <v>7.8978009259259268E-4</v>
      </c>
      <c r="Y200" s="74">
        <v>8.7863425925925913E-4</v>
      </c>
      <c r="Z200" s="74">
        <v>9.6982638888888889E-4</v>
      </c>
      <c r="AA200" s="74">
        <v>1.0589699074074076E-3</v>
      </c>
      <c r="AB200" s="74">
        <v>1.149988425925926E-3</v>
      </c>
      <c r="AC200" s="74">
        <v>1.2398958333333333E-3</v>
      </c>
      <c r="AD200" s="74">
        <v>1.3318865740740741E-3</v>
      </c>
      <c r="AE200" s="74">
        <v>1.4222222222222223E-3</v>
      </c>
      <c r="AF200" s="74">
        <v>1.5120254629629631E-3</v>
      </c>
      <c r="AG200" s="74">
        <v>1.6007060185185184E-3</v>
      </c>
      <c r="AH200" s="74">
        <v>1.6889236111111113E-3</v>
      </c>
      <c r="AI200" s="74">
        <v>1.7775694444444445E-3</v>
      </c>
      <c r="AJ200" s="74">
        <v>1.8681944444444442E-3</v>
      </c>
      <c r="AK200" s="74">
        <v>1.9578587962962961E-3</v>
      </c>
      <c r="AL200" s="74">
        <v>2.0500810185185188E-3</v>
      </c>
      <c r="AM200" s="74">
        <v>2.1390740740740741E-3</v>
      </c>
      <c r="AN200" s="74">
        <v>2.2273842592592592E-3</v>
      </c>
      <c r="AO200" s="74">
        <v>2.3142013888888891E-3</v>
      </c>
      <c r="AP200" s="74">
        <v>2.4021412037037036E-3</v>
      </c>
      <c r="AQ200" s="74">
        <v>2.4907986111111112E-3</v>
      </c>
      <c r="AR200" s="74">
        <v>2.6115277777777782E-3</v>
      </c>
      <c r="AW200" s="8"/>
    </row>
    <row r="201" spans="1:49">
      <c r="A201" s="4" t="s">
        <v>94</v>
      </c>
      <c r="B201" s="4">
        <v>2020</v>
      </c>
      <c r="C201" s="24">
        <v>43854</v>
      </c>
      <c r="D201" s="4" t="s">
        <v>72</v>
      </c>
      <c r="E201" s="46" t="s">
        <v>209</v>
      </c>
      <c r="F201" s="52" t="s">
        <v>210</v>
      </c>
      <c r="G201" t="s">
        <v>17</v>
      </c>
      <c r="H201" t="s">
        <v>220</v>
      </c>
      <c r="I201" t="s">
        <v>338</v>
      </c>
      <c r="J201" t="s">
        <v>563</v>
      </c>
      <c r="K201" t="s">
        <v>1045</v>
      </c>
      <c r="P201" s="46">
        <v>2</v>
      </c>
      <c r="Q201">
        <v>13.99</v>
      </c>
      <c r="R201">
        <v>22.401</v>
      </c>
      <c r="S201">
        <v>30.332000000000001</v>
      </c>
      <c r="T201">
        <v>38.213000000000001</v>
      </c>
      <c r="U201">
        <v>46.185000000000002</v>
      </c>
      <c r="V201">
        <v>53.954999999999998</v>
      </c>
      <c r="W201" s="74">
        <v>7.1512731481481471E-4</v>
      </c>
      <c r="X201" s="74">
        <v>8.0583333333333342E-4</v>
      </c>
      <c r="Y201" s="74">
        <v>8.9753472222222231E-4</v>
      </c>
      <c r="Z201" s="74">
        <v>9.8790509259259252E-4</v>
      </c>
      <c r="AA201" s="74">
        <v>1.0785648148148148E-3</v>
      </c>
      <c r="AB201" s="74">
        <v>1.1696990740740741E-3</v>
      </c>
      <c r="AC201" s="74">
        <v>1.2632523148148149E-3</v>
      </c>
      <c r="AD201" s="74">
        <v>1.3554976851851853E-3</v>
      </c>
      <c r="AE201" s="74">
        <v>1.4482175925925927E-3</v>
      </c>
      <c r="AF201" s="74">
        <v>1.540648148148148E-3</v>
      </c>
      <c r="AG201" s="74">
        <v>1.633912037037037E-3</v>
      </c>
      <c r="AH201" s="74">
        <v>1.7291666666666668E-3</v>
      </c>
      <c r="AI201" s="74">
        <v>1.8232870370370371E-3</v>
      </c>
      <c r="AJ201" s="74">
        <v>1.9202662037037038E-3</v>
      </c>
      <c r="AK201" s="74">
        <v>2.0143518518518518E-3</v>
      </c>
      <c r="AL201" s="74">
        <v>2.1079745370370371E-3</v>
      </c>
      <c r="AM201" s="74">
        <v>2.2022222222222222E-3</v>
      </c>
      <c r="AN201" s="74">
        <v>2.2976967592592593E-3</v>
      </c>
      <c r="AO201" s="74">
        <v>2.3914351851851852E-3</v>
      </c>
      <c r="AP201" s="74">
        <v>2.4864814814814814E-3</v>
      </c>
      <c r="AQ201" s="74">
        <v>2.5962384259259259E-3</v>
      </c>
      <c r="AW201" s="8"/>
    </row>
    <row r="202" spans="1:49">
      <c r="A202" s="4" t="s">
        <v>94</v>
      </c>
      <c r="B202" s="4">
        <v>2020</v>
      </c>
      <c r="C202" s="24">
        <v>43854</v>
      </c>
      <c r="D202" s="4" t="s">
        <v>72</v>
      </c>
      <c r="E202" s="46" t="s">
        <v>209</v>
      </c>
      <c r="F202" s="52" t="s">
        <v>211</v>
      </c>
      <c r="G202" t="s">
        <v>27</v>
      </c>
      <c r="H202" t="s">
        <v>323</v>
      </c>
      <c r="I202" t="s">
        <v>536</v>
      </c>
      <c r="J202" t="s">
        <v>1052</v>
      </c>
      <c r="K202" t="s">
        <v>1053</v>
      </c>
      <c r="P202" s="46">
        <v>3</v>
      </c>
      <c r="Q202">
        <v>14.492000000000001</v>
      </c>
      <c r="R202">
        <v>22.951000000000001</v>
      </c>
      <c r="S202">
        <v>30.923999999999999</v>
      </c>
      <c r="T202">
        <v>38.728999999999999</v>
      </c>
      <c r="U202">
        <v>46.680999999999997</v>
      </c>
      <c r="V202">
        <v>54.441000000000003</v>
      </c>
      <c r="W202" s="74">
        <v>7.2050925925925928E-4</v>
      </c>
      <c r="X202" s="74">
        <v>8.108796296296296E-4</v>
      </c>
      <c r="Y202" s="74">
        <v>9.0351851851851845E-4</v>
      </c>
      <c r="Z202" s="74">
        <v>9.9375000000000006E-4</v>
      </c>
      <c r="AA202" s="74">
        <v>1.0836342592592592E-3</v>
      </c>
      <c r="AB202" s="74">
        <v>1.1739351851851852E-3</v>
      </c>
      <c r="AC202" s="74">
        <v>1.2636805555555557E-3</v>
      </c>
      <c r="AD202" s="74">
        <v>1.3550462962962963E-3</v>
      </c>
      <c r="AE202" s="74">
        <v>1.4457175925925928E-3</v>
      </c>
      <c r="AF202" s="74">
        <v>1.5373958333333333E-3</v>
      </c>
      <c r="AG202" s="74">
        <v>1.6304976851851851E-3</v>
      </c>
      <c r="AH202" s="74">
        <v>1.7266087962962964E-3</v>
      </c>
      <c r="AI202" s="74">
        <v>1.8201041666666667E-3</v>
      </c>
      <c r="AJ202" s="74">
        <v>1.9154513888888886E-3</v>
      </c>
      <c r="AK202" s="74">
        <v>2.0099768518518518E-3</v>
      </c>
      <c r="AL202" s="74">
        <v>2.1040393518518517E-3</v>
      </c>
      <c r="AM202" s="74">
        <v>2.200810185185185E-3</v>
      </c>
      <c r="AN202" s="74">
        <v>2.2978240740740741E-3</v>
      </c>
      <c r="AO202" s="74">
        <v>2.3906944444444444E-3</v>
      </c>
      <c r="AP202" s="74">
        <v>2.4838078703703702E-3</v>
      </c>
      <c r="AQ202" s="74">
        <v>2.5772222222222221E-3</v>
      </c>
      <c r="AR202" s="74">
        <v>2.6729050925925926E-3</v>
      </c>
      <c r="AS202" s="74">
        <v>2.7685879629629627E-3</v>
      </c>
      <c r="AT202" s="74">
        <v>2.8648032407407407E-3</v>
      </c>
      <c r="AU202" s="74">
        <v>2.9633101851851851E-3</v>
      </c>
      <c r="AV202" s="74">
        <v>3.0582638888888886E-3</v>
      </c>
      <c r="AW202" s="8">
        <f t="shared" ref="AW202:AW236" si="7">3.6*4000/(AV202*86400)</f>
        <v>54.497150253184678</v>
      </c>
    </row>
    <row r="203" spans="1:49">
      <c r="A203" s="4" t="s">
        <v>94</v>
      </c>
      <c r="B203" s="4">
        <v>2020</v>
      </c>
      <c r="C203" s="24">
        <v>43854</v>
      </c>
      <c r="D203" s="4" t="s">
        <v>72</v>
      </c>
      <c r="E203" s="46" t="s">
        <v>209</v>
      </c>
      <c r="F203" s="52" t="s">
        <v>211</v>
      </c>
      <c r="G203" t="s">
        <v>51</v>
      </c>
      <c r="H203" t="s">
        <v>311</v>
      </c>
      <c r="I203" t="s">
        <v>243</v>
      </c>
      <c r="J203" t="s">
        <v>1046</v>
      </c>
      <c r="K203" t="s">
        <v>1047</v>
      </c>
      <c r="P203" s="46">
        <v>4</v>
      </c>
      <c r="Q203">
        <v>14.095000000000001</v>
      </c>
      <c r="R203">
        <v>22.646000000000001</v>
      </c>
      <c r="S203">
        <v>30.771000000000001</v>
      </c>
      <c r="T203">
        <v>38.771000000000001</v>
      </c>
      <c r="U203">
        <v>46.603999999999999</v>
      </c>
      <c r="V203">
        <v>54.366</v>
      </c>
      <c r="W203" s="74">
        <v>7.2042824074074066E-4</v>
      </c>
      <c r="X203" s="74">
        <v>8.1020833333333335E-4</v>
      </c>
      <c r="Y203" s="74">
        <v>9.0035879629629635E-4</v>
      </c>
      <c r="Z203" s="74">
        <v>9.9319444444444455E-4</v>
      </c>
      <c r="AA203" s="74">
        <v>1.084675925925926E-3</v>
      </c>
      <c r="AB203" s="74">
        <v>1.1786226851851851E-3</v>
      </c>
      <c r="AC203" s="74">
        <v>1.274722222222222E-3</v>
      </c>
      <c r="AD203" s="74">
        <v>1.3706365740740742E-3</v>
      </c>
      <c r="AE203" s="74">
        <v>1.4639699074074075E-3</v>
      </c>
      <c r="AF203" s="74">
        <v>1.556273148148148E-3</v>
      </c>
      <c r="AG203" s="74">
        <v>1.6506944444444442E-3</v>
      </c>
      <c r="AH203" s="74">
        <v>1.7436805555555556E-3</v>
      </c>
      <c r="AI203" s="74">
        <v>1.8371643518518518E-3</v>
      </c>
      <c r="AJ203" s="74">
        <v>1.9309143518518518E-3</v>
      </c>
      <c r="AK203" s="74">
        <v>2.0267129629629632E-3</v>
      </c>
      <c r="AL203" s="74">
        <v>2.1198148148148148E-3</v>
      </c>
      <c r="AM203" s="74">
        <v>2.2132986111111112E-3</v>
      </c>
      <c r="AN203" s="74">
        <v>2.3085069444444446E-3</v>
      </c>
      <c r="AO203" s="74">
        <v>2.4014351851851853E-3</v>
      </c>
      <c r="AP203" s="74">
        <v>2.4952662037037035E-3</v>
      </c>
      <c r="AQ203" s="74">
        <v>2.5910300925925927E-3</v>
      </c>
      <c r="AR203" s="74">
        <v>2.6874537037037041E-3</v>
      </c>
      <c r="AS203" s="74">
        <v>2.7868518518518524E-3</v>
      </c>
      <c r="AT203" s="74">
        <v>2.8829513888888885E-3</v>
      </c>
      <c r="AU203" s="74">
        <v>2.9781597222222223E-3</v>
      </c>
      <c r="AV203" s="74">
        <v>3.0745486111111108E-3</v>
      </c>
      <c r="AW203" s="8">
        <f t="shared" si="7"/>
        <v>54.208499440974855</v>
      </c>
    </row>
    <row r="204" spans="1:49">
      <c r="A204" s="1" t="s">
        <v>152</v>
      </c>
      <c r="B204" s="1">
        <v>2019</v>
      </c>
      <c r="C204" s="2">
        <v>43812</v>
      </c>
      <c r="D204" s="1" t="s">
        <v>72</v>
      </c>
      <c r="E204" s="46" t="s">
        <v>518</v>
      </c>
      <c r="F204" s="47" t="s">
        <v>518</v>
      </c>
      <c r="G204" t="s">
        <v>29</v>
      </c>
      <c r="H204" t="s">
        <v>314</v>
      </c>
      <c r="I204" t="s">
        <v>557</v>
      </c>
      <c r="J204" t="s">
        <v>222</v>
      </c>
      <c r="K204" t="s">
        <v>346</v>
      </c>
      <c r="P204" s="46">
        <v>1</v>
      </c>
      <c r="Q204">
        <v>14.433</v>
      </c>
      <c r="R204">
        <v>22.558</v>
      </c>
      <c r="S204">
        <v>30.312000000000001</v>
      </c>
      <c r="T204">
        <v>37.94</v>
      </c>
      <c r="U204">
        <v>45.576999999999998</v>
      </c>
      <c r="V204">
        <v>53.265999999999998</v>
      </c>
      <c r="W204" s="74">
        <v>7.0591435185185199E-4</v>
      </c>
      <c r="X204" s="74">
        <v>7.979398148148148E-4</v>
      </c>
      <c r="Y204" s="74">
        <v>8.8650462962962956E-4</v>
      </c>
      <c r="Z204" s="74">
        <v>9.7534722222222218E-4</v>
      </c>
      <c r="AA204" s="74">
        <v>1.064861111111111E-3</v>
      </c>
      <c r="AB204" s="74">
        <v>1.155486111111111E-3</v>
      </c>
      <c r="AC204" s="74">
        <v>1.2444791666666667E-3</v>
      </c>
      <c r="AD204" s="74">
        <v>1.3335763888888887E-3</v>
      </c>
      <c r="AE204" s="74">
        <v>1.4227777777777778E-3</v>
      </c>
      <c r="AF204" s="74">
        <v>1.5111805555555555E-3</v>
      </c>
      <c r="AG204" s="74">
        <v>1.6018055555555558E-3</v>
      </c>
      <c r="AH204" s="74">
        <v>1.6906828703703704E-3</v>
      </c>
      <c r="AI204" s="74">
        <v>1.7809027777777777E-3</v>
      </c>
      <c r="AJ204" s="74">
        <v>1.8712499999999999E-3</v>
      </c>
      <c r="AK204" s="74">
        <v>1.960972222222222E-3</v>
      </c>
      <c r="AL204" s="74">
        <v>2.0505787037037038E-3</v>
      </c>
      <c r="AM204" s="74">
        <v>2.1401620370370372E-3</v>
      </c>
      <c r="AN204" s="74">
        <v>2.2294907407407407E-3</v>
      </c>
      <c r="AO204" s="74">
        <v>2.3216898148148151E-3</v>
      </c>
      <c r="AP204" s="74">
        <v>2.4143402777777778E-3</v>
      </c>
      <c r="AQ204" s="74">
        <v>2.5066898148148149E-3</v>
      </c>
      <c r="AR204" s="74">
        <v>2.6003703703703701E-3</v>
      </c>
      <c r="AS204" s="74">
        <v>2.6937268518518521E-3</v>
      </c>
      <c r="AT204" s="74">
        <v>2.7862962962962967E-3</v>
      </c>
      <c r="AU204" s="74">
        <v>2.8778935185185188E-3</v>
      </c>
      <c r="AV204" s="74">
        <v>2.9695949074074073E-3</v>
      </c>
      <c r="AW204" s="8">
        <f t="shared" si="7"/>
        <v>56.124377857373929</v>
      </c>
    </row>
    <row r="205" spans="1:49">
      <c r="A205" s="1" t="s">
        <v>152</v>
      </c>
      <c r="B205" s="1">
        <v>2019</v>
      </c>
      <c r="C205" s="2">
        <v>43812</v>
      </c>
      <c r="D205" s="1" t="s">
        <v>72</v>
      </c>
      <c r="E205" s="46" t="s">
        <v>518</v>
      </c>
      <c r="F205" s="47" t="s">
        <v>518</v>
      </c>
      <c r="G205" t="s">
        <v>36</v>
      </c>
      <c r="H205" t="s">
        <v>277</v>
      </c>
      <c r="I205" t="s">
        <v>1043</v>
      </c>
      <c r="J205" t="s">
        <v>263</v>
      </c>
      <c r="K205" t="s">
        <v>566</v>
      </c>
      <c r="P205" s="46">
        <v>2</v>
      </c>
      <c r="Q205">
        <v>14.201000000000001</v>
      </c>
      <c r="R205">
        <v>22.524999999999999</v>
      </c>
      <c r="S205">
        <v>30.26</v>
      </c>
      <c r="T205">
        <v>37.771000000000001</v>
      </c>
      <c r="U205">
        <v>45.302</v>
      </c>
      <c r="V205">
        <v>52.973999999999997</v>
      </c>
      <c r="W205" s="74">
        <v>7.0136574074074068E-4</v>
      </c>
      <c r="X205" s="74">
        <v>7.9096064814814827E-4</v>
      </c>
      <c r="Y205" s="74">
        <v>8.8211805555555537E-4</v>
      </c>
      <c r="Z205" s="74">
        <v>9.7204861111111114E-4</v>
      </c>
      <c r="AA205" s="74">
        <v>1.0613888888888888E-3</v>
      </c>
      <c r="AB205" s="74">
        <v>1.149872685185185E-3</v>
      </c>
      <c r="AC205" s="74">
        <v>1.2390046296296296E-3</v>
      </c>
      <c r="AD205" s="74">
        <v>1.3270486111111111E-3</v>
      </c>
      <c r="AE205" s="74">
        <v>1.4154398148148147E-3</v>
      </c>
      <c r="AF205" s="74">
        <v>1.5039583333333335E-3</v>
      </c>
      <c r="AG205" s="74">
        <v>1.5934259259259259E-3</v>
      </c>
      <c r="AH205" s="74">
        <v>1.683935185185185E-3</v>
      </c>
      <c r="AI205" s="74">
        <v>1.7739583333333333E-3</v>
      </c>
      <c r="AJ205" s="74">
        <v>1.8653819444444445E-3</v>
      </c>
      <c r="AK205" s="74">
        <v>1.9562384259259259E-3</v>
      </c>
      <c r="AL205" s="74">
        <v>2.0478935185185188E-3</v>
      </c>
      <c r="AM205" s="74">
        <v>2.1420601851851848E-3</v>
      </c>
      <c r="AN205" s="74">
        <v>2.2375347222222219E-3</v>
      </c>
      <c r="AO205" s="74">
        <v>2.331284722222222E-3</v>
      </c>
      <c r="AP205" s="74">
        <v>2.4244560185185181E-3</v>
      </c>
      <c r="AQ205" s="74">
        <v>2.5203819444444444E-3</v>
      </c>
      <c r="AR205" s="74">
        <v>2.6124537037037036E-3</v>
      </c>
      <c r="AS205" s="74">
        <v>2.7020254629629629E-3</v>
      </c>
      <c r="AT205" s="74">
        <v>2.7908449074074073E-3</v>
      </c>
      <c r="AU205" s="74">
        <v>2.8803472222222221E-3</v>
      </c>
      <c r="AV205" s="74">
        <v>2.97193287037037E-3</v>
      </c>
      <c r="AW205" s="8">
        <f t="shared" si="7"/>
        <v>56.080225878687571</v>
      </c>
    </row>
    <row r="206" spans="1:49">
      <c r="A206" s="1" t="s">
        <v>152</v>
      </c>
      <c r="B206" s="1">
        <v>2019</v>
      </c>
      <c r="C206" s="2">
        <v>43812</v>
      </c>
      <c r="D206" s="1" t="s">
        <v>72</v>
      </c>
      <c r="E206" s="46" t="s">
        <v>518</v>
      </c>
      <c r="F206" s="47" t="s">
        <v>518</v>
      </c>
      <c r="G206" t="s">
        <v>67</v>
      </c>
      <c r="H206" t="s">
        <v>340</v>
      </c>
      <c r="I206" t="s">
        <v>219</v>
      </c>
      <c r="J206" t="s">
        <v>1036</v>
      </c>
      <c r="K206" t="s">
        <v>278</v>
      </c>
      <c r="P206" s="46">
        <v>3</v>
      </c>
      <c r="Q206">
        <v>14.09</v>
      </c>
      <c r="R206">
        <v>22.094999999999999</v>
      </c>
      <c r="S206">
        <v>30.109000000000002</v>
      </c>
      <c r="T206">
        <v>37.856999999999999</v>
      </c>
      <c r="U206">
        <v>45.561999999999998</v>
      </c>
      <c r="V206">
        <v>53.372999999999998</v>
      </c>
      <c r="W206" s="74">
        <v>7.0877314814814804E-4</v>
      </c>
      <c r="X206" s="74">
        <v>8.0165509259259252E-4</v>
      </c>
      <c r="Y206" s="74">
        <v>8.9234953703703709E-4</v>
      </c>
      <c r="Z206" s="74">
        <v>9.8449074074074086E-4</v>
      </c>
      <c r="AA206" s="74">
        <v>1.0744560185185186E-3</v>
      </c>
      <c r="AB206" s="74">
        <v>1.1634375E-3</v>
      </c>
      <c r="AC206" s="74">
        <v>1.2550231481481481E-3</v>
      </c>
      <c r="AD206" s="74">
        <v>1.345659722222222E-3</v>
      </c>
      <c r="AE206" s="74">
        <v>1.4366435185185185E-3</v>
      </c>
      <c r="AF206" s="74">
        <v>1.5296064814814816E-3</v>
      </c>
      <c r="AG206" s="74">
        <v>1.622303240740741E-3</v>
      </c>
      <c r="AH206" s="74">
        <v>1.7156597222222224E-3</v>
      </c>
      <c r="AI206" s="74">
        <v>1.8110763888888888E-3</v>
      </c>
      <c r="AJ206" s="74">
        <v>1.9031597222222221E-3</v>
      </c>
      <c r="AK206" s="74">
        <v>1.995011574074074E-3</v>
      </c>
      <c r="AL206" s="74">
        <v>2.088472222222222E-3</v>
      </c>
      <c r="AM206" s="74">
        <v>2.1790277777777776E-3</v>
      </c>
      <c r="AN206" s="74">
        <v>2.2680092592592591E-3</v>
      </c>
      <c r="AO206" s="74">
        <v>2.3583449074074075E-3</v>
      </c>
      <c r="AP206" s="74">
        <v>2.4487962962962961E-3</v>
      </c>
      <c r="AQ206" s="74">
        <v>2.5392592592592593E-3</v>
      </c>
      <c r="AR206" s="74">
        <v>2.6303240740740736E-3</v>
      </c>
      <c r="AS206" s="74">
        <v>2.7229166666666665E-3</v>
      </c>
      <c r="AT206" s="74">
        <v>2.8168402777777779E-3</v>
      </c>
      <c r="AU206" s="74">
        <v>2.910509259259259E-3</v>
      </c>
      <c r="AV206" s="74">
        <v>3.0019791666666667E-3</v>
      </c>
      <c r="AW206" s="8">
        <f t="shared" si="7"/>
        <v>55.518928484680252</v>
      </c>
    </row>
    <row r="207" spans="1:49">
      <c r="A207" s="1" t="s">
        <v>152</v>
      </c>
      <c r="B207" s="1">
        <v>2019</v>
      </c>
      <c r="C207" s="2">
        <v>43812</v>
      </c>
      <c r="D207" s="1" t="s">
        <v>72</v>
      </c>
      <c r="E207" s="46" t="s">
        <v>518</v>
      </c>
      <c r="F207" s="47" t="s">
        <v>518</v>
      </c>
      <c r="G207" t="s">
        <v>27</v>
      </c>
      <c r="H207" t="s">
        <v>573</v>
      </c>
      <c r="I207" t="s">
        <v>1038</v>
      </c>
      <c r="J207" t="s">
        <v>1039</v>
      </c>
      <c r="K207" t="s">
        <v>1040</v>
      </c>
      <c r="P207" s="46">
        <v>4</v>
      </c>
      <c r="Q207">
        <v>14.314</v>
      </c>
      <c r="R207">
        <v>22.510999999999999</v>
      </c>
      <c r="S207">
        <v>30.227</v>
      </c>
      <c r="T207">
        <v>37.811999999999998</v>
      </c>
      <c r="U207">
        <v>45.537999999999997</v>
      </c>
      <c r="V207">
        <v>53.17</v>
      </c>
      <c r="W207" s="74">
        <v>7.0432870370370365E-4</v>
      </c>
      <c r="X207" s="74">
        <v>7.9513888888888896E-4</v>
      </c>
      <c r="Y207" s="74">
        <v>8.8598379629629628E-4</v>
      </c>
      <c r="Z207" s="74">
        <v>9.7785879629629633E-4</v>
      </c>
      <c r="AA207" s="74">
        <v>1.0701273148148148E-3</v>
      </c>
      <c r="AB207" s="74">
        <v>1.1629513888888889E-3</v>
      </c>
      <c r="AC207" s="74">
        <v>1.2537500000000001E-3</v>
      </c>
      <c r="AD207" s="74">
        <v>1.3443402777777779E-3</v>
      </c>
      <c r="AE207" s="74">
        <v>1.4343981481481482E-3</v>
      </c>
      <c r="AF207" s="74">
        <v>1.5255208333333336E-3</v>
      </c>
      <c r="AG207" s="74">
        <v>1.6186342592592595E-3</v>
      </c>
      <c r="AH207" s="74">
        <v>1.7093171296296294E-3</v>
      </c>
      <c r="AI207" s="74">
        <v>1.7998032407407407E-3</v>
      </c>
      <c r="AJ207" s="74">
        <v>1.8915625E-3</v>
      </c>
      <c r="AK207" s="74">
        <v>1.9828935185185188E-3</v>
      </c>
      <c r="AL207" s="74">
        <v>2.0753703703703702E-3</v>
      </c>
      <c r="AM207" s="74">
        <v>2.1706597222222223E-3</v>
      </c>
      <c r="AN207" s="74">
        <v>2.2627083333333336E-3</v>
      </c>
      <c r="AO207" s="74">
        <v>2.3550810185185185E-3</v>
      </c>
      <c r="AP207" s="74">
        <v>2.4465740740740741E-3</v>
      </c>
      <c r="AQ207" s="74">
        <v>2.5395486111111113E-3</v>
      </c>
      <c r="AR207" s="74">
        <v>2.6312847222222224E-3</v>
      </c>
      <c r="AS207" s="74">
        <v>2.7240856481481487E-3</v>
      </c>
      <c r="AT207" s="74">
        <v>2.8184143518518519E-3</v>
      </c>
      <c r="AU207" s="74">
        <v>2.9140046296296297E-3</v>
      </c>
      <c r="AV207" s="74">
        <v>3.0103819444444444E-3</v>
      </c>
      <c r="AW207" s="8">
        <f t="shared" si="7"/>
        <v>55.363960368631709</v>
      </c>
    </row>
    <row r="208" spans="1:49">
      <c r="A208" s="1" t="s">
        <v>152</v>
      </c>
      <c r="B208" s="1">
        <v>2019</v>
      </c>
      <c r="C208" s="2">
        <v>43812</v>
      </c>
      <c r="D208" s="1" t="s">
        <v>72</v>
      </c>
      <c r="E208" s="46" t="s">
        <v>518</v>
      </c>
      <c r="F208" s="47" t="s">
        <v>518</v>
      </c>
      <c r="G208" t="s">
        <v>17</v>
      </c>
      <c r="H208" t="s">
        <v>338</v>
      </c>
      <c r="I208" t="s">
        <v>564</v>
      </c>
      <c r="J208" t="s">
        <v>563</v>
      </c>
      <c r="K208" t="s">
        <v>1045</v>
      </c>
      <c r="P208" s="46">
        <v>5</v>
      </c>
      <c r="Q208">
        <v>14.218</v>
      </c>
      <c r="R208">
        <v>22.763000000000002</v>
      </c>
      <c r="S208">
        <v>30.736000000000001</v>
      </c>
      <c r="T208">
        <v>38.656999999999996</v>
      </c>
      <c r="U208">
        <v>46.715000000000003</v>
      </c>
      <c r="V208">
        <v>54.704999999999998</v>
      </c>
      <c r="W208" s="74">
        <v>7.2457175925925933E-4</v>
      </c>
      <c r="X208" s="74">
        <v>8.152430555555556E-4</v>
      </c>
      <c r="Y208" s="74">
        <v>9.0773148148148148E-4</v>
      </c>
      <c r="Z208" s="74">
        <v>9.9806712962962956E-4</v>
      </c>
      <c r="AA208" s="74">
        <v>1.0887037037037037E-3</v>
      </c>
      <c r="AB208" s="74">
        <v>1.1790625E-3</v>
      </c>
      <c r="AC208" s="74">
        <v>1.2699768518518518E-3</v>
      </c>
      <c r="AD208" s="74">
        <v>1.3623842592592594E-3</v>
      </c>
      <c r="AE208" s="74">
        <v>1.4532638888888887E-3</v>
      </c>
      <c r="AF208" s="74">
        <v>1.5438888888888889E-3</v>
      </c>
      <c r="AG208" s="74">
        <v>1.6345949074074075E-3</v>
      </c>
      <c r="AH208" s="74">
        <v>1.7254629629629627E-3</v>
      </c>
      <c r="AI208" s="74">
        <v>1.8171180555555555E-3</v>
      </c>
      <c r="AJ208" s="74">
        <v>1.9087384259259259E-3</v>
      </c>
      <c r="AK208" s="74">
        <v>2.0029398148148146E-3</v>
      </c>
      <c r="AL208" s="74">
        <v>2.0954861111111109E-3</v>
      </c>
      <c r="AM208" s="74">
        <v>2.1897685185185184E-3</v>
      </c>
      <c r="AN208" s="74">
        <v>2.2824652777777778E-3</v>
      </c>
      <c r="AO208" s="74">
        <v>2.3750115740740741E-3</v>
      </c>
      <c r="AP208" s="74">
        <v>2.4672569444444442E-3</v>
      </c>
      <c r="AQ208" s="74">
        <v>2.5609027777777778E-3</v>
      </c>
      <c r="AR208" s="74">
        <v>2.6521990740740742E-3</v>
      </c>
      <c r="AS208" s="74">
        <v>2.7433333333333333E-3</v>
      </c>
      <c r="AT208" s="74">
        <v>2.8350810185185185E-3</v>
      </c>
      <c r="AU208" s="74">
        <v>2.9292708333333328E-3</v>
      </c>
      <c r="AV208" s="74">
        <v>3.0224768518518521E-3</v>
      </c>
      <c r="AW208" s="8">
        <f t="shared" si="7"/>
        <v>55.142412940086224</v>
      </c>
    </row>
    <row r="209" spans="1:49">
      <c r="A209" s="1" t="s">
        <v>152</v>
      </c>
      <c r="B209" s="1">
        <v>2019</v>
      </c>
      <c r="C209" s="2">
        <v>43812</v>
      </c>
      <c r="D209" s="1" t="s">
        <v>72</v>
      </c>
      <c r="E209" s="46" t="s">
        <v>518</v>
      </c>
      <c r="F209" s="76" t="s">
        <v>518</v>
      </c>
      <c r="G209" t="s">
        <v>53</v>
      </c>
      <c r="H209" t="s">
        <v>528</v>
      </c>
      <c r="I209" t="s">
        <v>327</v>
      </c>
      <c r="J209" t="s">
        <v>619</v>
      </c>
      <c r="K209" t="s">
        <v>233</v>
      </c>
      <c r="P209" s="46">
        <v>6</v>
      </c>
      <c r="Q209">
        <v>14.298</v>
      </c>
      <c r="R209">
        <v>23.003</v>
      </c>
      <c r="S209">
        <v>31.204000000000001</v>
      </c>
      <c r="T209">
        <v>39.258000000000003</v>
      </c>
      <c r="U209">
        <v>47.284999999999997</v>
      </c>
      <c r="V209">
        <v>55.225000000000001</v>
      </c>
      <c r="W209" s="74">
        <v>7.3226851851851849E-4</v>
      </c>
      <c r="X209" s="74">
        <v>8.2733796296296299E-4</v>
      </c>
      <c r="Y209" s="74">
        <v>9.2025462962962948E-4</v>
      </c>
      <c r="Z209" s="74">
        <v>1.0126388888888889E-3</v>
      </c>
      <c r="AA209" s="74">
        <v>1.1047106481481483E-3</v>
      </c>
      <c r="AB209" s="74">
        <v>1.1982175925925925E-3</v>
      </c>
      <c r="AC209" s="74">
        <v>1.2893055555555555E-3</v>
      </c>
      <c r="AD209" s="74">
        <v>1.3793402777777779E-3</v>
      </c>
      <c r="AE209" s="74">
        <v>1.4702777777777778E-3</v>
      </c>
      <c r="AF209" s="74">
        <v>1.5631712962962962E-3</v>
      </c>
      <c r="AG209" s="74">
        <v>1.6540162037037038E-3</v>
      </c>
      <c r="AH209" s="74">
        <v>1.7465162037037039E-3</v>
      </c>
      <c r="AI209" s="74">
        <v>1.840011574074074E-3</v>
      </c>
      <c r="AJ209" s="74">
        <v>1.9354976851851851E-3</v>
      </c>
      <c r="AK209" s="74">
        <v>2.0276504629629629E-3</v>
      </c>
      <c r="AL209" s="74">
        <v>2.1185879629629632E-3</v>
      </c>
      <c r="AM209" s="74">
        <v>2.2116666666666669E-3</v>
      </c>
      <c r="AN209" s="74">
        <v>2.3048495370370371E-3</v>
      </c>
      <c r="AO209" s="74">
        <v>2.3976388888888888E-3</v>
      </c>
      <c r="AP209" s="74">
        <v>2.4918634259259256E-3</v>
      </c>
      <c r="AQ209" s="74">
        <v>2.5865856481481482E-3</v>
      </c>
      <c r="AR209" s="74">
        <v>2.6840277777777778E-3</v>
      </c>
      <c r="AS209" s="74">
        <v>2.7782754629629629E-3</v>
      </c>
      <c r="AT209" s="74">
        <v>2.8730324074074075E-3</v>
      </c>
      <c r="AU209" s="74">
        <v>2.9688078703703699E-3</v>
      </c>
      <c r="AV209" s="74">
        <v>3.0672106481481483E-3</v>
      </c>
      <c r="AW209" s="8">
        <f t="shared" si="7"/>
        <v>54.338187293165838</v>
      </c>
    </row>
    <row r="210" spans="1:49">
      <c r="A210" s="1" t="s">
        <v>152</v>
      </c>
      <c r="B210" s="1">
        <v>2019</v>
      </c>
      <c r="C210" s="2">
        <v>43812</v>
      </c>
      <c r="D210" s="1" t="s">
        <v>72</v>
      </c>
      <c r="E210" s="46" t="s">
        <v>518</v>
      </c>
      <c r="F210" s="76" t="s">
        <v>518</v>
      </c>
      <c r="G210" t="s">
        <v>15</v>
      </c>
      <c r="H210" t="s">
        <v>649</v>
      </c>
      <c r="I210" t="s">
        <v>1060</v>
      </c>
      <c r="J210" t="s">
        <v>650</v>
      </c>
      <c r="K210" t="s">
        <v>1061</v>
      </c>
      <c r="P210" s="46">
        <v>7</v>
      </c>
      <c r="Q210">
        <v>14.566000000000001</v>
      </c>
      <c r="R210">
        <v>23.253</v>
      </c>
      <c r="S210">
        <v>31.199000000000002</v>
      </c>
      <c r="T210">
        <v>39.136000000000003</v>
      </c>
      <c r="U210">
        <v>47.015000000000001</v>
      </c>
      <c r="V210">
        <v>54.921999999999997</v>
      </c>
      <c r="W210" s="74">
        <v>7.298495370370371E-4</v>
      </c>
      <c r="X210" s="74">
        <v>8.2386574074074089E-4</v>
      </c>
      <c r="Y210" s="74">
        <v>9.1773148148148161E-4</v>
      </c>
      <c r="Z210" s="74">
        <v>1.0125810185185186E-3</v>
      </c>
      <c r="AA210" s="74">
        <v>1.1056828703703704E-3</v>
      </c>
      <c r="AB210" s="74">
        <v>1.1982407407407408E-3</v>
      </c>
      <c r="AC210" s="74">
        <v>1.2913310185185183E-3</v>
      </c>
      <c r="AD210" s="74">
        <v>1.3848032407407409E-3</v>
      </c>
      <c r="AE210" s="74">
        <v>1.4787384259259259E-3</v>
      </c>
      <c r="AF210" s="74">
        <v>1.5740856481481482E-3</v>
      </c>
      <c r="AG210" s="74">
        <v>1.6674421296296298E-3</v>
      </c>
      <c r="AH210" s="74">
        <v>1.7623148148148149E-3</v>
      </c>
      <c r="AI210" s="74">
        <v>1.8562384259259259E-3</v>
      </c>
      <c r="AJ210" s="74">
        <v>1.9498032407407409E-3</v>
      </c>
      <c r="AK210" s="74">
        <v>2.0436574074074077E-3</v>
      </c>
      <c r="AL210" s="74">
        <v>2.1376041666666666E-3</v>
      </c>
      <c r="AM210" s="74">
        <v>2.2315393518518522E-3</v>
      </c>
      <c r="AN210" s="74">
        <v>2.3243634259259259E-3</v>
      </c>
      <c r="AO210" s="74">
        <v>2.4186342592592593E-3</v>
      </c>
      <c r="AP210" s="74">
        <v>2.512326388888889E-3</v>
      </c>
      <c r="AQ210" s="74">
        <v>2.6080439814814816E-3</v>
      </c>
      <c r="AR210" s="74">
        <v>2.7015393518518521E-3</v>
      </c>
      <c r="AS210" s="74">
        <v>2.7947916666666663E-3</v>
      </c>
      <c r="AT210" s="74">
        <v>2.8888310185185184E-3</v>
      </c>
      <c r="AU210" s="74">
        <v>2.9836226851851851E-3</v>
      </c>
      <c r="AV210" s="74">
        <v>3.0804282407407408E-3</v>
      </c>
      <c r="AW210" s="8">
        <f t="shared" si="7"/>
        <v>54.105031392190092</v>
      </c>
    </row>
    <row r="211" spans="1:49">
      <c r="A211" s="1" t="s">
        <v>152</v>
      </c>
      <c r="B211" s="1">
        <v>2019</v>
      </c>
      <c r="C211" s="2">
        <v>43812</v>
      </c>
      <c r="D211" s="1" t="s">
        <v>72</v>
      </c>
      <c r="E211" s="46" t="s">
        <v>518</v>
      </c>
      <c r="F211" s="76" t="s">
        <v>518</v>
      </c>
      <c r="G211" t="s">
        <v>47</v>
      </c>
      <c r="H211" t="s">
        <v>275</v>
      </c>
      <c r="I211" t="s">
        <v>287</v>
      </c>
      <c r="J211" t="s">
        <v>1048</v>
      </c>
      <c r="K211" t="s">
        <v>1049</v>
      </c>
      <c r="P211" s="46">
        <v>8</v>
      </c>
      <c r="Q211">
        <v>14.478999999999999</v>
      </c>
      <c r="R211">
        <v>22.800999999999998</v>
      </c>
      <c r="S211">
        <v>30.832999999999998</v>
      </c>
      <c r="T211">
        <v>38.747999999999998</v>
      </c>
      <c r="U211">
        <v>46.853999999999999</v>
      </c>
      <c r="V211">
        <v>54.826999999999998</v>
      </c>
      <c r="W211" s="74">
        <v>7.2865740740740736E-4</v>
      </c>
      <c r="X211" s="74">
        <v>8.2091435185185186E-4</v>
      </c>
      <c r="Y211" s="74">
        <v>9.1503472222222214E-4</v>
      </c>
      <c r="Z211" s="74">
        <v>1.0076851851851852E-3</v>
      </c>
      <c r="AA211" s="74">
        <v>1.1013888888888887E-3</v>
      </c>
      <c r="AB211" s="74">
        <v>1.1943171296296296E-3</v>
      </c>
      <c r="AC211" s="74">
        <v>1.2899768518518518E-3</v>
      </c>
      <c r="AD211" s="74">
        <v>1.3855324074074074E-3</v>
      </c>
      <c r="AE211" s="74">
        <v>1.4788310185185184E-3</v>
      </c>
      <c r="AF211" s="74">
        <v>1.5738657407407405E-3</v>
      </c>
      <c r="AG211" s="74">
        <v>1.6670138888888889E-3</v>
      </c>
      <c r="AH211" s="74">
        <v>1.7620138888888891E-3</v>
      </c>
      <c r="AI211" s="74">
        <v>1.8568055555555553E-3</v>
      </c>
      <c r="AJ211" s="74">
        <v>1.953622685185185E-3</v>
      </c>
      <c r="AK211" s="74">
        <v>2.0473263888888889E-3</v>
      </c>
      <c r="AL211" s="74">
        <v>2.1401157407407406E-3</v>
      </c>
      <c r="AM211" s="74">
        <v>2.2328819444444445E-3</v>
      </c>
      <c r="AN211" s="74">
        <v>2.3269675925925927E-3</v>
      </c>
      <c r="AO211" s="74">
        <v>2.4190162037037036E-3</v>
      </c>
      <c r="AP211" s="74">
        <v>2.5136805555555555E-3</v>
      </c>
      <c r="AQ211" s="74">
        <v>2.6087731481481483E-3</v>
      </c>
      <c r="AR211" s="74">
        <v>2.705439814814815E-3</v>
      </c>
      <c r="AS211" s="74">
        <v>2.8001157407407406E-3</v>
      </c>
      <c r="AT211" s="74">
        <v>2.8975578703703702E-3</v>
      </c>
      <c r="AU211" s="74">
        <v>2.991608796296296E-3</v>
      </c>
      <c r="AV211" s="74">
        <v>3.0860879629629628E-3</v>
      </c>
      <c r="AW211" s="8">
        <f t="shared" si="7"/>
        <v>54.005805624104596</v>
      </c>
    </row>
    <row r="212" spans="1:49">
      <c r="A212" s="1" t="s">
        <v>152</v>
      </c>
      <c r="B212" s="1">
        <v>2019</v>
      </c>
      <c r="C212" s="2">
        <v>43812</v>
      </c>
      <c r="D212" s="1" t="s">
        <v>72</v>
      </c>
      <c r="E212" s="46" t="s">
        <v>518</v>
      </c>
      <c r="F212" s="76" t="s">
        <v>518</v>
      </c>
      <c r="G212" t="s">
        <v>159</v>
      </c>
      <c r="H212" t="s">
        <v>1055</v>
      </c>
      <c r="I212" t="s">
        <v>1056</v>
      </c>
      <c r="J212" t="s">
        <v>1058</v>
      </c>
      <c r="K212" t="s">
        <v>1062</v>
      </c>
      <c r="P212" s="46">
        <v>9</v>
      </c>
      <c r="Q212">
        <v>14.395</v>
      </c>
      <c r="R212">
        <v>22.940999999999999</v>
      </c>
      <c r="S212">
        <v>31.164000000000001</v>
      </c>
      <c r="T212">
        <v>39.161000000000001</v>
      </c>
      <c r="U212">
        <v>47.13</v>
      </c>
      <c r="V212">
        <v>55.18</v>
      </c>
      <c r="W212" s="74">
        <v>7.2981481481481476E-4</v>
      </c>
      <c r="X212" s="74">
        <v>8.2093750000000005E-4</v>
      </c>
      <c r="Y212" s="74">
        <v>9.1373842592592592E-4</v>
      </c>
      <c r="Z212" s="74">
        <v>1.0058564814814815E-3</v>
      </c>
      <c r="AA212" s="74">
        <v>1.0988310185185187E-3</v>
      </c>
      <c r="AB212" s="74">
        <v>1.1939236111111111E-3</v>
      </c>
      <c r="AC212" s="74">
        <v>1.286875E-3</v>
      </c>
      <c r="AD212" s="74">
        <v>1.3810069444444445E-3</v>
      </c>
      <c r="AE212" s="74">
        <v>1.4751967592592594E-3</v>
      </c>
      <c r="AF212" s="74">
        <v>1.5702314814814815E-3</v>
      </c>
      <c r="AG212" s="74">
        <v>1.6667824074074076E-3</v>
      </c>
      <c r="AH212" s="74">
        <v>1.7604976851851853E-3</v>
      </c>
      <c r="AI212" s="74">
        <v>1.8541203703703703E-3</v>
      </c>
      <c r="AJ212" s="74">
        <v>1.9487384259259258E-3</v>
      </c>
      <c r="AK212" s="74">
        <v>2.046400462962963E-3</v>
      </c>
      <c r="AL212" s="74">
        <v>2.1446296296296296E-3</v>
      </c>
      <c r="AM212" s="74">
        <v>2.2464930555555558E-3</v>
      </c>
      <c r="AN212" s="74">
        <v>2.3452083333333333E-3</v>
      </c>
      <c r="AO212" s="74">
        <v>2.4439004629629633E-3</v>
      </c>
      <c r="AP212" s="74">
        <v>2.5405092592592593E-3</v>
      </c>
      <c r="AQ212" s="74">
        <v>2.6365046296296297E-3</v>
      </c>
      <c r="AR212" s="74">
        <v>2.7320138888888884E-3</v>
      </c>
      <c r="AS212" s="74">
        <v>2.8274421296296294E-3</v>
      </c>
      <c r="AT212" s="74">
        <v>2.9236111111111112E-3</v>
      </c>
      <c r="AU212" s="74">
        <v>3.0210763888888887E-3</v>
      </c>
      <c r="AV212" s="74">
        <v>3.1193055555555553E-3</v>
      </c>
      <c r="AW212" s="8">
        <f t="shared" si="7"/>
        <v>53.430695934814551</v>
      </c>
    </row>
    <row r="213" spans="1:49">
      <c r="A213" s="1" t="s">
        <v>152</v>
      </c>
      <c r="B213" s="1">
        <v>2019</v>
      </c>
      <c r="C213" s="2">
        <v>43812</v>
      </c>
      <c r="D213" s="1" t="s">
        <v>72</v>
      </c>
      <c r="E213" s="46" t="s">
        <v>518</v>
      </c>
      <c r="F213" s="76" t="s">
        <v>518</v>
      </c>
      <c r="G213" t="s">
        <v>40</v>
      </c>
      <c r="H213" t="s">
        <v>331</v>
      </c>
      <c r="I213" t="s">
        <v>1063</v>
      </c>
      <c r="J213" t="s">
        <v>1064</v>
      </c>
      <c r="K213" t="s">
        <v>1065</v>
      </c>
      <c r="P213" s="46">
        <v>10</v>
      </c>
      <c r="Q213">
        <v>14.552</v>
      </c>
      <c r="R213">
        <v>23.161000000000001</v>
      </c>
      <c r="S213">
        <v>31.315000000000001</v>
      </c>
      <c r="T213">
        <v>39.44</v>
      </c>
      <c r="U213">
        <v>47.526000000000003</v>
      </c>
      <c r="V213">
        <v>55.722000000000001</v>
      </c>
      <c r="W213" s="74">
        <v>7.3840277777777782E-4</v>
      </c>
      <c r="X213" s="74">
        <v>8.314467592592592E-4</v>
      </c>
      <c r="Y213" s="74">
        <v>9.2628472222222211E-4</v>
      </c>
      <c r="Z213" s="74">
        <v>1.0198726851851851E-3</v>
      </c>
      <c r="AA213" s="74">
        <v>1.1140972222222223E-3</v>
      </c>
      <c r="AB213" s="74">
        <v>1.2082754629629631E-3</v>
      </c>
      <c r="AC213" s="74">
        <v>1.3042476851851852E-3</v>
      </c>
      <c r="AD213" s="74">
        <v>1.3982291666666668E-3</v>
      </c>
      <c r="AE213" s="74">
        <v>1.4947222222222222E-3</v>
      </c>
      <c r="AF213" s="74">
        <v>1.5900925925925926E-3</v>
      </c>
      <c r="AG213" s="74">
        <v>1.6857175925925926E-3</v>
      </c>
      <c r="AH213" s="74">
        <v>1.7826388888888889E-3</v>
      </c>
      <c r="AI213" s="74">
        <v>1.8776967592592593E-3</v>
      </c>
      <c r="AJ213" s="74">
        <v>1.9728703703703705E-3</v>
      </c>
      <c r="AK213" s="74">
        <v>2.0685069444444444E-3</v>
      </c>
      <c r="AL213" s="74">
        <v>2.1654629629629628E-3</v>
      </c>
      <c r="AM213" s="74">
        <v>2.2598148148148148E-3</v>
      </c>
      <c r="AN213" s="74">
        <v>2.355474537037037E-3</v>
      </c>
      <c r="AO213" s="74">
        <v>2.451689814814815E-3</v>
      </c>
      <c r="AP213" s="74">
        <v>2.5490972222222221E-3</v>
      </c>
      <c r="AQ213" s="74">
        <v>2.6443981481481479E-3</v>
      </c>
      <c r="AR213" s="74">
        <v>2.7387499999999999E-3</v>
      </c>
      <c r="AS213" s="74">
        <v>2.8336342592592597E-3</v>
      </c>
      <c r="AT213" s="74">
        <v>2.9317824074074073E-3</v>
      </c>
      <c r="AU213" s="74">
        <v>3.0287037037037036E-3</v>
      </c>
      <c r="AV213" s="74">
        <v>3.1296064814814815E-3</v>
      </c>
      <c r="AW213" s="8">
        <f t="shared" si="7"/>
        <v>53.254831766507145</v>
      </c>
    </row>
    <row r="214" spans="1:49">
      <c r="A214" s="1" t="s">
        <v>152</v>
      </c>
      <c r="B214" s="1">
        <v>2019</v>
      </c>
      <c r="C214" s="2">
        <v>43812</v>
      </c>
      <c r="D214" s="1" t="s">
        <v>72</v>
      </c>
      <c r="E214" s="46" t="s">
        <v>518</v>
      </c>
      <c r="F214" s="76" t="s">
        <v>518</v>
      </c>
      <c r="G214" t="s">
        <v>175</v>
      </c>
      <c r="H214" t="s">
        <v>1050</v>
      </c>
      <c r="I214" t="s">
        <v>303</v>
      </c>
      <c r="J214" t="s">
        <v>344</v>
      </c>
      <c r="K214" t="s">
        <v>1051</v>
      </c>
      <c r="P214" s="46">
        <v>11</v>
      </c>
      <c r="Q214">
        <v>14.755000000000001</v>
      </c>
      <c r="R214">
        <v>23.33</v>
      </c>
      <c r="S214">
        <v>31.588999999999999</v>
      </c>
      <c r="T214">
        <v>39.590000000000003</v>
      </c>
      <c r="U214">
        <v>47.734000000000002</v>
      </c>
      <c r="V214">
        <v>55.784999999999997</v>
      </c>
      <c r="W214" s="74">
        <v>7.4071759259259262E-4</v>
      </c>
      <c r="X214" s="74">
        <v>8.3351851851851848E-4</v>
      </c>
      <c r="Y214" s="74">
        <v>9.2782407407407408E-4</v>
      </c>
      <c r="Z214" s="74">
        <v>1.0220486111111112E-3</v>
      </c>
      <c r="AA214" s="74">
        <v>1.1183680555555556E-3</v>
      </c>
      <c r="AB214" s="74">
        <v>1.2117824074074073E-3</v>
      </c>
      <c r="AC214" s="74">
        <v>1.3074421296296295E-3</v>
      </c>
      <c r="AD214" s="74">
        <v>1.4021759259259259E-3</v>
      </c>
      <c r="AE214" s="74">
        <v>1.4984722222222222E-3</v>
      </c>
      <c r="AF214" s="74">
        <v>1.5915162037037037E-3</v>
      </c>
      <c r="AG214" s="74">
        <v>1.6866666666666664E-3</v>
      </c>
      <c r="AH214" s="74">
        <v>1.7837847222222222E-3</v>
      </c>
      <c r="AI214" s="74">
        <v>1.8783333333333334E-3</v>
      </c>
      <c r="AJ214" s="74">
        <v>1.9788773148148148E-3</v>
      </c>
      <c r="AK214" s="74">
        <v>2.0800694444444447E-3</v>
      </c>
      <c r="AL214" s="74">
        <v>2.1767245370370369E-3</v>
      </c>
      <c r="AM214" s="74">
        <v>2.2737615740740743E-3</v>
      </c>
      <c r="AN214" s="74">
        <v>2.3732523148148146E-3</v>
      </c>
      <c r="AO214" s="74">
        <v>2.4772569444444447E-3</v>
      </c>
      <c r="AP214" s="74">
        <v>2.5811458333333333E-3</v>
      </c>
      <c r="AQ214" s="74">
        <v>2.6860300925925927E-3</v>
      </c>
      <c r="AR214" s="74">
        <v>2.7865740740740746E-3</v>
      </c>
      <c r="AS214" s="74">
        <v>2.887013888888889E-3</v>
      </c>
      <c r="AT214" s="74">
        <v>2.9894097222222227E-3</v>
      </c>
      <c r="AU214" s="74">
        <v>3.0948032407407404E-3</v>
      </c>
      <c r="AV214" s="74">
        <v>3.198449074074074E-3</v>
      </c>
      <c r="AW214" s="8">
        <f t="shared" si="7"/>
        <v>52.108588508608776</v>
      </c>
    </row>
    <row r="215" spans="1:49">
      <c r="A215" s="1" t="s">
        <v>152</v>
      </c>
      <c r="B215" s="1">
        <v>2019</v>
      </c>
      <c r="C215" s="2">
        <v>43812</v>
      </c>
      <c r="D215" s="1" t="s">
        <v>72</v>
      </c>
      <c r="E215" s="46" t="s">
        <v>595</v>
      </c>
      <c r="F215">
        <v>1</v>
      </c>
      <c r="G215" t="s">
        <v>53</v>
      </c>
      <c r="H215" t="s">
        <v>528</v>
      </c>
      <c r="I215" t="s">
        <v>327</v>
      </c>
      <c r="J215" t="s">
        <v>619</v>
      </c>
      <c r="K215" t="s">
        <v>233</v>
      </c>
      <c r="P215" s="46">
        <v>1</v>
      </c>
      <c r="Q215">
        <v>14.384</v>
      </c>
      <c r="R215">
        <v>23.007000000000001</v>
      </c>
      <c r="S215">
        <v>31.116</v>
      </c>
      <c r="T215">
        <v>39.084000000000003</v>
      </c>
      <c r="U215">
        <v>47.036999999999999</v>
      </c>
      <c r="V215">
        <v>54.914000000000001</v>
      </c>
      <c r="W215" s="74">
        <v>7.273263888888889E-4</v>
      </c>
      <c r="X215" s="74">
        <v>8.2112268518518515E-4</v>
      </c>
      <c r="Y215" s="74">
        <v>9.1321759259259253E-4</v>
      </c>
      <c r="Z215" s="74">
        <v>1.0051504629629629E-3</v>
      </c>
      <c r="AA215" s="74">
        <v>1.0971874999999999E-3</v>
      </c>
      <c r="AB215" s="74">
        <v>1.1909490740740741E-3</v>
      </c>
      <c r="AC215" s="74">
        <v>1.2821296296296298E-3</v>
      </c>
      <c r="AD215" s="74">
        <v>1.372800925925926E-3</v>
      </c>
      <c r="AE215" s="74">
        <v>1.4634953703703702E-3</v>
      </c>
      <c r="AF215" s="74">
        <v>1.5542245370370371E-3</v>
      </c>
      <c r="AG215" s="74">
        <v>1.6460995370370371E-3</v>
      </c>
      <c r="AH215" s="74">
        <v>1.7368865740740739E-3</v>
      </c>
      <c r="AI215" s="74">
        <v>1.829224537037037E-3</v>
      </c>
      <c r="AJ215" s="74">
        <v>1.9210069444444442E-3</v>
      </c>
      <c r="AK215" s="74">
        <v>2.0149074074074075E-3</v>
      </c>
      <c r="AL215" s="74">
        <v>2.1061458333333331E-3</v>
      </c>
      <c r="AM215" s="74">
        <v>2.1969212962962962E-3</v>
      </c>
      <c r="AN215" s="74">
        <v>2.2876041666666665E-3</v>
      </c>
      <c r="AO215" s="74">
        <v>2.3800115740740739E-3</v>
      </c>
      <c r="AP215" s="74">
        <v>2.4711921296296296E-3</v>
      </c>
      <c r="AQ215" s="74">
        <v>2.5621643518518515E-3</v>
      </c>
      <c r="AR215" s="74">
        <v>2.6537731481481482E-3</v>
      </c>
      <c r="AS215" s="74">
        <v>2.7472685185185187E-3</v>
      </c>
      <c r="AT215" s="74">
        <v>2.8410185185185183E-3</v>
      </c>
      <c r="AU215" s="74">
        <v>2.9348495370370366E-3</v>
      </c>
      <c r="AV215" s="74">
        <v>3.0253935185185188E-3</v>
      </c>
      <c r="AW215" s="8">
        <f t="shared" si="7"/>
        <v>55.089252239913691</v>
      </c>
    </row>
    <row r="216" spans="1:49">
      <c r="A216" s="1" t="s">
        <v>152</v>
      </c>
      <c r="B216" s="1">
        <v>2019</v>
      </c>
      <c r="C216" s="2">
        <v>43812</v>
      </c>
      <c r="D216" s="1" t="s">
        <v>72</v>
      </c>
      <c r="E216" s="46" t="s">
        <v>595</v>
      </c>
      <c r="F216">
        <v>1</v>
      </c>
      <c r="G216" t="s">
        <v>15</v>
      </c>
      <c r="H216" t="s">
        <v>649</v>
      </c>
      <c r="I216" t="s">
        <v>1060</v>
      </c>
      <c r="J216" t="s">
        <v>650</v>
      </c>
      <c r="K216" t="s">
        <v>1061</v>
      </c>
      <c r="P216" s="46">
        <v>2</v>
      </c>
      <c r="Q216">
        <v>14.504</v>
      </c>
      <c r="R216">
        <v>23.222000000000001</v>
      </c>
      <c r="S216">
        <v>31.234999999999999</v>
      </c>
      <c r="T216">
        <v>39.012</v>
      </c>
      <c r="U216">
        <v>46.857999999999997</v>
      </c>
      <c r="V216">
        <v>54.631999999999998</v>
      </c>
      <c r="W216" s="74">
        <v>7.2327546296296289E-4</v>
      </c>
      <c r="X216" s="74">
        <v>8.1537037037037038E-4</v>
      </c>
      <c r="Y216" s="74">
        <v>9.0885416666666664E-4</v>
      </c>
      <c r="Z216" s="74">
        <v>1.0008680555555556E-3</v>
      </c>
      <c r="AA216" s="74">
        <v>1.0924768518518521E-3</v>
      </c>
      <c r="AB216" s="74">
        <v>1.1859722222222224E-3</v>
      </c>
      <c r="AC216" s="74">
        <v>1.2776851851851853E-3</v>
      </c>
      <c r="AD216" s="74">
        <v>1.3691203703703704E-3</v>
      </c>
      <c r="AE216" s="74">
        <v>1.4609027777777778E-3</v>
      </c>
      <c r="AF216" s="74">
        <v>1.5532638888888887E-3</v>
      </c>
      <c r="AG216" s="74">
        <v>1.6462500000000001E-3</v>
      </c>
      <c r="AH216" s="74">
        <v>1.7409027777777778E-3</v>
      </c>
      <c r="AI216" s="74">
        <v>1.8335069444444442E-3</v>
      </c>
      <c r="AJ216" s="74">
        <v>1.9278587962962964E-3</v>
      </c>
      <c r="AK216" s="74">
        <v>2.0207986111111112E-3</v>
      </c>
      <c r="AL216" s="74">
        <v>2.1140740740740742E-3</v>
      </c>
      <c r="AM216" s="74">
        <v>2.2074305555555558E-3</v>
      </c>
      <c r="AN216" s="74">
        <v>2.3003009259259257E-3</v>
      </c>
      <c r="AO216" s="74">
        <v>2.3931481481481482E-3</v>
      </c>
      <c r="AP216" s="74">
        <v>2.4868055555555555E-3</v>
      </c>
      <c r="AQ216" s="74">
        <v>2.5786689814814813E-3</v>
      </c>
      <c r="AR216" s="74">
        <v>2.6736805555555554E-3</v>
      </c>
      <c r="AS216" s="74">
        <v>2.7706481481481484E-3</v>
      </c>
      <c r="AT216" s="74">
        <v>2.8690740740740738E-3</v>
      </c>
      <c r="AU216" s="74">
        <v>2.9689699074074076E-3</v>
      </c>
      <c r="AV216" s="74">
        <v>3.0721064814814816E-3</v>
      </c>
      <c r="AW216" s="8">
        <f t="shared" si="7"/>
        <v>54.251591756772029</v>
      </c>
    </row>
    <row r="217" spans="1:49">
      <c r="A217" s="1" t="s">
        <v>152</v>
      </c>
      <c r="B217" s="1">
        <v>2019</v>
      </c>
      <c r="C217" s="2">
        <v>43812</v>
      </c>
      <c r="D217" s="1" t="s">
        <v>72</v>
      </c>
      <c r="E217" s="46" t="s">
        <v>595</v>
      </c>
      <c r="F217">
        <v>2</v>
      </c>
      <c r="G217" t="s">
        <v>17</v>
      </c>
      <c r="H217" t="s">
        <v>220</v>
      </c>
      <c r="I217" t="s">
        <v>338</v>
      </c>
      <c r="J217" t="s">
        <v>563</v>
      </c>
      <c r="K217" t="s">
        <v>1045</v>
      </c>
      <c r="P217" s="46">
        <v>1</v>
      </c>
      <c r="Q217">
        <v>13.768000000000001</v>
      </c>
      <c r="R217">
        <v>21.905000000000001</v>
      </c>
      <c r="S217">
        <v>29.641999999999999</v>
      </c>
      <c r="T217">
        <v>37.215000000000003</v>
      </c>
      <c r="U217">
        <v>44.936999999999998</v>
      </c>
      <c r="V217">
        <v>52.598999999999997</v>
      </c>
      <c r="W217" s="74">
        <v>6.9879629629629632E-4</v>
      </c>
      <c r="X217" s="74">
        <v>7.8991898148148161E-4</v>
      </c>
      <c r="Y217" s="74">
        <v>8.8265046296296301E-4</v>
      </c>
      <c r="Z217" s="74">
        <v>9.7268518518518526E-4</v>
      </c>
      <c r="AA217" s="74">
        <v>1.0625000000000001E-3</v>
      </c>
      <c r="AB217" s="74">
        <v>1.1526504629629627E-3</v>
      </c>
      <c r="AC217" s="74">
        <v>1.2431250000000001E-3</v>
      </c>
      <c r="AD217" s="74">
        <v>1.3346527777777777E-3</v>
      </c>
      <c r="AE217" s="74">
        <v>1.4248148148148147E-3</v>
      </c>
      <c r="AF217" s="74">
        <v>1.5143981481481482E-3</v>
      </c>
      <c r="AG217" s="74">
        <v>1.6039814814814814E-3</v>
      </c>
      <c r="AH217" s="74">
        <v>1.6938078703703705E-3</v>
      </c>
      <c r="AI217" s="74">
        <v>1.7842476851851849E-3</v>
      </c>
      <c r="AJ217" s="74">
        <v>1.8751851851851852E-3</v>
      </c>
      <c r="AK217" s="74">
        <v>1.9672800925925925E-3</v>
      </c>
      <c r="AL217" s="74">
        <v>2.0573379629629626E-3</v>
      </c>
      <c r="AM217" s="74">
        <v>2.1476967592592594E-3</v>
      </c>
      <c r="AN217" s="74">
        <v>2.2375231481481482E-3</v>
      </c>
      <c r="AO217" s="74">
        <v>2.3268634259259262E-3</v>
      </c>
      <c r="AP217" s="74">
        <v>2.4148379629629628E-3</v>
      </c>
      <c r="AQ217" s="74">
        <v>2.5072685185185185E-3</v>
      </c>
      <c r="AR217" s="74">
        <v>2.599074074074074E-3</v>
      </c>
      <c r="AS217" s="74">
        <v>2.6915856481481482E-3</v>
      </c>
      <c r="AT217" s="74">
        <v>2.7863541666666661E-3</v>
      </c>
      <c r="AU217" s="74">
        <v>2.8822337962962964E-3</v>
      </c>
      <c r="AV217" s="74">
        <v>2.9807060185185184E-3</v>
      </c>
      <c r="AW217" s="8">
        <f t="shared" si="7"/>
        <v>55.915164270210028</v>
      </c>
    </row>
    <row r="218" spans="1:49">
      <c r="A218" s="1" t="s">
        <v>152</v>
      </c>
      <c r="B218" s="1">
        <v>2019</v>
      </c>
      <c r="C218" s="2">
        <v>43812</v>
      </c>
      <c r="D218" s="1" t="s">
        <v>72</v>
      </c>
      <c r="E218" s="46" t="s">
        <v>595</v>
      </c>
      <c r="F218">
        <v>2</v>
      </c>
      <c r="G218" t="s">
        <v>47</v>
      </c>
      <c r="H218" t="s">
        <v>275</v>
      </c>
      <c r="I218" t="s">
        <v>287</v>
      </c>
      <c r="J218" t="s">
        <v>1048</v>
      </c>
      <c r="K218" t="s">
        <v>1049</v>
      </c>
      <c r="P218" s="46">
        <v>2</v>
      </c>
      <c r="Q218">
        <v>14.689</v>
      </c>
      <c r="R218">
        <v>22.937000000000001</v>
      </c>
      <c r="S218">
        <v>30.893000000000001</v>
      </c>
      <c r="T218">
        <v>38.668999999999997</v>
      </c>
      <c r="U218">
        <v>46.665999999999997</v>
      </c>
      <c r="V218">
        <v>54.661000000000001</v>
      </c>
      <c r="W218" s="74">
        <v>7.2680555555555552E-4</v>
      </c>
      <c r="X218" s="74">
        <v>8.1922453703703714E-4</v>
      </c>
      <c r="Y218" s="74">
        <v>9.1079861111111103E-4</v>
      </c>
      <c r="Z218" s="74">
        <v>1.0037962962962963E-3</v>
      </c>
      <c r="AA218" s="74">
        <v>1.0946412037037038E-3</v>
      </c>
      <c r="AB218" s="74">
        <v>1.1871180555555556E-3</v>
      </c>
      <c r="AC218" s="74">
        <v>1.2782523148148147E-3</v>
      </c>
      <c r="AD218" s="74">
        <v>1.3724305555555556E-3</v>
      </c>
      <c r="AE218" s="74">
        <v>1.4671643518518517E-3</v>
      </c>
      <c r="AF218" s="74">
        <v>1.5599074074074074E-3</v>
      </c>
      <c r="AG218" s="74">
        <v>1.6540277777777779E-3</v>
      </c>
      <c r="AH218" s="74">
        <v>1.7471296296296297E-3</v>
      </c>
      <c r="AI218" s="74">
        <v>1.840763888888889E-3</v>
      </c>
      <c r="AJ218" s="74">
        <v>1.9362384259259261E-3</v>
      </c>
      <c r="AK218" s="74">
        <v>2.0292245370370368E-3</v>
      </c>
      <c r="AL218" s="74">
        <v>2.1259490740740739E-3</v>
      </c>
      <c r="AM218" s="74">
        <v>2.2214583333333335E-3</v>
      </c>
      <c r="AN218" s="74">
        <v>2.3182986111111113E-3</v>
      </c>
      <c r="AO218" s="74">
        <v>2.4115277777777776E-3</v>
      </c>
      <c r="AP218" s="74">
        <v>2.5058564814814813E-3</v>
      </c>
      <c r="AQ218" s="74">
        <v>2.6008564814814813E-3</v>
      </c>
      <c r="AR218" s="74">
        <v>2.6960648148148148E-3</v>
      </c>
      <c r="AS218" s="74">
        <v>2.7918171296296298E-3</v>
      </c>
      <c r="AT218" s="74">
        <v>2.8873148148148152E-3</v>
      </c>
      <c r="AU218" s="74">
        <v>2.986481481481481E-3</v>
      </c>
      <c r="AV218" s="74">
        <v>3.0794907407407403E-3</v>
      </c>
      <c r="AW218" s="8">
        <f t="shared" si="7"/>
        <v>54.121502773727023</v>
      </c>
    </row>
    <row r="219" spans="1:49">
      <c r="A219" s="1" t="s">
        <v>152</v>
      </c>
      <c r="B219" s="1">
        <v>2019</v>
      </c>
      <c r="C219" s="2">
        <v>43812</v>
      </c>
      <c r="D219" s="1" t="s">
        <v>72</v>
      </c>
      <c r="E219" s="46" t="s">
        <v>595</v>
      </c>
      <c r="F219">
        <v>3</v>
      </c>
      <c r="G219" t="s">
        <v>36</v>
      </c>
      <c r="H219" t="s">
        <v>277</v>
      </c>
      <c r="I219" t="s">
        <v>326</v>
      </c>
      <c r="J219" t="s">
        <v>263</v>
      </c>
      <c r="K219" t="s">
        <v>566</v>
      </c>
      <c r="P219" s="46">
        <v>1</v>
      </c>
      <c r="Q219">
        <v>14.148</v>
      </c>
      <c r="R219">
        <v>22.228000000000002</v>
      </c>
      <c r="S219">
        <v>29.966999999999999</v>
      </c>
      <c r="T219">
        <v>37.603000000000002</v>
      </c>
      <c r="U219">
        <v>45.308</v>
      </c>
      <c r="V219">
        <v>52.938000000000002</v>
      </c>
      <c r="W219" s="74">
        <v>7.0112268518518516E-4</v>
      </c>
      <c r="X219" s="74">
        <v>7.8953703703703705E-4</v>
      </c>
      <c r="Y219" s="74">
        <v>8.7918981481481485E-4</v>
      </c>
      <c r="Z219" s="74">
        <v>9.6754629629629632E-4</v>
      </c>
      <c r="AA219" s="74">
        <v>1.0561574074074073E-3</v>
      </c>
      <c r="AB219" s="74">
        <v>1.1448958333333333E-3</v>
      </c>
      <c r="AC219" s="74">
        <v>1.2348032407407407E-3</v>
      </c>
      <c r="AD219" s="74">
        <v>1.323634259259259E-3</v>
      </c>
      <c r="AE219" s="74">
        <v>1.4121643518518519E-3</v>
      </c>
      <c r="AF219" s="74">
        <v>1.4998032407407408E-3</v>
      </c>
      <c r="AG219" s="74">
        <v>1.5877199074074073E-3</v>
      </c>
      <c r="AH219" s="74">
        <v>1.6777430555555556E-3</v>
      </c>
      <c r="AI219" s="74">
        <v>1.7670254629629631E-3</v>
      </c>
      <c r="AJ219" s="74">
        <v>1.8565624999999999E-3</v>
      </c>
      <c r="AK219" s="74">
        <v>1.9444444444444442E-3</v>
      </c>
      <c r="AL219" s="74">
        <v>2.0319097222222223E-3</v>
      </c>
      <c r="AM219" s="74">
        <v>2.1195949074074073E-3</v>
      </c>
      <c r="AN219" s="74">
        <v>2.2067939814814815E-3</v>
      </c>
      <c r="AO219" s="74">
        <v>2.2951388888888891E-3</v>
      </c>
      <c r="AP219" s="74">
        <v>2.3837037037037034E-3</v>
      </c>
      <c r="AQ219" s="74">
        <v>2.4735185185185186E-3</v>
      </c>
      <c r="AR219" s="74">
        <v>2.5648726851851852E-3</v>
      </c>
      <c r="AS219" s="74">
        <v>2.6572106481481481E-3</v>
      </c>
      <c r="AT219" s="74">
        <v>2.7462037037037038E-3</v>
      </c>
      <c r="AU219" s="74">
        <v>2.8357754629629623E-3</v>
      </c>
      <c r="AV219" s="74">
        <v>2.9269560185185184E-3</v>
      </c>
      <c r="AW219" s="8">
        <f t="shared" si="7"/>
        <v>56.941978496494514</v>
      </c>
    </row>
    <row r="220" spans="1:49">
      <c r="A220" s="1" t="s">
        <v>152</v>
      </c>
      <c r="B220" s="1">
        <v>2019</v>
      </c>
      <c r="C220" s="2">
        <v>43812</v>
      </c>
      <c r="D220" s="1" t="s">
        <v>72</v>
      </c>
      <c r="E220" s="46" t="s">
        <v>595</v>
      </c>
      <c r="F220">
        <v>3</v>
      </c>
      <c r="G220" t="s">
        <v>67</v>
      </c>
      <c r="H220" t="s">
        <v>340</v>
      </c>
      <c r="I220" t="s">
        <v>219</v>
      </c>
      <c r="J220" t="s">
        <v>1036</v>
      </c>
      <c r="K220" t="s">
        <v>278</v>
      </c>
      <c r="P220" s="46">
        <v>2</v>
      </c>
      <c r="Q220">
        <v>14.157</v>
      </c>
      <c r="R220">
        <v>22.263999999999999</v>
      </c>
      <c r="S220">
        <v>30.189</v>
      </c>
      <c r="T220">
        <v>37.728999999999999</v>
      </c>
      <c r="U220">
        <v>45.21</v>
      </c>
      <c r="V220">
        <v>52.844999999999999</v>
      </c>
      <c r="W220" s="74">
        <v>7.0046296296296295E-4</v>
      </c>
      <c r="X220" s="74">
        <v>7.9166666666666676E-4</v>
      </c>
      <c r="Y220" s="74">
        <v>8.8024305555555555E-4</v>
      </c>
      <c r="Z220" s="74">
        <v>9.706712962962963E-4</v>
      </c>
      <c r="AA220" s="74">
        <v>1.0594328703703703E-3</v>
      </c>
      <c r="AB220" s="74">
        <v>1.1475462962962965E-3</v>
      </c>
      <c r="AC220" s="74">
        <v>1.237488425925926E-3</v>
      </c>
      <c r="AD220" s="74">
        <v>1.325949074074074E-3</v>
      </c>
      <c r="AE220" s="74">
        <v>1.4142824074074075E-3</v>
      </c>
      <c r="AF220" s="74">
        <v>1.5045949074074074E-3</v>
      </c>
      <c r="AG220" s="74">
        <v>1.5949421296296295E-3</v>
      </c>
      <c r="AH220" s="74">
        <v>1.6875E-3</v>
      </c>
      <c r="AI220" s="74">
        <v>1.7776967592592592E-3</v>
      </c>
      <c r="AJ220" s="74">
        <v>1.8685648148148149E-3</v>
      </c>
      <c r="AK220" s="74">
        <v>1.9610532407407411E-3</v>
      </c>
      <c r="AL220" s="74">
        <v>2.0509374999999998E-3</v>
      </c>
      <c r="AM220" s="74">
        <v>2.1398726851851852E-3</v>
      </c>
      <c r="AN220" s="74">
        <v>2.2304050925925924E-3</v>
      </c>
      <c r="AO220" s="74">
        <v>2.3195254629629629E-3</v>
      </c>
      <c r="AP220" s="74">
        <v>2.4093055555555556E-3</v>
      </c>
      <c r="AQ220" s="74">
        <v>2.4994907407407409E-3</v>
      </c>
      <c r="AR220" s="74">
        <v>2.5913194444444443E-3</v>
      </c>
      <c r="AS220" s="74">
        <v>2.6827662037037033E-3</v>
      </c>
      <c r="AT220" s="74">
        <v>2.7772685185185188E-3</v>
      </c>
      <c r="AU220" s="74">
        <v>2.8698263888888888E-3</v>
      </c>
      <c r="AV220" s="74">
        <v>2.9585995370370374E-3</v>
      </c>
      <c r="AW220" s="8">
        <f t="shared" si="7"/>
        <v>56.332959084276453</v>
      </c>
    </row>
    <row r="221" spans="1:49">
      <c r="A221" s="47" t="s">
        <v>152</v>
      </c>
      <c r="B221" s="47">
        <v>2019</v>
      </c>
      <c r="C221" s="78">
        <v>43812</v>
      </c>
      <c r="D221" s="47" t="s">
        <v>72</v>
      </c>
      <c r="E221" s="46" t="s">
        <v>595</v>
      </c>
      <c r="F221" s="52">
        <v>4</v>
      </c>
      <c r="G221" t="s">
        <v>29</v>
      </c>
      <c r="H221" t="s">
        <v>333</v>
      </c>
      <c r="I221" t="s">
        <v>314</v>
      </c>
      <c r="J221" t="s">
        <v>557</v>
      </c>
      <c r="K221" t="s">
        <v>346</v>
      </c>
      <c r="P221" s="46">
        <v>1</v>
      </c>
      <c r="Q221">
        <v>14.484999999999999</v>
      </c>
      <c r="R221">
        <v>22.811</v>
      </c>
      <c r="S221">
        <v>30.597000000000001</v>
      </c>
      <c r="T221">
        <v>38.302999999999997</v>
      </c>
      <c r="U221">
        <v>46.061</v>
      </c>
      <c r="V221">
        <v>53.682000000000002</v>
      </c>
      <c r="W221" s="74">
        <v>7.0916666666666665E-4</v>
      </c>
      <c r="X221" s="74">
        <v>7.9776620370370364E-4</v>
      </c>
      <c r="Y221" s="74">
        <v>8.852777777777778E-4</v>
      </c>
      <c r="Z221" s="74">
        <v>9.7284722222222228E-4</v>
      </c>
      <c r="AA221" s="74">
        <v>1.0609027777777776E-3</v>
      </c>
      <c r="AB221" s="74">
        <v>1.1502662037037037E-3</v>
      </c>
      <c r="AC221" s="74">
        <v>1.2381597222222223E-3</v>
      </c>
      <c r="AD221" s="74">
        <v>1.3263194444444444E-3</v>
      </c>
      <c r="AE221" s="74">
        <v>1.4145833333333334E-3</v>
      </c>
      <c r="AF221" s="74">
        <v>1.5021527777777778E-3</v>
      </c>
      <c r="AG221" s="74">
        <v>1.5915277777777776E-3</v>
      </c>
      <c r="AH221" s="74">
        <v>1.680138888888889E-3</v>
      </c>
      <c r="AI221" s="74">
        <v>1.7685763888888888E-3</v>
      </c>
      <c r="AJ221" s="74">
        <v>1.8587500000000002E-3</v>
      </c>
      <c r="AK221" s="74">
        <v>1.9478819444444441E-3</v>
      </c>
      <c r="AL221" s="74">
        <v>2.0372800925925927E-3</v>
      </c>
      <c r="AM221" s="74">
        <v>2.1268287037037037E-3</v>
      </c>
      <c r="AN221" s="74">
        <v>2.2179976851851853E-3</v>
      </c>
      <c r="AO221" s="74">
        <v>2.3104861111111112E-3</v>
      </c>
      <c r="AP221" s="74">
        <v>2.3987500000000003E-3</v>
      </c>
      <c r="AQ221" s="74">
        <v>2.4864467592592594E-3</v>
      </c>
      <c r="AR221" s="74">
        <v>2.5740972222222224E-3</v>
      </c>
      <c r="AS221" s="74">
        <v>2.6642129629629624E-3</v>
      </c>
      <c r="AT221" s="74">
        <v>2.756712962962963E-3</v>
      </c>
      <c r="AU221" s="74">
        <v>2.8481134259259258E-3</v>
      </c>
      <c r="AV221" s="74">
        <v>2.9391435185185185E-3</v>
      </c>
      <c r="AW221" s="8">
        <f t="shared" si="7"/>
        <v>56.705861968480988</v>
      </c>
    </row>
    <row r="222" spans="1:49">
      <c r="A222" s="47" t="s">
        <v>152</v>
      </c>
      <c r="B222" s="47">
        <v>2019</v>
      </c>
      <c r="C222" s="78">
        <v>43812</v>
      </c>
      <c r="D222" s="47" t="s">
        <v>72</v>
      </c>
      <c r="E222" s="46" t="s">
        <v>595</v>
      </c>
      <c r="F222" s="52">
        <v>4</v>
      </c>
      <c r="G222" t="s">
        <v>27</v>
      </c>
      <c r="H222" t="s">
        <v>317</v>
      </c>
      <c r="I222" t="s">
        <v>1038</v>
      </c>
      <c r="J222" t="s">
        <v>1039</v>
      </c>
      <c r="K222" t="s">
        <v>1040</v>
      </c>
      <c r="P222" s="46">
        <v>2</v>
      </c>
      <c r="Q222">
        <v>14.423</v>
      </c>
      <c r="R222">
        <v>22.567</v>
      </c>
      <c r="S222">
        <v>30.321999999999999</v>
      </c>
      <c r="T222">
        <v>38.006</v>
      </c>
      <c r="U222">
        <v>45.829000000000001</v>
      </c>
      <c r="V222">
        <v>53.57</v>
      </c>
      <c r="W222" s="74">
        <v>7.1008101851851863E-4</v>
      </c>
      <c r="X222" s="74">
        <v>8.0082175925925926E-4</v>
      </c>
      <c r="Y222" s="74">
        <v>8.8975694444444443E-4</v>
      </c>
      <c r="Z222" s="74">
        <v>9.7777777777777772E-4</v>
      </c>
      <c r="AA222" s="74">
        <v>1.0646527777777779E-3</v>
      </c>
      <c r="AB222" s="74">
        <v>1.1526967592592593E-3</v>
      </c>
      <c r="AC222" s="74">
        <v>1.2395254629629629E-3</v>
      </c>
      <c r="AD222" s="74">
        <v>1.3272453703703703E-3</v>
      </c>
      <c r="AE222" s="74">
        <v>1.4154050925925929E-3</v>
      </c>
      <c r="AF222" s="74">
        <v>1.5055902777777778E-3</v>
      </c>
      <c r="AG222" s="74">
        <v>1.5944097222222221E-3</v>
      </c>
      <c r="AH222" s="74">
        <v>1.6832638888888889E-3</v>
      </c>
      <c r="AI222" s="74">
        <v>1.7743865740740741E-3</v>
      </c>
      <c r="AJ222" s="74">
        <v>1.8639699074074073E-3</v>
      </c>
      <c r="AK222" s="74">
        <v>1.9545601851851855E-3</v>
      </c>
      <c r="AL222" s="74">
        <v>2.0461342592592593E-3</v>
      </c>
      <c r="AM222" s="74">
        <v>2.1366319444444445E-3</v>
      </c>
      <c r="AN222" s="74">
        <v>2.2259837962962967E-3</v>
      </c>
      <c r="AO222" s="74">
        <v>2.3171527777777778E-3</v>
      </c>
      <c r="AP222" s="74">
        <v>2.4094444444444445E-3</v>
      </c>
      <c r="AQ222" s="74">
        <v>2.5007291666666663E-3</v>
      </c>
      <c r="AR222" s="74">
        <v>2.5938888888888891E-3</v>
      </c>
      <c r="AS222" s="74">
        <v>2.6855208333333332E-3</v>
      </c>
      <c r="AT222" s="74">
        <v>2.7789120370370368E-3</v>
      </c>
      <c r="AU222" s="74">
        <v>2.8717476851851851E-3</v>
      </c>
      <c r="AV222" s="74">
        <v>2.9652546296296298E-3</v>
      </c>
      <c r="AW222" s="8">
        <f t="shared" si="7"/>
        <v>56.206527763682772</v>
      </c>
    </row>
    <row r="223" spans="1:49">
      <c r="A223" s="47" t="s">
        <v>152</v>
      </c>
      <c r="B223" s="47">
        <v>2019</v>
      </c>
      <c r="C223" s="78">
        <v>43812</v>
      </c>
      <c r="D223" s="47" t="s">
        <v>72</v>
      </c>
      <c r="E223" s="46" t="s">
        <v>209</v>
      </c>
      <c r="F223" s="52" t="s">
        <v>210</v>
      </c>
      <c r="G223" t="s">
        <v>36</v>
      </c>
      <c r="H223" t="s">
        <v>277</v>
      </c>
      <c r="I223" t="s">
        <v>326</v>
      </c>
      <c r="J223" t="s">
        <v>1043</v>
      </c>
      <c r="K223" t="s">
        <v>566</v>
      </c>
      <c r="P223" s="46">
        <v>1</v>
      </c>
      <c r="Q223">
        <v>13.936999999999999</v>
      </c>
      <c r="R223">
        <v>22.032</v>
      </c>
      <c r="S223">
        <v>29.734000000000002</v>
      </c>
      <c r="T223">
        <v>37.374000000000002</v>
      </c>
      <c r="U223">
        <v>45.01</v>
      </c>
      <c r="V223">
        <v>52.709000000000003</v>
      </c>
      <c r="W223" s="74">
        <v>6.9803240740740752E-4</v>
      </c>
      <c r="X223" s="74">
        <v>7.857638888888888E-4</v>
      </c>
      <c r="Y223" s="74">
        <v>8.7479166666666662E-4</v>
      </c>
      <c r="Z223" s="74">
        <v>9.6240740740740748E-4</v>
      </c>
      <c r="AA223" s="74">
        <v>1.0500115740740741E-3</v>
      </c>
      <c r="AB223" s="74">
        <v>1.137800925925926E-3</v>
      </c>
      <c r="AC223" s="74">
        <v>1.2270370370370371E-3</v>
      </c>
      <c r="AD223" s="74">
        <v>1.314837962962963E-3</v>
      </c>
      <c r="AE223" s="74">
        <v>1.4025810185185185E-3</v>
      </c>
      <c r="AF223" s="74">
        <v>1.4901736111111112E-3</v>
      </c>
      <c r="AG223" s="74">
        <v>1.577986111111111E-3</v>
      </c>
      <c r="AH223" s="74">
        <v>1.6668171296296294E-3</v>
      </c>
      <c r="AI223" s="74">
        <v>1.7543634259259257E-3</v>
      </c>
      <c r="AJ223" s="74">
        <v>1.8435185185185184E-3</v>
      </c>
      <c r="AK223" s="74">
        <v>1.9310879629629628E-3</v>
      </c>
      <c r="AL223" s="74">
        <v>2.0183680555555558E-3</v>
      </c>
      <c r="AM223" s="74">
        <v>2.1064583333333334E-3</v>
      </c>
      <c r="AN223" s="74">
        <v>2.1948842592592593E-3</v>
      </c>
      <c r="AO223" s="74">
        <v>2.2849768518518518E-3</v>
      </c>
      <c r="AP223" s="74">
        <v>2.3748958333333335E-3</v>
      </c>
      <c r="AQ223" s="74">
        <v>2.4658912037037036E-3</v>
      </c>
      <c r="AR223" s="74">
        <v>2.5592129629629632E-3</v>
      </c>
      <c r="AS223" s="74">
        <v>2.6517592592592595E-3</v>
      </c>
      <c r="AT223" s="74">
        <v>2.7462731481481483E-3</v>
      </c>
      <c r="AU223" s="74">
        <v>2.8392013888888889E-3</v>
      </c>
      <c r="AV223" s="74">
        <v>2.9309837962962961E-3</v>
      </c>
      <c r="AW223" s="8">
        <f t="shared" si="7"/>
        <v>56.863728444105718</v>
      </c>
    </row>
    <row r="224" spans="1:49">
      <c r="A224" s="47" t="s">
        <v>152</v>
      </c>
      <c r="B224" s="47">
        <v>2019</v>
      </c>
      <c r="C224" s="78">
        <v>43812</v>
      </c>
      <c r="D224" s="47" t="s">
        <v>72</v>
      </c>
      <c r="E224" s="46" t="s">
        <v>209</v>
      </c>
      <c r="F224" s="52" t="s">
        <v>210</v>
      </c>
      <c r="G224" t="s">
        <v>29</v>
      </c>
      <c r="H224" t="s">
        <v>333</v>
      </c>
      <c r="I224" t="s">
        <v>314</v>
      </c>
      <c r="J224" t="s">
        <v>557</v>
      </c>
      <c r="K224" t="s">
        <v>346</v>
      </c>
      <c r="P224" s="46">
        <v>2</v>
      </c>
      <c r="Q224">
        <v>14.180999999999999</v>
      </c>
      <c r="R224">
        <v>22.163</v>
      </c>
      <c r="S224">
        <v>29.803000000000001</v>
      </c>
      <c r="T224">
        <v>37.279000000000003</v>
      </c>
      <c r="U224">
        <v>44.902999999999999</v>
      </c>
      <c r="V224">
        <v>52.435000000000002</v>
      </c>
      <c r="W224" s="74">
        <v>6.9502314814814806E-4</v>
      </c>
      <c r="X224" s="74">
        <v>7.8434027777777779E-4</v>
      </c>
      <c r="Y224" s="74">
        <v>8.7275462962962957E-4</v>
      </c>
      <c r="Z224" s="74">
        <v>9.6171296296296293E-4</v>
      </c>
      <c r="AA224" s="74">
        <v>1.0496875000000001E-3</v>
      </c>
      <c r="AB224" s="74">
        <v>1.138298611111111E-3</v>
      </c>
      <c r="AC224" s="74">
        <v>1.2255555555555555E-3</v>
      </c>
      <c r="AD224" s="74">
        <v>1.3129861111111111E-3</v>
      </c>
      <c r="AE224" s="74">
        <v>1.4012499999999999E-3</v>
      </c>
      <c r="AF224" s="74">
        <v>1.4897800925925927E-3</v>
      </c>
      <c r="AG224" s="74">
        <v>1.5795949074074074E-3</v>
      </c>
      <c r="AH224" s="74">
        <v>1.6685416666666665E-3</v>
      </c>
      <c r="AI224" s="74">
        <v>1.7587962962962963E-3</v>
      </c>
      <c r="AJ224" s="74">
        <v>1.8477777777777778E-3</v>
      </c>
      <c r="AK224" s="74">
        <v>1.9368865740740742E-3</v>
      </c>
      <c r="AL224" s="74">
        <v>2.0277546296296298E-3</v>
      </c>
      <c r="AM224" s="74">
        <v>2.1168055555555554E-3</v>
      </c>
      <c r="AN224" s="74">
        <v>2.2065972222222222E-3</v>
      </c>
      <c r="AO224" s="74">
        <v>2.2970023148148147E-3</v>
      </c>
      <c r="AP224" s="74">
        <v>2.3889467592592595E-3</v>
      </c>
      <c r="AQ224" s="74">
        <v>2.4789120370370368E-3</v>
      </c>
      <c r="AR224" s="74">
        <v>2.5696990740740741E-3</v>
      </c>
      <c r="AS224" s="74">
        <v>2.6610763888888886E-3</v>
      </c>
      <c r="AT224" s="74">
        <v>2.7542361111111114E-3</v>
      </c>
      <c r="AU224" s="74">
        <v>2.844074074074074E-3</v>
      </c>
      <c r="AV224" s="74">
        <v>2.9346412037037032E-3</v>
      </c>
      <c r="AW224" s="8">
        <f t="shared" si="7"/>
        <v>56.792859875450112</v>
      </c>
    </row>
    <row r="225" spans="1:49">
      <c r="A225" s="47" t="s">
        <v>152</v>
      </c>
      <c r="B225" s="47">
        <v>2019</v>
      </c>
      <c r="C225" s="78">
        <v>43812</v>
      </c>
      <c r="D225" s="47" t="s">
        <v>72</v>
      </c>
      <c r="E225" s="46" t="s">
        <v>209</v>
      </c>
      <c r="F225" s="52" t="s">
        <v>211</v>
      </c>
      <c r="G225" t="s">
        <v>27</v>
      </c>
      <c r="H225" t="s">
        <v>317</v>
      </c>
      <c r="I225" t="s">
        <v>1038</v>
      </c>
      <c r="J225" t="s">
        <v>1039</v>
      </c>
      <c r="K225" t="s">
        <v>1040</v>
      </c>
      <c r="P225" s="46">
        <v>3</v>
      </c>
      <c r="Q225">
        <v>14.398</v>
      </c>
      <c r="R225">
        <v>22.58</v>
      </c>
      <c r="S225">
        <v>30.420999999999999</v>
      </c>
      <c r="T225">
        <v>38.174999999999997</v>
      </c>
      <c r="U225">
        <v>45.905000000000001</v>
      </c>
      <c r="V225">
        <v>53.765000000000001</v>
      </c>
      <c r="W225" s="74">
        <v>7.1251157407407407E-4</v>
      </c>
      <c r="X225" s="74">
        <v>8.0194444444444454E-4</v>
      </c>
      <c r="Y225" s="74">
        <v>8.9122685185185192E-4</v>
      </c>
      <c r="Z225" s="74">
        <v>9.821412037037036E-4</v>
      </c>
      <c r="AA225" s="74">
        <v>1.0728356481481481E-3</v>
      </c>
      <c r="AB225" s="74">
        <v>1.1637962962962962E-3</v>
      </c>
      <c r="AC225" s="74">
        <v>1.2547337962962963E-3</v>
      </c>
      <c r="AD225" s="74">
        <v>1.3453356481481482E-3</v>
      </c>
      <c r="AE225" s="74">
        <v>1.4356134259259259E-3</v>
      </c>
      <c r="AF225" s="74">
        <v>1.525671296296296E-3</v>
      </c>
      <c r="AG225" s="74">
        <v>1.6167939814814814E-3</v>
      </c>
      <c r="AH225" s="74">
        <v>1.705648148148148E-3</v>
      </c>
      <c r="AI225" s="74">
        <v>1.7939699074074073E-3</v>
      </c>
      <c r="AJ225" s="74">
        <v>1.8826967592592593E-3</v>
      </c>
      <c r="AK225" s="74">
        <v>1.9722800925925927E-3</v>
      </c>
      <c r="AL225" s="74">
        <v>2.0622222222222218E-3</v>
      </c>
      <c r="AM225" s="74">
        <v>2.1530092592592595E-3</v>
      </c>
      <c r="AN225" s="74">
        <v>2.2455208333333333E-3</v>
      </c>
      <c r="AO225" s="74">
        <v>2.3364236111111112E-3</v>
      </c>
      <c r="AP225" s="74">
        <v>2.4270949074074073E-3</v>
      </c>
      <c r="AQ225" s="74">
        <v>2.5191550925925924E-3</v>
      </c>
      <c r="AR225" s="74">
        <v>2.6116782407407408E-3</v>
      </c>
      <c r="AS225" s="74">
        <v>2.7040046296296296E-3</v>
      </c>
      <c r="AT225" s="74">
        <v>2.7968981481481486E-3</v>
      </c>
      <c r="AU225" s="74">
        <v>2.8879629629629633E-3</v>
      </c>
      <c r="AV225" s="74">
        <v>2.9804282407407405E-3</v>
      </c>
      <c r="AW225" s="8">
        <f t="shared" si="7"/>
        <v>55.920375598522782</v>
      </c>
    </row>
    <row r="226" spans="1:49">
      <c r="A226" s="47" t="s">
        <v>152</v>
      </c>
      <c r="B226" s="47">
        <v>2019</v>
      </c>
      <c r="C226" s="78">
        <v>43812</v>
      </c>
      <c r="D226" s="47" t="s">
        <v>72</v>
      </c>
      <c r="E226" s="46" t="s">
        <v>209</v>
      </c>
      <c r="F226" s="52" t="s">
        <v>211</v>
      </c>
      <c r="G226" t="s">
        <v>67</v>
      </c>
      <c r="H226" t="s">
        <v>340</v>
      </c>
      <c r="I226" t="s">
        <v>1066</v>
      </c>
      <c r="J226" t="s">
        <v>1036</v>
      </c>
      <c r="K226" t="s">
        <v>278</v>
      </c>
      <c r="P226" s="46">
        <v>4</v>
      </c>
      <c r="Q226">
        <v>14.282999999999999</v>
      </c>
      <c r="R226">
        <v>22.388000000000002</v>
      </c>
      <c r="S226">
        <v>30.22</v>
      </c>
      <c r="T226">
        <v>37.917000000000002</v>
      </c>
      <c r="U226">
        <v>45.737000000000002</v>
      </c>
      <c r="V226">
        <v>53.402000000000001</v>
      </c>
      <c r="W226" s="74">
        <v>7.0824074074074073E-4</v>
      </c>
      <c r="X226" s="74">
        <v>7.9810185185185181E-4</v>
      </c>
      <c r="Y226" s="74">
        <v>8.901967592592593E-4</v>
      </c>
      <c r="Z226" s="74">
        <v>9.810879629629629E-4</v>
      </c>
      <c r="AA226" s="74">
        <v>1.0732060185185185E-3</v>
      </c>
      <c r="AB226" s="74">
        <v>1.1645486111111112E-3</v>
      </c>
      <c r="AC226" s="74">
        <v>1.2586342592592593E-3</v>
      </c>
      <c r="AD226" s="74">
        <v>1.350011574074074E-3</v>
      </c>
      <c r="AE226" s="74">
        <v>1.4426736111111109E-3</v>
      </c>
      <c r="AF226" s="74">
        <v>1.5348263888888887E-3</v>
      </c>
      <c r="AG226" s="74">
        <v>1.6279861111111111E-3</v>
      </c>
      <c r="AH226" s="74">
        <v>1.7193055555555555E-3</v>
      </c>
      <c r="AI226" s="74">
        <v>1.8099652777777777E-3</v>
      </c>
      <c r="AJ226" s="74">
        <v>1.9012384259259258E-3</v>
      </c>
      <c r="AK226" s="74">
        <v>1.9946296296296296E-3</v>
      </c>
      <c r="AL226" s="74">
        <v>2.0895254629629627E-3</v>
      </c>
      <c r="AM226" s="74">
        <v>2.1821180555555556E-3</v>
      </c>
      <c r="AN226" s="74">
        <v>2.2775578703703703E-3</v>
      </c>
      <c r="AO226" s="74">
        <v>2.370775462962963E-3</v>
      </c>
      <c r="AP226" s="74">
        <v>2.4675578703703704E-3</v>
      </c>
      <c r="AQ226" s="74">
        <v>2.5607060185185186E-3</v>
      </c>
      <c r="AR226" s="74">
        <v>2.6540046296296294E-3</v>
      </c>
      <c r="AS226" s="74">
        <v>2.7467708333333337E-3</v>
      </c>
      <c r="AT226" s="74">
        <v>2.8394212962962961E-3</v>
      </c>
      <c r="AU226" s="74">
        <v>2.9325000000000006E-3</v>
      </c>
      <c r="AV226" s="74">
        <v>3.0270833333333334E-3</v>
      </c>
      <c r="AW226" s="8">
        <f t="shared" si="7"/>
        <v>55.058499655884376</v>
      </c>
    </row>
    <row r="227" spans="1:49">
      <c r="A227" s="46" t="s">
        <v>162</v>
      </c>
      <c r="B227" s="46">
        <v>2019</v>
      </c>
      <c r="C227" s="85">
        <v>43805</v>
      </c>
      <c r="D227" s="46" t="s">
        <v>72</v>
      </c>
      <c r="E227" s="46" t="s">
        <v>518</v>
      </c>
      <c r="F227" s="46" t="s">
        <v>518</v>
      </c>
      <c r="G227" t="s">
        <v>29</v>
      </c>
      <c r="H227" t="s">
        <v>333</v>
      </c>
      <c r="I227" t="s">
        <v>314</v>
      </c>
      <c r="J227" t="s">
        <v>557</v>
      </c>
      <c r="K227" t="s">
        <v>1041</v>
      </c>
      <c r="P227" s="46">
        <v>1</v>
      </c>
      <c r="Q227">
        <v>14.382999999999999</v>
      </c>
      <c r="R227">
        <v>22.652999999999999</v>
      </c>
      <c r="S227">
        <v>30.361000000000001</v>
      </c>
      <c r="T227">
        <v>37.914999999999999</v>
      </c>
      <c r="U227">
        <v>45.622</v>
      </c>
      <c r="V227">
        <v>53.182000000000002</v>
      </c>
      <c r="W227" s="74">
        <v>7.0347222222222209E-4</v>
      </c>
      <c r="X227" s="74">
        <v>7.9318287037037031E-4</v>
      </c>
      <c r="Y227" s="74">
        <v>8.8185185185185187E-4</v>
      </c>
      <c r="Z227" s="74">
        <v>9.7149305555555563E-4</v>
      </c>
      <c r="AA227" s="74">
        <v>1.0609606481481481E-3</v>
      </c>
      <c r="AB227" s="74">
        <v>1.1503703703703704E-3</v>
      </c>
      <c r="AC227" s="74">
        <v>1.2383217592592593E-3</v>
      </c>
      <c r="AD227" s="74">
        <v>1.3268865740740741E-3</v>
      </c>
      <c r="AE227" s="74">
        <v>1.4161342592592591E-3</v>
      </c>
      <c r="AF227" s="74">
        <v>1.5060069444444444E-3</v>
      </c>
      <c r="AG227" s="74">
        <v>1.5977199074074073E-3</v>
      </c>
      <c r="AH227" s="74">
        <v>1.687997685185185E-3</v>
      </c>
      <c r="AI227" s="74">
        <v>1.7783796296296295E-3</v>
      </c>
      <c r="AJ227" s="74">
        <v>1.8692476851851854E-3</v>
      </c>
      <c r="AK227" s="74">
        <v>1.9585879629629628E-3</v>
      </c>
      <c r="AL227" s="74">
        <v>2.0479976851851853E-3</v>
      </c>
      <c r="AM227" s="74">
        <v>2.1375000000000001E-3</v>
      </c>
      <c r="AN227" s="74">
        <v>2.226574074074074E-3</v>
      </c>
      <c r="AO227" s="74">
        <v>2.3171527777777778E-3</v>
      </c>
      <c r="AP227" s="74">
        <v>2.4054282407407405E-3</v>
      </c>
      <c r="AQ227" s="74">
        <v>2.4940393518518519E-3</v>
      </c>
      <c r="AR227" s="74">
        <v>2.5831944444444448E-3</v>
      </c>
      <c r="AS227" s="74">
        <v>2.6749999999999999E-3</v>
      </c>
      <c r="AT227" s="74">
        <v>2.7641898148148148E-3</v>
      </c>
      <c r="AU227" s="74">
        <v>2.8541087962962969E-3</v>
      </c>
      <c r="AV227" s="74">
        <v>2.9454050925925928E-3</v>
      </c>
      <c r="AW227" s="8">
        <f t="shared" si="7"/>
        <v>56.585312181953213</v>
      </c>
    </row>
    <row r="228" spans="1:49">
      <c r="A228" s="46" t="s">
        <v>162</v>
      </c>
      <c r="B228" s="46">
        <v>2019</v>
      </c>
      <c r="C228" s="85">
        <v>43805</v>
      </c>
      <c r="D228" s="46" t="s">
        <v>72</v>
      </c>
      <c r="E228" s="46" t="s">
        <v>518</v>
      </c>
      <c r="F228" s="84" t="s">
        <v>518</v>
      </c>
      <c r="G228" t="s">
        <v>36</v>
      </c>
      <c r="H228" t="s">
        <v>277</v>
      </c>
      <c r="I228" t="s">
        <v>326</v>
      </c>
      <c r="J228" t="s">
        <v>1043</v>
      </c>
      <c r="K228" t="s">
        <v>263</v>
      </c>
      <c r="P228" s="46">
        <v>2</v>
      </c>
      <c r="Q228">
        <v>14.16</v>
      </c>
      <c r="R228">
        <v>22.414000000000001</v>
      </c>
      <c r="S228">
        <v>30.227</v>
      </c>
      <c r="T228">
        <v>37.987000000000002</v>
      </c>
      <c r="U228">
        <v>45.686999999999998</v>
      </c>
      <c r="V228">
        <v>53.478999999999999</v>
      </c>
      <c r="W228" s="74">
        <v>7.0835648148148158E-4</v>
      </c>
      <c r="X228" s="74">
        <v>7.9795138888888884E-4</v>
      </c>
      <c r="Y228" s="74">
        <v>8.8875000000000011E-4</v>
      </c>
      <c r="Z228" s="74">
        <v>9.7726851851851859E-4</v>
      </c>
      <c r="AA228" s="74">
        <v>1.0657060185185183E-3</v>
      </c>
      <c r="AB228" s="74">
        <v>1.1542708333333333E-3</v>
      </c>
      <c r="AC228" s="74">
        <v>1.2451504629629629E-3</v>
      </c>
      <c r="AD228" s="74">
        <v>1.3360185185185185E-3</v>
      </c>
      <c r="AE228" s="74">
        <v>1.4264236111111112E-3</v>
      </c>
      <c r="AF228" s="74">
        <v>1.5171759259259259E-3</v>
      </c>
      <c r="AG228" s="74">
        <v>1.6076273148148146E-3</v>
      </c>
      <c r="AH228" s="74">
        <v>1.6994212962962961E-3</v>
      </c>
      <c r="AI228" s="74">
        <v>1.7896759259259257E-3</v>
      </c>
      <c r="AJ228" s="74">
        <v>1.8805902777777779E-3</v>
      </c>
      <c r="AK228" s="74">
        <v>1.9703587962962964E-3</v>
      </c>
      <c r="AL228" s="74">
        <v>2.0601736111111111E-3</v>
      </c>
      <c r="AM228" s="74">
        <v>2.1502314814814817E-3</v>
      </c>
      <c r="AN228" s="74">
        <v>2.241377314814815E-3</v>
      </c>
      <c r="AO228" s="74">
        <v>2.3327430555555554E-3</v>
      </c>
      <c r="AP228" s="74">
        <v>2.4216435185185183E-3</v>
      </c>
      <c r="AQ228" s="74">
        <v>2.5105092592592596E-3</v>
      </c>
      <c r="AR228" s="74">
        <v>2.5992361111111112E-3</v>
      </c>
      <c r="AS228" s="74">
        <v>2.6901273148148149E-3</v>
      </c>
      <c r="AT228" s="74">
        <v>2.7805555555555552E-3</v>
      </c>
      <c r="AU228" s="74">
        <v>2.87181712962963E-3</v>
      </c>
      <c r="AV228" s="74">
        <v>2.9640972222222221E-3</v>
      </c>
      <c r="AW228" s="8">
        <f t="shared" si="7"/>
        <v>56.228475036899937</v>
      </c>
    </row>
    <row r="229" spans="1:49">
      <c r="A229" s="46" t="s">
        <v>162</v>
      </c>
      <c r="B229" s="46">
        <v>2019</v>
      </c>
      <c r="C229" s="85">
        <v>43805</v>
      </c>
      <c r="D229" s="46" t="s">
        <v>72</v>
      </c>
      <c r="E229" s="46" t="s">
        <v>518</v>
      </c>
      <c r="F229" s="84" t="s">
        <v>518</v>
      </c>
      <c r="G229" t="s">
        <v>27</v>
      </c>
      <c r="H229" t="s">
        <v>317</v>
      </c>
      <c r="I229" t="s">
        <v>1038</v>
      </c>
      <c r="J229" t="s">
        <v>1039</v>
      </c>
      <c r="K229" t="s">
        <v>1040</v>
      </c>
      <c r="P229" s="46">
        <v>3</v>
      </c>
      <c r="Q229">
        <v>14.268000000000001</v>
      </c>
      <c r="R229">
        <v>22.391999999999999</v>
      </c>
      <c r="S229">
        <v>30.129000000000001</v>
      </c>
      <c r="T229">
        <v>37.74</v>
      </c>
      <c r="U229">
        <v>45.57</v>
      </c>
      <c r="V229">
        <v>53.298999999999999</v>
      </c>
      <c r="W229" s="74">
        <v>7.0608796296296294E-4</v>
      </c>
      <c r="X229" s="74">
        <v>7.9679398148148155E-4</v>
      </c>
      <c r="Y229" s="74">
        <v>8.8607638888888883E-4</v>
      </c>
      <c r="Z229" s="74">
        <v>9.7503472222222219E-4</v>
      </c>
      <c r="AA229" s="74">
        <v>1.0638541666666667E-3</v>
      </c>
      <c r="AB229" s="74">
        <v>1.1544097222222223E-3</v>
      </c>
      <c r="AC229" s="74">
        <v>1.2440393518518519E-3</v>
      </c>
      <c r="AD229" s="74">
        <v>1.3332870370370371E-3</v>
      </c>
      <c r="AE229" s="74">
        <v>1.4229513888888887E-3</v>
      </c>
      <c r="AF229" s="74">
        <v>1.5141319444444445E-3</v>
      </c>
      <c r="AG229" s="74">
        <v>1.6045370370370371E-3</v>
      </c>
      <c r="AH229" s="74">
        <v>1.6961342592592592E-3</v>
      </c>
      <c r="AI229" s="74">
        <v>1.7903125000000002E-3</v>
      </c>
      <c r="AJ229" s="74">
        <v>1.8826851851851852E-3</v>
      </c>
      <c r="AK229" s="74">
        <v>1.9736226851851855E-3</v>
      </c>
      <c r="AL229" s="74">
        <v>2.064212962962963E-3</v>
      </c>
      <c r="AM229" s="74">
        <v>2.1565972222222225E-3</v>
      </c>
      <c r="AN229" s="74">
        <v>2.245752314814815E-3</v>
      </c>
      <c r="AO229" s="74">
        <v>2.337488425925926E-3</v>
      </c>
      <c r="AP229" s="74">
        <v>2.4310995370370372E-3</v>
      </c>
      <c r="AQ229" s="74">
        <v>2.5217824074074075E-3</v>
      </c>
      <c r="AR229" s="74">
        <v>2.6127314814814815E-3</v>
      </c>
      <c r="AS229" s="74">
        <v>2.7038541666666665E-3</v>
      </c>
      <c r="AT229" s="74">
        <v>2.7973726851851853E-3</v>
      </c>
      <c r="AU229" s="74">
        <v>2.8888425925925922E-3</v>
      </c>
      <c r="AV229" s="74">
        <v>2.9808796296296298E-3</v>
      </c>
      <c r="AW229" s="8">
        <f t="shared" si="7"/>
        <v>55.91190768322798</v>
      </c>
    </row>
    <row r="230" spans="1:49">
      <c r="A230" s="46" t="s">
        <v>162</v>
      </c>
      <c r="B230" s="46">
        <v>2019</v>
      </c>
      <c r="C230" s="85">
        <v>43805</v>
      </c>
      <c r="D230" s="46" t="s">
        <v>72</v>
      </c>
      <c r="E230" s="46" t="s">
        <v>518</v>
      </c>
      <c r="F230" s="84" t="s">
        <v>518</v>
      </c>
      <c r="G230" t="s">
        <v>165</v>
      </c>
      <c r="H230" t="s">
        <v>558</v>
      </c>
      <c r="I230" t="s">
        <v>346</v>
      </c>
      <c r="J230" t="s">
        <v>1067</v>
      </c>
      <c r="K230" t="s">
        <v>281</v>
      </c>
      <c r="P230" s="46">
        <v>4</v>
      </c>
      <c r="Q230">
        <v>14.054</v>
      </c>
      <c r="R230">
        <v>22.297000000000001</v>
      </c>
      <c r="S230">
        <v>30.099</v>
      </c>
      <c r="T230">
        <v>37.856000000000002</v>
      </c>
      <c r="U230">
        <v>45.753</v>
      </c>
      <c r="V230">
        <v>53.496000000000002</v>
      </c>
      <c r="W230" s="74">
        <v>7.0936342592592589E-4</v>
      </c>
      <c r="X230" s="74">
        <v>8.0056712962962948E-4</v>
      </c>
      <c r="Y230" s="74">
        <v>8.8986111111111123E-4</v>
      </c>
      <c r="Z230" s="74">
        <v>9.7968749999999987E-4</v>
      </c>
      <c r="AA230" s="74">
        <v>1.0698032407407407E-3</v>
      </c>
      <c r="AB230" s="74">
        <v>1.1612152777777777E-3</v>
      </c>
      <c r="AC230" s="74">
        <v>1.2507060185185186E-3</v>
      </c>
      <c r="AD230" s="74">
        <v>1.3404050925925927E-3</v>
      </c>
      <c r="AE230" s="74">
        <v>1.4308564814814815E-3</v>
      </c>
      <c r="AF230" s="74">
        <v>1.5219791666666669E-3</v>
      </c>
      <c r="AG230" s="74">
        <v>1.6133796296296295E-3</v>
      </c>
      <c r="AH230" s="74">
        <v>1.7064120370370369E-3</v>
      </c>
      <c r="AI230" s="74">
        <v>1.7978935185185188E-3</v>
      </c>
      <c r="AJ230" s="74">
        <v>1.8894907407407408E-3</v>
      </c>
      <c r="AK230" s="74">
        <v>1.9827893518518519E-3</v>
      </c>
      <c r="AL230" s="74">
        <v>2.0745833333333332E-3</v>
      </c>
      <c r="AM230" s="74">
        <v>2.1657523148148148E-3</v>
      </c>
      <c r="AN230" s="74">
        <v>2.2580092592592591E-3</v>
      </c>
      <c r="AO230" s="74">
        <v>2.347916666666667E-3</v>
      </c>
      <c r="AP230" s="74">
        <v>2.4380324074074074E-3</v>
      </c>
      <c r="AQ230" s="74">
        <v>2.5284027777777779E-3</v>
      </c>
      <c r="AR230" s="74">
        <v>2.6204050925925926E-3</v>
      </c>
      <c r="AS230" s="74">
        <v>2.7130208333333333E-3</v>
      </c>
      <c r="AT230" s="74">
        <v>2.8071412037037041E-3</v>
      </c>
      <c r="AU230" s="74">
        <v>2.9037152777777776E-3</v>
      </c>
      <c r="AV230" s="74">
        <v>2.9976041666666671E-3</v>
      </c>
      <c r="AW230" s="8">
        <f t="shared" si="7"/>
        <v>55.599958300031261</v>
      </c>
    </row>
    <row r="231" spans="1:49">
      <c r="A231" s="46" t="s">
        <v>162</v>
      </c>
      <c r="B231" s="46">
        <v>2019</v>
      </c>
      <c r="C231" s="85">
        <v>43805</v>
      </c>
      <c r="D231" s="46" t="s">
        <v>72</v>
      </c>
      <c r="E231" s="46" t="s">
        <v>518</v>
      </c>
      <c r="F231" s="84" t="s">
        <v>518</v>
      </c>
      <c r="G231" t="s">
        <v>67</v>
      </c>
      <c r="H231" t="s">
        <v>219</v>
      </c>
      <c r="I231" t="s">
        <v>1066</v>
      </c>
      <c r="J231" t="s">
        <v>1036</v>
      </c>
      <c r="K231" t="s">
        <v>278</v>
      </c>
      <c r="P231" s="46">
        <v>5</v>
      </c>
      <c r="Q231">
        <v>14.103999999999999</v>
      </c>
      <c r="R231">
        <v>22.012</v>
      </c>
      <c r="S231">
        <v>29.824000000000002</v>
      </c>
      <c r="T231">
        <v>37.506999999999998</v>
      </c>
      <c r="U231">
        <v>45.337000000000003</v>
      </c>
      <c r="V231">
        <v>53.222999999999999</v>
      </c>
      <c r="W231" s="74">
        <v>7.1018518518518512E-4</v>
      </c>
      <c r="X231" s="74">
        <v>8.030439814814814E-4</v>
      </c>
      <c r="Y231" s="74">
        <v>8.9693287037037042E-4</v>
      </c>
      <c r="Z231" s="74">
        <v>9.8765046296296296E-4</v>
      </c>
      <c r="AA231" s="74">
        <v>1.079050925925926E-3</v>
      </c>
      <c r="AB231" s="74">
        <v>1.1706597222222222E-3</v>
      </c>
      <c r="AC231" s="74">
        <v>1.2623032407407407E-3</v>
      </c>
      <c r="AD231" s="74">
        <v>1.3555902777777776E-3</v>
      </c>
      <c r="AE231" s="74">
        <v>1.4483333333333334E-3</v>
      </c>
      <c r="AF231" s="74">
        <v>1.5416550925925927E-3</v>
      </c>
      <c r="AG231" s="74">
        <v>1.6374074074074075E-3</v>
      </c>
      <c r="AH231" s="74">
        <v>1.7333796296296296E-3</v>
      </c>
      <c r="AI231" s="74">
        <v>1.8317939814814813E-3</v>
      </c>
      <c r="AJ231" s="74">
        <v>1.9266550925925924E-3</v>
      </c>
      <c r="AK231" s="74">
        <v>2.0181944444444444E-3</v>
      </c>
      <c r="AL231" s="74">
        <v>2.1078356481481482E-3</v>
      </c>
      <c r="AM231" s="74">
        <v>2.1972222222222224E-3</v>
      </c>
      <c r="AN231" s="74">
        <v>2.2885300925925924E-3</v>
      </c>
      <c r="AO231" s="74">
        <v>2.3795370370370372E-3</v>
      </c>
      <c r="AP231" s="74">
        <v>2.4711574074074076E-3</v>
      </c>
      <c r="AQ231" s="74">
        <v>2.5628009259259263E-3</v>
      </c>
      <c r="AR231" s="74">
        <v>2.6549074074074075E-3</v>
      </c>
      <c r="AS231" s="74">
        <v>2.74869212962963E-3</v>
      </c>
      <c r="AT231" s="74">
        <v>2.8435648148148144E-3</v>
      </c>
      <c r="AU231" s="74">
        <v>2.9335648148148146E-3</v>
      </c>
      <c r="AV231" s="74">
        <v>3.023541666666667E-3</v>
      </c>
      <c r="AW231" s="8">
        <f t="shared" si="7"/>
        <v>55.122993178529583</v>
      </c>
    </row>
    <row r="232" spans="1:49">
      <c r="A232" s="46" t="s">
        <v>162</v>
      </c>
      <c r="B232" s="46">
        <v>2019</v>
      </c>
      <c r="C232" s="85">
        <v>43805</v>
      </c>
      <c r="D232" s="46" t="s">
        <v>72</v>
      </c>
      <c r="E232" s="46" t="s">
        <v>518</v>
      </c>
      <c r="F232" s="84" t="s">
        <v>518</v>
      </c>
      <c r="G232" t="s">
        <v>47</v>
      </c>
      <c r="H232" t="s">
        <v>287</v>
      </c>
      <c r="I232" t="s">
        <v>1048</v>
      </c>
      <c r="J232" t="s">
        <v>1049</v>
      </c>
      <c r="K232" t="s">
        <v>611</v>
      </c>
      <c r="P232" s="46">
        <v>6</v>
      </c>
      <c r="Q232">
        <v>14.349</v>
      </c>
      <c r="R232">
        <v>23.087</v>
      </c>
      <c r="S232">
        <v>31.477</v>
      </c>
      <c r="T232">
        <v>39.54</v>
      </c>
      <c r="U232">
        <v>47.774000000000001</v>
      </c>
      <c r="V232">
        <v>55.905000000000001</v>
      </c>
      <c r="W232" s="74">
        <v>7.425E-4</v>
      </c>
      <c r="X232" s="74">
        <v>8.3648148148148156E-4</v>
      </c>
      <c r="Y232" s="74">
        <v>9.3166666666666658E-4</v>
      </c>
      <c r="Z232" s="74">
        <v>1.0265509259259258E-3</v>
      </c>
      <c r="AA232" s="74">
        <v>1.1231944444444445E-3</v>
      </c>
      <c r="AB232" s="74">
        <v>1.2169675925925926E-3</v>
      </c>
      <c r="AC232" s="74">
        <v>1.3135069444444444E-3</v>
      </c>
      <c r="AD232" s="74">
        <v>1.4078125E-3</v>
      </c>
      <c r="AE232" s="74">
        <v>1.503599537037037E-3</v>
      </c>
      <c r="AF232" s="74">
        <v>1.599097222222222E-3</v>
      </c>
      <c r="AG232" s="74">
        <v>1.6958333333333333E-3</v>
      </c>
      <c r="AH232" s="74">
        <v>1.793298611111111E-3</v>
      </c>
      <c r="AI232" s="74">
        <v>1.8865856481481479E-3</v>
      </c>
      <c r="AJ232" s="74">
        <v>1.9831597222222221E-3</v>
      </c>
      <c r="AK232" s="74">
        <v>2.0770949074074073E-3</v>
      </c>
      <c r="AL232" s="74">
        <v>2.1736226851851851E-3</v>
      </c>
      <c r="AM232" s="74">
        <v>2.2709953703703707E-3</v>
      </c>
      <c r="AN232" s="74">
        <v>2.3674768518518519E-3</v>
      </c>
      <c r="AO232" s="74">
        <v>2.4641203703703704E-3</v>
      </c>
      <c r="AP232" s="74">
        <v>2.5596064814814813E-3</v>
      </c>
      <c r="AQ232" s="74">
        <v>2.6567708333333335E-3</v>
      </c>
      <c r="AR232" s="74">
        <v>2.7516435185185183E-3</v>
      </c>
      <c r="AS232" s="74">
        <v>2.848703703703704E-3</v>
      </c>
      <c r="AT232" s="74">
        <v>2.9480324074074079E-3</v>
      </c>
      <c r="AU232" s="74">
        <v>3.0432060185185184E-3</v>
      </c>
      <c r="AV232" s="74">
        <v>3.1393171296296295E-3</v>
      </c>
      <c r="AW232" s="8">
        <f t="shared" si="7"/>
        <v>53.090102014105753</v>
      </c>
    </row>
    <row r="233" spans="1:49">
      <c r="A233" s="46" t="s">
        <v>162</v>
      </c>
      <c r="B233" s="46">
        <v>2019</v>
      </c>
      <c r="C233" s="85">
        <v>43805</v>
      </c>
      <c r="D233" s="46" t="s">
        <v>72</v>
      </c>
      <c r="E233" s="46" t="s">
        <v>518</v>
      </c>
      <c r="F233" s="84" t="s">
        <v>518</v>
      </c>
      <c r="G233" t="s">
        <v>159</v>
      </c>
      <c r="H233" t="s">
        <v>1055</v>
      </c>
      <c r="I233" t="s">
        <v>1059</v>
      </c>
      <c r="J233" t="s">
        <v>1058</v>
      </c>
      <c r="K233" t="s">
        <v>1062</v>
      </c>
      <c r="P233" s="46">
        <v>7</v>
      </c>
      <c r="Q233">
        <v>14.333</v>
      </c>
      <c r="R233">
        <v>22.722000000000001</v>
      </c>
      <c r="S233">
        <v>30.798999999999999</v>
      </c>
      <c r="T233">
        <v>38.652000000000001</v>
      </c>
      <c r="U233">
        <v>46.58</v>
      </c>
      <c r="V233">
        <v>54.646000000000001</v>
      </c>
      <c r="W233" s="74">
        <v>7.2508101851851846E-4</v>
      </c>
      <c r="X233" s="74">
        <v>8.178472222222223E-4</v>
      </c>
      <c r="Y233" s="74">
        <v>9.1230324074074076E-4</v>
      </c>
      <c r="Z233" s="74">
        <v>1.0046990740740741E-3</v>
      </c>
      <c r="AA233" s="74">
        <v>1.0972106481481482E-3</v>
      </c>
      <c r="AB233" s="74">
        <v>1.1919328703703703E-3</v>
      </c>
      <c r="AC233" s="74">
        <v>1.2859953703703705E-3</v>
      </c>
      <c r="AD233" s="74">
        <v>1.3817361111111111E-3</v>
      </c>
      <c r="AE233" s="74">
        <v>1.4810300925925928E-3</v>
      </c>
      <c r="AF233" s="74">
        <v>1.5827777777777776E-3</v>
      </c>
      <c r="AG233" s="74">
        <v>1.6807986111111112E-3</v>
      </c>
      <c r="AH233" s="74">
        <v>1.7774652777777778E-3</v>
      </c>
      <c r="AI233" s="74">
        <v>1.8741782407407407E-3</v>
      </c>
      <c r="AJ233" s="74">
        <v>1.9718750000000001E-3</v>
      </c>
      <c r="AK233" s="74">
        <v>2.0669907407407408E-3</v>
      </c>
      <c r="AL233" s="74">
        <v>2.1620254629629628E-3</v>
      </c>
      <c r="AM233" s="74">
        <v>2.2579745370370371E-3</v>
      </c>
      <c r="AN233" s="74">
        <v>2.3568981481481483E-3</v>
      </c>
      <c r="AO233" s="74">
        <v>2.4530324074074072E-3</v>
      </c>
      <c r="AP233" s="74">
        <v>2.5485995370370372E-3</v>
      </c>
      <c r="AQ233" s="74">
        <v>2.6459027777777778E-3</v>
      </c>
      <c r="AR233" s="74">
        <v>2.7417361111111115E-3</v>
      </c>
      <c r="AS233" s="74">
        <v>2.8384027777777778E-3</v>
      </c>
      <c r="AT233" s="74">
        <v>2.9379050925925927E-3</v>
      </c>
      <c r="AU233" s="74">
        <v>3.0382291666666665E-3</v>
      </c>
      <c r="AV233" s="74">
        <v>3.1406365740740739E-3</v>
      </c>
      <c r="AW233" s="8">
        <f t="shared" si="7"/>
        <v>53.067797796949336</v>
      </c>
    </row>
    <row r="234" spans="1:49">
      <c r="A234" s="46" t="s">
        <v>162</v>
      </c>
      <c r="B234" s="46">
        <v>2019</v>
      </c>
      <c r="C234" s="85">
        <v>43805</v>
      </c>
      <c r="D234" s="46" t="s">
        <v>72</v>
      </c>
      <c r="E234" s="46" t="s">
        <v>518</v>
      </c>
      <c r="F234" s="84" t="s">
        <v>518</v>
      </c>
      <c r="G234" t="s">
        <v>40</v>
      </c>
      <c r="H234" t="s">
        <v>331</v>
      </c>
      <c r="I234" t="s">
        <v>1063</v>
      </c>
      <c r="J234" t="s">
        <v>1064</v>
      </c>
      <c r="K234" t="s">
        <v>1065</v>
      </c>
      <c r="P234" s="46">
        <v>8</v>
      </c>
      <c r="Q234">
        <v>14.103</v>
      </c>
      <c r="R234">
        <v>22.625</v>
      </c>
      <c r="S234">
        <v>30.768000000000001</v>
      </c>
      <c r="T234">
        <v>38.784999999999997</v>
      </c>
      <c r="U234">
        <v>46.973999999999997</v>
      </c>
      <c r="V234">
        <v>54.997</v>
      </c>
      <c r="W234" s="74">
        <v>7.3041666666666665E-4</v>
      </c>
      <c r="X234" s="74">
        <v>8.2633101851851867E-4</v>
      </c>
      <c r="Y234" s="74">
        <v>9.2145833333333327E-4</v>
      </c>
      <c r="Z234" s="74">
        <v>1.0170023148148148E-3</v>
      </c>
      <c r="AA234" s="74">
        <v>1.1141782407407409E-3</v>
      </c>
      <c r="AB234" s="74">
        <v>1.2105671296296296E-3</v>
      </c>
      <c r="AC234" s="74">
        <v>1.3060879629629629E-3</v>
      </c>
      <c r="AD234" s="74">
        <v>1.4018287037037037E-3</v>
      </c>
      <c r="AE234" s="74">
        <v>1.4993981481481481E-3</v>
      </c>
      <c r="AF234" s="74">
        <v>1.5944444444444446E-3</v>
      </c>
      <c r="AG234" s="74">
        <v>1.6892708333333334E-3</v>
      </c>
      <c r="AH234" s="74">
        <v>1.7834722222222221E-3</v>
      </c>
      <c r="AI234" s="74">
        <v>1.8794212962962964E-3</v>
      </c>
      <c r="AJ234" s="74">
        <v>1.9745138888888889E-3</v>
      </c>
      <c r="AK234" s="74">
        <v>2.070300925925926E-3</v>
      </c>
      <c r="AL234" s="74">
        <v>2.1681828703703702E-3</v>
      </c>
      <c r="AM234" s="74">
        <v>2.2639814814814814E-3</v>
      </c>
      <c r="AN234" s="74">
        <v>2.3616087962962965E-3</v>
      </c>
      <c r="AO234" s="74">
        <v>2.4596759259259259E-3</v>
      </c>
      <c r="AP234" s="74">
        <v>2.5598263888888888E-3</v>
      </c>
      <c r="AQ234" s="74">
        <v>2.6572337962962964E-3</v>
      </c>
      <c r="AR234" s="74">
        <v>2.7543171296296296E-3</v>
      </c>
      <c r="AS234" s="74">
        <v>2.8516898148148151E-3</v>
      </c>
      <c r="AT234" s="74">
        <v>2.9518865740740738E-3</v>
      </c>
      <c r="AU234" s="74">
        <v>3.0518981481481478E-3</v>
      </c>
      <c r="AV234" s="74">
        <v>3.1547337962962965E-3</v>
      </c>
      <c r="AW234" s="8">
        <f t="shared" si="7"/>
        <v>52.830659392667542</v>
      </c>
    </row>
    <row r="235" spans="1:49">
      <c r="A235" s="46" t="s">
        <v>162</v>
      </c>
      <c r="B235" s="46">
        <v>2019</v>
      </c>
      <c r="C235" s="85">
        <v>43805</v>
      </c>
      <c r="D235" s="46" t="s">
        <v>72</v>
      </c>
      <c r="E235" s="46" t="s">
        <v>595</v>
      </c>
      <c r="F235">
        <v>1</v>
      </c>
      <c r="G235" t="s">
        <v>47</v>
      </c>
      <c r="H235" t="s">
        <v>275</v>
      </c>
      <c r="I235" t="s">
        <v>287</v>
      </c>
      <c r="J235" t="s">
        <v>1048</v>
      </c>
      <c r="K235" t="s">
        <v>1049</v>
      </c>
      <c r="P235" s="46">
        <v>1</v>
      </c>
      <c r="Q235">
        <v>14.366</v>
      </c>
      <c r="R235">
        <v>22.687999999999999</v>
      </c>
      <c r="S235">
        <v>30.623000000000001</v>
      </c>
      <c r="T235">
        <v>38.444000000000003</v>
      </c>
      <c r="U235">
        <v>46.494</v>
      </c>
      <c r="V235">
        <v>54.334000000000003</v>
      </c>
      <c r="W235" s="74">
        <v>7.2260416666666664E-4</v>
      </c>
      <c r="X235" s="74">
        <v>8.155092592592592E-4</v>
      </c>
      <c r="Y235" s="74">
        <v>9.0949074074074077E-4</v>
      </c>
      <c r="Z235" s="74">
        <v>1.0008680555555556E-3</v>
      </c>
      <c r="AA235" s="74">
        <v>1.0933333333333333E-3</v>
      </c>
      <c r="AB235" s="74">
        <v>1.1860416666666666E-3</v>
      </c>
      <c r="AC235" s="74">
        <v>1.2805555555555554E-3</v>
      </c>
      <c r="AD235" s="74">
        <v>1.3760069444444445E-3</v>
      </c>
      <c r="AE235" s="74">
        <v>1.4693865740740741E-3</v>
      </c>
      <c r="AF235" s="74">
        <v>1.5641319444444444E-3</v>
      </c>
      <c r="AG235" s="74">
        <v>1.6566550925925926E-3</v>
      </c>
      <c r="AH235" s="74">
        <v>1.750821759259259E-3</v>
      </c>
      <c r="AI235" s="74">
        <v>1.8440046296296297E-3</v>
      </c>
      <c r="AJ235" s="74">
        <v>1.940798611111111E-3</v>
      </c>
      <c r="AK235" s="74">
        <v>2.0342129629629629E-3</v>
      </c>
      <c r="AL235" s="74">
        <v>2.1265046296296297E-3</v>
      </c>
      <c r="AM235" s="74">
        <v>2.2181944444444445E-3</v>
      </c>
      <c r="AN235" s="74">
        <v>2.3121412037037038E-3</v>
      </c>
      <c r="AO235" s="74">
        <v>2.4047222222222222E-3</v>
      </c>
      <c r="AP235" s="74">
        <v>2.4986458333333332E-3</v>
      </c>
      <c r="AQ235" s="74">
        <v>2.5913888888888892E-3</v>
      </c>
      <c r="AR235" s="74">
        <v>2.6856481481481484E-3</v>
      </c>
      <c r="AS235" s="74">
        <v>2.7797106481481479E-3</v>
      </c>
      <c r="AT235" s="74">
        <v>2.8760069444444445E-3</v>
      </c>
      <c r="AU235" s="74">
        <v>2.9681944444444447E-3</v>
      </c>
      <c r="AV235" s="74">
        <v>3.0626504629629632E-3</v>
      </c>
      <c r="AW235" s="8">
        <f t="shared" si="7"/>
        <v>54.419095055798465</v>
      </c>
    </row>
    <row r="236" spans="1:49">
      <c r="A236" s="46" t="s">
        <v>162</v>
      </c>
      <c r="B236" s="46">
        <v>2019</v>
      </c>
      <c r="C236" s="85">
        <v>43805</v>
      </c>
      <c r="D236" s="46" t="s">
        <v>72</v>
      </c>
      <c r="E236" s="46" t="s">
        <v>595</v>
      </c>
      <c r="F236">
        <v>1</v>
      </c>
      <c r="G236" t="s">
        <v>159</v>
      </c>
      <c r="H236" t="s">
        <v>1055</v>
      </c>
      <c r="I236" t="s">
        <v>1056</v>
      </c>
      <c r="J236" t="s">
        <v>1058</v>
      </c>
      <c r="K236" t="s">
        <v>1062</v>
      </c>
      <c r="P236" s="46">
        <v>2</v>
      </c>
      <c r="Q236">
        <v>13.981999999999999</v>
      </c>
      <c r="R236">
        <v>22.256</v>
      </c>
      <c r="S236">
        <v>30.324999999999999</v>
      </c>
      <c r="T236">
        <v>38.201000000000001</v>
      </c>
      <c r="U236">
        <v>46.034999999999997</v>
      </c>
      <c r="V236">
        <v>54.01</v>
      </c>
      <c r="W236" s="74">
        <v>7.161226851851852E-4</v>
      </c>
      <c r="X236" s="74">
        <v>8.0739583333333325E-4</v>
      </c>
      <c r="Y236" s="74">
        <v>9.0041666666666666E-4</v>
      </c>
      <c r="Z236" s="74">
        <v>9.9136574074074079E-4</v>
      </c>
      <c r="AA236" s="74">
        <v>1.0828240740740739E-3</v>
      </c>
      <c r="AB236" s="74">
        <v>1.1745833333333333E-3</v>
      </c>
      <c r="AC236" s="74">
        <v>1.2682870370370372E-3</v>
      </c>
      <c r="AD236" s="74">
        <v>1.3607407407407407E-3</v>
      </c>
      <c r="AE236" s="74">
        <v>1.453541666666667E-3</v>
      </c>
      <c r="AF236" s="74">
        <v>1.5472916666666667E-3</v>
      </c>
      <c r="AG236" s="74">
        <v>1.6438425925925926E-3</v>
      </c>
      <c r="AH236" s="74">
        <v>1.7371412037037036E-3</v>
      </c>
      <c r="AI236" s="74">
        <v>1.8299305555555553E-3</v>
      </c>
      <c r="AJ236" s="74">
        <v>1.9228009259259259E-3</v>
      </c>
      <c r="AK236" s="74">
        <v>2.0185763888888888E-3</v>
      </c>
      <c r="AL236" s="74">
        <v>2.116354166666667E-3</v>
      </c>
      <c r="AM236" s="74">
        <v>2.2177777777777777E-3</v>
      </c>
      <c r="AN236" s="74">
        <v>2.3142361111111111E-3</v>
      </c>
      <c r="AO236" s="74">
        <v>2.4108217592592593E-3</v>
      </c>
      <c r="AP236" s="74">
        <v>2.5082638888888889E-3</v>
      </c>
      <c r="AQ236" s="74">
        <v>2.6075115740740742E-3</v>
      </c>
      <c r="AR236" s="74">
        <v>2.704363425925926E-3</v>
      </c>
      <c r="AS236" s="74">
        <v>2.8013078703703707E-3</v>
      </c>
      <c r="AT236" s="74">
        <v>2.8986689814814812E-3</v>
      </c>
      <c r="AU236" s="74">
        <v>2.9967939814814809E-3</v>
      </c>
      <c r="AV236" s="74">
        <v>3.0964930555555555E-3</v>
      </c>
      <c r="AW236" s="8">
        <f t="shared" si="7"/>
        <v>53.824330840220235</v>
      </c>
    </row>
    <row r="237" spans="1:49">
      <c r="A237" s="46" t="s">
        <v>162</v>
      </c>
      <c r="B237" s="46">
        <v>2019</v>
      </c>
      <c r="C237" s="85">
        <v>43805</v>
      </c>
      <c r="D237" s="46" t="s">
        <v>72</v>
      </c>
      <c r="E237" s="46" t="s">
        <v>595</v>
      </c>
      <c r="F237">
        <v>2</v>
      </c>
      <c r="G237" t="s">
        <v>40</v>
      </c>
      <c r="H237" t="s">
        <v>331</v>
      </c>
      <c r="I237" t="s">
        <v>226</v>
      </c>
      <c r="J237" t="s">
        <v>1064</v>
      </c>
      <c r="K237" t="s">
        <v>1065</v>
      </c>
      <c r="P237" s="46">
        <v>1</v>
      </c>
      <c r="Q237">
        <v>14.067</v>
      </c>
      <c r="R237">
        <v>22.042000000000002</v>
      </c>
      <c r="S237">
        <v>30.027999999999999</v>
      </c>
      <c r="T237">
        <v>37.750999999999998</v>
      </c>
      <c r="U237">
        <v>45.350999999999999</v>
      </c>
      <c r="V237">
        <v>53.033999999999999</v>
      </c>
      <c r="W237" s="74">
        <v>7.035532407407407E-4</v>
      </c>
      <c r="X237" s="74">
        <v>7.9431712962962963E-4</v>
      </c>
      <c r="Y237" s="74">
        <v>8.870949074074073E-4</v>
      </c>
      <c r="Z237" s="74">
        <v>9.7712962962962966E-4</v>
      </c>
      <c r="AA237" s="74">
        <v>1.0679166666666667E-3</v>
      </c>
      <c r="AB237" s="74">
        <v>1.1570138888888891E-3</v>
      </c>
      <c r="AC237" s="74">
        <v>1.248634259259259E-3</v>
      </c>
      <c r="AD237" s="74">
        <v>1.3392708333333332E-3</v>
      </c>
      <c r="AE237" s="74">
        <v>1.4290740740740739E-3</v>
      </c>
      <c r="AF237" s="74">
        <v>1.518738425925926E-3</v>
      </c>
      <c r="AG237" s="74">
        <v>1.609976851851852E-3</v>
      </c>
      <c r="AH237" s="74">
        <v>1.7009143518518519E-3</v>
      </c>
      <c r="AI237" s="74">
        <v>1.7927083333333334E-3</v>
      </c>
      <c r="AJ237" s="74">
        <v>1.886238425925926E-3</v>
      </c>
      <c r="AK237" s="74">
        <v>1.9760763888888888E-3</v>
      </c>
      <c r="AL237" s="74">
        <v>2.0660416666666665E-3</v>
      </c>
      <c r="AM237" s="74">
        <v>2.1576620370370369E-3</v>
      </c>
      <c r="AN237" s="74">
        <v>2.2477430555555553E-3</v>
      </c>
      <c r="AO237" s="74">
        <v>2.3366087962962963E-3</v>
      </c>
      <c r="AP237" s="74">
        <v>2.4273495370370369E-3</v>
      </c>
      <c r="AQ237" s="74">
        <v>2.516550925925926E-3</v>
      </c>
      <c r="AW237" s="8"/>
    </row>
    <row r="238" spans="1:49">
      <c r="A238" s="46" t="s">
        <v>162</v>
      </c>
      <c r="B238" s="46">
        <v>2019</v>
      </c>
      <c r="C238" s="85">
        <v>43805</v>
      </c>
      <c r="D238" s="46" t="s">
        <v>72</v>
      </c>
      <c r="E238" s="46" t="s">
        <v>595</v>
      </c>
      <c r="F238">
        <v>2</v>
      </c>
      <c r="G238" t="s">
        <v>67</v>
      </c>
      <c r="H238" t="s">
        <v>340</v>
      </c>
      <c r="I238" t="s">
        <v>219</v>
      </c>
      <c r="J238" t="s">
        <v>1036</v>
      </c>
      <c r="K238" t="s">
        <v>278</v>
      </c>
      <c r="P238" s="46">
        <v>2</v>
      </c>
      <c r="Q238">
        <v>14.333</v>
      </c>
      <c r="R238">
        <v>22.782</v>
      </c>
      <c r="S238">
        <v>30.861999999999998</v>
      </c>
      <c r="T238">
        <v>38.817</v>
      </c>
      <c r="U238">
        <v>46.86</v>
      </c>
      <c r="V238">
        <v>54.746000000000002</v>
      </c>
      <c r="W238" s="74">
        <v>7.2483796296296304E-4</v>
      </c>
      <c r="X238" s="74">
        <v>8.180324074074074E-4</v>
      </c>
      <c r="Y238" s="74">
        <v>9.1042824074074073E-4</v>
      </c>
      <c r="Z238" s="74">
        <v>1.0033449074074074E-3</v>
      </c>
      <c r="AA238" s="74">
        <v>1.0983101851851852E-3</v>
      </c>
      <c r="AB238" s="74">
        <v>1.1902314814814816E-3</v>
      </c>
      <c r="AC238" s="74">
        <v>1.2826620370370372E-3</v>
      </c>
      <c r="AD238" s="74">
        <v>1.3746643518518517E-3</v>
      </c>
      <c r="AE238" s="74">
        <v>1.468587962962963E-3</v>
      </c>
      <c r="AF238" s="74">
        <v>1.5611689814814813E-3</v>
      </c>
      <c r="AG238" s="74">
        <v>1.6540162037037038E-3</v>
      </c>
      <c r="AH238" s="74">
        <v>1.7480324074074073E-3</v>
      </c>
      <c r="AI238" s="74">
        <v>1.8427893518518517E-3</v>
      </c>
      <c r="AJ238" s="74">
        <v>1.938576388888889E-3</v>
      </c>
      <c r="AK238" s="74">
        <v>2.0310532407407408E-3</v>
      </c>
      <c r="AL238" s="74">
        <v>2.1219907407407407E-3</v>
      </c>
      <c r="AM238" s="74">
        <v>2.2158796296296297E-3</v>
      </c>
      <c r="AN238" s="74">
        <v>2.3113541666666669E-3</v>
      </c>
      <c r="AO238" s="74">
        <v>2.4096643518518516E-3</v>
      </c>
      <c r="AP238" s="74">
        <v>2.5064930555555556E-3</v>
      </c>
      <c r="AW238" s="8"/>
    </row>
    <row r="239" spans="1:49">
      <c r="A239" s="46" t="s">
        <v>162</v>
      </c>
      <c r="B239" s="46">
        <v>2019</v>
      </c>
      <c r="C239" s="85">
        <v>43805</v>
      </c>
      <c r="D239" s="46" t="s">
        <v>72</v>
      </c>
      <c r="E239" s="46" t="s">
        <v>595</v>
      </c>
      <c r="F239" s="52">
        <v>3</v>
      </c>
      <c r="G239" t="s">
        <v>36</v>
      </c>
      <c r="H239" t="s">
        <v>326</v>
      </c>
      <c r="I239" t="s">
        <v>1043</v>
      </c>
      <c r="J239" t="s">
        <v>263</v>
      </c>
      <c r="K239" t="s">
        <v>566</v>
      </c>
      <c r="P239" s="46">
        <v>1</v>
      </c>
      <c r="Q239">
        <v>14.231</v>
      </c>
      <c r="R239">
        <v>22.542000000000002</v>
      </c>
      <c r="S239">
        <v>30.292000000000002</v>
      </c>
      <c r="T239">
        <v>37.881999999999998</v>
      </c>
      <c r="U239">
        <v>45.48</v>
      </c>
      <c r="V239">
        <v>53.189</v>
      </c>
      <c r="W239" s="74">
        <v>7.0458333333333321E-4</v>
      </c>
      <c r="X239" s="74">
        <v>7.9428240740740729E-4</v>
      </c>
      <c r="Y239" s="74">
        <v>8.8497685185185174E-4</v>
      </c>
      <c r="Z239" s="74">
        <v>9.7371527777777777E-4</v>
      </c>
      <c r="AA239" s="74">
        <v>1.0618750000000001E-3</v>
      </c>
      <c r="AB239" s="74">
        <v>1.1503587962962962E-3</v>
      </c>
      <c r="AC239" s="74">
        <v>1.2405092592592591E-3</v>
      </c>
      <c r="AD239" s="74">
        <v>1.3295370370370371E-3</v>
      </c>
      <c r="AE239" s="74">
        <v>1.4185763888888887E-3</v>
      </c>
      <c r="AF239" s="74">
        <v>1.5071990740740742E-3</v>
      </c>
      <c r="AG239" s="74">
        <v>1.5953125000000002E-3</v>
      </c>
      <c r="AH239" s="74">
        <v>1.685138888888889E-3</v>
      </c>
      <c r="AI239" s="74">
        <v>1.7739120370370372E-3</v>
      </c>
      <c r="AJ239" s="74">
        <v>1.8640393518518518E-3</v>
      </c>
      <c r="AK239" s="74">
        <v>1.9529282407407405E-3</v>
      </c>
      <c r="AL239" s="74">
        <v>2.0423263888888891E-3</v>
      </c>
      <c r="AM239" s="74">
        <v>2.1329861111111111E-3</v>
      </c>
      <c r="AN239" s="74">
        <v>2.2242939814814816E-3</v>
      </c>
      <c r="AO239" s="74">
        <v>2.3129861111111111E-3</v>
      </c>
      <c r="AP239" s="74">
        <v>2.4010069444444448E-3</v>
      </c>
      <c r="AQ239" s="74">
        <v>2.4890162037037038E-3</v>
      </c>
      <c r="AR239" s="74">
        <v>2.5778703703703706E-3</v>
      </c>
      <c r="AS239" s="74">
        <v>2.6682523148148147E-3</v>
      </c>
      <c r="AT239" s="74">
        <v>2.7587847222222219E-3</v>
      </c>
      <c r="AU239" s="74">
        <v>2.8498726851851858E-3</v>
      </c>
      <c r="AV239" s="74">
        <v>2.9432291666666665E-3</v>
      </c>
      <c r="AW239" s="8">
        <f t="shared" ref="AW239:AW270" si="8">3.6*4000/(AV239*86400)</f>
        <v>56.627145637940188</v>
      </c>
    </row>
    <row r="240" spans="1:49">
      <c r="A240" s="46" t="s">
        <v>162</v>
      </c>
      <c r="B240" s="46">
        <v>2019</v>
      </c>
      <c r="C240" s="85">
        <v>43805</v>
      </c>
      <c r="D240" s="46" t="s">
        <v>72</v>
      </c>
      <c r="E240" s="46" t="s">
        <v>595</v>
      </c>
      <c r="F240" s="52">
        <v>3</v>
      </c>
      <c r="G240" t="s">
        <v>27</v>
      </c>
      <c r="H240" t="s">
        <v>317</v>
      </c>
      <c r="I240" t="s">
        <v>1038</v>
      </c>
      <c r="J240" t="s">
        <v>1039</v>
      </c>
      <c r="K240" t="s">
        <v>1040</v>
      </c>
      <c r="P240" s="46">
        <v>2</v>
      </c>
      <c r="Q240">
        <v>14.301</v>
      </c>
      <c r="R240">
        <v>22.577000000000002</v>
      </c>
      <c r="S240">
        <v>30.384</v>
      </c>
      <c r="T240">
        <v>38</v>
      </c>
      <c r="U240">
        <v>45.716999999999999</v>
      </c>
      <c r="V240">
        <v>53.401000000000003</v>
      </c>
      <c r="W240" s="74">
        <v>7.0824074074074073E-4</v>
      </c>
      <c r="X240" s="74">
        <v>7.9690972222222229E-4</v>
      </c>
      <c r="Y240" s="74">
        <v>8.8458333333333347E-4</v>
      </c>
      <c r="Z240" s="74">
        <v>9.721412037037038E-4</v>
      </c>
      <c r="AA240" s="74">
        <v>1.0617361111111112E-3</v>
      </c>
      <c r="AB240" s="74">
        <v>1.149699074074074E-3</v>
      </c>
      <c r="AC240" s="74">
        <v>1.2381249999999999E-3</v>
      </c>
      <c r="AD240" s="74">
        <v>1.3264583333333331E-3</v>
      </c>
      <c r="AE240" s="74">
        <v>1.4166782407407409E-3</v>
      </c>
      <c r="AF240" s="74">
        <v>1.5049074074074073E-3</v>
      </c>
      <c r="AG240" s="74">
        <v>1.5947222222222224E-3</v>
      </c>
      <c r="AH240" s="74">
        <v>1.6848958333333334E-3</v>
      </c>
      <c r="AI240" s="74">
        <v>1.7759027777777779E-3</v>
      </c>
      <c r="AJ240" s="74">
        <v>1.8665740740740741E-3</v>
      </c>
      <c r="AK240" s="74">
        <v>1.9593055555555557E-3</v>
      </c>
      <c r="AL240" s="74">
        <v>2.0497685185185185E-3</v>
      </c>
      <c r="AM240" s="74">
        <v>2.1398148148148149E-3</v>
      </c>
      <c r="AN240" s="74">
        <v>2.2322222222222222E-3</v>
      </c>
      <c r="AO240" s="74">
        <v>2.3232175925925924E-3</v>
      </c>
      <c r="AP240" s="74">
        <v>2.4144097222222223E-3</v>
      </c>
      <c r="AQ240" s="74">
        <v>2.5050694444444443E-3</v>
      </c>
      <c r="AR240" s="74">
        <v>2.5981597222222226E-3</v>
      </c>
      <c r="AS240" s="74">
        <v>2.6914930555555559E-3</v>
      </c>
      <c r="AT240" s="74">
        <v>2.7870833333333328E-3</v>
      </c>
      <c r="AU240" s="74">
        <v>2.8792708333333339E-3</v>
      </c>
      <c r="AV240" s="74">
        <v>2.971863425925926E-3</v>
      </c>
      <c r="AW240" s="8">
        <f t="shared" si="8"/>
        <v>56.081536322531143</v>
      </c>
    </row>
    <row r="241" spans="1:49">
      <c r="A241" s="46" t="s">
        <v>162</v>
      </c>
      <c r="B241" s="46">
        <v>2019</v>
      </c>
      <c r="C241" s="85">
        <v>43805</v>
      </c>
      <c r="D241" s="46" t="s">
        <v>72</v>
      </c>
      <c r="E241" s="46" t="s">
        <v>595</v>
      </c>
      <c r="F241" s="52">
        <v>4</v>
      </c>
      <c r="G241" t="s">
        <v>29</v>
      </c>
      <c r="H241" t="s">
        <v>333</v>
      </c>
      <c r="I241" t="s">
        <v>314</v>
      </c>
      <c r="J241" t="s">
        <v>557</v>
      </c>
      <c r="K241" t="s">
        <v>1042</v>
      </c>
      <c r="P241" s="46">
        <v>1</v>
      </c>
      <c r="Q241">
        <v>14.311999999999999</v>
      </c>
      <c r="R241">
        <v>22.620999999999999</v>
      </c>
      <c r="S241">
        <v>30.456</v>
      </c>
      <c r="T241">
        <v>38.183999999999997</v>
      </c>
      <c r="U241">
        <v>46.031999999999996</v>
      </c>
      <c r="V241">
        <v>53.835999999999999</v>
      </c>
      <c r="W241" s="74">
        <v>7.134143518518518E-4</v>
      </c>
      <c r="X241" s="74">
        <v>8.0469907407407411E-4</v>
      </c>
      <c r="Y241" s="74">
        <v>8.938541666666666E-4</v>
      </c>
      <c r="Z241" s="74">
        <v>9.8250000000000008E-4</v>
      </c>
      <c r="AA241" s="74">
        <v>1.0701388888888889E-3</v>
      </c>
      <c r="AB241" s="74">
        <v>1.1587731481481481E-3</v>
      </c>
      <c r="AC241" s="74">
        <v>1.2458564814814815E-3</v>
      </c>
      <c r="AD241" s="74">
        <v>1.333402777777778E-3</v>
      </c>
      <c r="AE241" s="74">
        <v>1.4213310185185186E-3</v>
      </c>
      <c r="AF241" s="74">
        <v>1.5091666666666667E-3</v>
      </c>
      <c r="AG241" s="74">
        <v>1.5991782407407406E-3</v>
      </c>
      <c r="AH241" s="74">
        <v>1.6880439814814813E-3</v>
      </c>
      <c r="AI241" s="74">
        <v>1.7774421296296297E-3</v>
      </c>
      <c r="AJ241" s="74">
        <v>1.8682523148148148E-3</v>
      </c>
      <c r="AK241" s="74">
        <v>1.9581944444444443E-3</v>
      </c>
      <c r="AL241" s="74">
        <v>2.0493981481481483E-3</v>
      </c>
      <c r="AM241" s="74">
        <v>2.1404513888888892E-3</v>
      </c>
      <c r="AN241" s="74">
        <v>2.2324768518518518E-3</v>
      </c>
      <c r="AO241" s="74">
        <v>2.322615740740741E-3</v>
      </c>
      <c r="AP241" s="74">
        <v>2.4130092592592593E-3</v>
      </c>
      <c r="AQ241" s="74">
        <v>2.5026967592592592E-3</v>
      </c>
      <c r="AR241" s="74">
        <v>2.5939583333333331E-3</v>
      </c>
      <c r="AS241" s="74">
        <v>2.6850462962962965E-3</v>
      </c>
      <c r="AT241" s="74">
        <v>2.7771064814814815E-3</v>
      </c>
      <c r="AU241" s="74">
        <v>2.868449074074074E-3</v>
      </c>
      <c r="AV241" s="74">
        <v>2.9594328703703705E-3</v>
      </c>
      <c r="AW241" s="8">
        <f t="shared" si="8"/>
        <v>56.317096540800556</v>
      </c>
    </row>
    <row r="242" spans="1:49">
      <c r="A242" s="46" t="s">
        <v>162</v>
      </c>
      <c r="B242" s="46">
        <v>2019</v>
      </c>
      <c r="C242" s="85">
        <v>43805</v>
      </c>
      <c r="D242" s="46" t="s">
        <v>72</v>
      </c>
      <c r="E242" s="46" t="s">
        <v>595</v>
      </c>
      <c r="F242" s="52">
        <v>4</v>
      </c>
      <c r="G242" t="s">
        <v>165</v>
      </c>
      <c r="H242" t="s">
        <v>558</v>
      </c>
      <c r="I242" t="s">
        <v>346</v>
      </c>
      <c r="J242" t="s">
        <v>1067</v>
      </c>
      <c r="K242" t="s">
        <v>281</v>
      </c>
      <c r="P242" s="46">
        <v>2</v>
      </c>
      <c r="Q242">
        <v>14.3</v>
      </c>
      <c r="R242">
        <v>22.696999999999999</v>
      </c>
      <c r="S242">
        <v>30.710999999999999</v>
      </c>
      <c r="T242">
        <v>38.645000000000003</v>
      </c>
      <c r="U242">
        <v>46.606000000000002</v>
      </c>
      <c r="V242">
        <v>54.401000000000003</v>
      </c>
      <c r="W242" s="74">
        <v>7.196990740740741E-4</v>
      </c>
      <c r="X242" s="74">
        <v>8.1091435185185183E-4</v>
      </c>
      <c r="Y242" s="74">
        <v>9.0158564814814799E-4</v>
      </c>
      <c r="Z242" s="74">
        <v>9.9402777777777792E-4</v>
      </c>
      <c r="AA242" s="74">
        <v>1.0890856481481483E-3</v>
      </c>
      <c r="AB242" s="74">
        <v>1.1840856481481481E-3</v>
      </c>
      <c r="AC242" s="74">
        <v>1.279849537037037E-3</v>
      </c>
      <c r="AD242" s="74">
        <v>1.3735069444444446E-3</v>
      </c>
      <c r="AE242" s="74">
        <v>1.4667245370370372E-3</v>
      </c>
      <c r="AF242" s="74">
        <v>1.5586342592592594E-3</v>
      </c>
      <c r="AG242" s="74">
        <v>1.6517708333333334E-3</v>
      </c>
      <c r="AH242" s="74">
        <v>1.742685185185185E-3</v>
      </c>
      <c r="AI242" s="74">
        <v>1.8327314814814818E-3</v>
      </c>
      <c r="AJ242" s="74">
        <v>1.9221296296296295E-3</v>
      </c>
      <c r="AK242" s="74">
        <v>2.0140740740740739E-3</v>
      </c>
      <c r="AL242" s="74">
        <v>2.1040046296296297E-3</v>
      </c>
      <c r="AM242" s="74">
        <v>2.1947800925925928E-3</v>
      </c>
      <c r="AN242" s="74">
        <v>2.2872337962962963E-3</v>
      </c>
      <c r="AO242" s="74">
        <v>2.3805555555555555E-3</v>
      </c>
      <c r="AP242" s="74">
        <v>2.4752314814814815E-3</v>
      </c>
      <c r="AQ242" s="74">
        <v>2.5717708333333335E-3</v>
      </c>
      <c r="AR242" s="74">
        <v>2.6659027777777779E-3</v>
      </c>
      <c r="AS242" s="74">
        <v>2.7596759259259258E-3</v>
      </c>
      <c r="AT242" s="74">
        <v>2.8524305555555555E-3</v>
      </c>
      <c r="AU242" s="74">
        <v>2.9446064814814816E-3</v>
      </c>
      <c r="AV242" s="74">
        <v>3.03619212962963E-3</v>
      </c>
      <c r="AW242" s="8">
        <f t="shared" si="8"/>
        <v>54.893320169101912</v>
      </c>
    </row>
    <row r="243" spans="1:49">
      <c r="A243" s="46" t="s">
        <v>162</v>
      </c>
      <c r="B243" s="46">
        <v>2019</v>
      </c>
      <c r="C243" s="85">
        <v>43805</v>
      </c>
      <c r="D243" s="46" t="s">
        <v>72</v>
      </c>
      <c r="E243" s="46" t="s">
        <v>209</v>
      </c>
      <c r="F243" s="52" t="s">
        <v>210</v>
      </c>
      <c r="G243" t="s">
        <v>29</v>
      </c>
      <c r="H243" t="s">
        <v>333</v>
      </c>
      <c r="I243" t="s">
        <v>314</v>
      </c>
      <c r="J243" t="s">
        <v>557</v>
      </c>
      <c r="K243" t="s">
        <v>1041</v>
      </c>
      <c r="P243" s="46">
        <v>1</v>
      </c>
      <c r="Q243">
        <v>14.343999999999999</v>
      </c>
      <c r="R243">
        <v>22.518999999999998</v>
      </c>
      <c r="S243">
        <v>30.145</v>
      </c>
      <c r="T243">
        <v>37.670999999999999</v>
      </c>
      <c r="U243">
        <v>45.338000000000001</v>
      </c>
      <c r="V243">
        <v>52.881999999999998</v>
      </c>
      <c r="W243" s="74">
        <v>6.9961805555555543E-4</v>
      </c>
      <c r="X243" s="74">
        <v>7.885763888888889E-4</v>
      </c>
      <c r="Y243" s="74">
        <v>8.7627314814814816E-4</v>
      </c>
      <c r="Z243" s="74">
        <v>9.6461805555555569E-4</v>
      </c>
      <c r="AA243" s="74">
        <v>1.0531828703703703E-3</v>
      </c>
      <c r="AB243" s="74">
        <v>1.142314814814815E-3</v>
      </c>
      <c r="AC243" s="74">
        <v>1.2299884259259258E-3</v>
      </c>
      <c r="AD243" s="74">
        <v>1.317685185185185E-3</v>
      </c>
      <c r="AE243" s="74">
        <v>1.404803240740741E-3</v>
      </c>
      <c r="AF243" s="74">
        <v>1.4918171296296296E-3</v>
      </c>
      <c r="AG243" s="74">
        <v>1.5806018518518521E-3</v>
      </c>
      <c r="AH243" s="74">
        <v>1.6677546296296295E-3</v>
      </c>
      <c r="AI243" s="74">
        <v>1.7547337962962966E-3</v>
      </c>
      <c r="AJ243" s="74">
        <v>1.8416435185185185E-3</v>
      </c>
      <c r="AK243" s="74">
        <v>1.9306365740740742E-3</v>
      </c>
      <c r="AL243" s="74">
        <v>2.0180902777777779E-3</v>
      </c>
      <c r="AM243" s="74">
        <v>2.1052314814814818E-3</v>
      </c>
      <c r="AN243" s="74">
        <v>2.1921064814814815E-3</v>
      </c>
      <c r="AO243" s="74">
        <v>2.2808333333333331E-3</v>
      </c>
      <c r="AP243" s="74">
        <v>2.3687615740740739E-3</v>
      </c>
      <c r="AQ243" s="74">
        <v>2.4574537037037034E-3</v>
      </c>
      <c r="AR243" s="74">
        <v>2.5462615740740741E-3</v>
      </c>
      <c r="AS243" s="74">
        <v>2.6370370370370371E-3</v>
      </c>
      <c r="AT243" s="74">
        <v>2.7247569444444446E-3</v>
      </c>
      <c r="AU243" s="74">
        <v>2.8129629629629629E-3</v>
      </c>
      <c r="AV243" s="74">
        <v>2.9016782407407411E-3</v>
      </c>
      <c r="AW243" s="8">
        <f t="shared" si="8"/>
        <v>57.438024770148175</v>
      </c>
    </row>
    <row r="244" spans="1:49">
      <c r="A244" s="46" t="s">
        <v>162</v>
      </c>
      <c r="B244" s="46">
        <v>2019</v>
      </c>
      <c r="C244" s="85">
        <v>43805</v>
      </c>
      <c r="D244" s="46" t="s">
        <v>72</v>
      </c>
      <c r="E244" s="46" t="s">
        <v>209</v>
      </c>
      <c r="F244" s="52" t="s">
        <v>210</v>
      </c>
      <c r="G244" t="s">
        <v>36</v>
      </c>
      <c r="H244" t="s">
        <v>277</v>
      </c>
      <c r="I244" t="s">
        <v>326</v>
      </c>
      <c r="J244" t="s">
        <v>1043</v>
      </c>
      <c r="K244" t="s">
        <v>566</v>
      </c>
      <c r="P244" s="46">
        <v>2</v>
      </c>
      <c r="Q244">
        <v>14.064</v>
      </c>
      <c r="R244">
        <v>22.23</v>
      </c>
      <c r="S244">
        <v>29.96</v>
      </c>
      <c r="T244">
        <v>37.588000000000001</v>
      </c>
      <c r="U244">
        <v>45.271999999999998</v>
      </c>
      <c r="V244">
        <v>53.048000000000002</v>
      </c>
      <c r="W244" s="74">
        <v>7.0195601851851853E-4</v>
      </c>
      <c r="X244" s="74">
        <v>7.9031250000000011E-4</v>
      </c>
      <c r="Y244" s="74">
        <v>8.795949074074075E-4</v>
      </c>
      <c r="Z244" s="74">
        <v>9.6731481481481484E-4</v>
      </c>
      <c r="AA244" s="74">
        <v>1.0545601851851851E-3</v>
      </c>
      <c r="AB244" s="74">
        <v>1.1420370370370371E-3</v>
      </c>
      <c r="AC244" s="74">
        <v>1.230914351851852E-3</v>
      </c>
      <c r="AD244" s="74">
        <v>1.3196759259259262E-3</v>
      </c>
      <c r="AE244" s="74">
        <v>1.408101851851852E-3</v>
      </c>
      <c r="AF244" s="74">
        <v>1.4967708333333332E-3</v>
      </c>
      <c r="AG244" s="74">
        <v>1.5850694444444443E-3</v>
      </c>
      <c r="AH244" s="74">
        <v>1.6752777777777775E-3</v>
      </c>
      <c r="AI244" s="74">
        <v>1.763900462962963E-3</v>
      </c>
      <c r="AJ244" s="74">
        <v>1.853576388888889E-3</v>
      </c>
      <c r="AK244" s="74">
        <v>1.942164351851852E-3</v>
      </c>
      <c r="AL244" s="74">
        <v>2.0318287037037037E-3</v>
      </c>
      <c r="AM244" s="74">
        <v>2.1215046296296299E-3</v>
      </c>
      <c r="AN244" s="74">
        <v>2.2103587962962966E-3</v>
      </c>
      <c r="AO244" s="74">
        <v>2.2989004629629631E-3</v>
      </c>
      <c r="AP244" s="74">
        <v>2.3870254629629632E-3</v>
      </c>
      <c r="AQ244" s="74">
        <v>2.4749884259259261E-3</v>
      </c>
      <c r="AR244" s="74">
        <v>2.5645833333333332E-3</v>
      </c>
      <c r="AS244" s="74">
        <v>2.6531134259259255E-3</v>
      </c>
      <c r="AT244" s="74">
        <v>2.7416550925925924E-3</v>
      </c>
      <c r="AU244" s="74">
        <v>2.8310763888888886E-3</v>
      </c>
      <c r="AV244" s="74">
        <v>2.9219907407407406E-3</v>
      </c>
      <c r="AW244" s="8">
        <f t="shared" si="8"/>
        <v>57.038738810108534</v>
      </c>
    </row>
    <row r="245" spans="1:49">
      <c r="A245" s="46" t="s">
        <v>162</v>
      </c>
      <c r="B245" s="46">
        <v>2019</v>
      </c>
      <c r="C245" s="85">
        <v>43805</v>
      </c>
      <c r="D245" s="46" t="s">
        <v>72</v>
      </c>
      <c r="E245" s="46" t="s">
        <v>209</v>
      </c>
      <c r="F245" s="52" t="s">
        <v>211</v>
      </c>
      <c r="G245" t="s">
        <v>27</v>
      </c>
      <c r="H245" t="s">
        <v>317</v>
      </c>
      <c r="I245" t="s">
        <v>1038</v>
      </c>
      <c r="J245" t="s">
        <v>1039</v>
      </c>
      <c r="K245" t="s">
        <v>1040</v>
      </c>
      <c r="P245" s="46">
        <v>3</v>
      </c>
      <c r="Q245">
        <v>14.32</v>
      </c>
      <c r="R245">
        <v>22.472000000000001</v>
      </c>
      <c r="S245">
        <v>30.181999999999999</v>
      </c>
      <c r="T245">
        <v>37.755000000000003</v>
      </c>
      <c r="U245">
        <v>45.457000000000001</v>
      </c>
      <c r="V245">
        <v>53.039000000000001</v>
      </c>
      <c r="W245" s="74">
        <v>7.0107638888888878E-4</v>
      </c>
      <c r="X245" s="74">
        <v>7.8995370370370374E-4</v>
      </c>
      <c r="Y245" s="74">
        <v>8.784143518518519E-4</v>
      </c>
      <c r="Z245" s="74">
        <v>9.6784722222222226E-4</v>
      </c>
      <c r="AA245" s="74">
        <v>1.0577777777777779E-3</v>
      </c>
      <c r="AB245" s="74">
        <v>1.1497916666666666E-3</v>
      </c>
      <c r="AC245" s="74">
        <v>1.2405324074074074E-3</v>
      </c>
      <c r="AD245" s="74">
        <v>1.3310763888888888E-3</v>
      </c>
      <c r="AE245" s="74">
        <v>1.4210300925925927E-3</v>
      </c>
      <c r="AF245" s="74">
        <v>1.5123958333333333E-3</v>
      </c>
      <c r="AG245" s="74">
        <v>1.6010300925925925E-3</v>
      </c>
      <c r="AH245" s="74">
        <v>1.6897106481481483E-3</v>
      </c>
      <c r="AI245" s="74">
        <v>1.7807870370370371E-3</v>
      </c>
      <c r="AJ245" s="74">
        <v>1.8704513888888887E-3</v>
      </c>
      <c r="AK245" s="74">
        <v>1.9599652777777779E-3</v>
      </c>
      <c r="AL245" s="74">
        <v>2.0512268518518518E-3</v>
      </c>
      <c r="AM245" s="74">
        <v>2.1421527777777775E-3</v>
      </c>
      <c r="AN245" s="74">
        <v>2.2342824074074075E-3</v>
      </c>
      <c r="AO245" s="74">
        <v>2.3276273148148149E-3</v>
      </c>
      <c r="AP245" s="74">
        <v>2.4236226851851853E-3</v>
      </c>
      <c r="AQ245" s="74">
        <v>2.5181134259259258E-3</v>
      </c>
      <c r="AR245" s="74">
        <v>2.6129861111111111E-3</v>
      </c>
      <c r="AS245" s="74">
        <v>2.7093981481481478E-3</v>
      </c>
      <c r="AT245" s="74">
        <v>2.8023495370370372E-3</v>
      </c>
      <c r="AU245" s="74">
        <v>2.894502314814815E-3</v>
      </c>
      <c r="AV245" s="74">
        <v>2.98806712962963E-3</v>
      </c>
      <c r="AW245" s="8">
        <f t="shared" si="8"/>
        <v>55.777417118244244</v>
      </c>
    </row>
    <row r="246" spans="1:49">
      <c r="A246" s="46" t="s">
        <v>162</v>
      </c>
      <c r="B246" s="46">
        <v>2019</v>
      </c>
      <c r="C246" s="85">
        <v>43805</v>
      </c>
      <c r="D246" s="46" t="s">
        <v>72</v>
      </c>
      <c r="E246" s="46" t="s">
        <v>209</v>
      </c>
      <c r="F246" s="52" t="s">
        <v>211</v>
      </c>
      <c r="G246" t="s">
        <v>165</v>
      </c>
      <c r="H246" t="s">
        <v>558</v>
      </c>
      <c r="I246" t="s">
        <v>346</v>
      </c>
      <c r="J246" t="s">
        <v>1067</v>
      </c>
      <c r="K246" t="s">
        <v>281</v>
      </c>
      <c r="P246" s="46">
        <v>4</v>
      </c>
      <c r="Q246">
        <v>14.641</v>
      </c>
      <c r="R246">
        <v>23.27</v>
      </c>
      <c r="S246">
        <v>31.29</v>
      </c>
      <c r="T246">
        <v>39.107999999999997</v>
      </c>
      <c r="U246">
        <v>47</v>
      </c>
      <c r="V246">
        <v>54.716999999999999</v>
      </c>
      <c r="W246" s="74">
        <v>7.2200231481481475E-4</v>
      </c>
      <c r="X246" s="74">
        <v>8.1212962962962966E-4</v>
      </c>
      <c r="Y246" s="74">
        <v>9.0074074074074091E-4</v>
      </c>
      <c r="Z246" s="74">
        <v>9.8840277777777772E-4</v>
      </c>
      <c r="AA246" s="74">
        <v>1.0762731481481482E-3</v>
      </c>
      <c r="AB246" s="74">
        <v>1.1645486111111112E-3</v>
      </c>
      <c r="AC246" s="74">
        <v>1.2552777777777779E-3</v>
      </c>
      <c r="AD246" s="74">
        <v>1.3444212962962965E-3</v>
      </c>
      <c r="AE246" s="74">
        <v>1.4341319444444445E-3</v>
      </c>
      <c r="AF246" s="74">
        <v>1.5235416666666668E-3</v>
      </c>
      <c r="AG246" s="74">
        <v>1.6149189814814817E-3</v>
      </c>
      <c r="AH246" s="74">
        <v>1.7041898148148148E-3</v>
      </c>
      <c r="AI246" s="74">
        <v>1.7928935185185185E-3</v>
      </c>
      <c r="AJ246" s="74">
        <v>1.8821875E-3</v>
      </c>
      <c r="AK246" s="74">
        <v>1.974837962962963E-3</v>
      </c>
      <c r="AL246" s="74">
        <v>2.0655902777777777E-3</v>
      </c>
      <c r="AM246" s="74">
        <v>2.1591782407407406E-3</v>
      </c>
      <c r="AN246" s="74">
        <v>2.2513078703703705E-3</v>
      </c>
      <c r="AO246" s="74">
        <v>2.3476851851851849E-3</v>
      </c>
      <c r="AP246" s="74">
        <v>2.4414236111111108E-3</v>
      </c>
      <c r="AQ246" s="74">
        <v>2.5357754629629632E-3</v>
      </c>
      <c r="AR246" s="74">
        <v>2.6300115740740741E-3</v>
      </c>
      <c r="AS246" s="74">
        <v>2.7259259259259263E-3</v>
      </c>
      <c r="AT246" s="74">
        <v>2.8194560185185184E-3</v>
      </c>
      <c r="AU246" s="74">
        <v>2.9154050925925927E-3</v>
      </c>
      <c r="AV246" s="74">
        <v>3.0100231481481484E-3</v>
      </c>
      <c r="AW246" s="8">
        <f t="shared" si="8"/>
        <v>55.370559780978667</v>
      </c>
    </row>
    <row r="247" spans="1:49">
      <c r="A247" s="46" t="s">
        <v>130</v>
      </c>
      <c r="B247" s="46">
        <v>2019</v>
      </c>
      <c r="C247" s="10">
        <v>43797</v>
      </c>
      <c r="D247" s="46" t="s">
        <v>72</v>
      </c>
      <c r="E247" s="46" t="s">
        <v>518</v>
      </c>
      <c r="F247" s="84" t="s">
        <v>518</v>
      </c>
      <c r="G247" t="s">
        <v>29</v>
      </c>
      <c r="H247" t="s">
        <v>222</v>
      </c>
      <c r="I247" t="s">
        <v>1068</v>
      </c>
      <c r="J247" t="s">
        <v>558</v>
      </c>
      <c r="K247" t="s">
        <v>1067</v>
      </c>
      <c r="P247" s="46">
        <v>1</v>
      </c>
      <c r="Q247">
        <v>14.266</v>
      </c>
      <c r="R247">
        <v>22.521000000000001</v>
      </c>
      <c r="S247">
        <v>30.34</v>
      </c>
      <c r="T247">
        <v>38.125</v>
      </c>
      <c r="U247">
        <v>46.082999999999998</v>
      </c>
      <c r="V247">
        <v>53.914000000000001</v>
      </c>
      <c r="W247" s="74">
        <v>7.149652777777778E-4</v>
      </c>
      <c r="X247" s="74">
        <v>8.0755787037037037E-4</v>
      </c>
      <c r="Y247" s="74">
        <v>8.9898148148148151E-4</v>
      </c>
      <c r="Z247" s="74">
        <v>9.9011574074074084E-4</v>
      </c>
      <c r="AA247" s="74">
        <v>1.0821064814814814E-3</v>
      </c>
      <c r="AB247" s="74">
        <v>1.1763310185185184E-3</v>
      </c>
      <c r="AC247" s="74">
        <v>1.2688425925925925E-3</v>
      </c>
      <c r="AD247" s="74">
        <v>1.3603935185185184E-3</v>
      </c>
      <c r="AE247" s="74">
        <v>1.4514583333333332E-3</v>
      </c>
      <c r="AF247" s="74">
        <v>1.541886574074074E-3</v>
      </c>
      <c r="AG247" s="74">
        <v>1.6346759259259259E-3</v>
      </c>
      <c r="AH247" s="74">
        <v>1.7250115740740741E-3</v>
      </c>
      <c r="AI247" s="74">
        <v>1.816574074074074E-3</v>
      </c>
      <c r="AJ247" s="74">
        <v>1.9100115740740742E-3</v>
      </c>
      <c r="AK247" s="74">
        <v>2.0034837962962962E-3</v>
      </c>
      <c r="AL247" s="74">
        <v>2.098865740740741E-3</v>
      </c>
      <c r="AM247" s="74">
        <v>2.1930324074074074E-3</v>
      </c>
      <c r="AN247" s="74">
        <v>2.286712962962963E-3</v>
      </c>
      <c r="AO247" s="74">
        <v>2.3816898148148148E-3</v>
      </c>
      <c r="AP247" s="74">
        <v>2.4796874999999997E-3</v>
      </c>
      <c r="AQ247" s="74">
        <v>2.5790740740740743E-3</v>
      </c>
      <c r="AR247" s="74">
        <v>2.6821527777777777E-3</v>
      </c>
      <c r="AS247" s="74">
        <v>2.782013888888889E-3</v>
      </c>
      <c r="AT247" s="74">
        <v>2.8807060185185186E-3</v>
      </c>
      <c r="AU247" s="74">
        <v>2.9823726851851851E-3</v>
      </c>
      <c r="AV247" s="74">
        <v>3.0844560185185181E-3</v>
      </c>
      <c r="AW247" s="8">
        <f t="shared" si="8"/>
        <v>54.034379373876639</v>
      </c>
    </row>
    <row r="248" spans="1:49">
      <c r="A248" s="46" t="s">
        <v>130</v>
      </c>
      <c r="B248" s="46">
        <v>2019</v>
      </c>
      <c r="C248" s="10">
        <v>43797</v>
      </c>
      <c r="D248" s="46" t="s">
        <v>72</v>
      </c>
      <c r="E248" s="46" t="s">
        <v>518</v>
      </c>
      <c r="F248" s="84" t="s">
        <v>518</v>
      </c>
      <c r="G248" t="s">
        <v>53</v>
      </c>
      <c r="H248" t="s">
        <v>279</v>
      </c>
      <c r="I248" t="s">
        <v>597</v>
      </c>
      <c r="J248" t="s">
        <v>528</v>
      </c>
      <c r="K248" t="s">
        <v>327</v>
      </c>
      <c r="P248" s="46">
        <v>2</v>
      </c>
      <c r="Q248">
        <v>14.361000000000001</v>
      </c>
      <c r="R248">
        <v>22.754000000000001</v>
      </c>
      <c r="S248">
        <v>30.777999999999999</v>
      </c>
      <c r="T248">
        <v>38.771999999999998</v>
      </c>
      <c r="U248">
        <v>46.555</v>
      </c>
      <c r="V248">
        <v>54.512</v>
      </c>
      <c r="W248" s="74">
        <v>7.2134259259259254E-4</v>
      </c>
      <c r="X248" s="74">
        <v>8.1259259259259251E-4</v>
      </c>
      <c r="Y248" s="74">
        <v>9.0515046296296296E-4</v>
      </c>
      <c r="Z248" s="74">
        <v>9.9929398148148143E-4</v>
      </c>
      <c r="AA248" s="74">
        <v>1.0917013888888888E-3</v>
      </c>
      <c r="AB248" s="74">
        <v>1.1849189814814815E-3</v>
      </c>
      <c r="AC248" s="74">
        <v>1.2798842592592593E-3</v>
      </c>
      <c r="AD248" s="74">
        <v>1.373159722222222E-3</v>
      </c>
      <c r="AE248" s="74">
        <v>1.4685300925925925E-3</v>
      </c>
      <c r="AF248" s="74">
        <v>1.5615046296296297E-3</v>
      </c>
      <c r="AG248" s="74">
        <v>1.654050925925926E-3</v>
      </c>
      <c r="AH248" s="74">
        <v>1.7474074074074074E-3</v>
      </c>
      <c r="AI248" s="74">
        <v>1.8398958333333331E-3</v>
      </c>
      <c r="AJ248" s="74">
        <v>1.9335879629629631E-3</v>
      </c>
      <c r="AK248" s="74">
        <v>2.0290046296296297E-3</v>
      </c>
      <c r="AL248" s="74">
        <v>2.1239583333333332E-3</v>
      </c>
      <c r="AM248" s="74">
        <v>2.2216550925925928E-3</v>
      </c>
      <c r="AN248" s="74">
        <v>2.3190277777777779E-3</v>
      </c>
      <c r="AO248" s="74">
        <v>2.4135069444444443E-3</v>
      </c>
      <c r="AP248" s="74">
        <v>2.5076157407407408E-3</v>
      </c>
      <c r="AQ248" s="74">
        <v>2.6027430555555556E-3</v>
      </c>
      <c r="AR248" s="74">
        <v>2.6969675925925928E-3</v>
      </c>
      <c r="AS248" s="74">
        <v>2.791979166666667E-3</v>
      </c>
      <c r="AT248" s="74">
        <v>2.8882175925925928E-3</v>
      </c>
      <c r="AU248" s="74">
        <v>2.9857754629629626E-3</v>
      </c>
      <c r="AV248" s="74">
        <v>3.0870717592592595E-3</v>
      </c>
      <c r="AW248" s="8">
        <f t="shared" si="8"/>
        <v>53.9885949093254</v>
      </c>
    </row>
    <row r="249" spans="1:49">
      <c r="A249" s="46" t="s">
        <v>130</v>
      </c>
      <c r="B249" s="46">
        <v>2019</v>
      </c>
      <c r="C249" s="10">
        <v>43797</v>
      </c>
      <c r="D249" s="46" t="s">
        <v>72</v>
      </c>
      <c r="E249" s="46" t="s">
        <v>518</v>
      </c>
      <c r="F249" s="84" t="s">
        <v>518</v>
      </c>
      <c r="G249" t="s">
        <v>51</v>
      </c>
      <c r="H249" t="s">
        <v>311</v>
      </c>
      <c r="I249" t="s">
        <v>243</v>
      </c>
      <c r="J249" t="s">
        <v>1046</v>
      </c>
      <c r="K249" t="s">
        <v>1047</v>
      </c>
      <c r="P249" s="46">
        <v>3</v>
      </c>
      <c r="Q249">
        <v>14.131</v>
      </c>
      <c r="R249">
        <v>22.494</v>
      </c>
      <c r="S249">
        <v>30.501000000000001</v>
      </c>
      <c r="T249">
        <v>38.518999999999998</v>
      </c>
      <c r="U249">
        <v>46.423999999999999</v>
      </c>
      <c r="V249">
        <v>54.341999999999999</v>
      </c>
      <c r="W249" s="74">
        <v>7.2240740740740739E-4</v>
      </c>
      <c r="X249" s="74">
        <v>8.1275462962962974E-4</v>
      </c>
      <c r="Y249" s="74">
        <v>9.0355324074074079E-4</v>
      </c>
      <c r="Z249" s="74">
        <v>9.9575231481481498E-4</v>
      </c>
      <c r="AA249" s="74">
        <v>1.0881481481481482E-3</v>
      </c>
      <c r="AB249" s="74">
        <v>1.1817939814814814E-3</v>
      </c>
      <c r="AC249" s="74">
        <v>1.278275462962963E-3</v>
      </c>
      <c r="AD249" s="74">
        <v>1.3744097222222224E-3</v>
      </c>
      <c r="AE249" s="74">
        <v>1.4722569444444444E-3</v>
      </c>
      <c r="AF249" s="74">
        <v>1.5676967592592593E-3</v>
      </c>
      <c r="AG249" s="74">
        <v>1.6619791666666666E-3</v>
      </c>
      <c r="AH249" s="74">
        <v>1.75712962962963E-3</v>
      </c>
      <c r="AI249" s="74">
        <v>1.8478124999999998E-3</v>
      </c>
      <c r="AJ249" s="74">
        <v>1.9389814814814814E-3</v>
      </c>
      <c r="AK249" s="74">
        <v>2.0328009259259262E-3</v>
      </c>
      <c r="AL249" s="74">
        <v>2.1265162037037038E-3</v>
      </c>
      <c r="AM249" s="74">
        <v>2.2207407407407406E-3</v>
      </c>
      <c r="AN249" s="74">
        <v>2.3179282407407406E-3</v>
      </c>
      <c r="AO249" s="74">
        <v>2.4155208333333333E-3</v>
      </c>
      <c r="AP249" s="74">
        <v>2.5134606481481479E-3</v>
      </c>
      <c r="AQ249" s="74">
        <v>2.6138888888888891E-3</v>
      </c>
      <c r="AR249" s="74">
        <v>2.7096874999999999E-3</v>
      </c>
      <c r="AS249" s="74">
        <v>2.8051736111111111E-3</v>
      </c>
      <c r="AT249" s="74">
        <v>2.9020486111111118E-3</v>
      </c>
      <c r="AU249" s="74">
        <v>2.9966550925925929E-3</v>
      </c>
      <c r="AV249" s="74">
        <v>3.0925347222222222E-3</v>
      </c>
      <c r="AW249" s="8">
        <f t="shared" si="8"/>
        <v>53.893224049851234</v>
      </c>
    </row>
    <row r="250" spans="1:49">
      <c r="A250" s="46" t="s">
        <v>130</v>
      </c>
      <c r="B250" s="46">
        <v>2019</v>
      </c>
      <c r="C250" s="10">
        <v>43797</v>
      </c>
      <c r="D250" s="46" t="s">
        <v>72</v>
      </c>
      <c r="E250" s="46" t="s">
        <v>518</v>
      </c>
      <c r="F250" s="84" t="s">
        <v>518</v>
      </c>
      <c r="G250" t="s">
        <v>159</v>
      </c>
      <c r="H250" t="s">
        <v>1055</v>
      </c>
      <c r="I250" t="s">
        <v>1056</v>
      </c>
      <c r="J250" t="s">
        <v>1058</v>
      </c>
      <c r="K250" t="s">
        <v>1062</v>
      </c>
      <c r="P250" s="46">
        <v>4</v>
      </c>
      <c r="Q250">
        <v>14.061999999999999</v>
      </c>
      <c r="R250">
        <v>22.463000000000001</v>
      </c>
      <c r="S250">
        <v>30.556000000000001</v>
      </c>
      <c r="T250">
        <v>38.695999999999998</v>
      </c>
      <c r="U250">
        <v>46.648000000000003</v>
      </c>
      <c r="V250">
        <v>54.707999999999998</v>
      </c>
      <c r="W250" s="74">
        <v>7.2614583333333331E-4</v>
      </c>
      <c r="X250" s="74">
        <v>8.1893518518518513E-4</v>
      </c>
      <c r="Y250" s="74">
        <v>9.1211805555555566E-4</v>
      </c>
      <c r="Z250" s="74">
        <v>1.0039120370370371E-3</v>
      </c>
      <c r="AA250" s="74">
        <v>1.0965046296296296E-3</v>
      </c>
      <c r="AB250" s="74">
        <v>1.1920717592592593E-3</v>
      </c>
      <c r="AC250" s="74">
        <v>1.2876273148148148E-3</v>
      </c>
      <c r="AD250" s="74">
        <v>1.3852662037037037E-3</v>
      </c>
      <c r="AE250" s="74">
        <v>1.4793518518518517E-3</v>
      </c>
      <c r="AF250" s="74">
        <v>1.5728240740740744E-3</v>
      </c>
      <c r="AG250" s="74">
        <v>1.6681828703703704E-3</v>
      </c>
      <c r="AH250" s="74">
        <v>1.7641550925925926E-3</v>
      </c>
      <c r="AI250" s="74">
        <v>1.8617592592592592E-3</v>
      </c>
      <c r="AJ250" s="74">
        <v>1.9564120370370369E-3</v>
      </c>
      <c r="AK250" s="74">
        <v>2.0512268518518518E-3</v>
      </c>
      <c r="AL250" s="74">
        <v>2.1503703703703706E-3</v>
      </c>
      <c r="AM250" s="74">
        <v>2.2505671296296297E-3</v>
      </c>
      <c r="AN250" s="74">
        <v>2.347488425925926E-3</v>
      </c>
      <c r="AO250" s="74">
        <v>2.4433333333333334E-3</v>
      </c>
      <c r="AP250" s="74">
        <v>2.5392708333333335E-3</v>
      </c>
      <c r="AQ250" s="74">
        <v>2.6377430555555559E-3</v>
      </c>
      <c r="AR250" s="74">
        <v>2.7407523148148152E-3</v>
      </c>
      <c r="AS250" s="74">
        <v>2.8466782407407412E-3</v>
      </c>
      <c r="AT250" s="74">
        <v>2.9476041666666665E-3</v>
      </c>
      <c r="AU250" s="74">
        <v>3.0466319444444443E-3</v>
      </c>
      <c r="AV250" s="74">
        <v>3.1463541666666671E-3</v>
      </c>
      <c r="AW250" s="8">
        <f t="shared" si="8"/>
        <v>52.971362357225622</v>
      </c>
    </row>
    <row r="251" spans="1:49">
      <c r="A251" s="46" t="s">
        <v>130</v>
      </c>
      <c r="B251" s="46">
        <v>2019</v>
      </c>
      <c r="C251" s="10">
        <v>43797</v>
      </c>
      <c r="D251" s="46" t="s">
        <v>72</v>
      </c>
      <c r="E251" s="46" t="s">
        <v>518</v>
      </c>
      <c r="F251" s="84" t="s">
        <v>518</v>
      </c>
      <c r="G251" t="s">
        <v>15</v>
      </c>
      <c r="H251" t="s">
        <v>1060</v>
      </c>
      <c r="I251" t="s">
        <v>650</v>
      </c>
      <c r="J251" t="s">
        <v>1061</v>
      </c>
      <c r="K251" t="s">
        <v>234</v>
      </c>
      <c r="P251" s="46">
        <v>5</v>
      </c>
      <c r="Q251">
        <v>14.615</v>
      </c>
      <c r="R251">
        <v>23.547000000000001</v>
      </c>
      <c r="S251">
        <v>31.741</v>
      </c>
      <c r="T251">
        <v>39.706000000000003</v>
      </c>
      <c r="U251">
        <v>47.649000000000001</v>
      </c>
      <c r="V251">
        <v>55.878999999999998</v>
      </c>
      <c r="W251" s="74">
        <v>7.4115740740740739E-4</v>
      </c>
      <c r="X251" s="74">
        <v>8.3511574074074087E-4</v>
      </c>
      <c r="Y251" s="74">
        <v>9.2906250000000009E-4</v>
      </c>
      <c r="Z251" s="74">
        <v>1.0230208333333332E-3</v>
      </c>
      <c r="AA251" s="74">
        <v>1.1190393518518517E-3</v>
      </c>
      <c r="AB251" s="74">
        <v>1.2135532407407407E-3</v>
      </c>
      <c r="AC251" s="74">
        <v>1.3100925925925927E-3</v>
      </c>
      <c r="AD251" s="74">
        <v>1.4057754629629628E-3</v>
      </c>
      <c r="AE251" s="74">
        <v>1.5032060185185185E-3</v>
      </c>
      <c r="AF251" s="74">
        <v>1.5992129629629629E-3</v>
      </c>
      <c r="AG251" s="74">
        <v>1.6966550925925925E-3</v>
      </c>
      <c r="AH251" s="74">
        <v>1.7924768518518515E-3</v>
      </c>
      <c r="AI251" s="74">
        <v>1.888888888888889E-3</v>
      </c>
      <c r="AJ251" s="74">
        <v>1.9853124999999997E-3</v>
      </c>
      <c r="AK251" s="74">
        <v>2.0822685185185185E-3</v>
      </c>
      <c r="AL251" s="74">
        <v>2.1805902777777778E-3</v>
      </c>
      <c r="AM251" s="74">
        <v>2.2763310185185182E-3</v>
      </c>
      <c r="AN251" s="74">
        <v>2.3720254629629629E-3</v>
      </c>
      <c r="AO251" s="74">
        <v>2.4694444444444447E-3</v>
      </c>
      <c r="AP251" s="74">
        <v>2.5679282407407408E-3</v>
      </c>
      <c r="AQ251" s="74">
        <v>2.6692361111111114E-3</v>
      </c>
      <c r="AR251" s="74">
        <v>2.7659837962962963E-3</v>
      </c>
      <c r="AS251" s="74">
        <v>2.8629282407407405E-3</v>
      </c>
      <c r="AT251" s="74">
        <v>2.9630092592592594E-3</v>
      </c>
      <c r="AU251" s="74">
        <v>3.0607291666666665E-3</v>
      </c>
      <c r="AV251" s="74">
        <v>3.1585763888888892E-3</v>
      </c>
      <c r="AW251" s="8">
        <f t="shared" si="8"/>
        <v>52.76638781096441</v>
      </c>
    </row>
    <row r="252" spans="1:49">
      <c r="A252" s="46" t="s">
        <v>130</v>
      </c>
      <c r="B252" s="46">
        <v>2019</v>
      </c>
      <c r="C252" s="10">
        <v>43797</v>
      </c>
      <c r="D252" s="46" t="s">
        <v>72</v>
      </c>
      <c r="E252" s="46" t="s">
        <v>518</v>
      </c>
      <c r="F252" s="84" t="s">
        <v>518</v>
      </c>
      <c r="G252" t="s">
        <v>38</v>
      </c>
      <c r="H252" t="s">
        <v>1069</v>
      </c>
      <c r="I252" t="s">
        <v>606</v>
      </c>
      <c r="J252" t="s">
        <v>1070</v>
      </c>
      <c r="K252" t="s">
        <v>1071</v>
      </c>
      <c r="P252" s="46">
        <v>6</v>
      </c>
      <c r="Q252">
        <v>15.007</v>
      </c>
      <c r="R252">
        <v>23.532</v>
      </c>
      <c r="S252">
        <v>31.866</v>
      </c>
      <c r="T252">
        <v>39.991999999999997</v>
      </c>
      <c r="U252">
        <v>48.442</v>
      </c>
      <c r="V252">
        <v>56.701000000000001</v>
      </c>
      <c r="W252" s="74">
        <v>7.5305555555555553E-4</v>
      </c>
      <c r="X252" s="74">
        <v>8.5094907407407417E-4</v>
      </c>
      <c r="Y252" s="74">
        <v>9.5091435185185199E-4</v>
      </c>
      <c r="Z252" s="74">
        <v>1.048587962962963E-3</v>
      </c>
      <c r="AA252" s="74">
        <v>1.1476388888888888E-3</v>
      </c>
      <c r="AB252" s="74">
        <v>1.2459143518518518E-3</v>
      </c>
      <c r="AC252" s="74">
        <v>1.3459606481481482E-3</v>
      </c>
      <c r="AD252" s="74">
        <v>1.4442129629629631E-3</v>
      </c>
      <c r="AE252" s="74">
        <v>1.5434143518518516E-3</v>
      </c>
      <c r="AF252" s="74">
        <v>1.642222222222222E-3</v>
      </c>
      <c r="AG252" s="74">
        <v>1.7433217592592593E-3</v>
      </c>
      <c r="AH252" s="74">
        <v>1.8413194444444443E-3</v>
      </c>
      <c r="AI252" s="74">
        <v>1.9401851851851852E-3</v>
      </c>
      <c r="AJ252" s="74">
        <v>2.0377893518518518E-3</v>
      </c>
      <c r="AK252" s="74">
        <v>2.1374652777777776E-3</v>
      </c>
      <c r="AL252" s="74">
        <v>2.2340393518518521E-3</v>
      </c>
      <c r="AM252" s="74">
        <v>2.3303124999999999E-3</v>
      </c>
      <c r="AN252" s="74">
        <v>2.4275810185185186E-3</v>
      </c>
      <c r="AO252" s="74">
        <v>2.5268865740740742E-3</v>
      </c>
      <c r="AP252" s="74">
        <v>2.6249305555555557E-3</v>
      </c>
      <c r="AQ252" s="74">
        <v>2.7238194444444441E-3</v>
      </c>
      <c r="AR252" s="74">
        <v>2.8241550925925929E-3</v>
      </c>
      <c r="AS252" s="74">
        <v>2.9225347222222222E-3</v>
      </c>
      <c r="AT252" s="74">
        <v>3.0206365740740745E-3</v>
      </c>
      <c r="AU252" s="74">
        <v>3.1147800925925926E-3</v>
      </c>
      <c r="AV252" s="74">
        <v>3.208842592592593E-3</v>
      </c>
      <c r="AW252" s="8">
        <f t="shared" si="8"/>
        <v>51.93980753415763</v>
      </c>
    </row>
    <row r="253" spans="1:49">
      <c r="A253" s="46" t="s">
        <v>130</v>
      </c>
      <c r="B253" s="46">
        <v>2019</v>
      </c>
      <c r="C253" s="10">
        <v>43797</v>
      </c>
      <c r="D253" s="46" t="s">
        <v>72</v>
      </c>
      <c r="E253" s="46" t="s">
        <v>518</v>
      </c>
      <c r="F253" s="84" t="s">
        <v>518</v>
      </c>
      <c r="G253" t="s">
        <v>40</v>
      </c>
      <c r="H253" t="s">
        <v>331</v>
      </c>
      <c r="I253" t="s">
        <v>226</v>
      </c>
      <c r="J253" t="s">
        <v>1064</v>
      </c>
      <c r="K253" t="s">
        <v>1065</v>
      </c>
      <c r="P253" s="46">
        <v>7</v>
      </c>
      <c r="Q253">
        <v>14.291</v>
      </c>
      <c r="R253">
        <v>22.745999999999999</v>
      </c>
      <c r="S253">
        <v>30.843</v>
      </c>
      <c r="T253">
        <v>38.863999999999997</v>
      </c>
      <c r="U253">
        <v>47.012999999999998</v>
      </c>
      <c r="V253">
        <v>55.042999999999999</v>
      </c>
      <c r="W253" s="74">
        <v>7.3015046296296294E-4</v>
      </c>
      <c r="X253" s="74">
        <v>8.2231481481481478E-4</v>
      </c>
      <c r="Y253" s="74">
        <v>9.1737268518518524E-4</v>
      </c>
      <c r="Z253" s="74">
        <v>1.0116666666666668E-3</v>
      </c>
      <c r="AA253" s="74">
        <v>1.106423611111111E-3</v>
      </c>
      <c r="AB253" s="74">
        <v>1.2022106481481482E-3</v>
      </c>
      <c r="AC253" s="74">
        <v>1.3011111111111112E-3</v>
      </c>
      <c r="AD253" s="74">
        <v>1.3981712962962964E-3</v>
      </c>
      <c r="AE253" s="74">
        <v>1.4950578703703706E-3</v>
      </c>
      <c r="AF253" s="74">
        <v>1.5926620370370367E-3</v>
      </c>
      <c r="AG253" s="74">
        <v>1.693252314814815E-3</v>
      </c>
      <c r="AH253" s="74">
        <v>1.7905324074074074E-3</v>
      </c>
      <c r="AI253" s="74">
        <v>1.887476851851852E-3</v>
      </c>
      <c r="AJ253" s="74">
        <v>1.9845023148148148E-3</v>
      </c>
      <c r="AK253" s="74">
        <v>2.0878124999999998E-3</v>
      </c>
      <c r="AL253" s="74">
        <v>2.1916435185185185E-3</v>
      </c>
      <c r="AM253" s="74">
        <v>2.299328703703704E-3</v>
      </c>
      <c r="AN253" s="74">
        <v>2.4081944444444446E-3</v>
      </c>
      <c r="AO253" s="74">
        <v>2.5180902777777779E-3</v>
      </c>
      <c r="AP253" s="74">
        <v>2.6343981481481483E-3</v>
      </c>
      <c r="AQ253" s="74">
        <v>2.7495833333333335E-3</v>
      </c>
      <c r="AR253" s="74">
        <v>2.8599074074074078E-3</v>
      </c>
      <c r="AS253" s="74">
        <v>2.9709837962962962E-3</v>
      </c>
      <c r="AT253" s="74">
        <v>3.0797337962962961E-3</v>
      </c>
      <c r="AU253" s="74">
        <v>3.187442129629629E-3</v>
      </c>
      <c r="AV253" s="74">
        <v>3.2975000000000001E-3</v>
      </c>
      <c r="AW253" s="8">
        <f t="shared" si="8"/>
        <v>50.543340914834474</v>
      </c>
    </row>
    <row r="254" spans="1:49">
      <c r="A254" s="46" t="s">
        <v>130</v>
      </c>
      <c r="B254" s="46">
        <v>2019</v>
      </c>
      <c r="C254" s="10">
        <v>43798</v>
      </c>
      <c r="D254" s="46" t="s">
        <v>72</v>
      </c>
      <c r="E254" s="46" t="s">
        <v>595</v>
      </c>
      <c r="F254">
        <v>1</v>
      </c>
      <c r="G254" t="s">
        <v>40</v>
      </c>
      <c r="H254" t="s">
        <v>226</v>
      </c>
      <c r="I254" t="s">
        <v>1063</v>
      </c>
      <c r="J254" t="s">
        <v>1064</v>
      </c>
      <c r="K254" t="s">
        <v>1065</v>
      </c>
      <c r="P254" s="46">
        <v>1</v>
      </c>
      <c r="Q254">
        <v>14.218</v>
      </c>
      <c r="R254">
        <v>22.709</v>
      </c>
      <c r="S254">
        <v>30.843</v>
      </c>
      <c r="T254">
        <v>38.92</v>
      </c>
      <c r="U254">
        <v>47.091000000000001</v>
      </c>
      <c r="V254">
        <v>55.155000000000001</v>
      </c>
      <c r="W254" s="74">
        <v>7.3278935185185177E-4</v>
      </c>
      <c r="X254" s="74">
        <v>8.2638888888888877E-4</v>
      </c>
      <c r="Y254" s="74">
        <v>9.2244212962962972E-4</v>
      </c>
      <c r="Z254" s="74">
        <v>1.015960648148148E-3</v>
      </c>
      <c r="AA254" s="74">
        <v>1.1101041666666666E-3</v>
      </c>
      <c r="AB254" s="74">
        <v>1.2042708333333335E-3</v>
      </c>
      <c r="AC254" s="74">
        <v>1.3002777777777778E-3</v>
      </c>
      <c r="AD254" s="74">
        <v>1.3944097222222222E-3</v>
      </c>
      <c r="AE254" s="74">
        <v>1.4883217592592593E-3</v>
      </c>
      <c r="AF254" s="74">
        <v>1.5831597222222221E-3</v>
      </c>
      <c r="AG254" s="74">
        <v>1.6799189814814817E-3</v>
      </c>
      <c r="AH254" s="74">
        <v>1.7759143518518521E-3</v>
      </c>
      <c r="AI254" s="74">
        <v>1.8712037037037037E-3</v>
      </c>
      <c r="AJ254" s="74">
        <v>1.9665162037037034E-3</v>
      </c>
      <c r="AK254" s="74">
        <v>2.0629166666666669E-3</v>
      </c>
      <c r="AL254" s="74">
        <v>2.1573032407407409E-3</v>
      </c>
      <c r="AM254" s="74">
        <v>2.2509027777777775E-3</v>
      </c>
      <c r="AN254" s="74">
        <v>2.3447453703703703E-3</v>
      </c>
      <c r="AO254" s="74">
        <v>2.4415972222222222E-3</v>
      </c>
      <c r="AP254" s="74">
        <v>2.5389004629629629E-3</v>
      </c>
      <c r="AQ254" s="74">
        <v>2.6380671296296295E-3</v>
      </c>
      <c r="AR254" s="74">
        <v>2.7408564814814813E-3</v>
      </c>
      <c r="AS254" s="74">
        <v>2.8457407407407407E-3</v>
      </c>
      <c r="AT254" s="74">
        <v>2.9449652777777777E-3</v>
      </c>
      <c r="AU254" s="74">
        <v>3.0398611111111108E-3</v>
      </c>
      <c r="AV254" s="74">
        <v>3.1365509259259259E-3</v>
      </c>
      <c r="AW254" s="8">
        <f t="shared" si="8"/>
        <v>53.136923519730772</v>
      </c>
    </row>
    <row r="255" spans="1:49">
      <c r="A255" s="46" t="s">
        <v>130</v>
      </c>
      <c r="B255" s="46">
        <v>2019</v>
      </c>
      <c r="C255" s="10">
        <v>43798</v>
      </c>
      <c r="D255" s="46" t="s">
        <v>72</v>
      </c>
      <c r="E255" s="46" t="s">
        <v>595</v>
      </c>
      <c r="F255">
        <v>2</v>
      </c>
      <c r="G255" t="s">
        <v>15</v>
      </c>
      <c r="H255" t="s">
        <v>1060</v>
      </c>
      <c r="I255" t="s">
        <v>650</v>
      </c>
      <c r="J255" t="s">
        <v>1061</v>
      </c>
      <c r="K255" t="s">
        <v>234</v>
      </c>
      <c r="P255" s="46">
        <v>1</v>
      </c>
      <c r="Q255">
        <v>14.573</v>
      </c>
      <c r="R255">
        <v>23.529</v>
      </c>
      <c r="S255">
        <v>31.689</v>
      </c>
      <c r="T255">
        <v>39.787999999999997</v>
      </c>
      <c r="U255">
        <v>47.832000000000001</v>
      </c>
      <c r="V255">
        <v>56.012999999999998</v>
      </c>
      <c r="W255" s="74">
        <v>7.4571759259259263E-4</v>
      </c>
      <c r="X255" s="74">
        <v>8.3950231481481473E-4</v>
      </c>
      <c r="Y255" s="74">
        <v>9.32986111111111E-4</v>
      </c>
      <c r="Z255" s="74">
        <v>1.0258101851851854E-3</v>
      </c>
      <c r="AA255" s="74">
        <v>1.1191898148148148E-3</v>
      </c>
      <c r="AB255" s="74">
        <v>1.2149421296296296E-3</v>
      </c>
      <c r="AC255" s="74">
        <v>1.310127314814815E-3</v>
      </c>
      <c r="AD255" s="74">
        <v>1.4055092592592593E-3</v>
      </c>
      <c r="AE255" s="74">
        <v>1.5023495370370371E-3</v>
      </c>
      <c r="AF255" s="74">
        <v>1.5964351851851851E-3</v>
      </c>
      <c r="AG255" s="74">
        <v>1.6898842592592592E-3</v>
      </c>
      <c r="AH255" s="74">
        <v>1.7846990740740742E-3</v>
      </c>
      <c r="AI255" s="74">
        <v>1.8787037037037036E-3</v>
      </c>
      <c r="AJ255" s="74">
        <v>1.9728125000000002E-3</v>
      </c>
      <c r="AK255" s="74">
        <v>2.0674074074074071E-3</v>
      </c>
      <c r="AL255" s="74">
        <v>2.1646064814814818E-3</v>
      </c>
      <c r="AM255" s="74">
        <v>2.2587731481481482E-3</v>
      </c>
      <c r="AN255" s="74">
        <v>2.3520254629629629E-3</v>
      </c>
      <c r="AO255" s="74">
        <v>2.4456250000000003E-3</v>
      </c>
      <c r="AP255" s="74">
        <v>2.5387615740740739E-3</v>
      </c>
      <c r="AQ255" s="74">
        <v>2.6317708333333332E-3</v>
      </c>
      <c r="AR255" s="74">
        <v>2.7248726851851856E-3</v>
      </c>
      <c r="AS255" s="74">
        <v>2.8177199074074072E-3</v>
      </c>
      <c r="AT255" s="74">
        <v>2.9115162037037039E-3</v>
      </c>
      <c r="AU255" s="74">
        <v>3.0035995370370373E-3</v>
      </c>
      <c r="AV255" s="74">
        <v>3.0955324074074075E-3</v>
      </c>
      <c r="AW255" s="8">
        <f t="shared" si="8"/>
        <v>53.84103434609316</v>
      </c>
    </row>
    <row r="256" spans="1:49">
      <c r="A256" s="46" t="s">
        <v>130</v>
      </c>
      <c r="B256" s="46">
        <v>2019</v>
      </c>
      <c r="C256" s="10">
        <v>43798</v>
      </c>
      <c r="D256" s="46" t="s">
        <v>72</v>
      </c>
      <c r="E256" s="46" t="s">
        <v>595</v>
      </c>
      <c r="F256">
        <v>2</v>
      </c>
      <c r="G256" t="s">
        <v>38</v>
      </c>
      <c r="H256" t="s">
        <v>251</v>
      </c>
      <c r="I256" t="s">
        <v>1069</v>
      </c>
      <c r="J256" t="s">
        <v>606</v>
      </c>
      <c r="K256" t="s">
        <v>1071</v>
      </c>
      <c r="P256" s="46">
        <v>2</v>
      </c>
      <c r="Q256">
        <v>14.743</v>
      </c>
      <c r="R256">
        <v>23.312999999999999</v>
      </c>
      <c r="S256">
        <v>31.628</v>
      </c>
      <c r="T256">
        <v>39.665999999999997</v>
      </c>
      <c r="U256">
        <v>47.905000000000001</v>
      </c>
      <c r="V256">
        <v>56.121000000000002</v>
      </c>
      <c r="W256" s="74">
        <v>7.4591435185185177E-4</v>
      </c>
      <c r="X256" s="74">
        <v>8.4115740740740754E-4</v>
      </c>
      <c r="Y256" s="74">
        <v>9.3881944444444449E-4</v>
      </c>
      <c r="Z256" s="74">
        <v>1.0356250000000001E-3</v>
      </c>
      <c r="AA256" s="74">
        <v>1.1339583333333332E-3</v>
      </c>
      <c r="AB256" s="74">
        <v>1.2294791666666667E-3</v>
      </c>
      <c r="AC256" s="74">
        <v>1.327326388888889E-3</v>
      </c>
      <c r="AD256" s="74">
        <v>1.4239930555555553E-3</v>
      </c>
      <c r="AE256" s="74">
        <v>1.5219791666666669E-3</v>
      </c>
      <c r="AF256" s="74">
        <v>1.6196180555555556E-3</v>
      </c>
      <c r="AG256" s="74">
        <v>1.7186342592592592E-3</v>
      </c>
      <c r="AH256" s="74">
        <v>1.8164120370370372E-3</v>
      </c>
      <c r="AI256" s="74">
        <v>1.9146527777777775E-3</v>
      </c>
      <c r="AJ256" s="74">
        <v>2.0103587962962961E-3</v>
      </c>
      <c r="AK256" s="74">
        <v>2.1057870370370371E-3</v>
      </c>
      <c r="AL256" s="74">
        <v>2.2038773148148148E-3</v>
      </c>
      <c r="AM256" s="74">
        <v>2.3003819444444443E-3</v>
      </c>
      <c r="AN256" s="74">
        <v>2.3970833333333331E-3</v>
      </c>
      <c r="AO256" s="74">
        <v>2.4947222222222224E-3</v>
      </c>
      <c r="AP256" s="74">
        <v>2.5914583333333332E-3</v>
      </c>
      <c r="AQ256" s="74">
        <v>2.6903703703703703E-3</v>
      </c>
      <c r="AR256" s="74">
        <v>2.7874074074074073E-3</v>
      </c>
      <c r="AS256" s="74">
        <v>2.8862152777777779E-3</v>
      </c>
      <c r="AT256" s="74">
        <v>2.9838078703703706E-3</v>
      </c>
      <c r="AU256" s="74">
        <v>3.0836689814814811E-3</v>
      </c>
      <c r="AV256" s="74">
        <v>3.1823726851851852E-3</v>
      </c>
      <c r="AW256" s="8">
        <f t="shared" si="8"/>
        <v>52.371825412700893</v>
      </c>
    </row>
    <row r="257" spans="1:49">
      <c r="A257" s="46" t="s">
        <v>130</v>
      </c>
      <c r="B257" s="46">
        <v>2019</v>
      </c>
      <c r="C257" s="10">
        <v>43798</v>
      </c>
      <c r="D257" s="46" t="s">
        <v>72</v>
      </c>
      <c r="E257" s="46" t="s">
        <v>595</v>
      </c>
      <c r="F257">
        <v>3</v>
      </c>
      <c r="G257" t="s">
        <v>51</v>
      </c>
      <c r="H257" t="s">
        <v>311</v>
      </c>
      <c r="I257" t="s">
        <v>243</v>
      </c>
      <c r="J257" t="s">
        <v>1046</v>
      </c>
      <c r="K257" t="s">
        <v>1072</v>
      </c>
      <c r="P257" s="46">
        <v>1</v>
      </c>
      <c r="Q257">
        <v>14.057</v>
      </c>
      <c r="R257">
        <v>22.225999999999999</v>
      </c>
      <c r="S257">
        <v>30.015999999999998</v>
      </c>
      <c r="T257">
        <v>37.743000000000002</v>
      </c>
      <c r="U257">
        <v>45.621000000000002</v>
      </c>
      <c r="V257">
        <v>53.523000000000003</v>
      </c>
      <c r="W257" s="74">
        <v>7.1172453703703708E-4</v>
      </c>
      <c r="X257" s="74">
        <v>8.0398148148148147E-4</v>
      </c>
      <c r="Y257" s="74">
        <v>8.9711805555555552E-4</v>
      </c>
      <c r="Z257" s="74">
        <v>9.8726851851851862E-4</v>
      </c>
      <c r="AA257" s="74">
        <v>1.0763310185185183E-3</v>
      </c>
      <c r="AB257" s="74">
        <v>1.165300925925926E-3</v>
      </c>
      <c r="AC257" s="74">
        <v>1.2550810185185184E-3</v>
      </c>
      <c r="AD257" s="74">
        <v>1.3477777777777776E-3</v>
      </c>
      <c r="AE257" s="74">
        <v>1.4392592592592593E-3</v>
      </c>
      <c r="AF257" s="74">
        <v>1.5311921296296297E-3</v>
      </c>
      <c r="AG257" s="74">
        <v>1.6239930555555556E-3</v>
      </c>
      <c r="AH257" s="74">
        <v>1.7187268518518517E-3</v>
      </c>
      <c r="AI257" s="74">
        <v>1.8109375E-3</v>
      </c>
      <c r="AJ257" s="74">
        <v>1.9051504629629629E-3</v>
      </c>
      <c r="AK257" s="74">
        <v>1.9994791666666663E-3</v>
      </c>
      <c r="AL257" s="74">
        <v>2.0956597222222223E-3</v>
      </c>
      <c r="AM257" s="74">
        <v>2.1876736111111112E-3</v>
      </c>
      <c r="AN257" s="74">
        <v>2.2798958333333334E-3</v>
      </c>
      <c r="AO257" s="74">
        <v>2.3723726851851853E-3</v>
      </c>
      <c r="AP257" s="74">
        <v>2.4673032407407408E-3</v>
      </c>
      <c r="AQ257" s="74">
        <v>2.5608217592592592E-3</v>
      </c>
      <c r="AR257" s="74">
        <v>2.6556597222222224E-3</v>
      </c>
      <c r="AS257" s="74">
        <v>2.7504976851851853E-3</v>
      </c>
      <c r="AT257" s="74">
        <v>2.8475231481481481E-3</v>
      </c>
      <c r="AU257" s="74">
        <v>2.9411574074074075E-3</v>
      </c>
      <c r="AV257" s="74">
        <v>3.0352546296296295E-3</v>
      </c>
      <c r="AW257" s="8">
        <f t="shared" si="8"/>
        <v>54.910275085225329</v>
      </c>
    </row>
    <row r="258" spans="1:49">
      <c r="A258" s="46" t="s">
        <v>130</v>
      </c>
      <c r="B258" s="46">
        <v>2019</v>
      </c>
      <c r="C258" s="10">
        <v>43798</v>
      </c>
      <c r="D258" s="46" t="s">
        <v>72</v>
      </c>
      <c r="E258" s="46" t="s">
        <v>595</v>
      </c>
      <c r="F258">
        <v>3</v>
      </c>
      <c r="G258" t="s">
        <v>53</v>
      </c>
      <c r="H258" t="s">
        <v>279</v>
      </c>
      <c r="I258" t="s">
        <v>597</v>
      </c>
      <c r="J258" t="s">
        <v>528</v>
      </c>
      <c r="K258" t="s">
        <v>327</v>
      </c>
      <c r="P258" s="46">
        <v>2</v>
      </c>
      <c r="Q258">
        <v>14.242000000000001</v>
      </c>
      <c r="R258">
        <v>22.588000000000001</v>
      </c>
      <c r="S258">
        <v>30.44</v>
      </c>
      <c r="T258">
        <v>38.256999999999998</v>
      </c>
      <c r="U258">
        <v>45.914999999999999</v>
      </c>
      <c r="V258">
        <v>53.636000000000003</v>
      </c>
      <c r="W258" s="74">
        <v>7.1150462962962964E-4</v>
      </c>
      <c r="X258" s="74">
        <v>8.0100694444444447E-4</v>
      </c>
      <c r="Y258" s="74">
        <v>8.9045138888888887E-4</v>
      </c>
      <c r="Z258" s="74">
        <v>9.8140046296296278E-4</v>
      </c>
      <c r="AA258" s="74">
        <v>1.0735532407407408E-3</v>
      </c>
      <c r="AB258" s="74">
        <v>1.1646180555555555E-3</v>
      </c>
      <c r="AC258" s="74">
        <v>1.2562962962962964E-3</v>
      </c>
      <c r="AD258" s="74">
        <v>1.3493749999999999E-3</v>
      </c>
      <c r="AE258" s="74">
        <v>1.4405787037037037E-3</v>
      </c>
      <c r="AF258" s="74">
        <v>1.5341319444444445E-3</v>
      </c>
      <c r="AG258" s="74">
        <v>1.6263425925925926E-3</v>
      </c>
      <c r="AH258" s="74">
        <v>1.7191435185185183E-3</v>
      </c>
      <c r="AI258" s="74">
        <v>1.8128240740740741E-3</v>
      </c>
      <c r="AJ258" s="74">
        <v>1.9054629629629628E-3</v>
      </c>
      <c r="AK258" s="74">
        <v>1.9978240740740742E-3</v>
      </c>
      <c r="AL258" s="74">
        <v>2.0926851851851848E-3</v>
      </c>
      <c r="AM258" s="74">
        <v>2.1863194444444443E-3</v>
      </c>
      <c r="AN258" s="74">
        <v>2.2817939814814814E-3</v>
      </c>
      <c r="AO258" s="74">
        <v>2.3787152777777778E-3</v>
      </c>
      <c r="AP258" s="74">
        <v>2.4759953703703706E-3</v>
      </c>
      <c r="AQ258" s="74">
        <v>2.5737500000000001E-3</v>
      </c>
      <c r="AR258" s="74">
        <v>2.674363425925926E-3</v>
      </c>
      <c r="AS258" s="74">
        <v>2.7796296296296297E-3</v>
      </c>
      <c r="AT258" s="74">
        <v>2.8891319444444446E-3</v>
      </c>
      <c r="AU258" s="74">
        <v>3.002789351851852E-3</v>
      </c>
      <c r="AV258" s="74">
        <v>3.1197337962962958E-3</v>
      </c>
      <c r="AW258" s="8">
        <f t="shared" si="8"/>
        <v>53.423361590828996</v>
      </c>
    </row>
    <row r="259" spans="1:49">
      <c r="A259" s="46" t="s">
        <v>130</v>
      </c>
      <c r="B259" s="46">
        <v>2019</v>
      </c>
      <c r="C259" s="10">
        <v>43798</v>
      </c>
      <c r="D259" s="5" t="s">
        <v>72</v>
      </c>
      <c r="E259" s="46" t="s">
        <v>595</v>
      </c>
      <c r="F259" s="52">
        <v>4</v>
      </c>
      <c r="G259" t="s">
        <v>29</v>
      </c>
      <c r="H259" t="s">
        <v>222</v>
      </c>
      <c r="I259" t="s">
        <v>558</v>
      </c>
      <c r="J259" t="s">
        <v>1067</v>
      </c>
      <c r="K259" t="s">
        <v>281</v>
      </c>
      <c r="P259" s="46">
        <v>1</v>
      </c>
      <c r="Q259">
        <v>14.378</v>
      </c>
      <c r="R259">
        <v>22.643000000000001</v>
      </c>
      <c r="S259">
        <v>30.343</v>
      </c>
      <c r="T259">
        <v>38.040999999999997</v>
      </c>
      <c r="U259">
        <v>45.948</v>
      </c>
      <c r="V259">
        <v>53.686</v>
      </c>
      <c r="W259" s="74">
        <v>7.1163194444444442E-4</v>
      </c>
      <c r="X259" s="74">
        <v>8.0334490740740746E-4</v>
      </c>
      <c r="Y259" s="74">
        <v>8.9361111111111108E-4</v>
      </c>
      <c r="Z259" s="74">
        <v>9.8412037037037044E-4</v>
      </c>
      <c r="AA259" s="74">
        <v>1.0768749999999999E-3</v>
      </c>
      <c r="AB259" s="74">
        <v>1.1674537037037038E-3</v>
      </c>
      <c r="AC259" s="74">
        <v>1.2560300925925924E-3</v>
      </c>
      <c r="AD259" s="74">
        <v>1.3439814814814816E-3</v>
      </c>
      <c r="AE259" s="74">
        <v>1.4343402777777777E-3</v>
      </c>
      <c r="AF259" s="74">
        <v>1.5231944444444444E-3</v>
      </c>
      <c r="AG259" s="74">
        <v>1.6151157407407407E-3</v>
      </c>
      <c r="AH259" s="74">
        <v>1.7068865740740742E-3</v>
      </c>
      <c r="AI259" s="74">
        <v>1.8003472222222221E-3</v>
      </c>
      <c r="AJ259" s="74">
        <v>1.8968518518518518E-3</v>
      </c>
      <c r="AK259" s="74">
        <v>1.9904166666666668E-3</v>
      </c>
      <c r="AL259" s="74">
        <v>2.0840972222222224E-3</v>
      </c>
      <c r="AM259" s="74">
        <v>2.1781828703703703E-3</v>
      </c>
      <c r="AN259" s="74">
        <v>2.2731944444444444E-3</v>
      </c>
      <c r="AO259" s="74">
        <v>2.3704282407407407E-3</v>
      </c>
      <c r="AP259" s="74">
        <v>2.4697685185185183E-3</v>
      </c>
      <c r="AQ259" s="74">
        <v>2.5703472222222221E-3</v>
      </c>
      <c r="AR259" s="74">
        <v>2.670636574074074E-3</v>
      </c>
      <c r="AS259" s="74">
        <v>2.7703819444444447E-3</v>
      </c>
      <c r="AT259" s="74">
        <v>2.8697453703703702E-3</v>
      </c>
      <c r="AU259" s="74">
        <v>2.9687615740740738E-3</v>
      </c>
      <c r="AV259" s="74">
        <v>3.0671180555555556E-3</v>
      </c>
      <c r="AW259" s="8">
        <f t="shared" si="8"/>
        <v>54.339827697463008</v>
      </c>
    </row>
    <row r="260" spans="1:49">
      <c r="A260" s="46" t="s">
        <v>130</v>
      </c>
      <c r="B260" s="46">
        <v>2019</v>
      </c>
      <c r="C260" s="10">
        <v>43798</v>
      </c>
      <c r="D260" s="5" t="s">
        <v>72</v>
      </c>
      <c r="E260" s="46" t="s">
        <v>595</v>
      </c>
      <c r="F260" s="52">
        <v>4</v>
      </c>
      <c r="G260" t="s">
        <v>159</v>
      </c>
      <c r="H260" t="s">
        <v>1055</v>
      </c>
      <c r="I260" t="s">
        <v>1056</v>
      </c>
      <c r="J260" t="s">
        <v>1058</v>
      </c>
      <c r="K260" t="s">
        <v>1062</v>
      </c>
      <c r="P260" s="46">
        <v>2</v>
      </c>
      <c r="Q260">
        <v>14.193</v>
      </c>
      <c r="R260">
        <v>22.488</v>
      </c>
      <c r="S260">
        <v>30.574000000000002</v>
      </c>
      <c r="T260">
        <v>38.348999999999997</v>
      </c>
      <c r="U260">
        <v>46.128</v>
      </c>
      <c r="V260">
        <v>54.048999999999999</v>
      </c>
      <c r="W260" s="74">
        <v>7.1719907407407409E-4</v>
      </c>
      <c r="X260" s="74">
        <v>8.0975694444444443E-4</v>
      </c>
      <c r="Y260" s="74">
        <v>9.038194444444444E-4</v>
      </c>
      <c r="Z260" s="74">
        <v>9.9629629629629634E-4</v>
      </c>
      <c r="AA260" s="74">
        <v>1.0882986111111113E-3</v>
      </c>
      <c r="AB260" s="74">
        <v>1.1822800925925926E-3</v>
      </c>
      <c r="AC260" s="74">
        <v>1.2746875E-3</v>
      </c>
      <c r="AD260" s="74">
        <v>1.3677314814814813E-3</v>
      </c>
      <c r="AE260" s="74">
        <v>1.4630787037037036E-3</v>
      </c>
      <c r="AF260" s="74">
        <v>1.5557291666666668E-3</v>
      </c>
      <c r="AG260" s="74">
        <v>1.6479398148148148E-3</v>
      </c>
      <c r="AH260" s="74">
        <v>1.7413078703703705E-3</v>
      </c>
      <c r="AI260" s="74">
        <v>1.8374305555555557E-3</v>
      </c>
      <c r="AJ260" s="74">
        <v>1.9333449074074073E-3</v>
      </c>
      <c r="AK260" s="74">
        <v>2.0302662037037038E-3</v>
      </c>
      <c r="AL260" s="74">
        <v>2.1239699074074073E-3</v>
      </c>
      <c r="AM260" s="74">
        <v>2.217685185185185E-3</v>
      </c>
      <c r="AN260" s="74">
        <v>2.3127546296296294E-3</v>
      </c>
      <c r="AO260" s="74">
        <v>2.4096759259259258E-3</v>
      </c>
      <c r="AP260" s="74">
        <v>2.5048263888888889E-3</v>
      </c>
      <c r="AQ260" s="74">
        <v>2.5999537037037037E-3</v>
      </c>
      <c r="AR260" s="74">
        <v>2.6974189814814812E-3</v>
      </c>
      <c r="AS260" s="74">
        <v>2.7977662037037034E-3</v>
      </c>
      <c r="AT260" s="74">
        <v>2.8982407407407407E-3</v>
      </c>
      <c r="AU260" s="74">
        <v>2.9935995370370372E-3</v>
      </c>
      <c r="AV260" s="74">
        <v>3.090081018518518E-3</v>
      </c>
      <c r="AW260" s="8">
        <f t="shared" si="8"/>
        <v>53.936018398175179</v>
      </c>
    </row>
    <row r="261" spans="1:49">
      <c r="A261" s="46" t="s">
        <v>130</v>
      </c>
      <c r="B261" s="46">
        <v>2019</v>
      </c>
      <c r="C261" s="10">
        <v>43798</v>
      </c>
      <c r="D261" s="5" t="s">
        <v>72</v>
      </c>
      <c r="E261" s="46" t="s">
        <v>209</v>
      </c>
      <c r="F261" s="52" t="s">
        <v>210</v>
      </c>
      <c r="G261" t="s">
        <v>29</v>
      </c>
      <c r="H261" t="s">
        <v>222</v>
      </c>
      <c r="I261" t="s">
        <v>558</v>
      </c>
      <c r="J261" t="s">
        <v>1067</v>
      </c>
      <c r="K261" t="s">
        <v>281</v>
      </c>
      <c r="P261" s="46">
        <v>1</v>
      </c>
      <c r="Q261">
        <v>14.407</v>
      </c>
      <c r="R261">
        <v>22.911000000000001</v>
      </c>
      <c r="S261">
        <v>30.925999999999998</v>
      </c>
      <c r="T261">
        <v>38.829000000000001</v>
      </c>
      <c r="U261">
        <v>46.847999999999999</v>
      </c>
      <c r="V261">
        <v>54.65</v>
      </c>
      <c r="W261" s="74">
        <v>7.2297453703703705E-4</v>
      </c>
      <c r="X261" s="74">
        <v>8.135069444444445E-4</v>
      </c>
      <c r="Y261" s="74">
        <v>9.0222222222222223E-4</v>
      </c>
      <c r="Z261" s="74">
        <v>9.9100694444444431E-4</v>
      </c>
      <c r="AA261" s="74">
        <v>1.0817708333333332E-3</v>
      </c>
      <c r="AB261" s="74">
        <v>1.1744907407407407E-3</v>
      </c>
      <c r="AC261" s="74">
        <v>1.2667361111111111E-3</v>
      </c>
      <c r="AD261" s="74">
        <v>1.3594328703703704E-3</v>
      </c>
      <c r="AE261" s="74">
        <v>1.4511574074074073E-3</v>
      </c>
      <c r="AF261" s="74">
        <v>1.5430439814814814E-3</v>
      </c>
      <c r="AG261" s="74">
        <v>1.6343634259259256E-3</v>
      </c>
      <c r="AH261" s="74">
        <v>1.7271759259259261E-3</v>
      </c>
      <c r="AI261" s="74">
        <v>1.8184375E-3</v>
      </c>
      <c r="AJ261" s="74">
        <v>1.9097569444444442E-3</v>
      </c>
      <c r="AK261" s="74">
        <v>2.0009374999999997E-3</v>
      </c>
      <c r="AL261" s="74">
        <v>2.0939004629629632E-3</v>
      </c>
      <c r="AM261" s="74">
        <v>2.1849074074074075E-3</v>
      </c>
      <c r="AN261" s="74">
        <v>2.2760879629629628E-3</v>
      </c>
      <c r="AO261" s="74">
        <v>2.3685763888888892E-3</v>
      </c>
      <c r="AP261" s="74">
        <v>2.4579745370370367E-3</v>
      </c>
      <c r="AQ261" s="74">
        <v>2.5486805555555558E-3</v>
      </c>
      <c r="AR261" s="74">
        <v>2.6396296296296294E-3</v>
      </c>
      <c r="AS261" s="74">
        <v>2.7308449074074075E-3</v>
      </c>
      <c r="AT261" s="74">
        <v>2.8246180555555555E-3</v>
      </c>
      <c r="AU261" s="74">
        <v>2.9155439814814812E-3</v>
      </c>
      <c r="AV261" s="74">
        <v>3.0052430555555548E-3</v>
      </c>
      <c r="AW261" s="8">
        <f t="shared" si="8"/>
        <v>55.458631327194382</v>
      </c>
    </row>
    <row r="262" spans="1:49">
      <c r="A262" s="46" t="s">
        <v>130</v>
      </c>
      <c r="B262" s="46">
        <v>2019</v>
      </c>
      <c r="C262" s="10">
        <v>43798</v>
      </c>
      <c r="D262" s="5" t="s">
        <v>72</v>
      </c>
      <c r="E262" s="46" t="s">
        <v>209</v>
      </c>
      <c r="F262" s="52" t="s">
        <v>210</v>
      </c>
      <c r="G262" t="s">
        <v>51</v>
      </c>
      <c r="H262" t="s">
        <v>311</v>
      </c>
      <c r="I262" t="s">
        <v>243</v>
      </c>
      <c r="J262" t="s">
        <v>1046</v>
      </c>
      <c r="K262" t="s">
        <v>1072</v>
      </c>
      <c r="P262" s="46">
        <v>2</v>
      </c>
      <c r="Q262">
        <v>14.1</v>
      </c>
      <c r="R262">
        <v>22.297999999999998</v>
      </c>
      <c r="S262">
        <v>30.123000000000001</v>
      </c>
      <c r="T262">
        <v>37.816000000000003</v>
      </c>
      <c r="U262">
        <v>45.673999999999999</v>
      </c>
      <c r="V262">
        <v>53.472000000000001</v>
      </c>
      <c r="W262" s="74">
        <v>7.0954861111111099E-4</v>
      </c>
      <c r="X262" s="74">
        <v>8.0163194444444433E-4</v>
      </c>
      <c r="Y262" s="74">
        <v>8.9081018518518513E-4</v>
      </c>
      <c r="Z262" s="74">
        <v>9.7991898148148135E-4</v>
      </c>
      <c r="AA262" s="74">
        <v>1.0692824074074075E-3</v>
      </c>
      <c r="AB262" s="74">
        <v>1.1597800925925927E-3</v>
      </c>
      <c r="AC262" s="74">
        <v>1.2530902777777779E-3</v>
      </c>
      <c r="AD262" s="74">
        <v>1.3442013888888889E-3</v>
      </c>
      <c r="AE262" s="74">
        <v>1.4352546296296294E-3</v>
      </c>
      <c r="AF262" s="74">
        <v>1.5285300925925926E-3</v>
      </c>
      <c r="AG262" s="74">
        <v>1.6202662037037036E-3</v>
      </c>
      <c r="AH262" s="74">
        <v>1.7137152777777778E-3</v>
      </c>
      <c r="AI262" s="74">
        <v>1.8057291666666666E-3</v>
      </c>
      <c r="AJ262" s="74">
        <v>1.8975694444444446E-3</v>
      </c>
      <c r="AK262" s="74">
        <v>1.9909953703703704E-3</v>
      </c>
      <c r="AL262" s="74">
        <v>2.0834953703703705E-3</v>
      </c>
      <c r="AM262" s="74">
        <v>2.1759953703703702E-3</v>
      </c>
      <c r="AN262" s="74">
        <v>2.2688310185185185E-3</v>
      </c>
      <c r="AO262" s="74">
        <v>2.3624768518518517E-3</v>
      </c>
      <c r="AP262" s="74">
        <v>2.4584375000000001E-3</v>
      </c>
      <c r="AQ262" s="74">
        <v>2.5503935185185182E-3</v>
      </c>
      <c r="AR262" s="74">
        <v>2.6426967592592591E-3</v>
      </c>
      <c r="AS262" s="74">
        <v>2.735821759259259E-3</v>
      </c>
      <c r="AT262" s="74">
        <v>2.8313078703703707E-3</v>
      </c>
      <c r="AU262" s="74">
        <v>2.9229282407407411E-3</v>
      </c>
      <c r="AV262" s="74">
        <v>3.0150115740740745E-3</v>
      </c>
      <c r="AW262" s="8">
        <f t="shared" si="8"/>
        <v>55.278947550259694</v>
      </c>
    </row>
    <row r="263" spans="1:49">
      <c r="A263" s="46" t="s">
        <v>130</v>
      </c>
      <c r="B263" s="46">
        <v>2019</v>
      </c>
      <c r="C263" s="10">
        <v>43798</v>
      </c>
      <c r="D263" s="5" t="s">
        <v>72</v>
      </c>
      <c r="E263" s="46" t="s">
        <v>209</v>
      </c>
      <c r="F263" s="52" t="s">
        <v>211</v>
      </c>
      <c r="G263" t="s">
        <v>159</v>
      </c>
      <c r="H263" t="s">
        <v>1055</v>
      </c>
      <c r="I263" t="s">
        <v>1056</v>
      </c>
      <c r="J263" t="s">
        <v>1058</v>
      </c>
      <c r="K263" t="s">
        <v>1062</v>
      </c>
      <c r="P263" s="46">
        <v>3</v>
      </c>
      <c r="Q263">
        <v>14.14</v>
      </c>
      <c r="R263">
        <v>22.606000000000002</v>
      </c>
      <c r="S263">
        <v>30.728999999999999</v>
      </c>
      <c r="T263">
        <v>38.581000000000003</v>
      </c>
      <c r="U263">
        <v>46.402999999999999</v>
      </c>
      <c r="V263">
        <v>54.322000000000003</v>
      </c>
      <c r="W263" s="74">
        <v>7.2024305555555557E-4</v>
      </c>
      <c r="X263" s="74">
        <v>8.1256944444444432E-4</v>
      </c>
      <c r="Y263" s="74">
        <v>9.0643518518518514E-4</v>
      </c>
      <c r="Z263" s="74">
        <v>9.9871527777777784E-4</v>
      </c>
      <c r="AA263" s="74">
        <v>1.0908449074074073E-3</v>
      </c>
      <c r="AB263" s="74">
        <v>1.1843171296296298E-3</v>
      </c>
      <c r="AC263" s="74">
        <v>1.277210648148148E-3</v>
      </c>
      <c r="AD263" s="74">
        <v>1.3704629629629631E-3</v>
      </c>
      <c r="AE263" s="74">
        <v>1.4640856481481484E-3</v>
      </c>
      <c r="AF263" s="74">
        <v>1.5597453703703704E-3</v>
      </c>
      <c r="AG263" s="74">
        <v>1.6522222222222222E-3</v>
      </c>
      <c r="AH263" s="74">
        <v>1.7444675925925924E-3</v>
      </c>
      <c r="AI263" s="74">
        <v>1.8371990740740742E-3</v>
      </c>
      <c r="AJ263" s="74">
        <v>1.9323842592592589E-3</v>
      </c>
      <c r="AK263" s="74">
        <v>2.0267592592592594E-3</v>
      </c>
      <c r="AL263" s="74">
        <v>2.1221759259259262E-3</v>
      </c>
      <c r="AM263" s="74">
        <v>2.2189699074074078E-3</v>
      </c>
      <c r="AN263" s="74">
        <v>2.3174305555555556E-3</v>
      </c>
      <c r="AO263" s="74">
        <v>2.4132870370370371E-3</v>
      </c>
      <c r="AP263" s="74">
        <v>2.5107986111111108E-3</v>
      </c>
      <c r="AQ263" s="74">
        <v>2.6065162037037033E-3</v>
      </c>
      <c r="AR263" s="74">
        <v>2.7026157407407411E-3</v>
      </c>
      <c r="AS263" s="74">
        <v>2.7986226851851852E-3</v>
      </c>
      <c r="AT263" s="74">
        <v>2.8959606481481479E-3</v>
      </c>
      <c r="AU263" s="74">
        <v>2.9951388888888888E-3</v>
      </c>
      <c r="AV263" s="74">
        <v>3.0974189814814809E-3</v>
      </c>
      <c r="AW263" s="8">
        <f t="shared" si="8"/>
        <v>53.808240881558355</v>
      </c>
    </row>
    <row r="264" spans="1:49">
      <c r="A264" s="46" t="s">
        <v>130</v>
      </c>
      <c r="B264" s="46">
        <v>2019</v>
      </c>
      <c r="C264" s="10">
        <v>43798</v>
      </c>
      <c r="D264" s="5" t="s">
        <v>72</v>
      </c>
      <c r="E264" s="46" t="s">
        <v>209</v>
      </c>
      <c r="F264" s="52" t="s">
        <v>211</v>
      </c>
      <c r="G264" t="s">
        <v>15</v>
      </c>
      <c r="H264" t="s">
        <v>1060</v>
      </c>
      <c r="I264" t="s">
        <v>650</v>
      </c>
      <c r="J264" t="s">
        <v>1061</v>
      </c>
      <c r="K264" t="s">
        <v>234</v>
      </c>
      <c r="P264" s="46">
        <v>4</v>
      </c>
      <c r="Q264">
        <v>14.66</v>
      </c>
      <c r="R264">
        <v>23.533000000000001</v>
      </c>
      <c r="S264">
        <v>31.58</v>
      </c>
      <c r="T264">
        <v>39.518000000000001</v>
      </c>
      <c r="U264">
        <v>47.444000000000003</v>
      </c>
      <c r="V264">
        <v>55.546999999999997</v>
      </c>
      <c r="W264" s="74">
        <v>7.38738425925926E-4</v>
      </c>
      <c r="X264" s="74">
        <v>8.3178240740740738E-4</v>
      </c>
      <c r="Y264" s="74">
        <v>9.2462962962962952E-4</v>
      </c>
      <c r="Z264" s="74">
        <v>1.0171643518518518E-3</v>
      </c>
      <c r="AA264" s="74">
        <v>1.1103935185185186E-3</v>
      </c>
      <c r="AB264" s="74">
        <v>1.2048379629629629E-3</v>
      </c>
      <c r="AC264" s="74">
        <v>1.2985300925925927E-3</v>
      </c>
      <c r="AD264" s="74">
        <v>1.3931597222222221E-3</v>
      </c>
      <c r="AE264" s="74">
        <v>1.4897337962962963E-3</v>
      </c>
      <c r="AF264" s="74">
        <v>1.584224537037037E-3</v>
      </c>
      <c r="AG264" s="74">
        <v>1.6798842592592592E-3</v>
      </c>
      <c r="AH264" s="74">
        <v>1.778252314814815E-3</v>
      </c>
      <c r="AI264" s="74">
        <v>1.873912037037037E-3</v>
      </c>
      <c r="AJ264" s="74">
        <v>1.9697800925925924E-3</v>
      </c>
      <c r="AK264" s="74">
        <v>2.0676620370370371E-3</v>
      </c>
      <c r="AL264" s="74">
        <v>2.162326388888889E-3</v>
      </c>
      <c r="AM264" s="74">
        <v>2.2563078703703708E-3</v>
      </c>
      <c r="AN264" s="74">
        <v>2.3498148148148146E-3</v>
      </c>
      <c r="AO264" s="74">
        <v>2.4431365740740741E-3</v>
      </c>
      <c r="AP264" s="74">
        <v>2.5363425925925926E-3</v>
      </c>
      <c r="AQ264" s="74">
        <v>2.6291319444444444E-3</v>
      </c>
      <c r="AR264" s="74">
        <v>2.722025462962963E-3</v>
      </c>
      <c r="AS264" s="74">
        <v>2.8169212962962961E-3</v>
      </c>
      <c r="AT264" s="74">
        <v>2.911087962962963E-3</v>
      </c>
      <c r="AU264" s="74">
        <v>3.0062268518518519E-3</v>
      </c>
      <c r="AV264" s="74">
        <v>3.1015624999999997E-3</v>
      </c>
      <c r="AW264" s="8">
        <f t="shared" si="8"/>
        <v>53.73635600335853</v>
      </c>
    </row>
    <row r="265" spans="1:49">
      <c r="A265" s="47" t="s">
        <v>103</v>
      </c>
      <c r="B265" s="47">
        <v>2019</v>
      </c>
      <c r="C265" s="10">
        <v>43776</v>
      </c>
      <c r="D265" s="1" t="s">
        <v>72</v>
      </c>
      <c r="E265" s="46" t="s">
        <v>518</v>
      </c>
      <c r="F265" s="47" t="s">
        <v>518</v>
      </c>
      <c r="G265" t="s">
        <v>25</v>
      </c>
      <c r="H265" t="s">
        <v>339</v>
      </c>
      <c r="I265" t="s">
        <v>276</v>
      </c>
      <c r="J265" t="s">
        <v>354</v>
      </c>
      <c r="K265" t="s">
        <v>1037</v>
      </c>
      <c r="P265" s="46">
        <v>1</v>
      </c>
      <c r="Q265">
        <v>14.422000000000001</v>
      </c>
      <c r="R265">
        <v>22.667999999999999</v>
      </c>
      <c r="S265">
        <v>30.46</v>
      </c>
      <c r="T265">
        <v>38.225000000000001</v>
      </c>
      <c r="U265">
        <v>46.098999999999997</v>
      </c>
      <c r="V265">
        <v>53.825000000000003</v>
      </c>
      <c r="W265" s="74">
        <v>7.114930555555556E-4</v>
      </c>
      <c r="X265" s="74">
        <v>8.0229166666666676E-4</v>
      </c>
      <c r="Y265" s="74">
        <v>8.9204861111111115E-4</v>
      </c>
      <c r="Z265" s="74">
        <v>9.8076388888888887E-4</v>
      </c>
      <c r="AA265" s="74">
        <v>1.069178240740741E-3</v>
      </c>
      <c r="AB265" s="74">
        <v>1.1592476851851853E-3</v>
      </c>
      <c r="AC265" s="74">
        <v>1.2478819444444445E-3</v>
      </c>
      <c r="AD265" s="74">
        <v>1.3367129629629629E-3</v>
      </c>
      <c r="AE265" s="74">
        <v>1.4262152777777778E-3</v>
      </c>
      <c r="AF265" s="74">
        <v>1.5170717592592595E-3</v>
      </c>
      <c r="AG265" s="74">
        <v>1.6054166666666665E-3</v>
      </c>
      <c r="AH265" s="74">
        <v>1.6943171296296298E-3</v>
      </c>
      <c r="AI265" s="74">
        <v>1.7857870370370371E-3</v>
      </c>
      <c r="AJ265" s="74">
        <v>1.8757870370370371E-3</v>
      </c>
      <c r="AK265" s="74">
        <v>1.9661111111111112E-3</v>
      </c>
      <c r="AL265" s="74">
        <v>2.0578703703703705E-3</v>
      </c>
      <c r="AM265" s="74">
        <v>2.1489351851851851E-3</v>
      </c>
      <c r="AN265" s="74">
        <v>2.2395717592592593E-3</v>
      </c>
      <c r="AO265" s="74">
        <v>2.3308101851851853E-3</v>
      </c>
      <c r="AP265" s="74">
        <v>2.4235069444444447E-3</v>
      </c>
      <c r="AQ265" s="74">
        <v>2.5144328703703704E-3</v>
      </c>
      <c r="AR265" s="74">
        <v>2.6044791666666664E-3</v>
      </c>
      <c r="AS265" s="74">
        <v>2.6939004629629626E-3</v>
      </c>
      <c r="AT265" s="74">
        <v>2.783090277777778E-3</v>
      </c>
      <c r="AU265" s="74">
        <v>2.8733796296296298E-3</v>
      </c>
      <c r="AV265" s="74">
        <v>2.9633912037037038E-3</v>
      </c>
      <c r="AW265" s="8">
        <f t="shared" si="8"/>
        <v>56.241871292039825</v>
      </c>
    </row>
    <row r="266" spans="1:49">
      <c r="A266" s="47" t="s">
        <v>103</v>
      </c>
      <c r="B266" s="47">
        <v>2019</v>
      </c>
      <c r="C266" s="10">
        <v>43776</v>
      </c>
      <c r="D266" s="1" t="s">
        <v>72</v>
      </c>
      <c r="E266" s="46" t="s">
        <v>518</v>
      </c>
      <c r="F266" s="47" t="s">
        <v>518</v>
      </c>
      <c r="G266" t="s">
        <v>15</v>
      </c>
      <c r="H266" t="s">
        <v>642</v>
      </c>
      <c r="I266" t="s">
        <v>643</v>
      </c>
      <c r="J266" t="s">
        <v>632</v>
      </c>
      <c r="K266" t="s">
        <v>1073</v>
      </c>
      <c r="P266" s="46">
        <v>2</v>
      </c>
      <c r="Q266">
        <v>14.282</v>
      </c>
      <c r="R266">
        <v>22.617999999999999</v>
      </c>
      <c r="S266">
        <v>30.588999999999999</v>
      </c>
      <c r="T266">
        <v>38.414000000000001</v>
      </c>
      <c r="U266">
        <v>46.296999999999997</v>
      </c>
      <c r="V266">
        <v>54.006</v>
      </c>
      <c r="W266" s="74">
        <v>7.1393518518518518E-4</v>
      </c>
      <c r="X266" s="74">
        <v>8.0274305555555557E-4</v>
      </c>
      <c r="Y266" s="74">
        <v>8.9297453703703707E-4</v>
      </c>
      <c r="Z266" s="74">
        <v>9.8246527777777763E-4</v>
      </c>
      <c r="AA266" s="74">
        <v>1.0716782407407409E-3</v>
      </c>
      <c r="AB266" s="74">
        <v>1.1610532407407407E-3</v>
      </c>
      <c r="AC266" s="74">
        <v>1.2527662037037036E-3</v>
      </c>
      <c r="AD266" s="74">
        <v>1.3416203703703704E-3</v>
      </c>
      <c r="AE266" s="74">
        <v>1.4303124999999999E-3</v>
      </c>
      <c r="AF266" s="74">
        <v>1.5186574074074072E-3</v>
      </c>
      <c r="AG266" s="74">
        <v>1.6072222222222223E-3</v>
      </c>
      <c r="AH266" s="74">
        <v>1.6986342592592591E-3</v>
      </c>
      <c r="AI266" s="74">
        <v>1.7888657407407408E-3</v>
      </c>
      <c r="AJ266" s="74">
        <v>1.8796990740740742E-3</v>
      </c>
      <c r="AK266" s="74">
        <v>1.9714467592592592E-3</v>
      </c>
      <c r="AL266" s="74">
        <v>2.0619444444444444E-3</v>
      </c>
      <c r="AM266" s="74">
        <v>2.1514467592592592E-3</v>
      </c>
      <c r="AN266" s="74">
        <v>2.2414814814814814E-3</v>
      </c>
      <c r="AO266" s="74">
        <v>2.333865740740741E-3</v>
      </c>
      <c r="AP266" s="74">
        <v>2.4253703703703703E-3</v>
      </c>
      <c r="AQ266" s="74">
        <v>2.5188541666666666E-3</v>
      </c>
      <c r="AR266" s="74">
        <v>2.6106712962962963E-3</v>
      </c>
      <c r="AS266" s="74">
        <v>2.7024189814814814E-3</v>
      </c>
      <c r="AT266" s="74">
        <v>2.7942708333333331E-3</v>
      </c>
      <c r="AU266" s="74">
        <v>2.8861921296296296E-3</v>
      </c>
      <c r="AV266" s="74">
        <v>2.9793287037037032E-3</v>
      </c>
      <c r="AW266" s="8">
        <f t="shared" si="8"/>
        <v>55.941013309299429</v>
      </c>
    </row>
    <row r="267" spans="1:49">
      <c r="A267" s="47" t="s">
        <v>103</v>
      </c>
      <c r="B267" s="47">
        <v>2019</v>
      </c>
      <c r="C267" s="10">
        <v>43776</v>
      </c>
      <c r="D267" s="1" t="s">
        <v>72</v>
      </c>
      <c r="E267" s="46" t="s">
        <v>518</v>
      </c>
      <c r="F267" s="47" t="s">
        <v>518</v>
      </c>
      <c r="G267" t="s">
        <v>17</v>
      </c>
      <c r="H267" t="s">
        <v>220</v>
      </c>
      <c r="I267" t="s">
        <v>564</v>
      </c>
      <c r="J267" t="s">
        <v>563</v>
      </c>
      <c r="K267" t="s">
        <v>1045</v>
      </c>
      <c r="P267" s="46">
        <v>3</v>
      </c>
      <c r="Q267">
        <v>14.275</v>
      </c>
      <c r="R267">
        <v>22.797000000000001</v>
      </c>
      <c r="S267">
        <v>30.850999999999999</v>
      </c>
      <c r="T267">
        <v>38.716000000000001</v>
      </c>
      <c r="U267">
        <v>46.828000000000003</v>
      </c>
      <c r="V267">
        <v>54.706000000000003</v>
      </c>
      <c r="W267" s="74" t="s">
        <v>1074</v>
      </c>
      <c r="X267" s="74" t="s">
        <v>1075</v>
      </c>
      <c r="Y267" s="74" t="s">
        <v>1076</v>
      </c>
      <c r="Z267" s="74" t="s">
        <v>1077</v>
      </c>
      <c r="AA267" s="74" t="s">
        <v>1078</v>
      </c>
      <c r="AB267" s="74" t="s">
        <v>1079</v>
      </c>
      <c r="AC267" s="74" t="s">
        <v>1080</v>
      </c>
      <c r="AD267" s="74" t="s">
        <v>1081</v>
      </c>
      <c r="AE267" s="74" t="s">
        <v>1082</v>
      </c>
      <c r="AF267" s="74" t="s">
        <v>1083</v>
      </c>
      <c r="AG267" s="74" t="s">
        <v>1084</v>
      </c>
      <c r="AH267" s="74" t="s">
        <v>1085</v>
      </c>
      <c r="AI267" s="74" t="s">
        <v>1086</v>
      </c>
      <c r="AJ267" s="74" t="s">
        <v>1087</v>
      </c>
      <c r="AK267" s="74" t="s">
        <v>1088</v>
      </c>
      <c r="AL267" s="74" t="s">
        <v>1089</v>
      </c>
      <c r="AM267" s="74" t="s">
        <v>1090</v>
      </c>
      <c r="AN267" s="74" t="s">
        <v>1091</v>
      </c>
      <c r="AO267" s="74" t="s">
        <v>1092</v>
      </c>
      <c r="AP267" s="74" t="s">
        <v>1093</v>
      </c>
      <c r="AQ267" s="74" t="s">
        <v>1094</v>
      </c>
      <c r="AR267" s="74" t="s">
        <v>1095</v>
      </c>
      <c r="AS267" s="74" t="s">
        <v>1096</v>
      </c>
      <c r="AT267" s="74" t="s">
        <v>1097</v>
      </c>
      <c r="AU267" s="74" t="s">
        <v>1098</v>
      </c>
      <c r="AV267" s="74" t="s">
        <v>1099</v>
      </c>
      <c r="AW267" s="8">
        <f t="shared" si="8"/>
        <v>55.164804854502826</v>
      </c>
    </row>
    <row r="268" spans="1:49">
      <c r="A268" s="47" t="s">
        <v>103</v>
      </c>
      <c r="B268" s="47">
        <v>2019</v>
      </c>
      <c r="C268" s="10">
        <v>43776</v>
      </c>
      <c r="D268" s="1" t="s">
        <v>72</v>
      </c>
      <c r="E268" s="46" t="s">
        <v>518</v>
      </c>
      <c r="F268" s="47" t="s">
        <v>518</v>
      </c>
      <c r="G268" t="s">
        <v>51</v>
      </c>
      <c r="H268" t="s">
        <v>243</v>
      </c>
      <c r="I268" t="s">
        <v>1046</v>
      </c>
      <c r="J268" t="s">
        <v>311</v>
      </c>
      <c r="K268" t="s">
        <v>1072</v>
      </c>
      <c r="P268" s="46">
        <v>4</v>
      </c>
      <c r="Q268">
        <v>14.112</v>
      </c>
      <c r="R268">
        <v>22.419</v>
      </c>
      <c r="S268">
        <v>30.3</v>
      </c>
      <c r="T268">
        <v>38.110999999999997</v>
      </c>
      <c r="U268">
        <v>46.055</v>
      </c>
      <c r="V268">
        <v>54.006</v>
      </c>
      <c r="W268" s="74">
        <v>7.1682870370370379E-4</v>
      </c>
      <c r="X268" s="74">
        <v>8.0844907407407395E-4</v>
      </c>
      <c r="Y268" s="74">
        <v>9.0197916666666671E-4</v>
      </c>
      <c r="Z268" s="74">
        <v>9.9361111111111113E-4</v>
      </c>
      <c r="AA268" s="74">
        <v>1.0842708333333334E-3</v>
      </c>
      <c r="AB268" s="74">
        <v>1.1738310185185183E-3</v>
      </c>
      <c r="AC268" s="74">
        <v>1.2638888888888888E-3</v>
      </c>
      <c r="AD268" s="74">
        <v>1.3567013888888891E-3</v>
      </c>
      <c r="AE268" s="74">
        <v>1.4480787037037038E-3</v>
      </c>
      <c r="AF268" s="74">
        <v>1.5398495370370368E-3</v>
      </c>
      <c r="AG268" s="74">
        <v>1.6319675925925926E-3</v>
      </c>
      <c r="AH268" s="74">
        <v>1.7264814814814814E-3</v>
      </c>
      <c r="AI268" s="74">
        <v>1.819085648148148E-3</v>
      </c>
      <c r="AJ268" s="74">
        <v>1.9122337962962964E-3</v>
      </c>
      <c r="AK268" s="74">
        <v>2.0060069444444444E-3</v>
      </c>
      <c r="AL268" s="74">
        <v>2.0985995370370373E-3</v>
      </c>
      <c r="AM268" s="74">
        <v>2.1905439814814817E-3</v>
      </c>
      <c r="AN268" s="74">
        <v>2.2846527777777774E-3</v>
      </c>
      <c r="AO268" s="74">
        <v>2.3764583333333333E-3</v>
      </c>
      <c r="AP268" s="74">
        <v>2.468958333333333E-3</v>
      </c>
      <c r="AQ268" s="74">
        <v>2.5617939814814813E-3</v>
      </c>
      <c r="AR268" s="74">
        <v>2.6556597222222224E-3</v>
      </c>
      <c r="AS268" s="74">
        <v>2.7520717592592592E-3</v>
      </c>
      <c r="AT268" s="74">
        <v>2.844513888888889E-3</v>
      </c>
      <c r="AU268" s="74">
        <v>2.9359143518518523E-3</v>
      </c>
      <c r="AV268" s="74">
        <v>3.0275231481481477E-3</v>
      </c>
      <c r="AW268" s="8">
        <f t="shared" si="8"/>
        <v>55.050501188937915</v>
      </c>
    </row>
    <row r="269" spans="1:49">
      <c r="A269" s="47" t="s">
        <v>103</v>
      </c>
      <c r="B269" s="47">
        <v>2019</v>
      </c>
      <c r="C269" s="10">
        <v>43776</v>
      </c>
      <c r="D269" s="1" t="s">
        <v>72</v>
      </c>
      <c r="E269" s="46" t="s">
        <v>518</v>
      </c>
      <c r="F269" s="47" t="s">
        <v>518</v>
      </c>
      <c r="G269" t="s">
        <v>53</v>
      </c>
      <c r="H269" t="s">
        <v>327</v>
      </c>
      <c r="I269" t="s">
        <v>597</v>
      </c>
      <c r="J269" t="s">
        <v>1100</v>
      </c>
      <c r="K269" t="s">
        <v>1044</v>
      </c>
      <c r="P269" s="46">
        <v>5</v>
      </c>
      <c r="Q269">
        <v>14.154999999999999</v>
      </c>
      <c r="R269">
        <v>22.38</v>
      </c>
      <c r="S269">
        <v>30.283999999999999</v>
      </c>
      <c r="T269">
        <v>38.093000000000004</v>
      </c>
      <c r="U269">
        <v>46.061</v>
      </c>
      <c r="V269">
        <v>53.817</v>
      </c>
      <c r="W269" s="74">
        <v>7.137847222222221E-4</v>
      </c>
      <c r="X269" s="74">
        <v>8.0406250000000009E-4</v>
      </c>
      <c r="Y269" s="74">
        <v>8.9516203703703709E-4</v>
      </c>
      <c r="Z269" s="74">
        <v>9.88136574074074E-4</v>
      </c>
      <c r="AA269" s="74">
        <v>1.079675925925926E-3</v>
      </c>
      <c r="AB269" s="74">
        <v>1.1711226851851852E-3</v>
      </c>
      <c r="AC269" s="74">
        <v>1.2642592592592592E-3</v>
      </c>
      <c r="AD269" s="74">
        <v>1.3568171296296295E-3</v>
      </c>
      <c r="AE269" s="74">
        <v>1.4521412037037035E-3</v>
      </c>
      <c r="AF269" s="74">
        <v>1.5447569444444443E-3</v>
      </c>
      <c r="AG269" s="74">
        <v>1.6389814814814815E-3</v>
      </c>
      <c r="AH269" s="74">
        <v>1.7323263888888892E-3</v>
      </c>
      <c r="AI269" s="74">
        <v>1.8256365740740741E-3</v>
      </c>
      <c r="AJ269" s="74">
        <v>1.9207754629629629E-3</v>
      </c>
      <c r="AK269" s="74">
        <v>2.0139814814814816E-3</v>
      </c>
      <c r="AL269" s="74">
        <v>2.1066087962962965E-3</v>
      </c>
      <c r="AM269" s="74">
        <v>2.1997569444444447E-3</v>
      </c>
      <c r="AN269" s="74">
        <v>2.2940393518518518E-3</v>
      </c>
      <c r="AO269" s="74">
        <v>2.388263888888889E-3</v>
      </c>
      <c r="AP269" s="74">
        <v>2.4809259259259259E-3</v>
      </c>
      <c r="AQ269" s="74">
        <v>2.5748611111111115E-3</v>
      </c>
      <c r="AR269" s="74">
        <v>2.6687962962962963E-3</v>
      </c>
      <c r="AS269" s="74">
        <v>2.7630787037037034E-3</v>
      </c>
      <c r="AT269" s="74">
        <v>2.8582175925925928E-3</v>
      </c>
      <c r="AU269" s="74">
        <v>2.9553125E-3</v>
      </c>
      <c r="AV269" s="74">
        <v>3.0495833333333334E-3</v>
      </c>
      <c r="AW269" s="8">
        <f t="shared" si="8"/>
        <v>54.652274900942757</v>
      </c>
    </row>
    <row r="270" spans="1:49">
      <c r="A270" s="47" t="s">
        <v>103</v>
      </c>
      <c r="B270" s="47">
        <v>2019</v>
      </c>
      <c r="C270" s="10">
        <v>43776</v>
      </c>
      <c r="D270" s="1" t="s">
        <v>72</v>
      </c>
      <c r="E270" s="46" t="s">
        <v>518</v>
      </c>
      <c r="F270" s="76" t="s">
        <v>518</v>
      </c>
      <c r="G270" t="s">
        <v>36</v>
      </c>
      <c r="H270" t="s">
        <v>277</v>
      </c>
      <c r="I270" t="s">
        <v>35</v>
      </c>
      <c r="J270" t="s">
        <v>1101</v>
      </c>
      <c r="K270" t="s">
        <v>1102</v>
      </c>
      <c r="P270" s="46">
        <v>6</v>
      </c>
      <c r="Q270">
        <v>14.103</v>
      </c>
      <c r="R270">
        <v>22.164000000000001</v>
      </c>
      <c r="S270">
        <v>29.9</v>
      </c>
      <c r="T270">
        <v>37.643000000000001</v>
      </c>
      <c r="U270">
        <v>45.325000000000003</v>
      </c>
      <c r="V270">
        <v>53.08</v>
      </c>
      <c r="W270" s="74" t="s">
        <v>1103</v>
      </c>
      <c r="X270" s="74" t="s">
        <v>1104</v>
      </c>
      <c r="Y270" s="74" t="s">
        <v>1105</v>
      </c>
      <c r="Z270" s="74" t="s">
        <v>1106</v>
      </c>
      <c r="AA270" s="74" t="s">
        <v>1107</v>
      </c>
      <c r="AB270" s="74" t="s">
        <v>1108</v>
      </c>
      <c r="AC270" s="74" t="s">
        <v>1109</v>
      </c>
      <c r="AD270" s="74" t="s">
        <v>1110</v>
      </c>
      <c r="AE270" s="74" t="s">
        <v>1111</v>
      </c>
      <c r="AF270" s="74" t="s">
        <v>1112</v>
      </c>
      <c r="AG270" s="74" t="s">
        <v>928</v>
      </c>
      <c r="AH270" s="74" t="s">
        <v>1113</v>
      </c>
      <c r="AI270" s="74" t="s">
        <v>1114</v>
      </c>
      <c r="AJ270" s="74" t="s">
        <v>1115</v>
      </c>
      <c r="AK270" s="74" t="s">
        <v>1116</v>
      </c>
      <c r="AL270" s="74" t="s">
        <v>1117</v>
      </c>
      <c r="AM270" s="74" t="s">
        <v>1118</v>
      </c>
      <c r="AN270" s="74" t="s">
        <v>1119</v>
      </c>
      <c r="AO270" s="74" t="s">
        <v>1120</v>
      </c>
      <c r="AP270" s="74" t="s">
        <v>1121</v>
      </c>
      <c r="AQ270" s="74" t="s">
        <v>1122</v>
      </c>
      <c r="AR270" s="74" t="s">
        <v>1123</v>
      </c>
      <c r="AS270" s="74" t="s">
        <v>1124</v>
      </c>
      <c r="AT270" s="74" t="s">
        <v>1125</v>
      </c>
      <c r="AU270" s="74" t="s">
        <v>1126</v>
      </c>
      <c r="AV270" s="74" t="s">
        <v>1127</v>
      </c>
      <c r="AW270" s="8">
        <f t="shared" si="8"/>
        <v>54.620350632306426</v>
      </c>
    </row>
    <row r="271" spans="1:49">
      <c r="A271" s="47" t="s">
        <v>103</v>
      </c>
      <c r="B271" s="47">
        <v>2019</v>
      </c>
      <c r="C271" s="10">
        <v>43776</v>
      </c>
      <c r="D271" s="1" t="s">
        <v>72</v>
      </c>
      <c r="E271" s="46" t="s">
        <v>518</v>
      </c>
      <c r="F271" s="76" t="s">
        <v>518</v>
      </c>
      <c r="G271" t="s">
        <v>56</v>
      </c>
      <c r="H271" t="s">
        <v>301</v>
      </c>
      <c r="I271" t="s">
        <v>274</v>
      </c>
      <c r="J271" t="s">
        <v>569</v>
      </c>
      <c r="K271" t="s">
        <v>568</v>
      </c>
      <c r="P271" s="46">
        <v>7</v>
      </c>
      <c r="Q271">
        <v>15.551</v>
      </c>
      <c r="R271">
        <v>24.494</v>
      </c>
      <c r="S271">
        <v>32.533999999999999</v>
      </c>
      <c r="T271">
        <v>40.44</v>
      </c>
      <c r="U271">
        <v>48.259</v>
      </c>
      <c r="V271">
        <v>56.073999999999998</v>
      </c>
      <c r="W271" s="74">
        <v>7.4157407407407418E-4</v>
      </c>
      <c r="X271" s="74">
        <v>8.3229166666666683E-4</v>
      </c>
      <c r="Y271" s="74">
        <v>9.2282407407407406E-4</v>
      </c>
      <c r="Z271" s="74">
        <v>1.0134490740740742E-3</v>
      </c>
      <c r="AA271" s="74">
        <v>1.1043402777777777E-3</v>
      </c>
      <c r="AB271" s="74">
        <v>1.1967939814814814E-3</v>
      </c>
      <c r="AC271" s="74">
        <v>1.2884722222222223E-3</v>
      </c>
      <c r="AD271" s="74">
        <v>1.3812384259259257E-3</v>
      </c>
      <c r="AE271" s="74">
        <v>1.4762731481481482E-3</v>
      </c>
      <c r="AF271" s="74">
        <v>1.5690162037037038E-3</v>
      </c>
      <c r="AG271" s="74">
        <v>1.6622453703703704E-3</v>
      </c>
      <c r="AH271" s="74">
        <v>1.7563194444444447E-3</v>
      </c>
      <c r="AI271" s="74">
        <v>1.850474537037037E-3</v>
      </c>
      <c r="AJ271" s="74">
        <v>1.9466666666666666E-3</v>
      </c>
      <c r="AK271" s="74">
        <v>2.0396412037037037E-3</v>
      </c>
      <c r="AL271" s="74">
        <v>2.1330787037037034E-3</v>
      </c>
      <c r="AM271" s="74">
        <v>2.2260995370370368E-3</v>
      </c>
      <c r="AN271" s="74">
        <v>2.3195949074074074E-3</v>
      </c>
      <c r="AO271" s="74">
        <v>2.4147569444444446E-3</v>
      </c>
      <c r="AP271" s="74">
        <v>2.508599537037037E-3</v>
      </c>
      <c r="AQ271" s="74">
        <v>2.6030092592592593E-3</v>
      </c>
      <c r="AR271" s="74">
        <v>2.6992476851851852E-3</v>
      </c>
      <c r="AS271" s="74">
        <v>2.7938657407407409E-3</v>
      </c>
      <c r="AT271" s="74">
        <v>2.8887152777777778E-3</v>
      </c>
      <c r="AU271" s="74">
        <v>2.985983796296296E-3</v>
      </c>
      <c r="AV271" s="74">
        <v>3.0821643518518516E-3</v>
      </c>
      <c r="AW271" s="8">
        <f t="shared" ref="AW271:AW302" si="9">3.6*4000/(AV271*86400)</f>
        <v>54.074555293110379</v>
      </c>
    </row>
    <row r="272" spans="1:49">
      <c r="A272" s="47" t="s">
        <v>103</v>
      </c>
      <c r="B272" s="47">
        <v>2019</v>
      </c>
      <c r="C272" s="10">
        <v>43776</v>
      </c>
      <c r="D272" s="1" t="s">
        <v>72</v>
      </c>
      <c r="E272" s="46" t="s">
        <v>518</v>
      </c>
      <c r="F272" s="76" t="s">
        <v>518</v>
      </c>
      <c r="G272" t="s">
        <v>47</v>
      </c>
      <c r="H272" t="s">
        <v>287</v>
      </c>
      <c r="I272" t="s">
        <v>247</v>
      </c>
      <c r="J272" t="s">
        <v>275</v>
      </c>
      <c r="K272" t="s">
        <v>611</v>
      </c>
      <c r="P272" s="46">
        <v>8</v>
      </c>
      <c r="Q272">
        <v>14.353</v>
      </c>
      <c r="R272">
        <v>22.707999999999998</v>
      </c>
      <c r="S272">
        <v>30.829000000000001</v>
      </c>
      <c r="T272">
        <v>38.969000000000001</v>
      </c>
      <c r="U272">
        <v>47.368000000000002</v>
      </c>
      <c r="V272">
        <v>55.473999999999997</v>
      </c>
      <c r="W272" s="74">
        <v>7.3635416666666652E-4</v>
      </c>
      <c r="X272" s="74">
        <v>8.2991898148148139E-4</v>
      </c>
      <c r="Y272" s="74">
        <v>9.2519675925925918E-4</v>
      </c>
      <c r="Z272" s="74">
        <v>1.0180208333333335E-3</v>
      </c>
      <c r="AA272" s="74">
        <v>1.1134837962962962E-3</v>
      </c>
      <c r="AB272" s="74">
        <v>1.2084722222222221E-3</v>
      </c>
      <c r="AC272" s="74">
        <v>1.3064583333333333E-3</v>
      </c>
      <c r="AD272" s="74">
        <v>1.4022453703703703E-3</v>
      </c>
      <c r="AE272" s="74">
        <v>1.4971412037037037E-3</v>
      </c>
      <c r="AF272" s="74">
        <v>1.5937037037037037E-3</v>
      </c>
      <c r="AG272" s="74">
        <v>1.6911689814814816E-3</v>
      </c>
      <c r="AH272" s="74">
        <v>1.7861458333333332E-3</v>
      </c>
      <c r="AI272" s="74">
        <v>1.8831134259259259E-3</v>
      </c>
      <c r="AJ272" s="74">
        <v>1.978101851851852E-3</v>
      </c>
      <c r="AK272" s="74">
        <v>2.0737847222222221E-3</v>
      </c>
      <c r="AL272" s="74">
        <v>2.171712962962963E-3</v>
      </c>
      <c r="AM272" s="74">
        <v>2.2678124999999999E-3</v>
      </c>
      <c r="AN272" s="74">
        <v>2.3639814814814812E-3</v>
      </c>
      <c r="AO272" s="74">
        <v>2.4602777777777778E-3</v>
      </c>
      <c r="AP272" s="74">
        <v>2.5591087962962963E-3</v>
      </c>
      <c r="AQ272" s="74">
        <v>2.6568402777777775E-3</v>
      </c>
      <c r="AR272" s="74">
        <v>2.7547337962962964E-3</v>
      </c>
      <c r="AS272" s="74">
        <v>2.8560416666666669E-3</v>
      </c>
      <c r="AT272" s="74">
        <v>2.955162037037037E-3</v>
      </c>
      <c r="AU272" s="74">
        <v>3.0542476851851855E-3</v>
      </c>
      <c r="AV272" s="74">
        <v>3.1551273148148142E-3</v>
      </c>
      <c r="AW272" s="8">
        <f t="shared" si="9"/>
        <v>52.824070167973218</v>
      </c>
    </row>
    <row r="273" spans="1:49">
      <c r="A273" s="47" t="s">
        <v>103</v>
      </c>
      <c r="B273" s="47">
        <v>2019</v>
      </c>
      <c r="C273" s="10">
        <v>43777</v>
      </c>
      <c r="D273" s="1" t="s">
        <v>72</v>
      </c>
      <c r="E273" s="46" t="s">
        <v>595</v>
      </c>
      <c r="F273">
        <v>1</v>
      </c>
      <c r="G273" t="s">
        <v>36</v>
      </c>
      <c r="H273" t="s">
        <v>35</v>
      </c>
      <c r="I273" t="s">
        <v>596</v>
      </c>
      <c r="J273" t="s">
        <v>1101</v>
      </c>
      <c r="K273" t="s">
        <v>1102</v>
      </c>
      <c r="P273" s="46">
        <v>1</v>
      </c>
      <c r="Q273">
        <v>14.106</v>
      </c>
      <c r="R273">
        <v>22.545000000000002</v>
      </c>
      <c r="S273">
        <v>30.442</v>
      </c>
      <c r="T273">
        <v>38.270000000000003</v>
      </c>
      <c r="U273">
        <v>45.923999999999999</v>
      </c>
      <c r="V273">
        <v>53.689</v>
      </c>
      <c r="W273" s="74">
        <v>7.1005787037037044E-4</v>
      </c>
      <c r="X273" s="74">
        <v>7.9960648148148144E-4</v>
      </c>
      <c r="Y273" s="74">
        <v>8.9134259259259256E-4</v>
      </c>
      <c r="Z273" s="74">
        <v>9.8480324074074073E-4</v>
      </c>
      <c r="AA273" s="74">
        <v>1.0769212962962963E-3</v>
      </c>
      <c r="AB273" s="74">
        <v>1.1691319444444444E-3</v>
      </c>
      <c r="AC273" s="74">
        <v>1.2623032407407407E-3</v>
      </c>
      <c r="AD273" s="74">
        <v>1.3560416666666669E-3</v>
      </c>
      <c r="AE273" s="74">
        <v>1.4478125000000001E-3</v>
      </c>
      <c r="AF273" s="74">
        <v>1.5394328703703705E-3</v>
      </c>
      <c r="AG273" s="74">
        <v>1.6325925925925926E-3</v>
      </c>
      <c r="AH273" s="74">
        <v>1.724837962962963E-3</v>
      </c>
      <c r="AI273" s="74">
        <v>1.8176041666666668E-3</v>
      </c>
      <c r="AJ273" s="74">
        <v>1.9108912037037037E-3</v>
      </c>
      <c r="AK273" s="74">
        <v>2.0054976851851852E-3</v>
      </c>
      <c r="AL273" s="74">
        <v>2.0989351851851855E-3</v>
      </c>
      <c r="AM273" s="74">
        <v>2.191388888888889E-3</v>
      </c>
      <c r="AN273" s="74">
        <v>2.286099537037037E-3</v>
      </c>
      <c r="AO273" s="74">
        <v>2.3798958333333333E-3</v>
      </c>
      <c r="AP273" s="74">
        <v>2.4716550925925926E-3</v>
      </c>
      <c r="AQ273" s="74">
        <v>2.5638425925925924E-3</v>
      </c>
      <c r="AR273" s="74">
        <v>2.6624999999999999E-3</v>
      </c>
      <c r="AS273" s="74">
        <v>2.7585416666666665E-3</v>
      </c>
      <c r="AT273" s="74">
        <v>2.8567361111111107E-3</v>
      </c>
      <c r="AU273" s="74">
        <v>2.9522106481481483E-3</v>
      </c>
      <c r="AV273" s="74">
        <v>3.0474999999999999E-3</v>
      </c>
      <c r="AW273" s="8">
        <f t="shared" si="9"/>
        <v>54.68963631391852</v>
      </c>
    </row>
    <row r="274" spans="1:49">
      <c r="A274" s="47" t="s">
        <v>103</v>
      </c>
      <c r="B274" s="47">
        <v>2019</v>
      </c>
      <c r="C274" s="10">
        <v>43777</v>
      </c>
      <c r="D274" s="1" t="s">
        <v>72</v>
      </c>
      <c r="E274" s="46" t="s">
        <v>595</v>
      </c>
      <c r="F274">
        <v>1</v>
      </c>
      <c r="G274" t="s">
        <v>56</v>
      </c>
      <c r="H274" t="s">
        <v>301</v>
      </c>
      <c r="I274" t="s">
        <v>274</v>
      </c>
      <c r="J274" t="s">
        <v>569</v>
      </c>
      <c r="K274" t="s">
        <v>568</v>
      </c>
      <c r="P274" s="46">
        <v>2</v>
      </c>
      <c r="Q274">
        <v>15.353999999999999</v>
      </c>
      <c r="R274">
        <v>24.186</v>
      </c>
      <c r="S274">
        <v>32.235999999999997</v>
      </c>
      <c r="T274">
        <v>40.125</v>
      </c>
      <c r="U274">
        <v>47.962000000000003</v>
      </c>
      <c r="V274">
        <v>55.817</v>
      </c>
      <c r="W274" s="74">
        <v>7.389004629629629E-4</v>
      </c>
      <c r="X274" s="74">
        <v>8.2978009259259257E-4</v>
      </c>
      <c r="Y274" s="74">
        <v>9.2027777777777767E-4</v>
      </c>
      <c r="Z274" s="74">
        <v>1.013275462962963E-3</v>
      </c>
      <c r="AA274" s="74">
        <v>1.1054282407407408E-3</v>
      </c>
      <c r="AB274" s="74">
        <v>1.1976851851851851E-3</v>
      </c>
      <c r="AC274" s="74">
        <v>1.2897337962962962E-3</v>
      </c>
      <c r="AD274" s="74">
        <v>1.3821990740740741E-3</v>
      </c>
      <c r="AE274" s="74">
        <v>1.4747106481481484E-3</v>
      </c>
      <c r="AF274" s="74">
        <v>1.5688657407407407E-3</v>
      </c>
      <c r="AG274" s="74">
        <v>1.6636805555555556E-3</v>
      </c>
      <c r="AH274" s="74">
        <v>1.7597106481481483E-3</v>
      </c>
      <c r="AI274" s="74">
        <v>1.8575347222222222E-3</v>
      </c>
      <c r="AJ274" s="74">
        <v>1.9518750000000003E-3</v>
      </c>
      <c r="AK274" s="74">
        <v>2.0458680555555555E-3</v>
      </c>
      <c r="AL274" s="74">
        <v>2.1422453703703703E-3</v>
      </c>
      <c r="AM274" s="74">
        <v>2.2362037037037038E-3</v>
      </c>
      <c r="AN274" s="74">
        <v>2.3309606481481484E-3</v>
      </c>
      <c r="AO274" s="74">
        <v>2.4290625000000002E-3</v>
      </c>
      <c r="AP274" s="74">
        <v>2.5225810185185186E-3</v>
      </c>
      <c r="AQ274" s="74">
        <v>2.6158796296296295E-3</v>
      </c>
      <c r="AR274" s="74">
        <v>2.7088657407407409E-3</v>
      </c>
      <c r="AS274" s="74">
        <v>2.8027083333333328E-3</v>
      </c>
      <c r="AT274" s="74">
        <v>2.8998148148148151E-3</v>
      </c>
      <c r="AU274" s="74">
        <v>2.998483796296296E-3</v>
      </c>
      <c r="AV274" s="74">
        <v>3.1014120370370375E-3</v>
      </c>
      <c r="AW274" s="8">
        <f t="shared" si="9"/>
        <v>53.738962987289234</v>
      </c>
    </row>
    <row r="275" spans="1:49">
      <c r="A275" s="47" t="s">
        <v>103</v>
      </c>
      <c r="B275" s="47">
        <v>2019</v>
      </c>
      <c r="C275" s="10">
        <v>43777</v>
      </c>
      <c r="D275" s="1" t="s">
        <v>72</v>
      </c>
      <c r="E275" s="46" t="s">
        <v>595</v>
      </c>
      <c r="F275">
        <v>2</v>
      </c>
      <c r="G275" t="s">
        <v>53</v>
      </c>
      <c r="H275" t="s">
        <v>327</v>
      </c>
      <c r="I275" t="s">
        <v>597</v>
      </c>
      <c r="J275" t="s">
        <v>1100</v>
      </c>
      <c r="K275" t="s">
        <v>1044</v>
      </c>
      <c r="P275" s="46">
        <v>1</v>
      </c>
      <c r="Q275">
        <v>14.324</v>
      </c>
      <c r="R275">
        <v>22.664000000000001</v>
      </c>
      <c r="S275">
        <v>30.594000000000001</v>
      </c>
      <c r="T275">
        <v>38.380000000000003</v>
      </c>
      <c r="U275">
        <v>46.290999999999997</v>
      </c>
      <c r="V275">
        <v>53.951999999999998</v>
      </c>
      <c r="W275" s="74">
        <v>7.1430555555555559E-4</v>
      </c>
      <c r="X275" s="74">
        <v>8.0381944444444435E-4</v>
      </c>
      <c r="Y275" s="74">
        <v>8.9478009259259274E-4</v>
      </c>
      <c r="Z275" s="74">
        <v>9.8692129629629629E-4</v>
      </c>
      <c r="AA275" s="74">
        <v>1.0768055555555555E-3</v>
      </c>
      <c r="AB275" s="74">
        <v>1.166863425925926E-3</v>
      </c>
      <c r="AC275" s="74">
        <v>1.2590393518518517E-3</v>
      </c>
      <c r="AD275" s="74">
        <v>1.351412037037037E-3</v>
      </c>
      <c r="AE275" s="74">
        <v>1.4451157407407407E-3</v>
      </c>
      <c r="AF275" s="74">
        <v>1.5358217592592593E-3</v>
      </c>
      <c r="AG275" s="74">
        <v>1.6285185185185187E-3</v>
      </c>
      <c r="AH275" s="74">
        <v>1.7201157407407408E-3</v>
      </c>
      <c r="AI275" s="74">
        <v>1.8120486111111113E-3</v>
      </c>
      <c r="AJ275" s="74">
        <v>1.9057870370370372E-3</v>
      </c>
      <c r="AK275" s="74">
        <v>1.9959143518518516E-3</v>
      </c>
      <c r="AL275" s="74">
        <v>2.0867824074074074E-3</v>
      </c>
      <c r="AM275" s="74">
        <v>2.1776736111111111E-3</v>
      </c>
      <c r="AN275" s="74">
        <v>2.2708449074074076E-3</v>
      </c>
      <c r="AO275" s="74">
        <v>2.3616203703703703E-3</v>
      </c>
      <c r="AP275" s="74">
        <v>2.4558449074074075E-3</v>
      </c>
      <c r="AQ275" s="74">
        <v>2.5471759259259263E-3</v>
      </c>
      <c r="AR275" s="74">
        <v>2.6395486111111112E-3</v>
      </c>
      <c r="AS275" s="74">
        <v>2.7325462962962967E-3</v>
      </c>
      <c r="AT275" s="74">
        <v>2.8271064814814812E-3</v>
      </c>
      <c r="AU275" s="74">
        <v>2.9195601851851852E-3</v>
      </c>
      <c r="AV275" s="74">
        <v>3.0133680555555556E-3</v>
      </c>
      <c r="AW275" s="8">
        <f t="shared" si="9"/>
        <v>55.309097194215589</v>
      </c>
    </row>
    <row r="276" spans="1:49">
      <c r="A276" s="47" t="s">
        <v>103</v>
      </c>
      <c r="B276" s="47">
        <v>2019</v>
      </c>
      <c r="C276" s="10">
        <v>43777</v>
      </c>
      <c r="D276" s="1" t="s">
        <v>72</v>
      </c>
      <c r="E276" s="46" t="s">
        <v>595</v>
      </c>
      <c r="F276">
        <v>2</v>
      </c>
      <c r="G276" t="s">
        <v>47</v>
      </c>
      <c r="H276" t="s">
        <v>287</v>
      </c>
      <c r="I276" t="s">
        <v>247</v>
      </c>
      <c r="J276" t="s">
        <v>275</v>
      </c>
      <c r="K276" t="s">
        <v>611</v>
      </c>
      <c r="P276" s="46">
        <v>2</v>
      </c>
      <c r="Q276">
        <v>14.987</v>
      </c>
      <c r="R276">
        <v>23.663</v>
      </c>
      <c r="S276">
        <v>32.073</v>
      </c>
      <c r="T276">
        <v>39.966999999999999</v>
      </c>
      <c r="U276">
        <v>47.896999999999998</v>
      </c>
      <c r="V276">
        <v>55.704999999999998</v>
      </c>
      <c r="W276" s="74">
        <v>7.3697916666666671E-4</v>
      </c>
      <c r="X276" s="74">
        <v>8.2839120370370369E-4</v>
      </c>
      <c r="Y276" s="74">
        <v>9.2173611111111113E-4</v>
      </c>
      <c r="Z276" s="74">
        <v>1.0147453703703705E-3</v>
      </c>
      <c r="AA276" s="74">
        <v>1.1091319444444445E-3</v>
      </c>
      <c r="AB276" s="74">
        <v>1.2014467592592593E-3</v>
      </c>
      <c r="AC276" s="74">
        <v>1.2956828703703704E-3</v>
      </c>
      <c r="AD276" s="74">
        <v>1.3878240740740743E-3</v>
      </c>
      <c r="AE276" s="74">
        <v>1.4828125E-3</v>
      </c>
      <c r="AF276" s="74">
        <v>1.5772453703703703E-3</v>
      </c>
      <c r="AG276" s="74">
        <v>1.6746296296296294E-3</v>
      </c>
      <c r="AH276" s="74">
        <v>1.7708912037037036E-3</v>
      </c>
      <c r="AI276" s="74">
        <v>1.867789351851852E-3</v>
      </c>
      <c r="AJ276" s="74">
        <v>1.9630208333333335E-3</v>
      </c>
      <c r="AK276" s="74">
        <v>2.0593634259259259E-3</v>
      </c>
      <c r="AL276" s="74">
        <v>2.1538541666666668E-3</v>
      </c>
      <c r="AM276" s="74">
        <v>2.2514583333333336E-3</v>
      </c>
      <c r="AN276" s="74">
        <v>2.3521875000000001E-3</v>
      </c>
      <c r="AO276" s="74">
        <v>2.4571874999999997E-3</v>
      </c>
      <c r="AP276" s="74">
        <v>2.5627430555555555E-3</v>
      </c>
      <c r="AQ276" s="74">
        <v>2.6575462962962963E-3</v>
      </c>
      <c r="AR276" s="74">
        <v>2.7498263888888889E-3</v>
      </c>
      <c r="AS276" s="74">
        <v>2.8420601851851853E-3</v>
      </c>
      <c r="AT276" s="74">
        <v>2.9358217592592595E-3</v>
      </c>
      <c r="AU276" s="74">
        <v>3.0323263888888887E-3</v>
      </c>
      <c r="AV276" s="74">
        <v>3.1279398148148147E-3</v>
      </c>
      <c r="AW276" s="8">
        <f t="shared" si="9"/>
        <v>53.283207649100476</v>
      </c>
    </row>
    <row r="277" spans="1:49">
      <c r="A277" s="47" t="s">
        <v>103</v>
      </c>
      <c r="B277" s="47">
        <v>2019</v>
      </c>
      <c r="C277" s="10">
        <v>43777</v>
      </c>
      <c r="D277" s="1" t="s">
        <v>72</v>
      </c>
      <c r="E277" s="46" t="s">
        <v>595</v>
      </c>
      <c r="F277">
        <v>3</v>
      </c>
      <c r="G277" t="s">
        <v>15</v>
      </c>
      <c r="H277" t="s">
        <v>642</v>
      </c>
      <c r="I277" t="s">
        <v>643</v>
      </c>
      <c r="J277" t="s">
        <v>632</v>
      </c>
      <c r="K277" t="s">
        <v>1073</v>
      </c>
      <c r="P277" s="46">
        <v>1</v>
      </c>
      <c r="Q277">
        <v>14.298999999999999</v>
      </c>
      <c r="R277">
        <v>22.908999999999999</v>
      </c>
      <c r="S277">
        <v>30.957000000000001</v>
      </c>
      <c r="T277">
        <v>38.771999999999998</v>
      </c>
      <c r="U277">
        <v>46.534999999999997</v>
      </c>
      <c r="V277">
        <v>54.161999999999999</v>
      </c>
      <c r="W277" s="74">
        <v>7.1456018518518516E-4</v>
      </c>
      <c r="X277" s="74">
        <v>8.0309027777777768E-4</v>
      </c>
      <c r="Y277" s="74">
        <v>8.9321759259259259E-4</v>
      </c>
      <c r="Z277" s="74">
        <v>9.8202546296296297E-4</v>
      </c>
      <c r="AA277" s="74">
        <v>1.071736111111111E-3</v>
      </c>
      <c r="AB277" s="74">
        <v>1.1615625000000001E-3</v>
      </c>
      <c r="AC277" s="74">
        <v>1.2533796296296297E-3</v>
      </c>
      <c r="AD277" s="74">
        <v>1.3427430555555554E-3</v>
      </c>
      <c r="AE277" s="74">
        <v>1.4313541666666667E-3</v>
      </c>
      <c r="AF277" s="74">
        <v>1.5195833333333335E-3</v>
      </c>
      <c r="AG277" s="74">
        <v>1.6082291666666667E-3</v>
      </c>
      <c r="AH277" s="74">
        <v>1.6984375000000001E-3</v>
      </c>
      <c r="AI277" s="74">
        <v>1.7883101851851851E-3</v>
      </c>
      <c r="AJ277" s="74">
        <v>1.8785879629629632E-3</v>
      </c>
      <c r="AK277" s="74">
        <v>1.9701851851851855E-3</v>
      </c>
      <c r="AL277" s="74">
        <v>2.0600462962962964E-3</v>
      </c>
      <c r="AM277" s="74">
        <v>2.1493981481481481E-3</v>
      </c>
      <c r="AN277" s="74">
        <v>2.2388310185185185E-3</v>
      </c>
      <c r="AO277" s="74">
        <v>2.3278240740740737E-3</v>
      </c>
      <c r="AP277" s="74">
        <v>2.4183449074074072E-3</v>
      </c>
      <c r="AQ277" s="74">
        <v>2.5122685185185183E-3</v>
      </c>
      <c r="AR277" s="74">
        <v>2.6018634259259259E-3</v>
      </c>
      <c r="AS277" s="74">
        <v>2.6911458333333332E-3</v>
      </c>
      <c r="AT277" s="74">
        <v>2.7798611111111114E-3</v>
      </c>
      <c r="AU277" s="74">
        <v>2.8689236111111107E-3</v>
      </c>
      <c r="AV277" s="74">
        <v>2.9594444444444438E-3</v>
      </c>
      <c r="AW277" s="8">
        <f t="shared" si="9"/>
        <v>56.316876290595097</v>
      </c>
    </row>
    <row r="278" spans="1:49">
      <c r="A278" s="47" t="s">
        <v>103</v>
      </c>
      <c r="B278" s="47">
        <v>2019</v>
      </c>
      <c r="C278" s="10">
        <v>43777</v>
      </c>
      <c r="D278" s="1" t="s">
        <v>72</v>
      </c>
      <c r="E278" s="46" t="s">
        <v>595</v>
      </c>
      <c r="F278">
        <v>3</v>
      </c>
      <c r="G278" t="s">
        <v>17</v>
      </c>
      <c r="H278" t="s">
        <v>220</v>
      </c>
      <c r="I278" t="s">
        <v>564</v>
      </c>
      <c r="J278" t="s">
        <v>338</v>
      </c>
      <c r="K278" t="s">
        <v>563</v>
      </c>
      <c r="P278" s="46">
        <v>2</v>
      </c>
      <c r="Q278">
        <v>13.939</v>
      </c>
      <c r="R278">
        <v>22.312999999999999</v>
      </c>
      <c r="S278">
        <v>30.228999999999999</v>
      </c>
      <c r="T278">
        <v>37.896000000000001</v>
      </c>
      <c r="U278">
        <v>45.746000000000002</v>
      </c>
      <c r="V278">
        <v>53.564999999999998</v>
      </c>
      <c r="W278" s="74">
        <v>7.1150462962962964E-4</v>
      </c>
      <c r="X278" s="74">
        <v>8.0377314814814808E-4</v>
      </c>
      <c r="Y278" s="74">
        <v>8.9372685185185182E-4</v>
      </c>
      <c r="Z278" s="74">
        <v>9.8380787037037035E-4</v>
      </c>
      <c r="AA278" s="74">
        <v>1.0740972222222222E-3</v>
      </c>
      <c r="AB278" s="74">
        <v>1.1654050925925927E-3</v>
      </c>
      <c r="AC278" s="74">
        <v>1.2546874999999999E-3</v>
      </c>
      <c r="AD278" s="74">
        <v>1.3442592592592592E-3</v>
      </c>
      <c r="AE278" s="74">
        <v>1.4346064814814814E-3</v>
      </c>
      <c r="AF278" s="74">
        <v>1.5248958333333332E-3</v>
      </c>
      <c r="AG278" s="74">
        <v>1.6160763888888889E-3</v>
      </c>
      <c r="AH278" s="74">
        <v>1.7086342592592594E-3</v>
      </c>
      <c r="AI278" s="74">
        <v>1.7986458333333333E-3</v>
      </c>
      <c r="AJ278" s="74">
        <v>1.8886574074074075E-3</v>
      </c>
      <c r="AK278" s="74">
        <v>1.9809606481481484E-3</v>
      </c>
      <c r="AL278" s="74">
        <v>2.0723148148148146E-3</v>
      </c>
      <c r="AM278" s="74">
        <v>2.1631828703703704E-3</v>
      </c>
      <c r="AN278" s="74">
        <v>2.2538773148148149E-3</v>
      </c>
      <c r="AO278" s="74">
        <v>2.3450694444444443E-3</v>
      </c>
      <c r="AP278" s="74">
        <v>2.4386689814814813E-3</v>
      </c>
      <c r="AQ278" s="74">
        <v>2.5299074074074074E-3</v>
      </c>
      <c r="AR278" s="74">
        <v>2.6227430555555552E-3</v>
      </c>
      <c r="AS278" s="74">
        <v>2.7175231481481482E-3</v>
      </c>
      <c r="AT278" s="74">
        <v>2.8114467592592596E-3</v>
      </c>
      <c r="AU278" s="74">
        <v>2.9074884259259262E-3</v>
      </c>
      <c r="AV278" s="74">
        <v>3.000138888888889E-3</v>
      </c>
      <c r="AW278" s="8">
        <f t="shared" si="9"/>
        <v>55.552983658163974</v>
      </c>
    </row>
    <row r="279" spans="1:49">
      <c r="A279" s="47" t="s">
        <v>103</v>
      </c>
      <c r="B279" s="47">
        <v>2019</v>
      </c>
      <c r="C279" s="10">
        <v>43777</v>
      </c>
      <c r="D279" s="1" t="s">
        <v>72</v>
      </c>
      <c r="E279" s="46" t="s">
        <v>595</v>
      </c>
      <c r="F279">
        <v>4</v>
      </c>
      <c r="G279" t="s">
        <v>51</v>
      </c>
      <c r="H279" t="s">
        <v>243</v>
      </c>
      <c r="I279" t="s">
        <v>1046</v>
      </c>
      <c r="J279" t="s">
        <v>311</v>
      </c>
      <c r="K279" t="s">
        <v>1072</v>
      </c>
      <c r="P279" s="46">
        <v>1</v>
      </c>
      <c r="Q279">
        <v>14.442</v>
      </c>
      <c r="R279">
        <v>22.631</v>
      </c>
      <c r="S279">
        <v>30.452000000000002</v>
      </c>
      <c r="T279">
        <v>38.151000000000003</v>
      </c>
      <c r="U279">
        <v>46.024000000000001</v>
      </c>
      <c r="V279">
        <v>53.912999999999997</v>
      </c>
      <c r="W279" s="74">
        <v>7.1571759259259256E-4</v>
      </c>
      <c r="X279" s="74">
        <v>8.075115740740741E-4</v>
      </c>
      <c r="Y279" s="74">
        <v>9.0040509259259273E-4</v>
      </c>
      <c r="Z279" s="74">
        <v>9.8978009259259266E-4</v>
      </c>
      <c r="AA279" s="74">
        <v>1.0788078703703704E-3</v>
      </c>
      <c r="AB279" s="74">
        <v>1.1678587962962962E-3</v>
      </c>
      <c r="AC279" s="74">
        <v>1.2594907407407409E-3</v>
      </c>
      <c r="AD279" s="74">
        <v>1.3504976851851853E-3</v>
      </c>
      <c r="AE279" s="74">
        <v>1.4422685185185183E-3</v>
      </c>
      <c r="AF279" s="74">
        <v>1.535775462962963E-3</v>
      </c>
      <c r="AG279" s="74">
        <v>1.6287847222222222E-3</v>
      </c>
      <c r="AH279" s="74">
        <v>1.722349537037037E-3</v>
      </c>
      <c r="AI279" s="74">
        <v>1.8184837962962963E-3</v>
      </c>
      <c r="AJ279" s="74">
        <v>1.9132638888888888E-3</v>
      </c>
      <c r="AK279" s="74">
        <v>2.007627314814815E-3</v>
      </c>
      <c r="AL279" s="74">
        <v>2.1014930555555557E-3</v>
      </c>
      <c r="AM279" s="74">
        <v>2.1968287037037039E-3</v>
      </c>
      <c r="AN279" s="74">
        <v>2.2885532407407407E-3</v>
      </c>
      <c r="AO279" s="74">
        <v>2.3805324074074076E-3</v>
      </c>
      <c r="AP279" s="74">
        <v>2.4732060185185182E-3</v>
      </c>
      <c r="AQ279" s="74">
        <v>2.5674999999999999E-3</v>
      </c>
      <c r="AR279" s="74">
        <v>2.6594212962962964E-3</v>
      </c>
      <c r="AS279" s="74">
        <v>2.7512500000000002E-3</v>
      </c>
      <c r="AT279" s="74">
        <v>2.8459722222222224E-3</v>
      </c>
      <c r="AU279" s="74">
        <v>2.9410069444444444E-3</v>
      </c>
      <c r="AV279" s="74">
        <v>3.0368287037037043E-3</v>
      </c>
      <c r="AW279" s="8">
        <f t="shared" si="9"/>
        <v>54.88181353903849</v>
      </c>
    </row>
    <row r="280" spans="1:49">
      <c r="A280" s="47" t="s">
        <v>103</v>
      </c>
      <c r="B280" s="47">
        <v>2019</v>
      </c>
      <c r="C280" s="10">
        <v>43777</v>
      </c>
      <c r="D280" s="1" t="s">
        <v>72</v>
      </c>
      <c r="E280" s="46" t="s">
        <v>595</v>
      </c>
      <c r="F280">
        <v>4</v>
      </c>
      <c r="G280" t="s">
        <v>25</v>
      </c>
      <c r="H280" t="s">
        <v>339</v>
      </c>
      <c r="I280" t="s">
        <v>276</v>
      </c>
      <c r="J280" t="s">
        <v>354</v>
      </c>
      <c r="K280" t="s">
        <v>1037</v>
      </c>
      <c r="P280" s="46">
        <v>2</v>
      </c>
      <c r="Q280">
        <v>14.287000000000001</v>
      </c>
      <c r="R280">
        <v>22.504000000000001</v>
      </c>
      <c r="S280">
        <v>30.187000000000001</v>
      </c>
      <c r="T280">
        <v>37.79</v>
      </c>
      <c r="U280">
        <v>45.481000000000002</v>
      </c>
      <c r="V280">
        <v>53.018999999999998</v>
      </c>
      <c r="W280" s="74">
        <v>7.0111111111111112E-4</v>
      </c>
      <c r="X280" s="74">
        <v>7.8986111111111108E-4</v>
      </c>
      <c r="Y280" s="74">
        <v>8.7755787037037023E-4</v>
      </c>
      <c r="Z280" s="74">
        <v>9.6478009259259249E-4</v>
      </c>
      <c r="AA280" s="74">
        <v>1.0522916666666664E-3</v>
      </c>
      <c r="AB280" s="74">
        <v>1.1410069444444445E-3</v>
      </c>
      <c r="AC280" s="74">
        <v>1.2290624999999999E-3</v>
      </c>
      <c r="AD280" s="74">
        <v>1.3171180555555555E-3</v>
      </c>
      <c r="AE280" s="74">
        <v>1.4053009259259259E-3</v>
      </c>
      <c r="AF280" s="74">
        <v>1.4953703703703702E-3</v>
      </c>
      <c r="AG280" s="74">
        <v>1.5833449074074074E-3</v>
      </c>
      <c r="AH280" s="74">
        <v>1.6718749999999998E-3</v>
      </c>
      <c r="AI280" s="74">
        <v>1.7604282407407406E-3</v>
      </c>
      <c r="AJ280" s="74">
        <v>1.8513310185185184E-3</v>
      </c>
      <c r="AK280" s="74">
        <v>1.9406134259259261E-3</v>
      </c>
      <c r="AL280" s="74">
        <v>2.0301620370370374E-3</v>
      </c>
      <c r="AM280" s="74">
        <v>2.1213194444444443E-3</v>
      </c>
      <c r="AN280" s="74">
        <v>2.2106018518518516E-3</v>
      </c>
      <c r="AO280" s="74">
        <v>2.298680555555556E-3</v>
      </c>
      <c r="AP280" s="74">
        <v>2.3857523148148149E-3</v>
      </c>
      <c r="AQ280" s="74">
        <v>2.4825925925925927E-3</v>
      </c>
      <c r="AR280" s="74">
        <v>2.6047800925925926E-3</v>
      </c>
      <c r="AS280" s="74">
        <v>2.7519675925925923E-3</v>
      </c>
      <c r="AT280" s="74">
        <v>2.9237268518518523E-3</v>
      </c>
      <c r="AU280" s="74">
        <v>3.0938888888888886E-3</v>
      </c>
      <c r="AV280" s="74">
        <v>3.342002314814815E-3</v>
      </c>
      <c r="AW280" s="8">
        <f t="shared" si="9"/>
        <v>49.870302581134474</v>
      </c>
    </row>
    <row r="281" spans="1:49">
      <c r="A281" s="47" t="s">
        <v>103</v>
      </c>
      <c r="B281" s="47">
        <v>2019</v>
      </c>
      <c r="C281" s="10">
        <v>43777</v>
      </c>
      <c r="D281" s="1" t="s">
        <v>72</v>
      </c>
      <c r="E281" s="46" t="s">
        <v>209</v>
      </c>
      <c r="F281" t="s">
        <v>210</v>
      </c>
      <c r="G281" t="s">
        <v>25</v>
      </c>
      <c r="H281" t="s">
        <v>339</v>
      </c>
      <c r="I281" t="s">
        <v>276</v>
      </c>
      <c r="J281" t="s">
        <v>354</v>
      </c>
      <c r="K281" t="s">
        <v>1037</v>
      </c>
      <c r="P281" s="46">
        <v>1</v>
      </c>
      <c r="Q281">
        <v>14.114000000000001</v>
      </c>
      <c r="R281">
        <v>22.16</v>
      </c>
      <c r="S281">
        <v>29.875</v>
      </c>
      <c r="T281">
        <v>37.564</v>
      </c>
      <c r="U281">
        <v>45.338999999999999</v>
      </c>
      <c r="V281">
        <v>52.996000000000002</v>
      </c>
      <c r="W281" s="74">
        <v>7.0146990740740749E-4</v>
      </c>
      <c r="X281" s="74">
        <v>7.906828703703703E-4</v>
      </c>
      <c r="Y281" s="74">
        <v>8.7857638888888892E-4</v>
      </c>
      <c r="Z281" s="74">
        <v>9.6605324074074074E-4</v>
      </c>
      <c r="AA281" s="74">
        <v>1.0535069444444444E-3</v>
      </c>
      <c r="AB281" s="74">
        <v>1.1420370370370371E-3</v>
      </c>
      <c r="AC281" s="74">
        <v>1.2298148148148149E-3</v>
      </c>
      <c r="AD281" s="74">
        <v>1.3170138888888891E-3</v>
      </c>
      <c r="AE281" s="74">
        <v>1.4041666666666664E-3</v>
      </c>
      <c r="AF281" s="74">
        <v>1.4915740740740742E-3</v>
      </c>
      <c r="AG281" s="74">
        <v>1.5790625E-3</v>
      </c>
      <c r="AH281" s="74">
        <v>1.6677546296296295E-3</v>
      </c>
      <c r="AI281" s="74">
        <v>1.7557060185185186E-3</v>
      </c>
      <c r="AJ281" s="74">
        <v>1.8444675925925926E-3</v>
      </c>
      <c r="AK281" s="74">
        <v>1.9332638888888889E-3</v>
      </c>
      <c r="AL281" s="74">
        <v>2.0242013888888888E-3</v>
      </c>
      <c r="AM281" s="74">
        <v>2.1139583333333331E-3</v>
      </c>
      <c r="AN281" s="74">
        <v>2.204039351851852E-3</v>
      </c>
      <c r="AO281" s="74">
        <v>2.296099537037037E-3</v>
      </c>
      <c r="AP281" s="74">
        <v>2.3865162037037036E-3</v>
      </c>
      <c r="AQ281" s="74">
        <v>2.477638888888889E-3</v>
      </c>
      <c r="AR281" s="74">
        <v>2.5660416666666666E-3</v>
      </c>
      <c r="AS281" s="74">
        <v>2.6550231481481481E-3</v>
      </c>
      <c r="AT281" s="74">
        <v>2.7435185185185184E-3</v>
      </c>
      <c r="AU281" s="74">
        <v>2.8311458333333335E-3</v>
      </c>
      <c r="AV281" s="74">
        <v>2.9194907407407412E-3</v>
      </c>
      <c r="AW281" s="8">
        <f t="shared" si="9"/>
        <v>57.087581865178151</v>
      </c>
    </row>
    <row r="282" spans="1:49">
      <c r="A282" s="1" t="s">
        <v>103</v>
      </c>
      <c r="B282" s="1">
        <v>2019</v>
      </c>
      <c r="C282" s="24">
        <v>43777</v>
      </c>
      <c r="D282" s="1" t="s">
        <v>72</v>
      </c>
      <c r="E282" s="46" t="s">
        <v>209</v>
      </c>
      <c r="F282" s="52" t="s">
        <v>210</v>
      </c>
      <c r="G282" t="s">
        <v>15</v>
      </c>
      <c r="H282" t="s">
        <v>642</v>
      </c>
      <c r="I282" t="s">
        <v>643</v>
      </c>
      <c r="J282" t="s">
        <v>632</v>
      </c>
      <c r="K282" t="s">
        <v>348</v>
      </c>
      <c r="P282" s="46">
        <v>2</v>
      </c>
      <c r="Q282">
        <v>14.090999999999999</v>
      </c>
      <c r="R282">
        <v>22.475000000000001</v>
      </c>
      <c r="S282">
        <v>30.346</v>
      </c>
      <c r="T282">
        <v>38.029000000000003</v>
      </c>
      <c r="U282">
        <v>45.723999999999997</v>
      </c>
      <c r="V282">
        <v>53.290999999999997</v>
      </c>
      <c r="W282" s="74">
        <v>7.0484953703703714E-4</v>
      </c>
      <c r="X282" s="74">
        <v>7.9256944444444438E-4</v>
      </c>
      <c r="Y282" s="74">
        <v>8.8185185185185187E-4</v>
      </c>
      <c r="Z282" s="74">
        <v>9.7026620370370376E-4</v>
      </c>
      <c r="AA282" s="74">
        <v>1.0585763888888891E-3</v>
      </c>
      <c r="AB282" s="74">
        <v>1.1466550925925926E-3</v>
      </c>
      <c r="AC282" s="74">
        <v>1.2360995370370371E-3</v>
      </c>
      <c r="AD282" s="74">
        <v>1.3238194444444443E-3</v>
      </c>
      <c r="AE282" s="74">
        <v>1.4113194444444444E-3</v>
      </c>
      <c r="AF282" s="74">
        <v>1.4987847222222219E-3</v>
      </c>
      <c r="AG282" s="74">
        <v>1.5861111111111111E-3</v>
      </c>
      <c r="AH282" s="74">
        <v>1.6759027777777779E-3</v>
      </c>
      <c r="AI282" s="74">
        <v>1.7666203703703704E-3</v>
      </c>
      <c r="AJ282" s="74">
        <v>1.8592129629629629E-3</v>
      </c>
      <c r="AK282" s="74">
        <v>1.9499421296296298E-3</v>
      </c>
      <c r="AL282" s="74">
        <v>2.0401273148148149E-3</v>
      </c>
      <c r="AM282" s="74">
        <v>2.1302083333333333E-3</v>
      </c>
      <c r="AN282" s="74">
        <v>2.2221412037037036E-3</v>
      </c>
      <c r="AO282" s="74">
        <v>2.3118981481481484E-3</v>
      </c>
      <c r="AP282" s="74">
        <v>2.4025231481481484E-3</v>
      </c>
      <c r="AQ282" s="74">
        <v>2.4945254629629627E-3</v>
      </c>
      <c r="AR282" s="74">
        <v>2.5845833333333333E-3</v>
      </c>
      <c r="AS282" s="74">
        <v>2.6751620370370371E-3</v>
      </c>
      <c r="AT282" s="74">
        <v>2.7655439814814817E-3</v>
      </c>
      <c r="AU282" s="74">
        <v>2.8554398148148146E-3</v>
      </c>
      <c r="AV282" s="74">
        <v>2.9458564814814816E-3</v>
      </c>
      <c r="AW282" s="8">
        <f t="shared" si="9"/>
        <v>56.5766417048428</v>
      </c>
    </row>
    <row r="283" spans="1:49">
      <c r="A283" s="1" t="s">
        <v>103</v>
      </c>
      <c r="B283" s="1">
        <v>2019</v>
      </c>
      <c r="C283" s="24">
        <v>43777</v>
      </c>
      <c r="D283" s="1" t="s">
        <v>72</v>
      </c>
      <c r="E283" s="46" t="s">
        <v>209</v>
      </c>
      <c r="F283" s="52" t="s">
        <v>211</v>
      </c>
      <c r="G283" t="s">
        <v>53</v>
      </c>
      <c r="H283" t="s">
        <v>327</v>
      </c>
      <c r="I283" t="s">
        <v>597</v>
      </c>
      <c r="J283" t="s">
        <v>1100</v>
      </c>
      <c r="K283" t="s">
        <v>1044</v>
      </c>
      <c r="P283" s="46">
        <v>3</v>
      </c>
      <c r="Q283">
        <v>14.125</v>
      </c>
      <c r="R283">
        <v>22.373000000000001</v>
      </c>
      <c r="S283">
        <v>30.204000000000001</v>
      </c>
      <c r="T283">
        <v>37.874000000000002</v>
      </c>
      <c r="U283">
        <v>45.677999999999997</v>
      </c>
      <c r="V283">
        <v>53.354999999999997</v>
      </c>
      <c r="W283" s="74">
        <v>7.0809027777777765E-4</v>
      </c>
      <c r="X283" s="74">
        <v>7.9768518518518524E-4</v>
      </c>
      <c r="Y283" s="74">
        <v>8.8802083333333344E-4</v>
      </c>
      <c r="Z283" s="74">
        <v>9.7962962962962956E-4</v>
      </c>
      <c r="AA283" s="74">
        <v>1.0692245370370371E-3</v>
      </c>
      <c r="AB283" s="74">
        <v>1.1585300925925927E-3</v>
      </c>
      <c r="AC283" s="74">
        <v>1.2494675925925926E-3</v>
      </c>
      <c r="AD283" s="74">
        <v>1.3404050925925927E-3</v>
      </c>
      <c r="AE283" s="74">
        <v>1.4337152777777779E-3</v>
      </c>
      <c r="AF283" s="74">
        <v>1.5249189814814813E-3</v>
      </c>
      <c r="AG283" s="74">
        <v>1.6179166666666668E-3</v>
      </c>
      <c r="AH283" s="74">
        <v>1.7106597222222221E-3</v>
      </c>
      <c r="AI283" s="74">
        <v>1.8039351851851851E-3</v>
      </c>
      <c r="AJ283" s="74">
        <v>1.8972106481481481E-3</v>
      </c>
      <c r="AK283" s="74">
        <v>1.9884953703703701E-3</v>
      </c>
      <c r="AL283" s="74">
        <v>2.0796296296296296E-3</v>
      </c>
      <c r="AM283" s="74">
        <v>2.1711921296296297E-3</v>
      </c>
      <c r="AN283" s="74">
        <v>2.263773148148148E-3</v>
      </c>
      <c r="AO283" s="74">
        <v>2.3565046296296298E-3</v>
      </c>
      <c r="AP283" s="74">
        <v>2.4475E-3</v>
      </c>
      <c r="AQ283" s="74">
        <v>2.538449074074074E-3</v>
      </c>
      <c r="AR283" s="74">
        <v>2.6307407407407408E-3</v>
      </c>
      <c r="AS283" s="74">
        <v>2.722523148148148E-3</v>
      </c>
      <c r="AT283" s="74">
        <v>2.8156018518518517E-3</v>
      </c>
      <c r="AU283" s="74">
        <v>2.9104513888888891E-3</v>
      </c>
      <c r="AV283" s="74">
        <v>3.003113425925926E-3</v>
      </c>
      <c r="AW283" s="8">
        <f t="shared" si="9"/>
        <v>55.497959293788469</v>
      </c>
    </row>
    <row r="284" spans="1:49">
      <c r="A284" s="1" t="s">
        <v>103</v>
      </c>
      <c r="B284" s="1">
        <v>2019</v>
      </c>
      <c r="C284" s="24">
        <v>43777</v>
      </c>
      <c r="D284" s="1" t="s">
        <v>72</v>
      </c>
      <c r="E284" s="46" t="s">
        <v>209</v>
      </c>
      <c r="F284" s="52" t="s">
        <v>211</v>
      </c>
      <c r="G284" t="s">
        <v>17</v>
      </c>
      <c r="H284" t="s">
        <v>220</v>
      </c>
      <c r="I284" t="s">
        <v>564</v>
      </c>
      <c r="J284" t="s">
        <v>338</v>
      </c>
      <c r="K284" t="s">
        <v>563</v>
      </c>
      <c r="P284" s="46">
        <v>4</v>
      </c>
      <c r="Q284">
        <v>13.848000000000001</v>
      </c>
      <c r="R284">
        <v>22.117000000000001</v>
      </c>
      <c r="S284">
        <v>29.998000000000001</v>
      </c>
      <c r="T284">
        <v>37.707000000000001</v>
      </c>
      <c r="U284">
        <v>45.576999999999998</v>
      </c>
      <c r="V284">
        <v>53.423999999999999</v>
      </c>
      <c r="W284" s="74">
        <v>7.0884259259259251E-4</v>
      </c>
      <c r="X284" s="74">
        <v>8.0112268518518521E-4</v>
      </c>
      <c r="Y284" s="74">
        <v>8.9069444444444439E-4</v>
      </c>
      <c r="Z284" s="74">
        <v>9.8054398148148154E-4</v>
      </c>
      <c r="AA284" s="74">
        <v>1.0703472222222223E-3</v>
      </c>
      <c r="AB284" s="74">
        <v>1.1612962962962963E-3</v>
      </c>
      <c r="AC284" s="74">
        <v>1.2504166666666666E-3</v>
      </c>
      <c r="AD284" s="74">
        <v>1.3394791666666668E-3</v>
      </c>
      <c r="AE284" s="74">
        <v>1.428738425925926E-3</v>
      </c>
      <c r="AF284" s="74">
        <v>1.5186689814814813E-3</v>
      </c>
      <c r="AG284" s="74">
        <v>1.6098148148148148E-3</v>
      </c>
      <c r="AH284" s="74">
        <v>1.7029629629629628E-3</v>
      </c>
      <c r="AI284" s="74">
        <v>1.7950810185185186E-3</v>
      </c>
      <c r="AJ284" s="74">
        <v>1.8888194444444445E-3</v>
      </c>
      <c r="AK284" s="74">
        <v>1.9817592592592591E-3</v>
      </c>
      <c r="AL284" s="74">
        <v>2.0758796296296293E-3</v>
      </c>
      <c r="AM284" s="74">
        <v>2.1703009259259258E-3</v>
      </c>
      <c r="AN284" s="74">
        <v>2.2662847222222225E-3</v>
      </c>
      <c r="AO284" s="74">
        <v>2.3586226851851854E-3</v>
      </c>
      <c r="AP284" s="74">
        <v>2.4507523148148149E-3</v>
      </c>
      <c r="AQ284" s="74">
        <v>2.5419675925925926E-3</v>
      </c>
      <c r="AR284" s="74">
        <v>2.6352199074074073E-3</v>
      </c>
      <c r="AS284" s="74">
        <v>2.7275694444444444E-3</v>
      </c>
      <c r="AT284" s="74">
        <v>2.8214930555555558E-3</v>
      </c>
      <c r="AU284" s="74">
        <v>2.9143981481481482E-3</v>
      </c>
      <c r="AV284" s="74">
        <v>3.0077314814814815E-3</v>
      </c>
      <c r="AW284" s="8">
        <f t="shared" si="9"/>
        <v>55.412748010528425</v>
      </c>
    </row>
    <row r="285" spans="1:49">
      <c r="A285" s="5" t="s">
        <v>173</v>
      </c>
      <c r="B285" s="5">
        <v>2019</v>
      </c>
      <c r="C285" s="24">
        <v>43769</v>
      </c>
      <c r="D285" s="5" t="s">
        <v>72</v>
      </c>
      <c r="E285" s="46" t="s">
        <v>518</v>
      </c>
      <c r="F285" s="46" t="s">
        <v>518</v>
      </c>
      <c r="G285" t="s">
        <v>67</v>
      </c>
      <c r="H285" t="s">
        <v>219</v>
      </c>
      <c r="I285" t="s">
        <v>340</v>
      </c>
      <c r="J285" t="s">
        <v>1035</v>
      </c>
      <c r="K285" t="s">
        <v>1036</v>
      </c>
      <c r="P285" s="46">
        <v>1</v>
      </c>
      <c r="Q285">
        <v>14.217000000000001</v>
      </c>
      <c r="R285">
        <v>22.071999999999999</v>
      </c>
      <c r="S285">
        <v>29.64</v>
      </c>
      <c r="T285">
        <v>37.267000000000003</v>
      </c>
      <c r="U285">
        <v>44.777000000000001</v>
      </c>
      <c r="V285">
        <v>52.279000000000003</v>
      </c>
      <c r="W285">
        <v>59.874000000000002</v>
      </c>
      <c r="X285" s="74" t="s">
        <v>1128</v>
      </c>
      <c r="Y285" s="74" t="s">
        <v>1129</v>
      </c>
      <c r="Z285" s="74" t="s">
        <v>1130</v>
      </c>
      <c r="AA285" s="74" t="s">
        <v>1131</v>
      </c>
      <c r="AB285" s="74" t="s">
        <v>1132</v>
      </c>
      <c r="AC285" s="74" t="s">
        <v>1133</v>
      </c>
      <c r="AD285" s="74" t="s">
        <v>1134</v>
      </c>
      <c r="AE285" s="74" t="s">
        <v>1135</v>
      </c>
      <c r="AF285" s="74" t="s">
        <v>1136</v>
      </c>
      <c r="AG285" s="74" t="s">
        <v>1137</v>
      </c>
      <c r="AH285" s="74" t="s">
        <v>1138</v>
      </c>
      <c r="AI285" s="74" t="s">
        <v>1139</v>
      </c>
      <c r="AJ285" s="74" t="s">
        <v>1140</v>
      </c>
      <c r="AK285" s="74" t="s">
        <v>1141</v>
      </c>
      <c r="AL285" s="74" t="s">
        <v>1142</v>
      </c>
      <c r="AM285" s="74" t="s">
        <v>1143</v>
      </c>
      <c r="AN285" s="74" t="s">
        <v>1144</v>
      </c>
      <c r="AO285" s="74" t="s">
        <v>1145</v>
      </c>
      <c r="AP285" s="74" t="s">
        <v>1146</v>
      </c>
      <c r="AQ285" s="74" t="s">
        <v>1147</v>
      </c>
      <c r="AR285" s="74" t="s">
        <v>1148</v>
      </c>
      <c r="AS285" s="74" t="s">
        <v>1149</v>
      </c>
      <c r="AT285" s="74" t="s">
        <v>1150</v>
      </c>
      <c r="AU285" s="74" t="s">
        <v>1151</v>
      </c>
      <c r="AV285" s="74" t="s">
        <v>1152</v>
      </c>
      <c r="AW285" s="8">
        <f t="shared" si="9"/>
        <v>56.358975362517377</v>
      </c>
    </row>
    <row r="286" spans="1:49">
      <c r="A286" s="5" t="s">
        <v>173</v>
      </c>
      <c r="B286" s="5">
        <v>2019</v>
      </c>
      <c r="C286" s="24">
        <v>43769</v>
      </c>
      <c r="D286" s="5" t="s">
        <v>72</v>
      </c>
      <c r="E286" s="46" t="s">
        <v>518</v>
      </c>
      <c r="F286" s="46" t="s">
        <v>518</v>
      </c>
      <c r="G286" t="s">
        <v>53</v>
      </c>
      <c r="H286" t="s">
        <v>308</v>
      </c>
      <c r="I286" t="s">
        <v>233</v>
      </c>
      <c r="J286" t="s">
        <v>1153</v>
      </c>
      <c r="K286" t="s">
        <v>327</v>
      </c>
      <c r="P286" s="46">
        <v>2</v>
      </c>
      <c r="Q286">
        <v>14.5</v>
      </c>
      <c r="R286">
        <v>22.719000000000001</v>
      </c>
      <c r="S286">
        <v>30.646000000000001</v>
      </c>
      <c r="T286">
        <v>38.427999999999997</v>
      </c>
      <c r="U286">
        <v>46.281999999999996</v>
      </c>
      <c r="V286">
        <v>54.057000000000002</v>
      </c>
      <c r="W286" s="74" t="s">
        <v>1154</v>
      </c>
      <c r="X286" s="74" t="s">
        <v>1155</v>
      </c>
      <c r="Y286" s="74" t="s">
        <v>1156</v>
      </c>
      <c r="Z286" s="74" t="s">
        <v>1157</v>
      </c>
      <c r="AA286" s="74" t="s">
        <v>1158</v>
      </c>
      <c r="AB286" s="74" t="s">
        <v>1159</v>
      </c>
      <c r="AC286" s="74" t="s">
        <v>1160</v>
      </c>
      <c r="AD286" s="74" t="s">
        <v>1161</v>
      </c>
      <c r="AE286" s="74" t="s">
        <v>1162</v>
      </c>
      <c r="AF286" s="74" t="s">
        <v>1163</v>
      </c>
      <c r="AG286" s="74" t="s">
        <v>1164</v>
      </c>
      <c r="AH286" s="74" t="s">
        <v>1165</v>
      </c>
      <c r="AI286" s="74" t="s">
        <v>1166</v>
      </c>
      <c r="AJ286" s="74" t="s">
        <v>1167</v>
      </c>
      <c r="AK286" s="74" t="s">
        <v>1168</v>
      </c>
      <c r="AL286" s="74" t="s">
        <v>1169</v>
      </c>
      <c r="AM286" s="74" t="s">
        <v>1170</v>
      </c>
      <c r="AN286" s="74" t="s">
        <v>1171</v>
      </c>
      <c r="AO286" s="74" t="s">
        <v>1172</v>
      </c>
      <c r="AP286" s="74" t="s">
        <v>1173</v>
      </c>
      <c r="AQ286" s="74" t="s">
        <v>1174</v>
      </c>
      <c r="AR286" s="74" t="s">
        <v>1175</v>
      </c>
      <c r="AS286" s="74" t="s">
        <v>1176</v>
      </c>
      <c r="AT286" s="74" t="s">
        <v>1177</v>
      </c>
      <c r="AU286" s="74" t="s">
        <v>1178</v>
      </c>
      <c r="AV286" s="74" t="s">
        <v>1179</v>
      </c>
      <c r="AW286" s="8">
        <f t="shared" si="9"/>
        <v>55.927977193813746</v>
      </c>
    </row>
    <row r="287" spans="1:49">
      <c r="A287" s="5" t="s">
        <v>173</v>
      </c>
      <c r="B287" s="5">
        <v>2019</v>
      </c>
      <c r="C287" s="24">
        <v>43769</v>
      </c>
      <c r="D287" s="5" t="s">
        <v>72</v>
      </c>
      <c r="E287" s="46" t="s">
        <v>518</v>
      </c>
      <c r="F287" s="46" t="s">
        <v>518</v>
      </c>
      <c r="G287" t="s">
        <v>15</v>
      </c>
      <c r="H287" t="s">
        <v>642</v>
      </c>
      <c r="I287" t="s">
        <v>643</v>
      </c>
      <c r="J287" t="s">
        <v>632</v>
      </c>
      <c r="K287" t="s">
        <v>1073</v>
      </c>
      <c r="P287" s="46">
        <v>3</v>
      </c>
      <c r="Q287">
        <v>14.282</v>
      </c>
      <c r="R287">
        <v>22.645</v>
      </c>
      <c r="S287">
        <v>30.556999999999999</v>
      </c>
      <c r="T287">
        <v>38.356999999999999</v>
      </c>
      <c r="U287">
        <v>46.222999999999999</v>
      </c>
      <c r="V287">
        <v>54.006</v>
      </c>
      <c r="W287" s="74" t="s">
        <v>1180</v>
      </c>
      <c r="X287" s="74" t="s">
        <v>1181</v>
      </c>
      <c r="Y287" s="74" t="s">
        <v>1182</v>
      </c>
      <c r="Z287" s="74" t="s">
        <v>1183</v>
      </c>
      <c r="AA287" s="74" t="s">
        <v>1184</v>
      </c>
      <c r="AB287" s="74" t="s">
        <v>1185</v>
      </c>
      <c r="AC287" s="74" t="s">
        <v>1186</v>
      </c>
      <c r="AD287" s="74" t="s">
        <v>1187</v>
      </c>
      <c r="AE287" s="74" t="s">
        <v>1188</v>
      </c>
      <c r="AF287" s="74" t="s">
        <v>1189</v>
      </c>
      <c r="AG287" s="74" t="s">
        <v>1190</v>
      </c>
      <c r="AH287" s="74" t="s">
        <v>1191</v>
      </c>
      <c r="AI287" s="74" t="s">
        <v>1192</v>
      </c>
      <c r="AJ287" s="74" t="s">
        <v>1193</v>
      </c>
      <c r="AK287" s="74" t="s">
        <v>1194</v>
      </c>
      <c r="AL287" s="74" t="s">
        <v>1195</v>
      </c>
      <c r="AM287" s="74" t="s">
        <v>1196</v>
      </c>
      <c r="AN287" s="74" t="s">
        <v>1197</v>
      </c>
      <c r="AO287" s="74" t="s">
        <v>1198</v>
      </c>
      <c r="AP287" s="74" t="s">
        <v>1199</v>
      </c>
      <c r="AQ287" s="74" t="s">
        <v>1200</v>
      </c>
      <c r="AR287" s="74" t="s">
        <v>1201</v>
      </c>
      <c r="AS287" s="74" t="s">
        <v>1202</v>
      </c>
      <c r="AT287" s="74" t="s">
        <v>1203</v>
      </c>
      <c r="AU287" s="74" t="s">
        <v>1204</v>
      </c>
      <c r="AV287" s="74" t="s">
        <v>1205</v>
      </c>
      <c r="AW287" s="8">
        <f t="shared" si="9"/>
        <v>55.817198674341526</v>
      </c>
    </row>
    <row r="288" spans="1:49">
      <c r="A288" s="5" t="s">
        <v>173</v>
      </c>
      <c r="B288" s="5">
        <v>2019</v>
      </c>
      <c r="C288" s="24">
        <v>43769</v>
      </c>
      <c r="D288" s="5" t="s">
        <v>72</v>
      </c>
      <c r="E288" s="46" t="s">
        <v>518</v>
      </c>
      <c r="F288" s="46" t="s">
        <v>518</v>
      </c>
      <c r="G288" t="s">
        <v>25</v>
      </c>
      <c r="H288" t="s">
        <v>319</v>
      </c>
      <c r="I288" t="s">
        <v>598</v>
      </c>
      <c r="J288" t="s">
        <v>559</v>
      </c>
      <c r="K288" t="s">
        <v>1206</v>
      </c>
      <c r="P288" s="46">
        <v>4</v>
      </c>
      <c r="Q288">
        <v>14.214</v>
      </c>
      <c r="R288">
        <v>22.384</v>
      </c>
      <c r="S288">
        <v>30.22</v>
      </c>
      <c r="T288">
        <v>38.119</v>
      </c>
      <c r="U288">
        <v>46.137999999999998</v>
      </c>
      <c r="V288">
        <v>54.03</v>
      </c>
      <c r="W288" s="74" t="s">
        <v>1207</v>
      </c>
      <c r="X288" s="74" t="s">
        <v>1208</v>
      </c>
      <c r="Y288" s="74" t="s">
        <v>1209</v>
      </c>
      <c r="Z288" s="74" t="s">
        <v>1210</v>
      </c>
      <c r="AA288" s="74" t="s">
        <v>1211</v>
      </c>
      <c r="AB288" s="74" t="s">
        <v>1212</v>
      </c>
      <c r="AC288" s="74" t="s">
        <v>1213</v>
      </c>
      <c r="AD288" s="74" t="s">
        <v>1214</v>
      </c>
      <c r="AE288" s="74" t="s">
        <v>1215</v>
      </c>
      <c r="AF288" s="74" t="s">
        <v>1216</v>
      </c>
      <c r="AG288" s="74" t="s">
        <v>1217</v>
      </c>
      <c r="AH288" s="74" t="s">
        <v>1218</v>
      </c>
      <c r="AI288" s="74" t="s">
        <v>1219</v>
      </c>
      <c r="AJ288" s="74" t="s">
        <v>1220</v>
      </c>
      <c r="AK288" s="74" t="s">
        <v>1221</v>
      </c>
      <c r="AL288" s="74" t="s">
        <v>1222</v>
      </c>
      <c r="AM288" s="74" t="s">
        <v>1223</v>
      </c>
      <c r="AN288" s="74" t="s">
        <v>1224</v>
      </c>
      <c r="AO288" s="74" t="s">
        <v>1225</v>
      </c>
      <c r="AP288" s="74" t="s">
        <v>1226</v>
      </c>
      <c r="AQ288" s="74" t="s">
        <v>1227</v>
      </c>
      <c r="AR288" s="74" t="s">
        <v>1228</v>
      </c>
      <c r="AS288" s="74" t="s">
        <v>1229</v>
      </c>
      <c r="AT288" s="74" t="s">
        <v>1230</v>
      </c>
      <c r="AU288" s="74" t="s">
        <v>1231</v>
      </c>
      <c r="AV288" s="74" t="s">
        <v>1232</v>
      </c>
      <c r="AW288" s="8">
        <f t="shared" si="9"/>
        <v>55.256038832716179</v>
      </c>
    </row>
    <row r="289" spans="1:49">
      <c r="A289" s="5" t="s">
        <v>173</v>
      </c>
      <c r="B289" s="5">
        <v>2019</v>
      </c>
      <c r="C289" s="24">
        <v>43769</v>
      </c>
      <c r="D289" s="5" t="s">
        <v>72</v>
      </c>
      <c r="E289" s="46" t="s">
        <v>518</v>
      </c>
      <c r="F289" s="46" t="s">
        <v>518</v>
      </c>
      <c r="G289" t="s">
        <v>17</v>
      </c>
      <c r="H289" t="s">
        <v>220</v>
      </c>
      <c r="I289" t="s">
        <v>564</v>
      </c>
      <c r="J289" t="s">
        <v>338</v>
      </c>
      <c r="K289" t="s">
        <v>563</v>
      </c>
      <c r="P289" s="46">
        <v>5</v>
      </c>
      <c r="Q289">
        <v>14.637</v>
      </c>
      <c r="R289">
        <v>23.344999999999999</v>
      </c>
      <c r="S289">
        <v>31.417999999999999</v>
      </c>
      <c r="T289">
        <v>39.222000000000001</v>
      </c>
      <c r="U289">
        <v>47.152999999999999</v>
      </c>
      <c r="V289">
        <v>55.097999999999999</v>
      </c>
      <c r="W289" s="74" t="s">
        <v>1233</v>
      </c>
      <c r="X289" s="74" t="s">
        <v>1234</v>
      </c>
      <c r="Y289" s="74" t="s">
        <v>1235</v>
      </c>
      <c r="Z289" s="74" t="s">
        <v>1236</v>
      </c>
      <c r="AA289" s="74" t="s">
        <v>1237</v>
      </c>
      <c r="AB289" s="74" t="s">
        <v>1238</v>
      </c>
      <c r="AC289" s="74" t="s">
        <v>1239</v>
      </c>
      <c r="AD289" s="74" t="s">
        <v>1240</v>
      </c>
      <c r="AE289" s="74" t="s">
        <v>1241</v>
      </c>
      <c r="AF289" s="74" t="s">
        <v>1242</v>
      </c>
      <c r="AG289" s="74" t="s">
        <v>1243</v>
      </c>
      <c r="AH289" s="74" t="s">
        <v>1244</v>
      </c>
      <c r="AI289" s="74" t="s">
        <v>1245</v>
      </c>
      <c r="AJ289" s="74" t="s">
        <v>1246</v>
      </c>
      <c r="AK289" s="74" t="s">
        <v>1247</v>
      </c>
      <c r="AL289" s="74" t="s">
        <v>1248</v>
      </c>
      <c r="AM289" s="74" t="s">
        <v>1249</v>
      </c>
      <c r="AN289" s="74" t="s">
        <v>1250</v>
      </c>
      <c r="AO289" s="74" t="s">
        <v>1251</v>
      </c>
      <c r="AP289" s="74" t="s">
        <v>1252</v>
      </c>
      <c r="AQ289" s="74" t="s">
        <v>1253</v>
      </c>
      <c r="AR289" s="74" t="s">
        <v>1254</v>
      </c>
      <c r="AS289" s="74" t="s">
        <v>1255</v>
      </c>
      <c r="AT289" s="74" t="s">
        <v>1256</v>
      </c>
      <c r="AU289" s="74" t="s">
        <v>1257</v>
      </c>
      <c r="AV289" s="74" t="s">
        <v>1258</v>
      </c>
      <c r="AW289" s="8">
        <f t="shared" si="9"/>
        <v>54.900645082579729</v>
      </c>
    </row>
    <row r="290" spans="1:49">
      <c r="A290" s="5" t="s">
        <v>173</v>
      </c>
      <c r="B290" s="5">
        <v>2019</v>
      </c>
      <c r="C290" s="24">
        <v>43769</v>
      </c>
      <c r="D290" s="5" t="s">
        <v>72</v>
      </c>
      <c r="E290" s="46" t="s">
        <v>518</v>
      </c>
      <c r="F290" s="46" t="s">
        <v>518</v>
      </c>
      <c r="G290" t="s">
        <v>51</v>
      </c>
      <c r="H290" t="s">
        <v>311</v>
      </c>
      <c r="I290" t="s">
        <v>1072</v>
      </c>
      <c r="J290" t="s">
        <v>1046</v>
      </c>
      <c r="K290" t="s">
        <v>243</v>
      </c>
      <c r="P290" s="46">
        <v>6</v>
      </c>
      <c r="Q290">
        <v>14.16</v>
      </c>
      <c r="R290">
        <v>22.527999999999999</v>
      </c>
      <c r="S290">
        <v>30.465</v>
      </c>
      <c r="T290">
        <v>38.415999999999997</v>
      </c>
      <c r="U290">
        <v>46.307000000000002</v>
      </c>
      <c r="V290">
        <v>54.289000000000001</v>
      </c>
      <c r="W290" s="74" t="s">
        <v>1259</v>
      </c>
      <c r="X290" s="74" t="s">
        <v>1260</v>
      </c>
      <c r="Y290" s="74" t="s">
        <v>1261</v>
      </c>
      <c r="Z290" s="74" t="s">
        <v>1262</v>
      </c>
      <c r="AA290" s="74" t="s">
        <v>1263</v>
      </c>
      <c r="AB290" s="74" t="s">
        <v>1264</v>
      </c>
      <c r="AC290" s="74" t="s">
        <v>1265</v>
      </c>
      <c r="AD290" s="74" t="s">
        <v>1266</v>
      </c>
      <c r="AE290" s="74" t="s">
        <v>1267</v>
      </c>
      <c r="AF290" s="74" t="s">
        <v>1268</v>
      </c>
      <c r="AG290" s="74" t="s">
        <v>1269</v>
      </c>
      <c r="AH290" s="74" t="s">
        <v>1270</v>
      </c>
      <c r="AI290" s="74" t="s">
        <v>1271</v>
      </c>
      <c r="AJ290" s="74" t="s">
        <v>1272</v>
      </c>
      <c r="AK290" s="74" t="s">
        <v>1273</v>
      </c>
      <c r="AL290" s="74" t="s">
        <v>1274</v>
      </c>
      <c r="AM290" s="74" t="s">
        <v>1275</v>
      </c>
      <c r="AN290" s="74" t="s">
        <v>1276</v>
      </c>
      <c r="AO290" s="74" t="s">
        <v>1277</v>
      </c>
      <c r="AP290" s="74" t="s">
        <v>1278</v>
      </c>
      <c r="AQ290" s="74" t="s">
        <v>1279</v>
      </c>
      <c r="AR290" s="74" t="s">
        <v>1280</v>
      </c>
      <c r="AS290" s="74" t="s">
        <v>1281</v>
      </c>
      <c r="AT290" s="74" t="s">
        <v>1282</v>
      </c>
      <c r="AU290" s="74" t="s">
        <v>1283</v>
      </c>
      <c r="AV290" s="74" t="s">
        <v>1284</v>
      </c>
      <c r="AW290" s="8">
        <f t="shared" si="9"/>
        <v>54.847531480197759</v>
      </c>
    </row>
    <row r="291" spans="1:49">
      <c r="A291" s="5" t="s">
        <v>173</v>
      </c>
      <c r="B291" s="5">
        <v>2019</v>
      </c>
      <c r="C291" s="24">
        <v>43769</v>
      </c>
      <c r="D291" s="5" t="s">
        <v>72</v>
      </c>
      <c r="E291" s="46" t="s">
        <v>518</v>
      </c>
      <c r="F291" s="46" t="s">
        <v>518</v>
      </c>
      <c r="G291" t="s">
        <v>56</v>
      </c>
      <c r="H291" t="s">
        <v>301</v>
      </c>
      <c r="I291" t="s">
        <v>274</v>
      </c>
      <c r="J291" t="s">
        <v>569</v>
      </c>
      <c r="K291" t="s">
        <v>568</v>
      </c>
      <c r="P291" s="46">
        <v>7</v>
      </c>
      <c r="Q291">
        <v>14.797000000000001</v>
      </c>
      <c r="R291">
        <v>23.260999999999999</v>
      </c>
      <c r="S291">
        <v>31.052</v>
      </c>
      <c r="T291">
        <v>38.814</v>
      </c>
      <c r="U291">
        <v>46.591000000000001</v>
      </c>
      <c r="V291">
        <v>54.448999999999998</v>
      </c>
      <c r="W291" s="74" t="s">
        <v>1285</v>
      </c>
      <c r="X291" s="74" t="s">
        <v>1286</v>
      </c>
      <c r="Y291" s="74" t="s">
        <v>1287</v>
      </c>
      <c r="Z291" s="74" t="s">
        <v>1288</v>
      </c>
      <c r="AA291" s="74" t="s">
        <v>1289</v>
      </c>
      <c r="AB291" s="74" t="s">
        <v>1290</v>
      </c>
      <c r="AC291" s="74" t="s">
        <v>1291</v>
      </c>
      <c r="AD291" s="74" t="s">
        <v>1292</v>
      </c>
      <c r="AE291" s="74" t="s">
        <v>1293</v>
      </c>
      <c r="AF291" s="74" t="s">
        <v>1294</v>
      </c>
      <c r="AG291" s="74" t="s">
        <v>1295</v>
      </c>
      <c r="AH291" s="74" t="s">
        <v>1296</v>
      </c>
      <c r="AI291" s="74" t="s">
        <v>1297</v>
      </c>
      <c r="AJ291" s="74" t="s">
        <v>1298</v>
      </c>
      <c r="AK291" s="74" t="s">
        <v>1299</v>
      </c>
      <c r="AL291" s="74" t="s">
        <v>1300</v>
      </c>
      <c r="AM291" s="74" t="s">
        <v>1301</v>
      </c>
      <c r="AN291" s="74" t="s">
        <v>1302</v>
      </c>
      <c r="AO291" s="74" t="s">
        <v>1303</v>
      </c>
      <c r="AP291" s="74" t="s">
        <v>1304</v>
      </c>
      <c r="AQ291" s="74" t="s">
        <v>1305</v>
      </c>
      <c r="AR291" s="74" t="s">
        <v>1306</v>
      </c>
      <c r="AS291" s="74" t="s">
        <v>1307</v>
      </c>
      <c r="AT291" s="74" t="s">
        <v>1308</v>
      </c>
      <c r="AU291" s="74" t="s">
        <v>1309</v>
      </c>
      <c r="AV291" s="74" t="s">
        <v>1310</v>
      </c>
      <c r="AW291" s="8">
        <f t="shared" si="9"/>
        <v>54.25997309609668</v>
      </c>
    </row>
    <row r="292" spans="1:49">
      <c r="A292" s="5" t="s">
        <v>173</v>
      </c>
      <c r="B292" s="5">
        <v>2019</v>
      </c>
      <c r="C292" s="24">
        <v>43769</v>
      </c>
      <c r="D292" s="5" t="s">
        <v>72</v>
      </c>
      <c r="E292" s="46" t="s">
        <v>518</v>
      </c>
      <c r="F292" s="46" t="s">
        <v>518</v>
      </c>
      <c r="G292" t="s">
        <v>47</v>
      </c>
      <c r="H292" t="s">
        <v>275</v>
      </c>
      <c r="I292" t="s">
        <v>1311</v>
      </c>
      <c r="J292" t="s">
        <v>247</v>
      </c>
      <c r="K292" t="s">
        <v>287</v>
      </c>
      <c r="P292" s="46">
        <v>8</v>
      </c>
      <c r="Q292">
        <v>14.61</v>
      </c>
      <c r="R292">
        <v>22.908000000000001</v>
      </c>
      <c r="S292">
        <v>31.036000000000001</v>
      </c>
      <c r="T292">
        <v>38.927</v>
      </c>
      <c r="U292">
        <v>46.936</v>
      </c>
      <c r="V292">
        <v>54.795999999999999</v>
      </c>
      <c r="W292" s="74" t="s">
        <v>1312</v>
      </c>
      <c r="X292" s="74" t="s">
        <v>1313</v>
      </c>
      <c r="Y292" s="74" t="s">
        <v>1314</v>
      </c>
      <c r="Z292" s="74" t="s">
        <v>1315</v>
      </c>
      <c r="AA292" s="74" t="s">
        <v>1316</v>
      </c>
      <c r="AB292" s="74" t="s">
        <v>1317</v>
      </c>
      <c r="AC292" s="74" t="s">
        <v>1318</v>
      </c>
      <c r="AD292" s="74" t="s">
        <v>1319</v>
      </c>
      <c r="AE292" s="74" t="s">
        <v>1320</v>
      </c>
      <c r="AF292" s="74" t="s">
        <v>1321</v>
      </c>
      <c r="AG292" s="74" t="s">
        <v>1322</v>
      </c>
      <c r="AH292" s="74" t="s">
        <v>1323</v>
      </c>
      <c r="AI292" s="74" t="s">
        <v>1324</v>
      </c>
      <c r="AJ292" s="74" t="s">
        <v>1325</v>
      </c>
      <c r="AK292" s="74" t="s">
        <v>1326</v>
      </c>
      <c r="AL292" s="74" t="s">
        <v>1327</v>
      </c>
      <c r="AM292" s="74" t="s">
        <v>1328</v>
      </c>
      <c r="AN292" s="74" t="s">
        <v>1329</v>
      </c>
      <c r="AO292" s="74" t="s">
        <v>1330</v>
      </c>
      <c r="AP292" s="74" t="s">
        <v>1331</v>
      </c>
      <c r="AQ292" s="74" t="s">
        <v>1332</v>
      </c>
      <c r="AR292" s="74" t="s">
        <v>1333</v>
      </c>
      <c r="AS292" s="74" t="s">
        <v>1334</v>
      </c>
      <c r="AT292" s="74" t="s">
        <v>1335</v>
      </c>
      <c r="AU292" s="74" t="s">
        <v>1336</v>
      </c>
      <c r="AV292" s="74" t="s">
        <v>1337</v>
      </c>
      <c r="AW292" s="8">
        <f t="shared" si="9"/>
        <v>54.029108182033077</v>
      </c>
    </row>
    <row r="293" spans="1:49">
      <c r="A293" s="5" t="s">
        <v>173</v>
      </c>
      <c r="B293" s="5">
        <v>2019</v>
      </c>
      <c r="C293" s="24">
        <v>43769</v>
      </c>
      <c r="D293" s="5" t="s">
        <v>72</v>
      </c>
      <c r="E293" s="46" t="s">
        <v>518</v>
      </c>
      <c r="F293" s="46" t="s">
        <v>518</v>
      </c>
      <c r="G293" t="s">
        <v>121</v>
      </c>
      <c r="H293" t="s">
        <v>334</v>
      </c>
      <c r="I293" t="s">
        <v>1338</v>
      </c>
      <c r="J293" t="s">
        <v>1034</v>
      </c>
      <c r="K293" t="s">
        <v>1339</v>
      </c>
      <c r="P293" s="46">
        <v>9</v>
      </c>
      <c r="Q293">
        <v>14.089</v>
      </c>
      <c r="R293">
        <v>22.588999999999999</v>
      </c>
      <c r="S293">
        <v>30.757000000000001</v>
      </c>
      <c r="T293">
        <v>38.661000000000001</v>
      </c>
      <c r="U293">
        <v>46.640999999999998</v>
      </c>
      <c r="V293">
        <v>54.545999999999999</v>
      </c>
      <c r="W293" s="74" t="s">
        <v>1340</v>
      </c>
      <c r="X293" s="74" t="s">
        <v>1341</v>
      </c>
      <c r="Y293" s="74" t="s">
        <v>1342</v>
      </c>
      <c r="Z293" s="74" t="s">
        <v>1343</v>
      </c>
      <c r="AA293" s="74" t="s">
        <v>1344</v>
      </c>
      <c r="AB293" s="74" t="s">
        <v>1345</v>
      </c>
      <c r="AC293" s="74" t="s">
        <v>1346</v>
      </c>
      <c r="AD293" s="74" t="s">
        <v>1347</v>
      </c>
      <c r="AE293" s="74" t="s">
        <v>1348</v>
      </c>
      <c r="AF293" s="74" t="s">
        <v>1349</v>
      </c>
      <c r="AG293" s="74" t="s">
        <v>1350</v>
      </c>
      <c r="AH293" s="74" t="s">
        <v>1351</v>
      </c>
      <c r="AI293" s="74" t="s">
        <v>1352</v>
      </c>
      <c r="AJ293" s="74" t="s">
        <v>1353</v>
      </c>
      <c r="AK293" s="74" t="s">
        <v>1354</v>
      </c>
      <c r="AL293" s="74" t="s">
        <v>1355</v>
      </c>
      <c r="AM293" s="74" t="s">
        <v>1356</v>
      </c>
      <c r="AN293" s="74" t="s">
        <v>1357</v>
      </c>
      <c r="AO293" s="74" t="s">
        <v>1358</v>
      </c>
      <c r="AP293" s="74" t="s">
        <v>1359</v>
      </c>
      <c r="AQ293" s="74" t="s">
        <v>1360</v>
      </c>
      <c r="AR293" s="74" t="s">
        <v>1361</v>
      </c>
      <c r="AS293" s="74" t="s">
        <v>1362</v>
      </c>
      <c r="AT293" s="74" t="s">
        <v>1363</v>
      </c>
      <c r="AU293" s="74" t="s">
        <v>1364</v>
      </c>
      <c r="AV293" s="74" t="s">
        <v>1365</v>
      </c>
      <c r="AW293" s="8">
        <f t="shared" si="9"/>
        <v>53.860568453416228</v>
      </c>
    </row>
    <row r="294" spans="1:49">
      <c r="A294" s="5" t="s">
        <v>173</v>
      </c>
      <c r="B294" s="5">
        <v>2019</v>
      </c>
      <c r="C294" s="24">
        <v>43769</v>
      </c>
      <c r="D294" s="5" t="s">
        <v>72</v>
      </c>
      <c r="E294" s="46" t="s">
        <v>518</v>
      </c>
      <c r="F294" s="46" t="s">
        <v>518</v>
      </c>
      <c r="G294" t="s">
        <v>175</v>
      </c>
      <c r="H294" t="s">
        <v>1366</v>
      </c>
      <c r="I294" t="s">
        <v>1050</v>
      </c>
      <c r="J294" t="s">
        <v>344</v>
      </c>
      <c r="K294" t="s">
        <v>1051</v>
      </c>
      <c r="P294" s="46">
        <v>10</v>
      </c>
      <c r="Q294">
        <v>14.532</v>
      </c>
      <c r="R294">
        <v>22.969000000000001</v>
      </c>
      <c r="S294">
        <v>31.010999999999999</v>
      </c>
      <c r="T294">
        <v>38.872999999999998</v>
      </c>
      <c r="U294">
        <v>46.85</v>
      </c>
      <c r="V294">
        <v>54.738999999999997</v>
      </c>
      <c r="W294" s="74" t="s">
        <v>1367</v>
      </c>
      <c r="X294" s="74" t="s">
        <v>1368</v>
      </c>
      <c r="Y294" s="74" t="s">
        <v>1369</v>
      </c>
      <c r="Z294" s="74" t="s">
        <v>1370</v>
      </c>
      <c r="AA294" s="74" t="s">
        <v>1371</v>
      </c>
      <c r="AB294" s="74" t="s">
        <v>1372</v>
      </c>
      <c r="AC294" s="74" t="s">
        <v>1373</v>
      </c>
      <c r="AD294" s="74" t="s">
        <v>1374</v>
      </c>
      <c r="AE294" s="74" t="s">
        <v>1375</v>
      </c>
      <c r="AF294" s="74" t="s">
        <v>1376</v>
      </c>
      <c r="AG294" s="74" t="s">
        <v>1377</v>
      </c>
      <c r="AH294" s="74" t="s">
        <v>1378</v>
      </c>
      <c r="AI294" s="74" t="s">
        <v>1379</v>
      </c>
      <c r="AJ294" s="74" t="s">
        <v>1380</v>
      </c>
      <c r="AK294" s="74" t="s">
        <v>1381</v>
      </c>
      <c r="AL294" s="74" t="s">
        <v>1382</v>
      </c>
      <c r="AM294" s="74" t="s">
        <v>1383</v>
      </c>
      <c r="AN294" s="74" t="s">
        <v>1384</v>
      </c>
      <c r="AO294" s="74" t="s">
        <v>1385</v>
      </c>
      <c r="AP294" s="74" t="s">
        <v>1386</v>
      </c>
      <c r="AQ294" s="74" t="s">
        <v>1387</v>
      </c>
      <c r="AR294" s="74" t="s">
        <v>1388</v>
      </c>
      <c r="AS294" s="74" t="s">
        <v>1389</v>
      </c>
      <c r="AT294" s="74" t="s">
        <v>1390</v>
      </c>
      <c r="AU294" s="74" t="s">
        <v>1391</v>
      </c>
      <c r="AV294" s="74" t="s">
        <v>1392</v>
      </c>
      <c r="AW294" s="8">
        <f t="shared" si="9"/>
        <v>53.450131769422065</v>
      </c>
    </row>
    <row r="295" spans="1:49">
      <c r="A295" s="5" t="s">
        <v>173</v>
      </c>
      <c r="B295" s="5">
        <v>2019</v>
      </c>
      <c r="C295" s="24">
        <v>43769</v>
      </c>
      <c r="D295" s="5" t="s">
        <v>72</v>
      </c>
      <c r="E295" s="46" t="s">
        <v>518</v>
      </c>
      <c r="F295" s="46" t="s">
        <v>518</v>
      </c>
      <c r="G295" t="s">
        <v>31</v>
      </c>
      <c r="H295" t="s">
        <v>1393</v>
      </c>
      <c r="I295" t="s">
        <v>1394</v>
      </c>
      <c r="J295" t="s">
        <v>1395</v>
      </c>
      <c r="K295" t="s">
        <v>291</v>
      </c>
      <c r="P295" s="46">
        <v>11</v>
      </c>
      <c r="Q295">
        <v>14.382</v>
      </c>
      <c r="R295">
        <v>22.965</v>
      </c>
      <c r="S295">
        <v>31.262</v>
      </c>
      <c r="T295">
        <v>39.365000000000002</v>
      </c>
      <c r="U295">
        <v>47.521999999999998</v>
      </c>
      <c r="V295">
        <v>55.582999999999998</v>
      </c>
      <c r="W295" s="74" t="s">
        <v>1396</v>
      </c>
      <c r="X295" s="74" t="s">
        <v>1397</v>
      </c>
      <c r="Y295" s="74" t="s">
        <v>1398</v>
      </c>
      <c r="Z295" s="74" t="s">
        <v>1399</v>
      </c>
      <c r="AA295" s="74" t="s">
        <v>1400</v>
      </c>
      <c r="AB295" s="74" t="s">
        <v>1401</v>
      </c>
      <c r="AC295" s="74" t="s">
        <v>1402</v>
      </c>
      <c r="AD295" s="74" t="s">
        <v>1403</v>
      </c>
      <c r="AE295" s="74" t="s">
        <v>1404</v>
      </c>
      <c r="AF295" s="74" t="s">
        <v>1405</v>
      </c>
      <c r="AG295" s="74" t="s">
        <v>1406</v>
      </c>
      <c r="AH295" s="74" t="s">
        <v>1407</v>
      </c>
      <c r="AI295" s="74" t="s">
        <v>1408</v>
      </c>
      <c r="AJ295" s="74" t="s">
        <v>1409</v>
      </c>
      <c r="AK295" s="74" t="s">
        <v>1410</v>
      </c>
      <c r="AL295" s="74" t="s">
        <v>1411</v>
      </c>
      <c r="AM295" s="74" t="s">
        <v>1412</v>
      </c>
      <c r="AN295" s="74" t="s">
        <v>1413</v>
      </c>
      <c r="AO295" s="74" t="s">
        <v>1414</v>
      </c>
      <c r="AP295" s="74" t="s">
        <v>1415</v>
      </c>
      <c r="AQ295" s="74" t="s">
        <v>1416</v>
      </c>
      <c r="AR295" s="74" t="s">
        <v>1417</v>
      </c>
      <c r="AS295" s="74" t="s">
        <v>1418</v>
      </c>
      <c r="AT295" s="74" t="s">
        <v>1419</v>
      </c>
      <c r="AU295" s="74" t="s">
        <v>1420</v>
      </c>
      <c r="AV295" s="74" t="s">
        <v>1421</v>
      </c>
      <c r="AW295" s="8">
        <f t="shared" si="9"/>
        <v>52.334519340148944</v>
      </c>
    </row>
    <row r="296" spans="1:49">
      <c r="A296" s="5" t="s">
        <v>173</v>
      </c>
      <c r="B296" s="5">
        <v>2019</v>
      </c>
      <c r="C296" s="24">
        <v>43770</v>
      </c>
      <c r="D296" s="5" t="s">
        <v>72</v>
      </c>
      <c r="E296" s="46" t="s">
        <v>595</v>
      </c>
      <c r="F296" s="52">
        <v>1</v>
      </c>
      <c r="G296" t="s">
        <v>51</v>
      </c>
      <c r="H296" t="str">
        <f t="shared" ref="H296:H307" si="10">VLOOKUP(G296,$G$259:$K$269,2,FALSE)</f>
        <v>D'HOORE Jolien</v>
      </c>
      <c r="I296" t="str">
        <f t="shared" ref="I296:I307" si="11">VLOOKUP(G296,$G$259:$K$269,3,FALSE)</f>
        <v>KOPECKY Lotte</v>
      </c>
      <c r="J296" t="str">
        <f>VLOOKUP(G296,$G$259:$K$269,4,FALSE)</f>
        <v>BOSSUYT Shari</v>
      </c>
      <c r="K296" t="str">
        <f>VLOOKUP(G296,$G$259:$K$269,5,FALSE)</f>
        <v>DOM Annelies</v>
      </c>
      <c r="P296" s="46">
        <v>1</v>
      </c>
      <c r="Q296">
        <v>14.161</v>
      </c>
      <c r="R296">
        <v>22.306999999999999</v>
      </c>
      <c r="S296">
        <v>30.052</v>
      </c>
      <c r="T296">
        <v>37.744</v>
      </c>
      <c r="U296">
        <v>45.555999999999997</v>
      </c>
      <c r="V296">
        <v>53.408000000000001</v>
      </c>
      <c r="W296" s="74" t="s">
        <v>1422</v>
      </c>
      <c r="X296" s="74" t="s">
        <v>1423</v>
      </c>
      <c r="Y296" s="74" t="s">
        <v>1424</v>
      </c>
      <c r="Z296" s="74" t="s">
        <v>1425</v>
      </c>
      <c r="AA296" s="74" t="s">
        <v>1426</v>
      </c>
      <c r="AB296" s="74" t="s">
        <v>1427</v>
      </c>
      <c r="AC296" s="74" t="s">
        <v>1428</v>
      </c>
      <c r="AD296" s="74" t="s">
        <v>1429</v>
      </c>
      <c r="AE296" s="74" t="s">
        <v>1430</v>
      </c>
      <c r="AF296" s="74" t="s">
        <v>1431</v>
      </c>
      <c r="AG296" s="74" t="s">
        <v>1432</v>
      </c>
      <c r="AH296" s="74" t="s">
        <v>1433</v>
      </c>
      <c r="AI296" s="74" t="s">
        <v>1434</v>
      </c>
      <c r="AJ296" s="74" t="s">
        <v>1435</v>
      </c>
      <c r="AK296" s="74" t="s">
        <v>1436</v>
      </c>
      <c r="AL296" s="74" t="s">
        <v>1437</v>
      </c>
      <c r="AM296" s="74" t="s">
        <v>1438</v>
      </c>
      <c r="AN296" s="74" t="s">
        <v>1439</v>
      </c>
      <c r="AO296" s="74" t="s">
        <v>1440</v>
      </c>
      <c r="AP296" s="74" t="s">
        <v>1441</v>
      </c>
      <c r="AQ296" s="74" t="s">
        <v>1442</v>
      </c>
      <c r="AR296" s="74" t="s">
        <v>1443</v>
      </c>
      <c r="AS296" s="74" t="s">
        <v>1444</v>
      </c>
      <c r="AT296" s="74" t="s">
        <v>1445</v>
      </c>
      <c r="AU296" s="74" t="s">
        <v>1446</v>
      </c>
      <c r="AV296" s="74" t="s">
        <v>1447</v>
      </c>
      <c r="AW296" s="8">
        <f t="shared" si="9"/>
        <v>55.151916720605747</v>
      </c>
    </row>
    <row r="297" spans="1:49">
      <c r="A297" s="5" t="s">
        <v>173</v>
      </c>
      <c r="B297" s="5">
        <v>2019</v>
      </c>
      <c r="C297" s="24">
        <v>43770</v>
      </c>
      <c r="D297" s="5" t="s">
        <v>72</v>
      </c>
      <c r="E297" s="46" t="s">
        <v>595</v>
      </c>
      <c r="F297" s="52">
        <v>1</v>
      </c>
      <c r="G297" t="s">
        <v>56</v>
      </c>
      <c r="H297" t="e">
        <f t="shared" si="10"/>
        <v>#N/A</v>
      </c>
      <c r="I297" t="e">
        <f t="shared" si="11"/>
        <v>#N/A</v>
      </c>
      <c r="J297" t="e">
        <f>VLOOKUP(G297,$G$259:$K$269,4,FALSE)</f>
        <v>#N/A</v>
      </c>
      <c r="K297" t="e">
        <f>VLOOKUP(G297,$G$259:$K$269,5,FALSE)</f>
        <v>#N/A</v>
      </c>
      <c r="P297" s="46">
        <v>2</v>
      </c>
      <c r="Q297">
        <v>14.792</v>
      </c>
      <c r="R297">
        <v>23.116</v>
      </c>
      <c r="S297">
        <v>30.928999999999998</v>
      </c>
      <c r="T297">
        <v>38.692</v>
      </c>
      <c r="U297">
        <v>46.439</v>
      </c>
      <c r="V297">
        <v>54.274000000000001</v>
      </c>
      <c r="W297" s="74" t="s">
        <v>1448</v>
      </c>
      <c r="X297" s="74" t="s">
        <v>1449</v>
      </c>
      <c r="Y297" s="74" t="s">
        <v>1450</v>
      </c>
      <c r="Z297" s="74" t="s">
        <v>1451</v>
      </c>
      <c r="AA297" s="74" t="s">
        <v>1452</v>
      </c>
      <c r="AB297" s="74" t="s">
        <v>1453</v>
      </c>
      <c r="AC297" s="74" t="s">
        <v>1454</v>
      </c>
      <c r="AD297" s="74" t="s">
        <v>1455</v>
      </c>
      <c r="AE297" s="74" t="s">
        <v>1456</v>
      </c>
      <c r="AF297" s="74" t="s">
        <v>1457</v>
      </c>
      <c r="AG297" s="74" t="s">
        <v>1458</v>
      </c>
      <c r="AH297" s="74" t="s">
        <v>1459</v>
      </c>
      <c r="AI297" s="74" t="s">
        <v>1460</v>
      </c>
      <c r="AJ297" s="74" t="s">
        <v>1461</v>
      </c>
      <c r="AK297" s="74" t="s">
        <v>1462</v>
      </c>
      <c r="AL297" s="74" t="s">
        <v>1463</v>
      </c>
      <c r="AM297" s="74" t="s">
        <v>1464</v>
      </c>
      <c r="AN297" s="74" t="s">
        <v>1465</v>
      </c>
      <c r="AO297" s="74" t="s">
        <v>1466</v>
      </c>
      <c r="AP297" s="74" t="s">
        <v>1467</v>
      </c>
      <c r="AQ297" s="74" t="s">
        <v>1468</v>
      </c>
      <c r="AR297" s="74" t="s">
        <v>1469</v>
      </c>
      <c r="AS297" s="74" t="s">
        <v>1470</v>
      </c>
      <c r="AT297" s="74" t="s">
        <v>1471</v>
      </c>
      <c r="AU297" s="74" t="s">
        <v>1472</v>
      </c>
      <c r="AV297" s="74" t="s">
        <v>1473</v>
      </c>
      <c r="AW297" s="8">
        <f t="shared" si="9"/>
        <v>54.228505364479588</v>
      </c>
    </row>
    <row r="298" spans="1:49">
      <c r="A298" s="5" t="s">
        <v>173</v>
      </c>
      <c r="B298" s="5">
        <v>2019</v>
      </c>
      <c r="C298" s="24">
        <v>43770</v>
      </c>
      <c r="D298" s="5" t="s">
        <v>72</v>
      </c>
      <c r="E298" s="46" t="s">
        <v>595</v>
      </c>
      <c r="F298" s="52">
        <v>2</v>
      </c>
      <c r="G298" t="s">
        <v>17</v>
      </c>
      <c r="H298" t="str">
        <f t="shared" si="10"/>
        <v>COPPONI Clara</v>
      </c>
      <c r="I298" t="str">
        <f t="shared" si="11"/>
        <v>BORRAS Marion</v>
      </c>
      <c r="J298" t="str">
        <f>VLOOKUP(G298,$G$259:$K$269,4,FALSE)</f>
        <v>FORTIN Valentine</v>
      </c>
      <c r="K298" t="str">
        <f>VLOOKUP(G298,$G$259:$K$269,5,FALSE)</f>
        <v>LE NET Marie</v>
      </c>
      <c r="P298" s="46">
        <v>1</v>
      </c>
      <c r="Q298">
        <v>13.964</v>
      </c>
      <c r="R298">
        <v>22.254999999999999</v>
      </c>
      <c r="S298">
        <v>30.055</v>
      </c>
      <c r="T298">
        <v>37.738999999999997</v>
      </c>
      <c r="U298">
        <v>45.622</v>
      </c>
      <c r="V298">
        <v>53.503</v>
      </c>
      <c r="W298" s="74" t="s">
        <v>1474</v>
      </c>
      <c r="X298" s="74" t="s">
        <v>1475</v>
      </c>
      <c r="Y298" s="74" t="s">
        <v>1476</v>
      </c>
      <c r="Z298" s="74" t="s">
        <v>1477</v>
      </c>
      <c r="AA298" s="74" t="s">
        <v>1478</v>
      </c>
      <c r="AB298" s="74" t="s">
        <v>1479</v>
      </c>
      <c r="AC298" s="74" t="s">
        <v>1480</v>
      </c>
      <c r="AD298" s="74" t="s">
        <v>1481</v>
      </c>
      <c r="AE298" s="74" t="s">
        <v>1482</v>
      </c>
      <c r="AF298" s="74" t="s">
        <v>1483</v>
      </c>
      <c r="AG298" s="74" t="s">
        <v>1484</v>
      </c>
      <c r="AH298" s="74" t="s">
        <v>1485</v>
      </c>
      <c r="AI298" s="74" t="s">
        <v>1486</v>
      </c>
      <c r="AJ298" s="74" t="s">
        <v>1487</v>
      </c>
      <c r="AK298" s="74" t="s">
        <v>1488</v>
      </c>
      <c r="AL298" s="74" t="s">
        <v>1489</v>
      </c>
      <c r="AM298" s="74" t="s">
        <v>1490</v>
      </c>
      <c r="AN298" s="74" t="s">
        <v>1491</v>
      </c>
      <c r="AO298" s="74" t="s">
        <v>1492</v>
      </c>
      <c r="AP298" s="74" t="s">
        <v>1493</v>
      </c>
      <c r="AQ298" s="74" t="s">
        <v>1494</v>
      </c>
      <c r="AR298" s="74" t="s">
        <v>1495</v>
      </c>
      <c r="AS298" s="74" t="s">
        <v>1496</v>
      </c>
      <c r="AT298" s="74" t="s">
        <v>1497</v>
      </c>
      <c r="AU298" s="74" t="s">
        <v>1498</v>
      </c>
      <c r="AV298" s="74" t="s">
        <v>1499</v>
      </c>
      <c r="AW298" s="8">
        <f t="shared" si="9"/>
        <v>55.950142206611453</v>
      </c>
    </row>
    <row r="299" spans="1:49">
      <c r="A299" s="5" t="s">
        <v>173</v>
      </c>
      <c r="B299" s="5">
        <v>2019</v>
      </c>
      <c r="C299" s="24">
        <v>43770</v>
      </c>
      <c r="D299" s="5" t="s">
        <v>72</v>
      </c>
      <c r="E299" s="46" t="s">
        <v>595</v>
      </c>
      <c r="F299">
        <v>2</v>
      </c>
      <c r="G299" t="s">
        <v>47</v>
      </c>
      <c r="H299" t="e">
        <f t="shared" si="10"/>
        <v>#N/A</v>
      </c>
      <c r="I299" t="e">
        <f t="shared" si="11"/>
        <v>#N/A</v>
      </c>
      <c r="J299" t="e">
        <f>VLOOKUP(G299,$G$259:$K$269,4,FALSE)</f>
        <v>#N/A</v>
      </c>
      <c r="K299" t="e">
        <f>VLOOKUP(G299,$G$259:$K$269,5,FALSE)</f>
        <v>#N/A</v>
      </c>
      <c r="P299" s="46">
        <v>2</v>
      </c>
      <c r="Q299">
        <v>14.648999999999999</v>
      </c>
      <c r="R299">
        <v>22.986000000000001</v>
      </c>
      <c r="S299">
        <v>31.082999999999998</v>
      </c>
      <c r="T299">
        <v>38.887</v>
      </c>
      <c r="U299">
        <v>46.762999999999998</v>
      </c>
      <c r="V299">
        <v>54.463999999999999</v>
      </c>
      <c r="W299" s="74" t="s">
        <v>1500</v>
      </c>
      <c r="X299" s="74" t="s">
        <v>1501</v>
      </c>
      <c r="Y299" s="74" t="s">
        <v>1502</v>
      </c>
      <c r="Z299" s="74" t="s">
        <v>1503</v>
      </c>
      <c r="AA299" s="74" t="s">
        <v>1504</v>
      </c>
      <c r="AB299" s="74" t="s">
        <v>1505</v>
      </c>
      <c r="AC299" s="74" t="s">
        <v>1506</v>
      </c>
      <c r="AD299" s="74" t="s">
        <v>1507</v>
      </c>
      <c r="AE299" s="74" t="s">
        <v>1508</v>
      </c>
      <c r="AF299" s="74" t="s">
        <v>1509</v>
      </c>
      <c r="AG299" s="74" t="s">
        <v>1510</v>
      </c>
      <c r="AH299" s="74" t="s">
        <v>1511</v>
      </c>
      <c r="AI299" s="74" t="s">
        <v>1512</v>
      </c>
      <c r="AJ299" s="74" t="s">
        <v>1513</v>
      </c>
      <c r="AK299" s="74" t="s">
        <v>1514</v>
      </c>
      <c r="AL299" s="74" t="s">
        <v>1515</v>
      </c>
      <c r="AM299" s="74" t="s">
        <v>1516</v>
      </c>
      <c r="AN299" s="74" t="s">
        <v>1517</v>
      </c>
      <c r="AO299" s="74" t="s">
        <v>1518</v>
      </c>
      <c r="AP299" s="74" t="s">
        <v>1519</v>
      </c>
      <c r="AQ299" s="74" t="s">
        <v>1520</v>
      </c>
      <c r="AR299" s="74" t="s">
        <v>1521</v>
      </c>
      <c r="AS299" s="74" t="s">
        <v>1522</v>
      </c>
      <c r="AT299" s="74" t="s">
        <v>1523</v>
      </c>
      <c r="AU299" s="74" t="s">
        <v>1524</v>
      </c>
      <c r="AV299" s="74" t="s">
        <v>1525</v>
      </c>
      <c r="AW299" s="8">
        <f t="shared" si="9"/>
        <v>53.9134015986821</v>
      </c>
    </row>
    <row r="300" spans="1:49">
      <c r="A300" s="5" t="s">
        <v>173</v>
      </c>
      <c r="B300" s="5">
        <v>2019</v>
      </c>
      <c r="C300" s="24">
        <v>43770</v>
      </c>
      <c r="D300" s="5" t="s">
        <v>72</v>
      </c>
      <c r="E300" s="46" t="s">
        <v>595</v>
      </c>
      <c r="F300">
        <v>3</v>
      </c>
      <c r="G300" t="s">
        <v>15</v>
      </c>
      <c r="H300" t="str">
        <f t="shared" si="10"/>
        <v>HECHLER Katharina</v>
      </c>
      <c r="I300" t="str">
        <f t="shared" si="11"/>
        <v>REISSNER Lena Charlotte</v>
      </c>
      <c r="J300" t="str">
        <f>VLOOKUP(G300,$G$259:$K$269,4,FALSE)</f>
        <v>SUSSEMILCH Laura</v>
      </c>
      <c r="K300" t="s">
        <v>348</v>
      </c>
      <c r="P300" s="46">
        <v>1</v>
      </c>
      <c r="Q300">
        <v>14.208</v>
      </c>
      <c r="R300">
        <v>22.635000000000002</v>
      </c>
      <c r="S300">
        <v>30.562999999999999</v>
      </c>
      <c r="T300">
        <v>38.311999999999998</v>
      </c>
      <c r="U300">
        <v>46.103999999999999</v>
      </c>
      <c r="V300">
        <v>53.767000000000003</v>
      </c>
      <c r="W300" s="74" t="s">
        <v>1526</v>
      </c>
      <c r="X300" s="74" t="s">
        <v>1527</v>
      </c>
      <c r="Y300" s="74" t="s">
        <v>1528</v>
      </c>
      <c r="Z300" s="74" t="s">
        <v>1529</v>
      </c>
      <c r="AA300" s="74" t="s">
        <v>1530</v>
      </c>
      <c r="AB300" s="74" t="s">
        <v>1531</v>
      </c>
      <c r="AC300" s="74" t="s">
        <v>1532</v>
      </c>
      <c r="AD300" s="74" t="s">
        <v>1533</v>
      </c>
      <c r="AE300" s="74" t="s">
        <v>1534</v>
      </c>
      <c r="AF300" s="74" t="s">
        <v>1535</v>
      </c>
      <c r="AG300" s="74" t="s">
        <v>1536</v>
      </c>
      <c r="AH300" s="74" t="s">
        <v>1537</v>
      </c>
      <c r="AI300" s="74" t="s">
        <v>1538</v>
      </c>
      <c r="AJ300" s="74" t="s">
        <v>1539</v>
      </c>
      <c r="AK300" s="74" t="s">
        <v>1540</v>
      </c>
      <c r="AL300" s="74" t="s">
        <v>1541</v>
      </c>
      <c r="AM300" s="74" t="s">
        <v>1542</v>
      </c>
      <c r="AN300" s="74" t="s">
        <v>1543</v>
      </c>
      <c r="AO300" s="74" t="s">
        <v>1544</v>
      </c>
      <c r="AP300" s="74" t="s">
        <v>1545</v>
      </c>
      <c r="AQ300" s="74" t="s">
        <v>1546</v>
      </c>
      <c r="AR300" s="74" t="s">
        <v>1547</v>
      </c>
      <c r="AS300" s="74" t="s">
        <v>1548</v>
      </c>
      <c r="AT300" s="74" t="s">
        <v>1549</v>
      </c>
      <c r="AU300" s="74" t="s">
        <v>1550</v>
      </c>
      <c r="AV300" s="74" t="s">
        <v>1551</v>
      </c>
      <c r="AW300" s="8">
        <f t="shared" si="9"/>
        <v>56.379496656382628</v>
      </c>
    </row>
    <row r="301" spans="1:49">
      <c r="A301" s="5" t="s">
        <v>173</v>
      </c>
      <c r="B301" s="5">
        <v>2019</v>
      </c>
      <c r="C301" s="24">
        <v>43770</v>
      </c>
      <c r="D301" s="5" t="s">
        <v>72</v>
      </c>
      <c r="E301" s="46" t="s">
        <v>595</v>
      </c>
      <c r="F301">
        <v>3</v>
      </c>
      <c r="G301" t="s">
        <v>53</v>
      </c>
      <c r="H301" t="str">
        <f t="shared" si="10"/>
        <v>GUAZZINI Vittoria</v>
      </c>
      <c r="I301" t="str">
        <f t="shared" si="11"/>
        <v>CONSONNI Chiara</v>
      </c>
      <c r="J301" t="s">
        <v>619</v>
      </c>
      <c r="K301" t="str">
        <f>VLOOKUP(G301,$G$259:$K$269,5,FALSE)</f>
        <v>VALSECCHI Silvia</v>
      </c>
      <c r="P301" s="46">
        <v>2</v>
      </c>
      <c r="Q301">
        <v>14.394</v>
      </c>
      <c r="R301">
        <v>22.581</v>
      </c>
      <c r="S301">
        <v>30.405999999999999</v>
      </c>
      <c r="T301">
        <v>38.112000000000002</v>
      </c>
      <c r="U301">
        <v>45.902000000000001</v>
      </c>
      <c r="V301">
        <v>53.618000000000002</v>
      </c>
      <c r="W301" s="74" t="s">
        <v>1552</v>
      </c>
      <c r="X301" s="74" t="s">
        <v>1553</v>
      </c>
      <c r="Y301" s="74" t="s">
        <v>1554</v>
      </c>
      <c r="Z301" s="74" t="s">
        <v>1555</v>
      </c>
      <c r="AA301" s="74" t="s">
        <v>1556</v>
      </c>
      <c r="AB301" s="74" t="s">
        <v>1557</v>
      </c>
      <c r="AC301" s="74" t="s">
        <v>1558</v>
      </c>
      <c r="AD301" s="74" t="s">
        <v>1559</v>
      </c>
      <c r="AE301" s="74" t="s">
        <v>1560</v>
      </c>
      <c r="AF301" s="74" t="s">
        <v>1561</v>
      </c>
      <c r="AG301" s="74" t="s">
        <v>1562</v>
      </c>
      <c r="AH301" s="74" t="s">
        <v>1563</v>
      </c>
      <c r="AI301" s="74" t="s">
        <v>1564</v>
      </c>
      <c r="AJ301" s="74" t="s">
        <v>1565</v>
      </c>
      <c r="AK301" s="74" t="s">
        <v>1566</v>
      </c>
      <c r="AL301" s="74" t="s">
        <v>1567</v>
      </c>
      <c r="AM301" s="74" t="s">
        <v>1568</v>
      </c>
      <c r="AN301" s="74" t="s">
        <v>1569</v>
      </c>
      <c r="AO301" s="74" t="s">
        <v>1570</v>
      </c>
      <c r="AP301" s="74" t="s">
        <v>1571</v>
      </c>
      <c r="AQ301" s="74" t="s">
        <v>1572</v>
      </c>
      <c r="AR301" s="74" t="s">
        <v>1573</v>
      </c>
      <c r="AS301" s="74" t="s">
        <v>1574</v>
      </c>
      <c r="AT301" s="74" t="s">
        <v>1575</v>
      </c>
      <c r="AU301" s="74" t="s">
        <v>1576</v>
      </c>
      <c r="AV301" s="74" t="s">
        <v>1577</v>
      </c>
      <c r="AW301" s="8">
        <f t="shared" si="9"/>
        <v>55.959709009513155</v>
      </c>
    </row>
    <row r="302" spans="1:49">
      <c r="A302" s="5" t="s">
        <v>173</v>
      </c>
      <c r="B302" s="5">
        <v>2019</v>
      </c>
      <c r="C302" s="24">
        <v>43770</v>
      </c>
      <c r="D302" s="5" t="s">
        <v>72</v>
      </c>
      <c r="E302" s="46" t="s">
        <v>595</v>
      </c>
      <c r="F302">
        <v>4</v>
      </c>
      <c r="G302" t="s">
        <v>67</v>
      </c>
      <c r="H302" t="e">
        <f t="shared" si="10"/>
        <v>#N/A</v>
      </c>
      <c r="I302" t="e">
        <f t="shared" si="11"/>
        <v>#N/A</v>
      </c>
      <c r="J302" t="e">
        <f t="shared" ref="J302:J307" si="12">VLOOKUP(G302,$G$259:$K$269,4,FALSE)</f>
        <v>#N/A</v>
      </c>
      <c r="K302" t="e">
        <f>VLOOKUP(G302,$G$259:$K$269,5,FALSE)</f>
        <v>#N/A</v>
      </c>
      <c r="P302" s="46">
        <v>1</v>
      </c>
      <c r="Q302">
        <v>14.164999999999999</v>
      </c>
      <c r="R302">
        <v>22.106000000000002</v>
      </c>
      <c r="S302">
        <v>29.917000000000002</v>
      </c>
      <c r="T302">
        <v>37.78</v>
      </c>
      <c r="U302">
        <v>45.353000000000002</v>
      </c>
      <c r="V302">
        <v>52.793999999999997</v>
      </c>
      <c r="W302" s="74" t="s">
        <v>1578</v>
      </c>
      <c r="X302" s="74" t="s">
        <v>1579</v>
      </c>
      <c r="Y302" s="74" t="s">
        <v>1580</v>
      </c>
      <c r="Z302" s="74" t="s">
        <v>1581</v>
      </c>
      <c r="AA302" s="74" t="s">
        <v>1582</v>
      </c>
      <c r="AB302" s="74" t="s">
        <v>1583</v>
      </c>
      <c r="AC302" s="74" t="s">
        <v>1584</v>
      </c>
      <c r="AD302" s="74" t="s">
        <v>1585</v>
      </c>
      <c r="AE302" s="74" t="s">
        <v>1586</v>
      </c>
      <c r="AF302" s="74" t="s">
        <v>1587</v>
      </c>
      <c r="AG302" s="74" t="s">
        <v>1588</v>
      </c>
      <c r="AH302" s="74" t="s">
        <v>1589</v>
      </c>
      <c r="AI302" s="74" t="s">
        <v>1590</v>
      </c>
      <c r="AJ302" s="74" t="s">
        <v>1591</v>
      </c>
      <c r="AK302" s="74" t="s">
        <v>1592</v>
      </c>
      <c r="AL302" s="74" t="s">
        <v>1593</v>
      </c>
      <c r="AM302" s="74" t="s">
        <v>1594</v>
      </c>
      <c r="AN302" s="74" t="s">
        <v>1595</v>
      </c>
      <c r="AO302" s="74" t="s">
        <v>1596</v>
      </c>
      <c r="AP302" s="74" t="s">
        <v>1597</v>
      </c>
      <c r="AQ302" s="74" t="s">
        <v>1598</v>
      </c>
      <c r="AR302" s="74" t="s">
        <v>1599</v>
      </c>
      <c r="AS302" s="74" t="s">
        <v>1600</v>
      </c>
      <c r="AT302" s="74" t="s">
        <v>1601</v>
      </c>
      <c r="AU302" s="74" t="s">
        <v>1602</v>
      </c>
      <c r="AV302" s="74" t="s">
        <v>1603</v>
      </c>
      <c r="AW302" s="8">
        <f t="shared" si="9"/>
        <v>56.778752129203212</v>
      </c>
    </row>
    <row r="303" spans="1:49">
      <c r="A303" s="5" t="s">
        <v>173</v>
      </c>
      <c r="B303" s="5">
        <v>2019</v>
      </c>
      <c r="C303" s="24">
        <v>43770</v>
      </c>
      <c r="D303" s="5" t="s">
        <v>72</v>
      </c>
      <c r="E303" s="46" t="s">
        <v>595</v>
      </c>
      <c r="F303">
        <v>4</v>
      </c>
      <c r="G303" t="s">
        <v>25</v>
      </c>
      <c r="H303" t="str">
        <f t="shared" si="10"/>
        <v>EVANS Neah</v>
      </c>
      <c r="I303" t="str">
        <f t="shared" si="11"/>
        <v>ARCHIBALD Katie</v>
      </c>
      <c r="J303" t="str">
        <f t="shared" si="12"/>
        <v>BARKER Elinor</v>
      </c>
      <c r="K303" t="str">
        <f>VLOOKUP(G303,$G$259:$K$269,5,FALSE)</f>
        <v>DICKINSON Eleanor</v>
      </c>
      <c r="P303" s="46">
        <v>2</v>
      </c>
      <c r="Q303">
        <v>13.951000000000001</v>
      </c>
      <c r="R303">
        <v>21.984999999999999</v>
      </c>
      <c r="S303">
        <v>29.696000000000002</v>
      </c>
      <c r="T303">
        <v>37.497999999999998</v>
      </c>
      <c r="U303">
        <v>45.390999999999998</v>
      </c>
      <c r="V303">
        <v>53.113999999999997</v>
      </c>
      <c r="W303" s="74" t="s">
        <v>1604</v>
      </c>
      <c r="X303" s="74" t="s">
        <v>1605</v>
      </c>
      <c r="Y303" s="74" t="s">
        <v>1606</v>
      </c>
      <c r="Z303" s="74" t="s">
        <v>1607</v>
      </c>
      <c r="AA303" s="74" t="s">
        <v>1608</v>
      </c>
      <c r="AB303" s="74" t="s">
        <v>1609</v>
      </c>
      <c r="AC303" s="74" t="s">
        <v>1610</v>
      </c>
      <c r="AD303" s="74" t="s">
        <v>1611</v>
      </c>
      <c r="AE303" s="74" t="s">
        <v>1612</v>
      </c>
      <c r="AF303" s="74" t="s">
        <v>1613</v>
      </c>
      <c r="AG303" s="74" t="s">
        <v>1614</v>
      </c>
      <c r="AH303" s="74" t="s">
        <v>1615</v>
      </c>
      <c r="AI303" s="74" t="s">
        <v>1616</v>
      </c>
      <c r="AJ303" s="74" t="s">
        <v>1617</v>
      </c>
      <c r="AK303" s="74" t="s">
        <v>1618</v>
      </c>
      <c r="AL303" s="74" t="s">
        <v>1619</v>
      </c>
      <c r="AM303" s="74" t="s">
        <v>1620</v>
      </c>
      <c r="AN303" s="74" t="s">
        <v>1621</v>
      </c>
      <c r="AO303" s="74" t="s">
        <v>1622</v>
      </c>
      <c r="AP303" s="74" t="s">
        <v>1623</v>
      </c>
      <c r="AQ303" s="74" t="s">
        <v>1624</v>
      </c>
      <c r="AR303" s="74" t="s">
        <v>1625</v>
      </c>
      <c r="AS303" s="74" t="s">
        <v>1626</v>
      </c>
      <c r="AT303" s="74" t="s">
        <v>1627</v>
      </c>
      <c r="AU303" s="74" t="s">
        <v>1628</v>
      </c>
      <c r="AV303" s="74" t="s">
        <v>1629</v>
      </c>
      <c r="AW303" s="8">
        <f t="shared" ref="AW303:AW334" si="13">3.6*4000/(AV303*86400)</f>
        <v>55.848804874359594</v>
      </c>
    </row>
    <row r="304" spans="1:49">
      <c r="A304" s="5" t="s">
        <v>173</v>
      </c>
      <c r="B304" s="5">
        <v>2019</v>
      </c>
      <c r="C304" s="24">
        <v>43770</v>
      </c>
      <c r="D304" s="5" t="s">
        <v>72</v>
      </c>
      <c r="E304" s="46" t="s">
        <v>209</v>
      </c>
      <c r="F304" t="s">
        <v>210</v>
      </c>
      <c r="G304" t="s">
        <v>67</v>
      </c>
      <c r="H304" t="e">
        <f t="shared" si="10"/>
        <v>#N/A</v>
      </c>
      <c r="I304" t="e">
        <f t="shared" si="11"/>
        <v>#N/A</v>
      </c>
      <c r="J304" t="e">
        <f t="shared" si="12"/>
        <v>#N/A</v>
      </c>
      <c r="K304" t="e">
        <f>VLOOKUP(G304,$G$259:$K$269,5,FALSE)</f>
        <v>#N/A</v>
      </c>
      <c r="P304" s="46">
        <v>1</v>
      </c>
      <c r="Q304">
        <v>14.058</v>
      </c>
      <c r="R304">
        <v>21.937999999999999</v>
      </c>
      <c r="S304">
        <v>29.638000000000002</v>
      </c>
      <c r="T304">
        <v>37.372999999999998</v>
      </c>
      <c r="U304">
        <v>44.901000000000003</v>
      </c>
      <c r="V304">
        <v>52.360999999999997</v>
      </c>
      <c r="W304">
        <v>59.781999999999996</v>
      </c>
      <c r="X304" s="74" t="s">
        <v>1630</v>
      </c>
      <c r="Y304" s="74" t="s">
        <v>1631</v>
      </c>
      <c r="Z304" s="74" t="s">
        <v>1632</v>
      </c>
      <c r="AA304" s="74" t="s">
        <v>1633</v>
      </c>
      <c r="AB304" s="74" t="s">
        <v>1634</v>
      </c>
      <c r="AC304" s="74" t="s">
        <v>1635</v>
      </c>
      <c r="AD304" s="74" t="s">
        <v>1636</v>
      </c>
      <c r="AE304" s="74" t="s">
        <v>1637</v>
      </c>
      <c r="AF304" s="74" t="s">
        <v>1638</v>
      </c>
      <c r="AG304" s="74" t="s">
        <v>1639</v>
      </c>
      <c r="AH304" s="74" t="s">
        <v>1640</v>
      </c>
      <c r="AI304" s="74" t="s">
        <v>1641</v>
      </c>
      <c r="AJ304" s="74" t="s">
        <v>1642</v>
      </c>
      <c r="AK304" s="74" t="s">
        <v>1643</v>
      </c>
      <c r="AL304" s="74" t="s">
        <v>1644</v>
      </c>
      <c r="AM304" s="74" t="s">
        <v>1645</v>
      </c>
      <c r="AN304" s="74" t="s">
        <v>1646</v>
      </c>
      <c r="AO304" s="74" t="s">
        <v>1647</v>
      </c>
      <c r="AP304" s="74" t="s">
        <v>1648</v>
      </c>
      <c r="AQ304" s="74" t="s">
        <v>1649</v>
      </c>
      <c r="AR304" s="74" t="s">
        <v>1650</v>
      </c>
      <c r="AS304" s="74" t="s">
        <v>1651</v>
      </c>
      <c r="AT304" s="74" t="s">
        <v>1652</v>
      </c>
      <c r="AU304" s="74" t="s">
        <v>1653</v>
      </c>
      <c r="AV304" s="74" t="s">
        <v>1654</v>
      </c>
      <c r="AW304" s="8">
        <f t="shared" si="13"/>
        <v>56.746084914210961</v>
      </c>
    </row>
    <row r="305" spans="1:49">
      <c r="A305" s="5" t="s">
        <v>173</v>
      </c>
      <c r="B305" s="5">
        <v>2019</v>
      </c>
      <c r="C305" s="24">
        <v>43770</v>
      </c>
      <c r="D305" s="5" t="s">
        <v>72</v>
      </c>
      <c r="E305" s="46" t="s">
        <v>209</v>
      </c>
      <c r="F305" t="s">
        <v>210</v>
      </c>
      <c r="G305" t="s">
        <v>15</v>
      </c>
      <c r="H305" t="str">
        <f t="shared" si="10"/>
        <v>HECHLER Katharina</v>
      </c>
      <c r="I305" t="str">
        <f t="shared" si="11"/>
        <v>REISSNER Lena Charlotte</v>
      </c>
      <c r="J305" t="str">
        <f t="shared" si="12"/>
        <v>SUSSEMILCH Laura</v>
      </c>
      <c r="K305" t="s">
        <v>348</v>
      </c>
      <c r="P305" s="46">
        <v>2</v>
      </c>
      <c r="Q305">
        <v>14.457000000000001</v>
      </c>
      <c r="R305">
        <v>22.939</v>
      </c>
      <c r="S305">
        <v>30.914000000000001</v>
      </c>
      <c r="T305">
        <v>38.674999999999997</v>
      </c>
      <c r="U305">
        <v>46.454999999999998</v>
      </c>
      <c r="V305">
        <v>54.078000000000003</v>
      </c>
      <c r="W305" s="74" t="s">
        <v>1655</v>
      </c>
      <c r="X305" s="74" t="s">
        <v>1656</v>
      </c>
      <c r="Y305" s="74" t="s">
        <v>1657</v>
      </c>
      <c r="Z305" s="74" t="s">
        <v>1658</v>
      </c>
      <c r="AA305" s="74" t="s">
        <v>1659</v>
      </c>
      <c r="AB305" s="74" t="s">
        <v>1660</v>
      </c>
      <c r="AC305" s="74" t="s">
        <v>1661</v>
      </c>
      <c r="AD305" s="74" t="s">
        <v>1662</v>
      </c>
      <c r="AE305" s="74" t="s">
        <v>1663</v>
      </c>
      <c r="AF305" s="74" t="s">
        <v>1664</v>
      </c>
      <c r="AG305" s="74" t="s">
        <v>1665</v>
      </c>
      <c r="AH305" s="74" t="s">
        <v>1666</v>
      </c>
      <c r="AI305" s="74" t="s">
        <v>1667</v>
      </c>
      <c r="AJ305" s="74" t="s">
        <v>1668</v>
      </c>
      <c r="AK305" s="74" t="s">
        <v>1669</v>
      </c>
      <c r="AL305" s="74" t="s">
        <v>1670</v>
      </c>
      <c r="AM305" s="74" t="s">
        <v>1671</v>
      </c>
      <c r="AN305" s="74" t="s">
        <v>1672</v>
      </c>
      <c r="AO305" s="74" t="s">
        <v>1673</v>
      </c>
      <c r="AP305" s="74" t="s">
        <v>1674</v>
      </c>
      <c r="AQ305" s="74" t="s">
        <v>1675</v>
      </c>
      <c r="AR305" s="74" t="s">
        <v>1676</v>
      </c>
      <c r="AS305" s="74" t="s">
        <v>1677</v>
      </c>
      <c r="AT305" s="74" t="s">
        <v>1678</v>
      </c>
      <c r="AU305" s="74" t="s">
        <v>1679</v>
      </c>
      <c r="AV305" s="74" t="s">
        <v>1680</v>
      </c>
      <c r="AW305" s="8">
        <f t="shared" si="13"/>
        <v>56.506929947103245</v>
      </c>
    </row>
    <row r="306" spans="1:49">
      <c r="A306" s="5" t="s">
        <v>173</v>
      </c>
      <c r="B306" s="5">
        <v>2019</v>
      </c>
      <c r="C306" s="24">
        <v>43770</v>
      </c>
      <c r="D306" s="5" t="s">
        <v>72</v>
      </c>
      <c r="E306" s="46" t="s">
        <v>209</v>
      </c>
      <c r="F306" t="s">
        <v>211</v>
      </c>
      <c r="G306" t="s">
        <v>53</v>
      </c>
      <c r="H306" t="str">
        <f t="shared" si="10"/>
        <v>GUAZZINI Vittoria</v>
      </c>
      <c r="I306" t="str">
        <f t="shared" si="11"/>
        <v>CONSONNI Chiara</v>
      </c>
      <c r="J306" t="str">
        <f t="shared" si="12"/>
        <v>FRAPPORTI Simona</v>
      </c>
      <c r="K306" t="s">
        <v>619</v>
      </c>
      <c r="P306" s="46">
        <v>3</v>
      </c>
      <c r="Q306">
        <v>14.025</v>
      </c>
      <c r="R306">
        <v>22.158000000000001</v>
      </c>
      <c r="S306">
        <v>29.81</v>
      </c>
      <c r="T306">
        <v>37.372999999999998</v>
      </c>
      <c r="U306">
        <v>45.063000000000002</v>
      </c>
      <c r="V306">
        <v>52.795000000000002</v>
      </c>
      <c r="W306" s="74" t="s">
        <v>1681</v>
      </c>
      <c r="X306" s="74" t="s">
        <v>1682</v>
      </c>
      <c r="Y306" s="74" t="s">
        <v>1683</v>
      </c>
      <c r="Z306" s="74" t="s">
        <v>1684</v>
      </c>
      <c r="AA306" s="74" t="s">
        <v>1685</v>
      </c>
      <c r="AB306" s="74" t="s">
        <v>1686</v>
      </c>
      <c r="AC306" s="74" t="s">
        <v>1687</v>
      </c>
      <c r="AD306" s="74" t="s">
        <v>1688</v>
      </c>
      <c r="AE306" s="74" t="s">
        <v>1689</v>
      </c>
      <c r="AF306" s="74" t="s">
        <v>1690</v>
      </c>
      <c r="AG306" s="74" t="s">
        <v>1691</v>
      </c>
      <c r="AH306" s="74" t="s">
        <v>1692</v>
      </c>
      <c r="AI306" s="74" t="s">
        <v>1693</v>
      </c>
      <c r="AJ306" s="74" t="s">
        <v>1694</v>
      </c>
      <c r="AK306" s="74" t="s">
        <v>1695</v>
      </c>
      <c r="AL306" s="74" t="s">
        <v>1696</v>
      </c>
      <c r="AM306" s="74" t="s">
        <v>1697</v>
      </c>
      <c r="AN306" s="74" t="s">
        <v>1698</v>
      </c>
      <c r="AO306" s="74" t="s">
        <v>1699</v>
      </c>
      <c r="AP306" s="74" t="s">
        <v>1700</v>
      </c>
      <c r="AQ306" s="74" t="s">
        <v>1701</v>
      </c>
      <c r="AR306" s="74" t="s">
        <v>1702</v>
      </c>
      <c r="AS306" s="74" t="s">
        <v>1703</v>
      </c>
      <c r="AT306" s="74" t="s">
        <v>1704</v>
      </c>
      <c r="AU306" s="74" t="s">
        <v>1705</v>
      </c>
      <c r="AV306" s="74" t="s">
        <v>1706</v>
      </c>
      <c r="AW306" s="8">
        <f t="shared" si="13"/>
        <v>56.155676012947012</v>
      </c>
    </row>
    <row r="307" spans="1:49">
      <c r="A307" s="5" t="s">
        <v>173</v>
      </c>
      <c r="B307" s="5">
        <v>2019</v>
      </c>
      <c r="C307" s="24">
        <v>43770</v>
      </c>
      <c r="D307" s="5" t="s">
        <v>72</v>
      </c>
      <c r="E307" s="46" t="s">
        <v>209</v>
      </c>
      <c r="F307" t="s">
        <v>211</v>
      </c>
      <c r="G307" t="s">
        <v>17</v>
      </c>
      <c r="H307" t="str">
        <f t="shared" si="10"/>
        <v>COPPONI Clara</v>
      </c>
      <c r="I307" t="str">
        <f t="shared" si="11"/>
        <v>BORRAS Marion</v>
      </c>
      <c r="J307" t="str">
        <f t="shared" si="12"/>
        <v>FORTIN Valentine</v>
      </c>
      <c r="K307" t="str">
        <f>VLOOKUP(G307,$G$259:$K$269,5,FALSE)</f>
        <v>LE NET Marie</v>
      </c>
      <c r="P307" s="46">
        <v>4</v>
      </c>
      <c r="Q307">
        <v>14.101000000000001</v>
      </c>
      <c r="R307">
        <v>22.524000000000001</v>
      </c>
      <c r="S307">
        <v>30.440999999999999</v>
      </c>
      <c r="T307">
        <v>38.109000000000002</v>
      </c>
      <c r="U307">
        <v>45.978000000000002</v>
      </c>
      <c r="V307">
        <v>53.738</v>
      </c>
      <c r="W307" s="74" t="s">
        <v>1707</v>
      </c>
      <c r="X307" s="74" t="s">
        <v>1708</v>
      </c>
      <c r="Y307" s="74" t="s">
        <v>1709</v>
      </c>
      <c r="Z307" s="74" t="s">
        <v>1710</v>
      </c>
      <c r="AA307" s="74" t="s">
        <v>1711</v>
      </c>
      <c r="AB307" s="74" t="s">
        <v>1712</v>
      </c>
      <c r="AC307" s="74" t="s">
        <v>1713</v>
      </c>
      <c r="AD307" s="74" t="s">
        <v>1714</v>
      </c>
      <c r="AE307" s="74" t="s">
        <v>1715</v>
      </c>
      <c r="AF307" s="74" t="s">
        <v>1716</v>
      </c>
      <c r="AG307" s="74" t="s">
        <v>1717</v>
      </c>
      <c r="AH307" s="74" t="s">
        <v>1718</v>
      </c>
      <c r="AI307" s="74" t="s">
        <v>1719</v>
      </c>
      <c r="AJ307" s="74" t="s">
        <v>1720</v>
      </c>
      <c r="AK307" s="74" t="s">
        <v>1721</v>
      </c>
      <c r="AL307" s="74" t="s">
        <v>1722</v>
      </c>
      <c r="AM307" s="74" t="s">
        <v>1723</v>
      </c>
      <c r="AN307" s="74" t="s">
        <v>1724</v>
      </c>
      <c r="AO307" s="74" t="s">
        <v>1725</v>
      </c>
      <c r="AP307" s="74" t="s">
        <v>1726</v>
      </c>
      <c r="AQ307" s="74" t="s">
        <v>1727</v>
      </c>
      <c r="AR307" s="74" t="s">
        <v>1728</v>
      </c>
      <c r="AS307" s="74" t="s">
        <v>1729</v>
      </c>
      <c r="AT307" s="74" t="s">
        <v>1730</v>
      </c>
      <c r="AU307" s="74" t="s">
        <v>1731</v>
      </c>
      <c r="AV307" s="74" t="s">
        <v>1732</v>
      </c>
      <c r="AW307" s="8">
        <f t="shared" si="13"/>
        <v>55.670031353052373</v>
      </c>
    </row>
    <row r="308" spans="1:49">
      <c r="A308" s="5" t="s">
        <v>176</v>
      </c>
      <c r="B308" s="5">
        <v>2019</v>
      </c>
      <c r="C308" s="6">
        <v>43523</v>
      </c>
      <c r="D308" s="5" t="s">
        <v>13</v>
      </c>
      <c r="E308" s="46" t="s">
        <v>518</v>
      </c>
      <c r="F308" s="84" t="s">
        <v>518</v>
      </c>
      <c r="G308" t="s">
        <v>36</v>
      </c>
      <c r="H308" t="s">
        <v>326</v>
      </c>
      <c r="I308" t="s">
        <v>1043</v>
      </c>
      <c r="J308" t="s">
        <v>277</v>
      </c>
      <c r="K308" t="s">
        <v>357</v>
      </c>
      <c r="P308" s="46">
        <v>1</v>
      </c>
      <c r="Q308">
        <v>13.992000000000001</v>
      </c>
      <c r="R308">
        <v>22.030999999999999</v>
      </c>
      <c r="S308">
        <v>29.74</v>
      </c>
      <c r="T308">
        <v>37.325000000000003</v>
      </c>
      <c r="U308">
        <v>44.978000000000002</v>
      </c>
      <c r="V308">
        <v>52.545000000000002</v>
      </c>
      <c r="W308" s="74" t="s">
        <v>1733</v>
      </c>
      <c r="X308" s="74" t="s">
        <v>1734</v>
      </c>
      <c r="Y308" s="74" t="s">
        <v>1735</v>
      </c>
      <c r="Z308" s="74" t="s">
        <v>1736</v>
      </c>
      <c r="AA308" s="74" t="s">
        <v>1737</v>
      </c>
      <c r="AB308" s="74" t="s">
        <v>1738</v>
      </c>
      <c r="AC308" s="74" t="s">
        <v>1739</v>
      </c>
      <c r="AD308" s="74" t="s">
        <v>1740</v>
      </c>
      <c r="AE308" s="74" t="s">
        <v>1741</v>
      </c>
      <c r="AF308" s="74" t="s">
        <v>1742</v>
      </c>
      <c r="AG308" s="74" t="s">
        <v>1743</v>
      </c>
      <c r="AH308" s="74" t="s">
        <v>1744</v>
      </c>
      <c r="AI308" s="74" t="s">
        <v>1745</v>
      </c>
      <c r="AJ308" s="74" t="s">
        <v>1746</v>
      </c>
      <c r="AK308" s="74" t="s">
        <v>1747</v>
      </c>
      <c r="AL308" s="74" t="s">
        <v>1748</v>
      </c>
      <c r="AM308" s="74" t="s">
        <v>1749</v>
      </c>
      <c r="AN308" s="74" t="s">
        <v>1750</v>
      </c>
      <c r="AO308" s="74" t="s">
        <v>1751</v>
      </c>
      <c r="AP308" s="74" t="s">
        <v>1752</v>
      </c>
      <c r="AQ308" s="74" t="s">
        <v>1753</v>
      </c>
      <c r="AR308" s="74" t="s">
        <v>1754</v>
      </c>
      <c r="AS308" s="74" t="s">
        <v>1755</v>
      </c>
      <c r="AT308" s="74" t="s">
        <v>1756</v>
      </c>
      <c r="AU308" s="74" t="s">
        <v>1757</v>
      </c>
      <c r="AV308" s="74" t="s">
        <v>1758</v>
      </c>
      <c r="AW308" s="8">
        <f t="shared" si="13"/>
        <v>56.489418041307886</v>
      </c>
    </row>
    <row r="309" spans="1:49">
      <c r="A309" s="5" t="s">
        <v>176</v>
      </c>
      <c r="B309" s="5">
        <v>2019</v>
      </c>
      <c r="C309" s="6">
        <v>43523</v>
      </c>
      <c r="D309" s="5" t="s">
        <v>13</v>
      </c>
      <c r="E309" s="46" t="s">
        <v>518</v>
      </c>
      <c r="F309" s="84" t="s">
        <v>518</v>
      </c>
      <c r="G309" t="s">
        <v>25</v>
      </c>
      <c r="H309" t="s">
        <v>319</v>
      </c>
      <c r="I309" t="s">
        <v>276</v>
      </c>
      <c r="J309" t="s">
        <v>354</v>
      </c>
      <c r="K309" t="s">
        <v>1037</v>
      </c>
      <c r="P309" s="46">
        <v>2</v>
      </c>
      <c r="Q309">
        <v>14.01</v>
      </c>
      <c r="R309">
        <v>22.462</v>
      </c>
      <c r="S309">
        <v>30.305</v>
      </c>
      <c r="T309">
        <v>37.954000000000001</v>
      </c>
      <c r="U309">
        <v>45.636000000000003</v>
      </c>
      <c r="V309">
        <v>53.231999999999999</v>
      </c>
      <c r="W309" s="74" t="s">
        <v>1759</v>
      </c>
      <c r="X309" s="74" t="s">
        <v>1760</v>
      </c>
      <c r="Y309" s="74" t="s">
        <v>1761</v>
      </c>
      <c r="Z309" s="74" t="s">
        <v>1762</v>
      </c>
      <c r="AA309" s="74" t="s">
        <v>1763</v>
      </c>
      <c r="AB309" s="74" t="s">
        <v>1764</v>
      </c>
      <c r="AC309" s="74" t="s">
        <v>1765</v>
      </c>
      <c r="AD309" s="74" t="s">
        <v>1766</v>
      </c>
      <c r="AE309" s="74" t="s">
        <v>1767</v>
      </c>
      <c r="AF309" s="74" t="s">
        <v>1768</v>
      </c>
      <c r="AG309" s="74" t="s">
        <v>1769</v>
      </c>
      <c r="AH309" s="74" t="s">
        <v>1770</v>
      </c>
      <c r="AI309" s="74" t="s">
        <v>1771</v>
      </c>
      <c r="AJ309" s="74" t="s">
        <v>1772</v>
      </c>
      <c r="AK309" s="74" t="s">
        <v>1773</v>
      </c>
      <c r="AL309" s="74" t="s">
        <v>1774</v>
      </c>
      <c r="AM309" s="74" t="s">
        <v>1775</v>
      </c>
      <c r="AN309" s="74" t="s">
        <v>1776</v>
      </c>
      <c r="AO309" s="74" t="s">
        <v>1777</v>
      </c>
      <c r="AP309" s="74" t="s">
        <v>1778</v>
      </c>
      <c r="AQ309" s="74" t="s">
        <v>1779</v>
      </c>
      <c r="AR309" s="74" t="s">
        <v>1780</v>
      </c>
      <c r="AS309" s="74" t="s">
        <v>1781</v>
      </c>
      <c r="AT309" s="74" t="s">
        <v>1782</v>
      </c>
      <c r="AU309" s="74" t="s">
        <v>1783</v>
      </c>
      <c r="AV309" s="74" t="s">
        <v>1784</v>
      </c>
      <c r="AW309" s="8">
        <f t="shared" si="13"/>
        <v>56.334060981621015</v>
      </c>
    </row>
    <row r="310" spans="1:49">
      <c r="A310" s="5" t="s">
        <v>176</v>
      </c>
      <c r="B310" s="5">
        <v>2019</v>
      </c>
      <c r="C310" s="6">
        <v>43523</v>
      </c>
      <c r="D310" s="5" t="s">
        <v>13</v>
      </c>
      <c r="E310" s="46" t="s">
        <v>518</v>
      </c>
      <c r="F310" s="84" t="s">
        <v>518</v>
      </c>
      <c r="G310" t="s">
        <v>29</v>
      </c>
      <c r="H310" t="s">
        <v>333</v>
      </c>
      <c r="I310" t="s">
        <v>557</v>
      </c>
      <c r="J310" t="s">
        <v>314</v>
      </c>
      <c r="K310" t="s">
        <v>1041</v>
      </c>
      <c r="P310" s="46">
        <v>3</v>
      </c>
      <c r="Q310">
        <v>14.214</v>
      </c>
      <c r="R310">
        <v>22.489000000000001</v>
      </c>
      <c r="S310">
        <v>30.372</v>
      </c>
      <c r="T310">
        <v>38.386000000000003</v>
      </c>
      <c r="U310">
        <v>46.155000000000001</v>
      </c>
      <c r="V310">
        <v>54.024000000000001</v>
      </c>
      <c r="W310" s="74" t="s">
        <v>1785</v>
      </c>
      <c r="X310" s="74" t="s">
        <v>1786</v>
      </c>
      <c r="Y310" s="74" t="s">
        <v>1787</v>
      </c>
      <c r="Z310" s="74" t="s">
        <v>1788</v>
      </c>
      <c r="AA310" s="74" t="s">
        <v>1789</v>
      </c>
      <c r="AB310" s="74" t="s">
        <v>1790</v>
      </c>
      <c r="AC310" s="74" t="s">
        <v>1791</v>
      </c>
      <c r="AD310" s="74" t="s">
        <v>1792</v>
      </c>
      <c r="AE310" s="74" t="s">
        <v>1793</v>
      </c>
      <c r="AF310" s="74" t="s">
        <v>1794</v>
      </c>
      <c r="AG310" s="74" t="s">
        <v>1795</v>
      </c>
      <c r="AH310" s="74" t="s">
        <v>1796</v>
      </c>
      <c r="AI310" s="74" t="s">
        <v>1797</v>
      </c>
      <c r="AJ310" s="74" t="s">
        <v>1798</v>
      </c>
      <c r="AK310" s="74" t="s">
        <v>1799</v>
      </c>
      <c r="AL310" s="74" t="s">
        <v>1800</v>
      </c>
      <c r="AM310" s="74" t="s">
        <v>1801</v>
      </c>
      <c r="AN310" s="74" t="s">
        <v>1802</v>
      </c>
      <c r="AO310" s="74" t="s">
        <v>1803</v>
      </c>
      <c r="AP310" s="74" t="s">
        <v>1804</v>
      </c>
      <c r="AQ310" s="74" t="s">
        <v>1805</v>
      </c>
      <c r="AR310" s="74" t="s">
        <v>1806</v>
      </c>
      <c r="AS310" s="74" t="s">
        <v>1807</v>
      </c>
      <c r="AT310" s="74" t="s">
        <v>1808</v>
      </c>
      <c r="AU310" s="74" t="s">
        <v>1809</v>
      </c>
      <c r="AV310" s="74" t="s">
        <v>1810</v>
      </c>
      <c r="AW310" s="8">
        <f t="shared" si="13"/>
        <v>55.584505819002956</v>
      </c>
    </row>
    <row r="311" spans="1:49">
      <c r="A311" s="5" t="s">
        <v>176</v>
      </c>
      <c r="B311" s="5">
        <v>2019</v>
      </c>
      <c r="C311" s="6">
        <v>43523</v>
      </c>
      <c r="D311" s="5" t="s">
        <v>13</v>
      </c>
      <c r="E311" s="46" t="s">
        <v>518</v>
      </c>
      <c r="F311" s="84" t="s">
        <v>518</v>
      </c>
      <c r="G311" t="s">
        <v>53</v>
      </c>
      <c r="H311" t="s">
        <v>308</v>
      </c>
      <c r="I311" t="s">
        <v>619</v>
      </c>
      <c r="J311" t="s">
        <v>233</v>
      </c>
      <c r="K311" t="s">
        <v>327</v>
      </c>
      <c r="P311" s="46">
        <v>4</v>
      </c>
      <c r="Q311">
        <v>14.436999999999999</v>
      </c>
      <c r="R311">
        <v>23.117000000000001</v>
      </c>
      <c r="S311">
        <v>31.303999999999998</v>
      </c>
      <c r="T311">
        <v>39.265999999999998</v>
      </c>
      <c r="U311">
        <v>47.226999999999997</v>
      </c>
      <c r="V311">
        <v>54.966000000000001</v>
      </c>
      <c r="W311" s="74" t="s">
        <v>1811</v>
      </c>
      <c r="X311" s="74" t="s">
        <v>1812</v>
      </c>
      <c r="Y311" s="74" t="s">
        <v>1813</v>
      </c>
      <c r="Z311" s="74" t="s">
        <v>1814</v>
      </c>
      <c r="AA311" s="74" t="s">
        <v>1815</v>
      </c>
      <c r="AB311" s="74" t="s">
        <v>1816</v>
      </c>
      <c r="AC311" s="74" t="s">
        <v>1817</v>
      </c>
      <c r="AD311" s="74" t="s">
        <v>1818</v>
      </c>
      <c r="AE311" s="74" t="s">
        <v>1819</v>
      </c>
      <c r="AF311" s="74" t="s">
        <v>1820</v>
      </c>
      <c r="AG311" s="74" t="s">
        <v>1821</v>
      </c>
      <c r="AH311" s="74" t="s">
        <v>1822</v>
      </c>
      <c r="AI311" s="74" t="s">
        <v>1823</v>
      </c>
      <c r="AJ311" s="74" t="s">
        <v>1824</v>
      </c>
      <c r="AK311" s="74" t="s">
        <v>1825</v>
      </c>
      <c r="AL311" s="74" t="s">
        <v>1826</v>
      </c>
      <c r="AM311" s="74" t="s">
        <v>1827</v>
      </c>
      <c r="AN311" s="74" t="s">
        <v>1828</v>
      </c>
      <c r="AO311" s="74" t="s">
        <v>1829</v>
      </c>
      <c r="AP311" s="74" t="s">
        <v>1830</v>
      </c>
      <c r="AQ311" s="74" t="s">
        <v>1831</v>
      </c>
      <c r="AR311" s="74" t="s">
        <v>1832</v>
      </c>
      <c r="AS311" s="74" t="s">
        <v>1833</v>
      </c>
      <c r="AT311" s="74" t="s">
        <v>1834</v>
      </c>
      <c r="AU311" s="74" t="s">
        <v>1835</v>
      </c>
      <c r="AV311" s="74" t="s">
        <v>1836</v>
      </c>
      <c r="AW311" s="8">
        <f t="shared" si="13"/>
        <v>55.370772691442525</v>
      </c>
    </row>
    <row r="312" spans="1:49">
      <c r="A312" s="5" t="s">
        <v>176</v>
      </c>
      <c r="B312" s="5">
        <v>2019</v>
      </c>
      <c r="C312" s="6">
        <v>43523</v>
      </c>
      <c r="D312" s="5" t="s">
        <v>13</v>
      </c>
      <c r="E312" s="46" t="s">
        <v>518</v>
      </c>
      <c r="F312" s="84" t="s">
        <v>518</v>
      </c>
      <c r="G312" t="s">
        <v>27</v>
      </c>
      <c r="H312" t="s">
        <v>317</v>
      </c>
      <c r="I312" t="s">
        <v>573</v>
      </c>
      <c r="J312" t="s">
        <v>1039</v>
      </c>
      <c r="K312" t="s">
        <v>1040</v>
      </c>
      <c r="P312" s="46">
        <v>5</v>
      </c>
      <c r="Q312">
        <v>14.087999999999999</v>
      </c>
      <c r="R312">
        <v>22.248000000000001</v>
      </c>
      <c r="S312">
        <v>29.94</v>
      </c>
      <c r="T312">
        <v>37.697000000000003</v>
      </c>
      <c r="U312">
        <v>45.365000000000002</v>
      </c>
      <c r="V312">
        <v>53.104999999999997</v>
      </c>
      <c r="W312" s="74" t="s">
        <v>1837</v>
      </c>
      <c r="X312" s="74" t="s">
        <v>1838</v>
      </c>
      <c r="Y312" s="74" t="s">
        <v>1839</v>
      </c>
      <c r="Z312" s="74" t="s">
        <v>1840</v>
      </c>
      <c r="AA312" s="74" t="s">
        <v>1841</v>
      </c>
      <c r="AB312" s="74" t="s">
        <v>1842</v>
      </c>
      <c r="AC312" s="74" t="s">
        <v>1843</v>
      </c>
      <c r="AD312" s="74" t="s">
        <v>1844</v>
      </c>
      <c r="AE312" s="74" t="s">
        <v>1845</v>
      </c>
      <c r="AF312" s="74" t="s">
        <v>1846</v>
      </c>
      <c r="AG312" s="74" t="s">
        <v>1847</v>
      </c>
      <c r="AH312" s="74" t="s">
        <v>1848</v>
      </c>
      <c r="AI312" s="74" t="s">
        <v>1849</v>
      </c>
      <c r="AJ312" s="74" t="s">
        <v>1850</v>
      </c>
      <c r="AK312" s="74" t="s">
        <v>1851</v>
      </c>
      <c r="AL312" s="74" t="s">
        <v>1852</v>
      </c>
      <c r="AM312" s="74" t="s">
        <v>1853</v>
      </c>
      <c r="AN312" s="74" t="s">
        <v>1854</v>
      </c>
      <c r="AO312" s="74" t="s">
        <v>1855</v>
      </c>
      <c r="AP312" s="74" t="s">
        <v>1856</v>
      </c>
      <c r="AQ312" s="74" t="s">
        <v>1857</v>
      </c>
      <c r="AR312" s="74" t="s">
        <v>1858</v>
      </c>
      <c r="AS312" s="74" t="s">
        <v>1859</v>
      </c>
      <c r="AT312" s="74" t="s">
        <v>1860</v>
      </c>
      <c r="AU312" s="74" t="s">
        <v>1861</v>
      </c>
      <c r="AV312" s="74" t="s">
        <v>1862</v>
      </c>
      <c r="AW312" s="8">
        <f t="shared" si="13"/>
        <v>55.246499136773458</v>
      </c>
    </row>
    <row r="313" spans="1:49">
      <c r="A313" s="5" t="s">
        <v>176</v>
      </c>
      <c r="B313" s="5">
        <v>2019</v>
      </c>
      <c r="C313" s="6">
        <v>43523</v>
      </c>
      <c r="D313" s="5" t="s">
        <v>13</v>
      </c>
      <c r="E313" s="46" t="s">
        <v>518</v>
      </c>
      <c r="F313" s="84" t="s">
        <v>518</v>
      </c>
      <c r="G313" t="s">
        <v>15</v>
      </c>
      <c r="H313" t="s">
        <v>649</v>
      </c>
      <c r="I313" t="s">
        <v>642</v>
      </c>
      <c r="J313" t="s">
        <v>643</v>
      </c>
      <c r="K313" t="s">
        <v>632</v>
      </c>
      <c r="P313" s="46">
        <v>6</v>
      </c>
      <c r="Q313">
        <v>14.045</v>
      </c>
      <c r="R313">
        <v>22.501999999999999</v>
      </c>
      <c r="S313">
        <v>30.422999999999998</v>
      </c>
      <c r="T313">
        <v>38.307000000000002</v>
      </c>
      <c r="U313">
        <v>46.033000000000001</v>
      </c>
      <c r="V313">
        <v>53.838999999999999</v>
      </c>
      <c r="W313" s="74" t="s">
        <v>1863</v>
      </c>
      <c r="X313" s="74" t="s">
        <v>1864</v>
      </c>
      <c r="Y313" s="74" t="s">
        <v>1865</v>
      </c>
      <c r="Z313" s="74" t="s">
        <v>1866</v>
      </c>
      <c r="AA313" s="74" t="s">
        <v>1867</v>
      </c>
      <c r="AB313" s="74" t="s">
        <v>1868</v>
      </c>
      <c r="AC313" s="74" t="s">
        <v>1869</v>
      </c>
      <c r="AD313" s="74" t="s">
        <v>1870</v>
      </c>
      <c r="AE313" s="74" t="s">
        <v>1871</v>
      </c>
      <c r="AF313" s="74" t="s">
        <v>1872</v>
      </c>
      <c r="AG313" s="74" t="s">
        <v>1873</v>
      </c>
      <c r="AH313" s="74" t="s">
        <v>1874</v>
      </c>
      <c r="AI313" s="74" t="s">
        <v>1875</v>
      </c>
      <c r="AJ313" s="74" t="s">
        <v>1876</v>
      </c>
      <c r="AK313" s="74" t="s">
        <v>1877</v>
      </c>
      <c r="AL313" s="74" t="s">
        <v>1878</v>
      </c>
      <c r="AM313" s="74" t="s">
        <v>1879</v>
      </c>
      <c r="AN313" s="74" t="s">
        <v>1880</v>
      </c>
      <c r="AO313" s="74" t="s">
        <v>1881</v>
      </c>
      <c r="AP313" s="74" t="s">
        <v>1882</v>
      </c>
      <c r="AQ313" s="74" t="s">
        <v>1883</v>
      </c>
      <c r="AR313" s="74" t="s">
        <v>1884</v>
      </c>
      <c r="AS313" s="74" t="s">
        <v>1885</v>
      </c>
      <c r="AT313" s="74" t="s">
        <v>1886</v>
      </c>
      <c r="AU313" s="74" t="s">
        <v>1887</v>
      </c>
      <c r="AV313" s="74" t="s">
        <v>1888</v>
      </c>
      <c r="AW313" s="8">
        <f t="shared" si="13"/>
        <v>54.428351123340683</v>
      </c>
    </row>
    <row r="314" spans="1:49">
      <c r="A314" s="5" t="s">
        <v>176</v>
      </c>
      <c r="B314" s="5">
        <v>2019</v>
      </c>
      <c r="C314" s="6">
        <v>43523</v>
      </c>
      <c r="D314" s="5" t="s">
        <v>13</v>
      </c>
      <c r="E314" s="46" t="s">
        <v>518</v>
      </c>
      <c r="F314" s="84" t="s">
        <v>518</v>
      </c>
      <c r="G314" t="s">
        <v>67</v>
      </c>
      <c r="H314" t="s">
        <v>219</v>
      </c>
      <c r="I314" t="s">
        <v>340</v>
      </c>
      <c r="J314" t="s">
        <v>1889</v>
      </c>
      <c r="K314" t="s">
        <v>1036</v>
      </c>
      <c r="P314" s="46">
        <v>7</v>
      </c>
      <c r="Q314">
        <v>14.141</v>
      </c>
      <c r="R314">
        <v>22.218</v>
      </c>
      <c r="S314">
        <v>30.251000000000001</v>
      </c>
      <c r="T314">
        <v>38.311</v>
      </c>
      <c r="U314">
        <v>46.651000000000003</v>
      </c>
      <c r="V314">
        <v>54.86</v>
      </c>
      <c r="W314" s="74" t="s">
        <v>1233</v>
      </c>
      <c r="X314" s="74" t="s">
        <v>1890</v>
      </c>
      <c r="Y314" s="74" t="s">
        <v>1891</v>
      </c>
      <c r="Z314" s="74" t="s">
        <v>1892</v>
      </c>
      <c r="AA314" s="74" t="s">
        <v>1893</v>
      </c>
      <c r="AB314" s="74" t="s">
        <v>1894</v>
      </c>
      <c r="AC314" s="74" t="s">
        <v>1895</v>
      </c>
      <c r="AD314" s="74" t="s">
        <v>1896</v>
      </c>
      <c r="AE314" s="74" t="s">
        <v>1897</v>
      </c>
      <c r="AF314" s="74" t="s">
        <v>1898</v>
      </c>
      <c r="AG314" s="74" t="s">
        <v>1899</v>
      </c>
      <c r="AH314" s="74" t="s">
        <v>1900</v>
      </c>
      <c r="AI314" s="74" t="s">
        <v>1901</v>
      </c>
      <c r="AJ314" s="74" t="s">
        <v>1902</v>
      </c>
      <c r="AK314" s="74" t="s">
        <v>1903</v>
      </c>
      <c r="AL314" s="74" t="s">
        <v>1904</v>
      </c>
      <c r="AM314" s="74" t="s">
        <v>1905</v>
      </c>
      <c r="AN314" s="74" t="s">
        <v>1906</v>
      </c>
      <c r="AO314" s="74" t="s">
        <v>1907</v>
      </c>
      <c r="AP314" s="74" t="s">
        <v>1908</v>
      </c>
      <c r="AQ314" s="74" t="s">
        <v>1909</v>
      </c>
      <c r="AR314" s="74" t="s">
        <v>1910</v>
      </c>
      <c r="AS314" s="74" t="s">
        <v>1911</v>
      </c>
      <c r="AT314" s="74" t="s">
        <v>1912</v>
      </c>
      <c r="AU314" s="74" t="s">
        <v>1913</v>
      </c>
      <c r="AV314" s="74" t="s">
        <v>1914</v>
      </c>
      <c r="AW314" s="8">
        <f t="shared" si="13"/>
        <v>54.260995387815399</v>
      </c>
    </row>
    <row r="315" spans="1:49">
      <c r="A315" s="5" t="s">
        <v>176</v>
      </c>
      <c r="B315" s="5">
        <v>2019</v>
      </c>
      <c r="C315" s="6">
        <v>43523</v>
      </c>
      <c r="D315" s="5" t="s">
        <v>13</v>
      </c>
      <c r="E315" s="46" t="s">
        <v>518</v>
      </c>
      <c r="F315" s="84" t="s">
        <v>518</v>
      </c>
      <c r="G315" t="s">
        <v>51</v>
      </c>
      <c r="H315" t="s">
        <v>243</v>
      </c>
      <c r="I315" t="s">
        <v>1046</v>
      </c>
      <c r="J315" t="s">
        <v>311</v>
      </c>
      <c r="K315" t="s">
        <v>1072</v>
      </c>
      <c r="P315" s="46">
        <v>8</v>
      </c>
      <c r="Q315">
        <v>14.43</v>
      </c>
      <c r="R315">
        <v>22.571000000000002</v>
      </c>
      <c r="S315">
        <v>30.251000000000001</v>
      </c>
      <c r="T315">
        <v>37.994999999999997</v>
      </c>
      <c r="U315">
        <v>45.673000000000002</v>
      </c>
      <c r="V315">
        <v>53.396000000000001</v>
      </c>
      <c r="W315" s="74" t="s">
        <v>1915</v>
      </c>
      <c r="X315" s="74" t="s">
        <v>1916</v>
      </c>
      <c r="Y315" s="74" t="s">
        <v>1917</v>
      </c>
      <c r="Z315" s="74" t="s">
        <v>1918</v>
      </c>
      <c r="AA315" s="74" t="s">
        <v>1919</v>
      </c>
      <c r="AB315" s="74" t="s">
        <v>1920</v>
      </c>
      <c r="AC315" s="74" t="s">
        <v>1921</v>
      </c>
      <c r="AD315" s="74" t="s">
        <v>1922</v>
      </c>
      <c r="AE315" s="74" t="s">
        <v>1923</v>
      </c>
      <c r="AF315" s="74" t="s">
        <v>1924</v>
      </c>
      <c r="AG315" s="74" t="s">
        <v>1925</v>
      </c>
      <c r="AH315" s="74" t="s">
        <v>1926</v>
      </c>
      <c r="AI315" s="74" t="s">
        <v>1927</v>
      </c>
      <c r="AJ315" s="74" t="s">
        <v>1928</v>
      </c>
      <c r="AK315" s="74" t="s">
        <v>1929</v>
      </c>
      <c r="AL315" s="74" t="s">
        <v>1930</v>
      </c>
      <c r="AM315" s="74" t="s">
        <v>1931</v>
      </c>
      <c r="AN315" s="74" t="s">
        <v>1932</v>
      </c>
      <c r="AO315" s="74" t="s">
        <v>1933</v>
      </c>
      <c r="AP315" s="74" t="s">
        <v>1934</v>
      </c>
      <c r="AQ315" s="74" t="s">
        <v>1935</v>
      </c>
      <c r="AR315" s="74" t="s">
        <v>1936</v>
      </c>
      <c r="AS315" s="74" t="s">
        <v>1937</v>
      </c>
      <c r="AT315" s="74" t="s">
        <v>1938</v>
      </c>
      <c r="AU315" s="74" t="s">
        <v>1939</v>
      </c>
      <c r="AV315" s="74" t="s">
        <v>1940</v>
      </c>
      <c r="AW315" s="8">
        <f t="shared" si="13"/>
        <v>54.170977146619016</v>
      </c>
    </row>
    <row r="316" spans="1:49">
      <c r="A316" s="5" t="s">
        <v>176</v>
      </c>
      <c r="B316" s="5">
        <v>2019</v>
      </c>
      <c r="C316" s="6">
        <v>43523</v>
      </c>
      <c r="D316" s="5" t="s">
        <v>13</v>
      </c>
      <c r="E316" s="46" t="s">
        <v>518</v>
      </c>
      <c r="F316" s="84" t="s">
        <v>518</v>
      </c>
      <c r="G316" t="s">
        <v>17</v>
      </c>
      <c r="H316" t="s">
        <v>338</v>
      </c>
      <c r="I316" t="s">
        <v>564</v>
      </c>
      <c r="J316" t="s">
        <v>220</v>
      </c>
      <c r="K316" t="s">
        <v>1941</v>
      </c>
      <c r="P316" s="46">
        <v>9</v>
      </c>
      <c r="Q316">
        <v>14.122</v>
      </c>
      <c r="R316">
        <v>22.69</v>
      </c>
      <c r="S316">
        <v>30.824000000000002</v>
      </c>
      <c r="T316">
        <v>39.061</v>
      </c>
      <c r="U316">
        <v>47.042000000000002</v>
      </c>
      <c r="V316">
        <v>55.091999999999999</v>
      </c>
      <c r="W316" s="74" t="s">
        <v>1942</v>
      </c>
      <c r="X316" s="74" t="s">
        <v>1943</v>
      </c>
      <c r="Y316" s="74" t="s">
        <v>1944</v>
      </c>
      <c r="Z316" s="74" t="s">
        <v>1945</v>
      </c>
      <c r="AA316" s="74" t="s">
        <v>1946</v>
      </c>
      <c r="AB316" s="74" t="s">
        <v>1947</v>
      </c>
      <c r="AC316" s="74" t="s">
        <v>1948</v>
      </c>
      <c r="AD316" s="74" t="s">
        <v>1949</v>
      </c>
      <c r="AE316" s="74" t="s">
        <v>1950</v>
      </c>
      <c r="AF316" s="74" t="s">
        <v>1951</v>
      </c>
      <c r="AG316" s="74" t="s">
        <v>1952</v>
      </c>
      <c r="AH316" s="74" t="s">
        <v>1953</v>
      </c>
      <c r="AI316" s="74" t="s">
        <v>1954</v>
      </c>
      <c r="AJ316" s="74" t="s">
        <v>1955</v>
      </c>
      <c r="AK316" s="74" t="s">
        <v>1956</v>
      </c>
      <c r="AL316" s="74" t="s">
        <v>1957</v>
      </c>
      <c r="AM316" s="74" t="s">
        <v>1958</v>
      </c>
      <c r="AN316" s="74" t="s">
        <v>1959</v>
      </c>
      <c r="AO316" s="74" t="s">
        <v>1960</v>
      </c>
      <c r="AP316" s="74" t="s">
        <v>1961</v>
      </c>
      <c r="AQ316" s="74" t="s">
        <v>1962</v>
      </c>
      <c r="AR316" s="74" t="s">
        <v>1963</v>
      </c>
      <c r="AS316" s="74" t="s">
        <v>1964</v>
      </c>
      <c r="AT316" s="74" t="s">
        <v>1965</v>
      </c>
      <c r="AU316" s="74" t="s">
        <v>1966</v>
      </c>
      <c r="AV316" s="74" t="s">
        <v>1967</v>
      </c>
      <c r="AW316" s="8">
        <f t="shared" si="13"/>
        <v>53.819703991628046</v>
      </c>
    </row>
    <row r="317" spans="1:49">
      <c r="A317" s="5" t="s">
        <v>176</v>
      </c>
      <c r="B317" s="5">
        <v>2019</v>
      </c>
      <c r="C317" s="6">
        <v>43523</v>
      </c>
      <c r="D317" s="5" t="s">
        <v>13</v>
      </c>
      <c r="E317" s="46" t="s">
        <v>518</v>
      </c>
      <c r="F317" s="84" t="s">
        <v>518</v>
      </c>
      <c r="G317" t="s">
        <v>56</v>
      </c>
      <c r="H317" t="s">
        <v>274</v>
      </c>
      <c r="I317" t="s">
        <v>569</v>
      </c>
      <c r="J317" t="s">
        <v>568</v>
      </c>
      <c r="K317" t="s">
        <v>55</v>
      </c>
      <c r="P317" s="46">
        <v>10</v>
      </c>
      <c r="Q317">
        <v>14.643000000000001</v>
      </c>
      <c r="R317">
        <v>23.221</v>
      </c>
      <c r="S317">
        <v>31.318000000000001</v>
      </c>
      <c r="T317">
        <v>39.387999999999998</v>
      </c>
      <c r="U317">
        <v>47.337000000000003</v>
      </c>
      <c r="V317">
        <v>55.487000000000002</v>
      </c>
      <c r="W317" s="74" t="s">
        <v>1968</v>
      </c>
      <c r="X317" s="74" t="s">
        <v>1969</v>
      </c>
      <c r="Y317" s="74" t="s">
        <v>1970</v>
      </c>
      <c r="Z317" s="74" t="s">
        <v>1971</v>
      </c>
      <c r="AA317" s="74" t="s">
        <v>1972</v>
      </c>
      <c r="AB317" s="74" t="s">
        <v>1973</v>
      </c>
      <c r="AC317" s="74" t="s">
        <v>1974</v>
      </c>
      <c r="AD317" s="74" t="s">
        <v>1975</v>
      </c>
      <c r="AE317" s="74" t="s">
        <v>1976</v>
      </c>
      <c r="AF317" s="74" t="s">
        <v>1977</v>
      </c>
      <c r="AG317" s="74" t="s">
        <v>1978</v>
      </c>
      <c r="AH317" s="74" t="s">
        <v>1979</v>
      </c>
      <c r="AI317" s="74" t="s">
        <v>1980</v>
      </c>
      <c r="AJ317" s="74" t="s">
        <v>1981</v>
      </c>
      <c r="AK317" s="74" t="s">
        <v>1982</v>
      </c>
      <c r="AL317" s="74" t="s">
        <v>1983</v>
      </c>
      <c r="AM317" s="74" t="s">
        <v>1984</v>
      </c>
      <c r="AN317" s="74" t="s">
        <v>1985</v>
      </c>
      <c r="AO317" s="74" t="s">
        <v>1986</v>
      </c>
      <c r="AP317" s="74" t="s">
        <v>1987</v>
      </c>
      <c r="AQ317" s="74" t="s">
        <v>1988</v>
      </c>
      <c r="AR317" s="74" t="s">
        <v>1989</v>
      </c>
      <c r="AS317" s="74" t="s">
        <v>1990</v>
      </c>
      <c r="AT317" s="74" t="s">
        <v>1991</v>
      </c>
      <c r="AU317" s="74" t="s">
        <v>1992</v>
      </c>
      <c r="AV317" s="74" t="s">
        <v>1993</v>
      </c>
      <c r="AW317" s="8">
        <f t="shared" si="13"/>
        <v>53.502162379062817</v>
      </c>
    </row>
    <row r="318" spans="1:49">
      <c r="A318" s="5" t="s">
        <v>176</v>
      </c>
      <c r="B318" s="5">
        <v>2019</v>
      </c>
      <c r="C318" s="6">
        <v>43523</v>
      </c>
      <c r="D318" s="5" t="s">
        <v>13</v>
      </c>
      <c r="E318" s="46" t="s">
        <v>518</v>
      </c>
      <c r="F318" s="84" t="s">
        <v>518</v>
      </c>
      <c r="G318" t="s">
        <v>40</v>
      </c>
      <c r="H318" t="s">
        <v>226</v>
      </c>
      <c r="I318" t="s">
        <v>331</v>
      </c>
      <c r="J318" t="s">
        <v>324</v>
      </c>
      <c r="K318" t="s">
        <v>1065</v>
      </c>
      <c r="P318" s="46">
        <v>11</v>
      </c>
      <c r="Q318">
        <v>14.323</v>
      </c>
      <c r="R318">
        <v>22.771000000000001</v>
      </c>
      <c r="S318">
        <v>30.911999999999999</v>
      </c>
      <c r="T318">
        <v>39.134</v>
      </c>
      <c r="U318">
        <v>47.08</v>
      </c>
      <c r="V318">
        <v>55.156999999999996</v>
      </c>
      <c r="W318" s="74" t="s">
        <v>1994</v>
      </c>
      <c r="X318" s="74" t="s">
        <v>1995</v>
      </c>
      <c r="Y318" s="74" t="s">
        <v>1996</v>
      </c>
      <c r="Z318" s="74" t="s">
        <v>1997</v>
      </c>
      <c r="AA318" s="74" t="s">
        <v>1998</v>
      </c>
      <c r="AB318" s="74" t="s">
        <v>1999</v>
      </c>
      <c r="AC318" s="74" t="s">
        <v>2000</v>
      </c>
      <c r="AD318" s="74" t="s">
        <v>2001</v>
      </c>
      <c r="AE318" s="74" t="s">
        <v>2002</v>
      </c>
      <c r="AF318" s="74" t="s">
        <v>2003</v>
      </c>
      <c r="AG318" s="74" t="s">
        <v>2004</v>
      </c>
      <c r="AH318" s="74" t="s">
        <v>2005</v>
      </c>
      <c r="AI318" s="74" t="s">
        <v>2006</v>
      </c>
      <c r="AJ318" s="74" t="s">
        <v>2007</v>
      </c>
      <c r="AK318" s="74" t="s">
        <v>2008</v>
      </c>
      <c r="AL318" s="74" t="s">
        <v>2009</v>
      </c>
      <c r="AM318" s="74" t="s">
        <v>2010</v>
      </c>
      <c r="AN318" s="74" t="s">
        <v>2011</v>
      </c>
      <c r="AO318" s="74" t="s">
        <v>2012</v>
      </c>
      <c r="AP318" s="74" t="s">
        <v>2013</v>
      </c>
      <c r="AQ318" s="74" t="s">
        <v>2014</v>
      </c>
      <c r="AR318" s="74" t="s">
        <v>2015</v>
      </c>
      <c r="AS318" s="74" t="s">
        <v>2016</v>
      </c>
      <c r="AT318" s="74" t="s">
        <v>2017</v>
      </c>
      <c r="AU318" s="74" t="s">
        <v>2018</v>
      </c>
      <c r="AV318" s="74" t="s">
        <v>2019</v>
      </c>
      <c r="AW318" s="8">
        <f t="shared" si="13"/>
        <v>53.182059918454172</v>
      </c>
    </row>
    <row r="319" spans="1:49">
      <c r="A319" s="5" t="s">
        <v>176</v>
      </c>
      <c r="B319" s="5">
        <v>2019</v>
      </c>
      <c r="C319" s="6">
        <v>43523</v>
      </c>
      <c r="D319" s="5" t="s">
        <v>13</v>
      </c>
      <c r="E319" s="46" t="s">
        <v>518</v>
      </c>
      <c r="F319" s="84" t="s">
        <v>518</v>
      </c>
      <c r="G319" t="s">
        <v>175</v>
      </c>
      <c r="H319" t="s">
        <v>344</v>
      </c>
      <c r="I319" t="s">
        <v>1050</v>
      </c>
      <c r="J319" t="s">
        <v>303</v>
      </c>
      <c r="K319" t="s">
        <v>288</v>
      </c>
      <c r="P319" s="46">
        <v>12</v>
      </c>
      <c r="Q319">
        <v>14.337999999999999</v>
      </c>
      <c r="R319">
        <v>22.782</v>
      </c>
      <c r="S319">
        <v>30.943000000000001</v>
      </c>
      <c r="T319">
        <v>38.957000000000001</v>
      </c>
      <c r="U319">
        <v>47.118000000000002</v>
      </c>
      <c r="V319">
        <v>55.354999999999997</v>
      </c>
      <c r="W319" s="74" t="s">
        <v>2020</v>
      </c>
      <c r="X319" s="74" t="s">
        <v>2021</v>
      </c>
      <c r="Y319" s="74" t="s">
        <v>2022</v>
      </c>
      <c r="Z319" s="74" t="s">
        <v>2023</v>
      </c>
      <c r="AA319" s="74" t="s">
        <v>2024</v>
      </c>
      <c r="AB319" s="74" t="s">
        <v>2025</v>
      </c>
      <c r="AC319" s="74" t="s">
        <v>2026</v>
      </c>
      <c r="AD319" s="74" t="s">
        <v>2027</v>
      </c>
      <c r="AE319" s="74" t="s">
        <v>2028</v>
      </c>
      <c r="AF319" s="74" t="s">
        <v>2029</v>
      </c>
      <c r="AG319" s="74" t="s">
        <v>2030</v>
      </c>
      <c r="AH319" s="74" t="s">
        <v>2031</v>
      </c>
      <c r="AI319" s="74" t="s">
        <v>2032</v>
      </c>
      <c r="AJ319" s="74" t="s">
        <v>2033</v>
      </c>
      <c r="AK319" s="74" t="s">
        <v>2034</v>
      </c>
      <c r="AL319" s="74" t="s">
        <v>2035</v>
      </c>
      <c r="AM319" s="74" t="s">
        <v>2036</v>
      </c>
      <c r="AN319" s="74" t="s">
        <v>2037</v>
      </c>
      <c r="AO319" s="74" t="s">
        <v>2038</v>
      </c>
      <c r="AP319" s="74" t="s">
        <v>2039</v>
      </c>
      <c r="AQ319" s="74" t="s">
        <v>2040</v>
      </c>
      <c r="AR319" s="74" t="s">
        <v>2041</v>
      </c>
      <c r="AS319" s="74" t="s">
        <v>2042</v>
      </c>
      <c r="AT319" s="74" t="s">
        <v>2043</v>
      </c>
      <c r="AU319" s="74" t="s">
        <v>2044</v>
      </c>
      <c r="AV319" s="74" t="s">
        <v>2045</v>
      </c>
      <c r="AW319" s="8">
        <f t="shared" si="13"/>
        <v>53.072100660084253</v>
      </c>
    </row>
    <row r="320" spans="1:49">
      <c r="A320" s="5" t="s">
        <v>176</v>
      </c>
      <c r="B320" s="5">
        <v>2019</v>
      </c>
      <c r="C320" s="6">
        <v>43523</v>
      </c>
      <c r="D320" s="5" t="s">
        <v>13</v>
      </c>
      <c r="E320" s="46" t="s">
        <v>518</v>
      </c>
      <c r="F320" s="84" t="s">
        <v>518</v>
      </c>
      <c r="G320" t="s">
        <v>47</v>
      </c>
      <c r="H320" t="s">
        <v>275</v>
      </c>
      <c r="I320" t="s">
        <v>287</v>
      </c>
      <c r="J320" t="s">
        <v>1311</v>
      </c>
      <c r="K320" t="s">
        <v>1049</v>
      </c>
      <c r="P320" s="46">
        <v>13</v>
      </c>
      <c r="Q320">
        <v>14.189</v>
      </c>
      <c r="R320">
        <v>22.47</v>
      </c>
      <c r="S320">
        <v>30.451000000000001</v>
      </c>
      <c r="T320">
        <v>38.21</v>
      </c>
      <c r="U320">
        <v>46.113</v>
      </c>
      <c r="V320">
        <v>54.03</v>
      </c>
      <c r="W320" s="74" t="s">
        <v>2046</v>
      </c>
      <c r="X320" s="74" t="s">
        <v>2047</v>
      </c>
      <c r="Y320" s="74" t="s">
        <v>2048</v>
      </c>
      <c r="Z320" s="74" t="s">
        <v>2049</v>
      </c>
      <c r="AA320" s="74" t="s">
        <v>2050</v>
      </c>
      <c r="AB320" s="74" t="s">
        <v>2051</v>
      </c>
      <c r="AC320" s="74" t="s">
        <v>2052</v>
      </c>
      <c r="AD320" s="74" t="s">
        <v>2053</v>
      </c>
      <c r="AE320" s="74" t="s">
        <v>2054</v>
      </c>
      <c r="AF320" s="74" t="s">
        <v>2055</v>
      </c>
      <c r="AG320" s="74" t="s">
        <v>2056</v>
      </c>
      <c r="AH320" s="74" t="s">
        <v>2057</v>
      </c>
      <c r="AI320" s="74" t="s">
        <v>2058</v>
      </c>
      <c r="AJ320" s="74" t="s">
        <v>2059</v>
      </c>
      <c r="AK320" s="74" t="s">
        <v>2060</v>
      </c>
      <c r="AL320" s="74" t="s">
        <v>2061</v>
      </c>
      <c r="AM320" s="74" t="s">
        <v>2062</v>
      </c>
      <c r="AN320" s="74" t="s">
        <v>2063</v>
      </c>
      <c r="AO320" s="74" t="s">
        <v>2064</v>
      </c>
      <c r="AP320" s="74" t="s">
        <v>2065</v>
      </c>
      <c r="AQ320" s="74" t="s">
        <v>2066</v>
      </c>
      <c r="AR320" s="74" t="s">
        <v>2067</v>
      </c>
      <c r="AS320" s="74" t="s">
        <v>2068</v>
      </c>
      <c r="AT320" s="74" t="s">
        <v>2069</v>
      </c>
      <c r="AU320" s="74" t="s">
        <v>2070</v>
      </c>
      <c r="AV320" s="74" t="s">
        <v>2071</v>
      </c>
      <c r="AW320" s="8">
        <f t="shared" si="13"/>
        <v>52.859555098744593</v>
      </c>
    </row>
    <row r="321" spans="1:49">
      <c r="A321" s="5" t="s">
        <v>176</v>
      </c>
      <c r="B321" s="5">
        <v>2019</v>
      </c>
      <c r="C321" s="6">
        <v>43523</v>
      </c>
      <c r="D321" s="5" t="s">
        <v>13</v>
      </c>
      <c r="E321" s="46" t="s">
        <v>518</v>
      </c>
      <c r="F321" s="84" t="s">
        <v>518</v>
      </c>
      <c r="G321" t="s">
        <v>159</v>
      </c>
      <c r="H321" t="s">
        <v>1059</v>
      </c>
      <c r="I321" t="s">
        <v>1057</v>
      </c>
      <c r="J321" t="s">
        <v>1058</v>
      </c>
      <c r="K321" t="s">
        <v>1062</v>
      </c>
      <c r="P321" s="46">
        <v>14</v>
      </c>
      <c r="Q321">
        <v>14.201000000000001</v>
      </c>
      <c r="R321">
        <v>22.643000000000001</v>
      </c>
      <c r="S321">
        <v>30.722000000000001</v>
      </c>
      <c r="T321">
        <v>38.555999999999997</v>
      </c>
      <c r="U321">
        <v>46.506</v>
      </c>
      <c r="V321">
        <v>54.445</v>
      </c>
      <c r="W321" s="74" t="s">
        <v>2072</v>
      </c>
      <c r="X321" s="74" t="s">
        <v>2073</v>
      </c>
      <c r="Y321" s="74" t="s">
        <v>2074</v>
      </c>
      <c r="Z321" s="74" t="s">
        <v>2075</v>
      </c>
      <c r="AA321" s="74" t="s">
        <v>2076</v>
      </c>
      <c r="AB321" s="74" t="s">
        <v>2077</v>
      </c>
      <c r="AC321" s="74" t="s">
        <v>2078</v>
      </c>
      <c r="AD321" s="74" t="s">
        <v>2079</v>
      </c>
      <c r="AE321" s="74" t="s">
        <v>2080</v>
      </c>
      <c r="AF321" s="74" t="s">
        <v>2081</v>
      </c>
      <c r="AG321" s="74" t="s">
        <v>2082</v>
      </c>
      <c r="AH321" s="74" t="s">
        <v>2083</v>
      </c>
      <c r="AI321" s="74" t="s">
        <v>2084</v>
      </c>
      <c r="AJ321" s="74" t="s">
        <v>2085</v>
      </c>
      <c r="AK321" s="74" t="s">
        <v>2086</v>
      </c>
      <c r="AL321" s="74" t="s">
        <v>2087</v>
      </c>
      <c r="AM321" s="74" t="s">
        <v>2088</v>
      </c>
      <c r="AN321" s="74" t="s">
        <v>2089</v>
      </c>
      <c r="AO321" s="74" t="s">
        <v>2090</v>
      </c>
      <c r="AP321" s="74" t="s">
        <v>2091</v>
      </c>
      <c r="AQ321" s="74" t="s">
        <v>2092</v>
      </c>
      <c r="AR321" s="74" t="s">
        <v>2093</v>
      </c>
      <c r="AS321" s="74" t="s">
        <v>2094</v>
      </c>
      <c r="AT321" s="74" t="s">
        <v>2095</v>
      </c>
      <c r="AU321" s="74" t="s">
        <v>2096</v>
      </c>
      <c r="AV321" s="74" t="s">
        <v>2097</v>
      </c>
      <c r="AW321" s="8">
        <f t="shared" si="13"/>
        <v>52.732958831672001</v>
      </c>
    </row>
    <row r="322" spans="1:49">
      <c r="A322" s="5" t="s">
        <v>176</v>
      </c>
      <c r="B322" s="5">
        <v>2019</v>
      </c>
      <c r="C322" s="6">
        <v>43523</v>
      </c>
      <c r="D322" s="5" t="s">
        <v>13</v>
      </c>
      <c r="E322" s="46" t="s">
        <v>518</v>
      </c>
      <c r="F322" s="84" t="s">
        <v>518</v>
      </c>
      <c r="G322" t="s">
        <v>38</v>
      </c>
      <c r="H322" t="s">
        <v>309</v>
      </c>
      <c r="I322" t="s">
        <v>606</v>
      </c>
      <c r="J322" t="s">
        <v>251</v>
      </c>
      <c r="K322" t="s">
        <v>2098</v>
      </c>
      <c r="P322" s="46">
        <v>15</v>
      </c>
      <c r="Q322">
        <v>14.202</v>
      </c>
      <c r="R322">
        <v>22.550999999999998</v>
      </c>
      <c r="S322">
        <v>30.58</v>
      </c>
      <c r="T322">
        <v>38.475000000000001</v>
      </c>
      <c r="U322">
        <v>46.526000000000003</v>
      </c>
      <c r="V322">
        <v>54.576999999999998</v>
      </c>
      <c r="W322" s="74" t="s">
        <v>2099</v>
      </c>
      <c r="X322" s="74" t="s">
        <v>2100</v>
      </c>
      <c r="Y322" s="74" t="s">
        <v>2101</v>
      </c>
      <c r="Z322" s="74" t="s">
        <v>2102</v>
      </c>
      <c r="AA322" s="74" t="s">
        <v>2103</v>
      </c>
      <c r="AB322" s="74" t="s">
        <v>2104</v>
      </c>
      <c r="AC322" s="74" t="s">
        <v>2105</v>
      </c>
      <c r="AD322" s="74" t="s">
        <v>2106</v>
      </c>
      <c r="AE322" s="74" t="s">
        <v>2107</v>
      </c>
      <c r="AF322" s="74" t="s">
        <v>2108</v>
      </c>
      <c r="AG322" s="74" t="s">
        <v>2109</v>
      </c>
      <c r="AH322" s="74" t="s">
        <v>824</v>
      </c>
      <c r="AI322" s="74" t="s">
        <v>2110</v>
      </c>
      <c r="AJ322" s="74" t="s">
        <v>2111</v>
      </c>
      <c r="AK322" s="74" t="s">
        <v>2112</v>
      </c>
      <c r="AL322" s="74" t="s">
        <v>2113</v>
      </c>
      <c r="AM322" s="74" t="s">
        <v>2114</v>
      </c>
      <c r="AN322" s="74" t="s">
        <v>2115</v>
      </c>
      <c r="AO322" s="74" t="s">
        <v>2116</v>
      </c>
      <c r="AP322" s="74" t="s">
        <v>2117</v>
      </c>
      <c r="AQ322" s="74" t="s">
        <v>2118</v>
      </c>
      <c r="AR322" s="74" t="s">
        <v>2119</v>
      </c>
      <c r="AS322" s="74" t="s">
        <v>2120</v>
      </c>
      <c r="AT322" s="74" t="s">
        <v>2121</v>
      </c>
      <c r="AU322" s="74" t="s">
        <v>2122</v>
      </c>
      <c r="AV322" s="74" t="s">
        <v>2123</v>
      </c>
      <c r="AW322" s="8">
        <f t="shared" si="13"/>
        <v>52.625039286053642</v>
      </c>
    </row>
    <row r="323" spans="1:49">
      <c r="A323" s="5" t="s">
        <v>176</v>
      </c>
      <c r="B323" s="5">
        <v>2019</v>
      </c>
      <c r="C323" s="6">
        <v>43523</v>
      </c>
      <c r="D323" s="5" t="s">
        <v>13</v>
      </c>
      <c r="E323" s="46" t="s">
        <v>518</v>
      </c>
      <c r="F323" s="84" t="s">
        <v>518</v>
      </c>
      <c r="G323" t="s">
        <v>121</v>
      </c>
      <c r="H323" t="s">
        <v>345</v>
      </c>
      <c r="I323" t="s">
        <v>2124</v>
      </c>
      <c r="J323" t="s">
        <v>334</v>
      </c>
      <c r="K323" t="s">
        <v>1338</v>
      </c>
      <c r="P323" s="46">
        <v>16</v>
      </c>
      <c r="Q323">
        <v>14.134</v>
      </c>
      <c r="R323">
        <v>22.603999999999999</v>
      </c>
      <c r="S323">
        <v>30.879000000000001</v>
      </c>
      <c r="T323">
        <v>39.064999999999998</v>
      </c>
      <c r="U323">
        <v>47.444000000000003</v>
      </c>
      <c r="V323">
        <v>55.591999999999999</v>
      </c>
      <c r="W323" s="74" t="s">
        <v>2125</v>
      </c>
      <c r="X323" s="74" t="s">
        <v>2126</v>
      </c>
      <c r="Y323" s="74" t="s">
        <v>2127</v>
      </c>
      <c r="Z323" s="74" t="s">
        <v>2128</v>
      </c>
      <c r="AA323" s="74" t="s">
        <v>2129</v>
      </c>
      <c r="AB323" s="74" t="s">
        <v>2130</v>
      </c>
      <c r="AC323" s="74" t="s">
        <v>2131</v>
      </c>
      <c r="AD323" s="74" t="s">
        <v>2132</v>
      </c>
      <c r="AE323" s="74" t="s">
        <v>2133</v>
      </c>
      <c r="AF323" s="74" t="s">
        <v>2134</v>
      </c>
      <c r="AG323" s="74" t="s">
        <v>2135</v>
      </c>
      <c r="AH323" s="74" t="s">
        <v>2136</v>
      </c>
      <c r="AI323" s="74" t="s">
        <v>2137</v>
      </c>
      <c r="AJ323" s="74" t="s">
        <v>2138</v>
      </c>
      <c r="AK323" s="74" t="s">
        <v>2139</v>
      </c>
      <c r="AL323" s="74" t="s">
        <v>2140</v>
      </c>
      <c r="AM323" s="74" t="s">
        <v>2141</v>
      </c>
      <c r="AN323" s="74" t="s">
        <v>2142</v>
      </c>
      <c r="AO323" s="74" t="s">
        <v>2143</v>
      </c>
      <c r="AP323" s="74" t="s">
        <v>2144</v>
      </c>
      <c r="AQ323" s="74" t="s">
        <v>2145</v>
      </c>
      <c r="AR323" s="74" t="s">
        <v>2146</v>
      </c>
      <c r="AS323" s="74" t="s">
        <v>2147</v>
      </c>
      <c r="AT323" s="74" t="s">
        <v>2148</v>
      </c>
      <c r="AU323" s="74" t="s">
        <v>2149</v>
      </c>
      <c r="AV323" s="74" t="s">
        <v>2150</v>
      </c>
      <c r="AW323" s="8">
        <f t="shared" si="13"/>
        <v>52.570285376333871</v>
      </c>
    </row>
    <row r="324" spans="1:49">
      <c r="A324" s="5" t="s">
        <v>176</v>
      </c>
      <c r="B324" s="5">
        <v>2019</v>
      </c>
      <c r="C324" s="6">
        <v>43523</v>
      </c>
      <c r="D324" s="5" t="s">
        <v>13</v>
      </c>
      <c r="E324" s="46" t="s">
        <v>518</v>
      </c>
      <c r="F324" s="84" t="s">
        <v>518</v>
      </c>
      <c r="G324" t="s">
        <v>31</v>
      </c>
      <c r="H324" t="s">
        <v>291</v>
      </c>
      <c r="I324" t="s">
        <v>1395</v>
      </c>
      <c r="J324" t="s">
        <v>292</v>
      </c>
      <c r="K324" t="s">
        <v>358</v>
      </c>
      <c r="P324" s="46">
        <v>17</v>
      </c>
      <c r="Q324">
        <v>14.462999999999999</v>
      </c>
      <c r="R324">
        <v>22.85</v>
      </c>
      <c r="S324">
        <v>31.106000000000002</v>
      </c>
      <c r="T324">
        <v>39.231000000000002</v>
      </c>
      <c r="U324">
        <v>47.448</v>
      </c>
      <c r="V324">
        <v>55.566000000000003</v>
      </c>
      <c r="W324" s="74" t="s">
        <v>2151</v>
      </c>
      <c r="X324" s="74" t="s">
        <v>2152</v>
      </c>
      <c r="Y324" s="74" t="s">
        <v>2153</v>
      </c>
      <c r="Z324" s="74" t="s">
        <v>2154</v>
      </c>
      <c r="AA324" s="74" t="s">
        <v>2155</v>
      </c>
      <c r="AB324" s="74" t="s">
        <v>2156</v>
      </c>
      <c r="AC324" s="74" t="s">
        <v>2157</v>
      </c>
      <c r="AD324" s="74" t="s">
        <v>2158</v>
      </c>
      <c r="AE324" s="74" t="s">
        <v>2159</v>
      </c>
      <c r="AF324" s="74" t="s">
        <v>2160</v>
      </c>
      <c r="AG324" s="74" t="s">
        <v>2161</v>
      </c>
      <c r="AH324" s="74" t="s">
        <v>2162</v>
      </c>
      <c r="AI324" s="74" t="s">
        <v>2163</v>
      </c>
      <c r="AJ324" s="74" t="s">
        <v>798</v>
      </c>
      <c r="AK324" s="74" t="s">
        <v>2164</v>
      </c>
      <c r="AL324" s="74" t="s">
        <v>2165</v>
      </c>
      <c r="AM324" s="74" t="s">
        <v>2166</v>
      </c>
      <c r="AN324" s="74" t="s">
        <v>2167</v>
      </c>
      <c r="AO324" s="74" t="s">
        <v>2168</v>
      </c>
      <c r="AP324" s="74" t="s">
        <v>2169</v>
      </c>
      <c r="AQ324" s="74" t="s">
        <v>2170</v>
      </c>
      <c r="AR324" s="74" t="s">
        <v>2171</v>
      </c>
      <c r="AS324" s="74" t="s">
        <v>2172</v>
      </c>
      <c r="AT324" s="74" t="s">
        <v>2173</v>
      </c>
      <c r="AU324" s="74" t="s">
        <v>2174</v>
      </c>
      <c r="AV324" s="74" t="s">
        <v>2175</v>
      </c>
      <c r="AW324" s="8">
        <f t="shared" si="13"/>
        <v>52.04512022784197</v>
      </c>
    </row>
    <row r="325" spans="1:49">
      <c r="A325" s="5" t="s">
        <v>176</v>
      </c>
      <c r="B325" s="5">
        <v>2019</v>
      </c>
      <c r="C325" s="6">
        <v>43524</v>
      </c>
      <c r="D325" s="5" t="s">
        <v>13</v>
      </c>
      <c r="E325" s="46" t="s">
        <v>595</v>
      </c>
      <c r="F325">
        <v>1</v>
      </c>
      <c r="G325" t="s">
        <v>15</v>
      </c>
      <c r="H325" t="s">
        <v>348</v>
      </c>
      <c r="I325" t="s">
        <v>642</v>
      </c>
      <c r="J325" t="s">
        <v>643</v>
      </c>
      <c r="K325" t="s">
        <v>632</v>
      </c>
      <c r="P325" s="46">
        <v>1</v>
      </c>
      <c r="Q325">
        <v>14.064</v>
      </c>
      <c r="R325">
        <v>22.481000000000002</v>
      </c>
      <c r="S325">
        <v>30.315999999999999</v>
      </c>
      <c r="T325">
        <v>38.161000000000001</v>
      </c>
      <c r="U325">
        <v>45.886000000000003</v>
      </c>
      <c r="V325">
        <v>53.688000000000002</v>
      </c>
      <c r="W325" s="74" t="s">
        <v>2176</v>
      </c>
      <c r="X325" s="74" t="s">
        <v>2177</v>
      </c>
      <c r="Y325" s="74" t="s">
        <v>2178</v>
      </c>
      <c r="Z325" s="74" t="s">
        <v>2179</v>
      </c>
      <c r="AA325" s="74" t="s">
        <v>2180</v>
      </c>
      <c r="AB325" s="74" t="s">
        <v>2181</v>
      </c>
      <c r="AC325" s="74" t="s">
        <v>2182</v>
      </c>
      <c r="AD325" s="74" t="s">
        <v>2183</v>
      </c>
      <c r="AE325" s="74" t="s">
        <v>2184</v>
      </c>
      <c r="AF325" s="74" t="s">
        <v>2185</v>
      </c>
      <c r="AG325" s="74" t="s">
        <v>2186</v>
      </c>
      <c r="AH325" s="74" t="s">
        <v>2187</v>
      </c>
      <c r="AI325" s="74" t="s">
        <v>2188</v>
      </c>
      <c r="AJ325" s="74" t="s">
        <v>2189</v>
      </c>
      <c r="AK325" s="74" t="s">
        <v>2190</v>
      </c>
      <c r="AL325" s="74" t="s">
        <v>2191</v>
      </c>
      <c r="AM325" s="74" t="s">
        <v>2192</v>
      </c>
      <c r="AN325" s="74" t="s">
        <v>2193</v>
      </c>
      <c r="AO325" s="74" t="s">
        <v>2194</v>
      </c>
      <c r="AP325" s="74" t="s">
        <v>2195</v>
      </c>
      <c r="AQ325" s="74" t="s">
        <v>2196</v>
      </c>
      <c r="AR325" s="74" t="s">
        <v>2197</v>
      </c>
      <c r="AS325" s="74" t="s">
        <v>2198</v>
      </c>
      <c r="AT325" s="74" t="s">
        <v>2199</v>
      </c>
      <c r="AU325" s="74" t="s">
        <v>2200</v>
      </c>
      <c r="AV325" s="74" t="s">
        <v>2201</v>
      </c>
      <c r="AW325" s="8">
        <f t="shared" si="13"/>
        <v>55.119195259749205</v>
      </c>
    </row>
    <row r="326" spans="1:49">
      <c r="A326" s="5" t="s">
        <v>176</v>
      </c>
      <c r="B326" s="5">
        <v>2019</v>
      </c>
      <c r="C326" s="6">
        <v>43524</v>
      </c>
      <c r="D326" s="5" t="s">
        <v>13</v>
      </c>
      <c r="E326" s="46" t="s">
        <v>595</v>
      </c>
      <c r="F326">
        <v>1</v>
      </c>
      <c r="G326" t="s">
        <v>67</v>
      </c>
      <c r="H326" t="s">
        <v>219</v>
      </c>
      <c r="I326" t="s">
        <v>340</v>
      </c>
      <c r="J326" t="s">
        <v>1889</v>
      </c>
      <c r="K326" t="s">
        <v>1036</v>
      </c>
      <c r="P326" s="46">
        <v>2</v>
      </c>
      <c r="Q326">
        <v>14</v>
      </c>
      <c r="R326">
        <v>21.989000000000001</v>
      </c>
      <c r="S326">
        <v>29.922999999999998</v>
      </c>
      <c r="T326">
        <v>37.802999999999997</v>
      </c>
      <c r="U326">
        <v>45.975999999999999</v>
      </c>
      <c r="V326">
        <v>53.838000000000001</v>
      </c>
      <c r="W326" s="74" t="s">
        <v>2202</v>
      </c>
      <c r="X326" s="74" t="s">
        <v>2203</v>
      </c>
      <c r="Y326" s="74" t="s">
        <v>2204</v>
      </c>
      <c r="Z326" s="74" t="s">
        <v>2205</v>
      </c>
      <c r="AA326" s="74" t="s">
        <v>2206</v>
      </c>
      <c r="AB326" s="74" t="s">
        <v>2207</v>
      </c>
      <c r="AC326" s="74" t="s">
        <v>2208</v>
      </c>
      <c r="AD326" s="74" t="s">
        <v>2209</v>
      </c>
      <c r="AE326" s="74" t="s">
        <v>2210</v>
      </c>
      <c r="AF326" s="74" t="s">
        <v>2211</v>
      </c>
      <c r="AG326" s="74" t="s">
        <v>2212</v>
      </c>
      <c r="AH326" s="74" t="s">
        <v>2213</v>
      </c>
      <c r="AI326" s="74" t="s">
        <v>2214</v>
      </c>
      <c r="AJ326" s="74" t="s">
        <v>2215</v>
      </c>
      <c r="AK326" s="74" t="s">
        <v>2216</v>
      </c>
      <c r="AL326" s="74" t="s">
        <v>2217</v>
      </c>
      <c r="AM326" s="74" t="s">
        <v>2218</v>
      </c>
      <c r="AN326" s="74" t="s">
        <v>2219</v>
      </c>
      <c r="AO326" s="74" t="s">
        <v>2220</v>
      </c>
      <c r="AP326" s="74" t="s">
        <v>2221</v>
      </c>
      <c r="AQ326" s="74" t="s">
        <v>2222</v>
      </c>
      <c r="AR326" s="74" t="s">
        <v>2223</v>
      </c>
      <c r="AS326" s="74" t="s">
        <v>2224</v>
      </c>
      <c r="AT326" s="74" t="s">
        <v>2225</v>
      </c>
      <c r="AU326" s="74" t="s">
        <v>2226</v>
      </c>
      <c r="AV326" s="74" t="s">
        <v>2227</v>
      </c>
      <c r="AW326" s="8">
        <f t="shared" si="13"/>
        <v>54.603160157894138</v>
      </c>
    </row>
    <row r="327" spans="1:49">
      <c r="A327" s="5" t="s">
        <v>176</v>
      </c>
      <c r="B327" s="5">
        <v>2019</v>
      </c>
      <c r="C327" s="6">
        <v>43524</v>
      </c>
      <c r="D327" s="5" t="s">
        <v>13</v>
      </c>
      <c r="E327" s="46" t="s">
        <v>595</v>
      </c>
      <c r="F327">
        <v>2</v>
      </c>
      <c r="G327" t="s">
        <v>27</v>
      </c>
      <c r="H327" t="s">
        <v>317</v>
      </c>
      <c r="I327" t="s">
        <v>573</v>
      </c>
      <c r="J327" t="s">
        <v>1039</v>
      </c>
      <c r="K327" t="s">
        <v>1040</v>
      </c>
      <c r="P327" s="46">
        <v>1</v>
      </c>
      <c r="Q327">
        <v>14.038</v>
      </c>
      <c r="R327">
        <v>22.137</v>
      </c>
      <c r="S327">
        <v>29.728000000000002</v>
      </c>
      <c r="T327">
        <v>37.372999999999998</v>
      </c>
      <c r="U327">
        <v>44.866</v>
      </c>
      <c r="V327">
        <v>52.468000000000004</v>
      </c>
      <c r="W327" s="74" t="s">
        <v>2228</v>
      </c>
      <c r="X327" s="74" t="s">
        <v>2229</v>
      </c>
      <c r="Y327" s="74" t="s">
        <v>2230</v>
      </c>
      <c r="Z327" s="74" t="s">
        <v>2231</v>
      </c>
      <c r="AA327" s="74" t="s">
        <v>2232</v>
      </c>
      <c r="AB327" s="74" t="s">
        <v>2233</v>
      </c>
      <c r="AC327" s="74" t="s">
        <v>2234</v>
      </c>
      <c r="AD327" s="74" t="s">
        <v>2235</v>
      </c>
      <c r="AE327" s="74" t="s">
        <v>2236</v>
      </c>
      <c r="AF327" s="74" t="s">
        <v>2237</v>
      </c>
      <c r="AG327" s="74" t="s">
        <v>2238</v>
      </c>
      <c r="AH327" s="74" t="s">
        <v>2239</v>
      </c>
      <c r="AI327" s="74" t="s">
        <v>2240</v>
      </c>
      <c r="AJ327" s="74" t="s">
        <v>2241</v>
      </c>
      <c r="AK327" s="74" t="s">
        <v>2242</v>
      </c>
      <c r="AL327" s="74" t="s">
        <v>2243</v>
      </c>
      <c r="AM327" s="74" t="s">
        <v>2244</v>
      </c>
      <c r="AN327" s="74" t="s">
        <v>2245</v>
      </c>
      <c r="AO327" s="74" t="s">
        <v>2246</v>
      </c>
      <c r="AP327" s="74" t="s">
        <v>2247</v>
      </c>
      <c r="AQ327" s="74" t="s">
        <v>2248</v>
      </c>
      <c r="AR327" s="74" t="s">
        <v>2249</v>
      </c>
      <c r="AS327" s="74" t="s">
        <v>2250</v>
      </c>
      <c r="AT327" s="74" t="s">
        <v>2251</v>
      </c>
      <c r="AU327" s="74" t="s">
        <v>2252</v>
      </c>
      <c r="AV327" s="74" t="s">
        <v>2253</v>
      </c>
      <c r="AW327" s="8">
        <f t="shared" si="13"/>
        <v>55.905612690574067</v>
      </c>
    </row>
    <row r="328" spans="1:49">
      <c r="A328" s="5" t="s">
        <v>176</v>
      </c>
      <c r="B328" s="5">
        <v>2019</v>
      </c>
      <c r="C328" s="6">
        <v>43524</v>
      </c>
      <c r="D328" s="5" t="s">
        <v>13</v>
      </c>
      <c r="E328" s="46" t="s">
        <v>595</v>
      </c>
      <c r="F328">
        <v>2</v>
      </c>
      <c r="G328" t="s">
        <v>51</v>
      </c>
      <c r="H328" t="s">
        <v>243</v>
      </c>
      <c r="I328" t="s">
        <v>1046</v>
      </c>
      <c r="J328" t="s">
        <v>311</v>
      </c>
      <c r="K328" t="s">
        <v>1072</v>
      </c>
      <c r="P328" s="46">
        <v>2</v>
      </c>
      <c r="Q328">
        <v>14.15</v>
      </c>
      <c r="R328">
        <v>22.366</v>
      </c>
      <c r="S328">
        <v>30.251000000000001</v>
      </c>
      <c r="T328">
        <v>38.118000000000002</v>
      </c>
      <c r="U328">
        <v>45.902999999999999</v>
      </c>
      <c r="V328">
        <v>53.646000000000001</v>
      </c>
      <c r="W328" s="74" t="s">
        <v>2254</v>
      </c>
      <c r="X328" s="74" t="s">
        <v>2255</v>
      </c>
      <c r="Y328" s="74" t="s">
        <v>2256</v>
      </c>
      <c r="Z328" s="74" t="s">
        <v>2257</v>
      </c>
      <c r="AA328" s="74" t="s">
        <v>2258</v>
      </c>
      <c r="AB328" s="74" t="s">
        <v>2259</v>
      </c>
      <c r="AC328" s="74" t="s">
        <v>2260</v>
      </c>
      <c r="AD328" s="74" t="s">
        <v>2261</v>
      </c>
      <c r="AE328" s="74" t="s">
        <v>2262</v>
      </c>
      <c r="AF328" s="74" t="s">
        <v>2263</v>
      </c>
      <c r="AG328" s="74" t="s">
        <v>2264</v>
      </c>
      <c r="AH328" s="74" t="s">
        <v>2265</v>
      </c>
      <c r="AI328" s="74" t="s">
        <v>2266</v>
      </c>
      <c r="AJ328" s="74" t="s">
        <v>2267</v>
      </c>
      <c r="AK328" s="74" t="s">
        <v>2268</v>
      </c>
      <c r="AL328" s="74" t="s">
        <v>2269</v>
      </c>
      <c r="AM328" s="74" t="s">
        <v>2270</v>
      </c>
      <c r="AN328" s="74" t="s">
        <v>2271</v>
      </c>
      <c r="AO328" s="74" t="s">
        <v>2272</v>
      </c>
      <c r="AP328" s="74" t="s">
        <v>2273</v>
      </c>
      <c r="AQ328" s="74" t="s">
        <v>2274</v>
      </c>
      <c r="AR328" s="74" t="s">
        <v>2275</v>
      </c>
      <c r="AS328" s="74" t="s">
        <v>2276</v>
      </c>
      <c r="AT328" s="74" t="s">
        <v>2277</v>
      </c>
      <c r="AU328" s="74" t="s">
        <v>2278</v>
      </c>
      <c r="AV328" s="74" t="s">
        <v>2279</v>
      </c>
      <c r="AW328" s="8">
        <f t="shared" si="13"/>
        <v>54.555167018370689</v>
      </c>
    </row>
    <row r="329" spans="1:49">
      <c r="A329" s="5" t="s">
        <v>176</v>
      </c>
      <c r="B329" s="5">
        <v>2019</v>
      </c>
      <c r="C329" s="6">
        <v>43524</v>
      </c>
      <c r="D329" s="5" t="s">
        <v>13</v>
      </c>
      <c r="E329" s="46" t="s">
        <v>595</v>
      </c>
      <c r="F329">
        <v>3</v>
      </c>
      <c r="G329" t="s">
        <v>25</v>
      </c>
      <c r="H329" t="s">
        <v>319</v>
      </c>
      <c r="I329" t="s">
        <v>276</v>
      </c>
      <c r="J329" t="s">
        <v>354</v>
      </c>
      <c r="K329" t="s">
        <v>1037</v>
      </c>
      <c r="P329" s="46">
        <v>1</v>
      </c>
      <c r="Q329">
        <v>13.973000000000001</v>
      </c>
      <c r="R329">
        <v>22.245000000000001</v>
      </c>
      <c r="S329">
        <v>29.93</v>
      </c>
      <c r="T329">
        <v>37.512</v>
      </c>
      <c r="U329">
        <v>45.082999999999998</v>
      </c>
      <c r="V329">
        <v>52.612000000000002</v>
      </c>
      <c r="W329" s="74" t="s">
        <v>2280</v>
      </c>
      <c r="X329" s="74" t="s">
        <v>2281</v>
      </c>
      <c r="Y329" s="74" t="s">
        <v>2282</v>
      </c>
      <c r="Z329" s="74" t="s">
        <v>2283</v>
      </c>
      <c r="AA329" s="74" t="s">
        <v>2284</v>
      </c>
      <c r="AB329" s="74" t="s">
        <v>2285</v>
      </c>
      <c r="AC329" s="74" t="s">
        <v>2286</v>
      </c>
      <c r="AD329" s="74" t="s">
        <v>2287</v>
      </c>
      <c r="AE329" s="74" t="s">
        <v>2288</v>
      </c>
      <c r="AF329" s="74" t="s">
        <v>2289</v>
      </c>
      <c r="AG329" s="74" t="s">
        <v>2290</v>
      </c>
      <c r="AH329" s="74" t="s">
        <v>2291</v>
      </c>
      <c r="AI329" s="74" t="s">
        <v>2292</v>
      </c>
      <c r="AJ329" s="74" t="s">
        <v>2293</v>
      </c>
      <c r="AK329" s="74" t="s">
        <v>2294</v>
      </c>
      <c r="AL329" s="74" t="s">
        <v>2295</v>
      </c>
      <c r="AM329" s="74" t="s">
        <v>2296</v>
      </c>
      <c r="AN329" s="74" t="s">
        <v>2297</v>
      </c>
      <c r="AO329" s="74" t="s">
        <v>2298</v>
      </c>
      <c r="AP329" s="74" t="s">
        <v>2299</v>
      </c>
      <c r="AQ329" s="74" t="s">
        <v>2300</v>
      </c>
      <c r="AR329" s="74" t="s">
        <v>2301</v>
      </c>
      <c r="AS329" s="74" t="s">
        <v>2302</v>
      </c>
      <c r="AT329" s="74" t="s">
        <v>2303</v>
      </c>
      <c r="AU329" s="74" t="s">
        <v>2304</v>
      </c>
      <c r="AV329" s="74" t="s">
        <v>2305</v>
      </c>
      <c r="AW329" s="8">
        <f t="shared" si="13"/>
        <v>56.677962899550124</v>
      </c>
    </row>
    <row r="330" spans="1:49">
      <c r="A330" s="5" t="s">
        <v>176</v>
      </c>
      <c r="B330" s="5">
        <v>2019</v>
      </c>
      <c r="C330" s="6">
        <v>43524</v>
      </c>
      <c r="D330" s="5" t="s">
        <v>13</v>
      </c>
      <c r="E330" s="46" t="s">
        <v>595</v>
      </c>
      <c r="F330">
        <v>3</v>
      </c>
      <c r="G330" t="s">
        <v>29</v>
      </c>
      <c r="H330" t="s">
        <v>333</v>
      </c>
      <c r="I330" t="s">
        <v>557</v>
      </c>
      <c r="J330" t="s">
        <v>314</v>
      </c>
      <c r="K330" t="s">
        <v>1041</v>
      </c>
      <c r="P330" s="46">
        <v>2</v>
      </c>
      <c r="Q330">
        <v>14.305999999999999</v>
      </c>
      <c r="R330">
        <v>22.358000000000001</v>
      </c>
      <c r="S330">
        <v>30.074000000000002</v>
      </c>
      <c r="T330">
        <v>37.805999999999997</v>
      </c>
      <c r="U330">
        <v>45.448</v>
      </c>
      <c r="V330">
        <v>53.195</v>
      </c>
      <c r="W330" s="74" t="s">
        <v>2306</v>
      </c>
      <c r="X330" s="74" t="s">
        <v>2307</v>
      </c>
      <c r="Y330" s="74" t="s">
        <v>2308</v>
      </c>
      <c r="Z330" s="74" t="s">
        <v>2309</v>
      </c>
      <c r="AA330" s="74" t="s">
        <v>2310</v>
      </c>
      <c r="AB330" s="74" t="s">
        <v>2311</v>
      </c>
      <c r="AC330" s="74" t="s">
        <v>2312</v>
      </c>
      <c r="AD330" s="74" t="s">
        <v>2313</v>
      </c>
      <c r="AE330" s="74" t="s">
        <v>2314</v>
      </c>
      <c r="AF330" s="74" t="s">
        <v>2315</v>
      </c>
      <c r="AG330" s="74" t="s">
        <v>2316</v>
      </c>
      <c r="AH330" s="74" t="s">
        <v>2317</v>
      </c>
      <c r="AI330" s="74" t="s">
        <v>2318</v>
      </c>
      <c r="AJ330" s="74" t="s">
        <v>2319</v>
      </c>
      <c r="AK330" s="74" t="s">
        <v>2320</v>
      </c>
      <c r="AL330" s="74" t="s">
        <v>2321</v>
      </c>
      <c r="AM330" s="74" t="s">
        <v>2322</v>
      </c>
      <c r="AN330" s="74" t="s">
        <v>2323</v>
      </c>
      <c r="AO330" s="74" t="s">
        <v>2324</v>
      </c>
      <c r="AP330" s="74" t="s">
        <v>2325</v>
      </c>
      <c r="AQ330" s="74" t="s">
        <v>2326</v>
      </c>
      <c r="AR330" s="74" t="s">
        <v>2327</v>
      </c>
      <c r="AS330" s="74" t="s">
        <v>2328</v>
      </c>
      <c r="AT330" s="74" t="s">
        <v>2329</v>
      </c>
      <c r="AU330" s="74" t="s">
        <v>2330</v>
      </c>
      <c r="AV330" s="74" t="s">
        <v>2331</v>
      </c>
      <c r="AW330" s="8">
        <f t="shared" si="13"/>
        <v>55.818280486859443</v>
      </c>
    </row>
    <row r="331" spans="1:49">
      <c r="A331" s="5" t="s">
        <v>176</v>
      </c>
      <c r="B331" s="5">
        <v>2019</v>
      </c>
      <c r="C331" s="6">
        <v>43524</v>
      </c>
      <c r="D331" s="5" t="s">
        <v>13</v>
      </c>
      <c r="E331" s="46" t="s">
        <v>595</v>
      </c>
      <c r="F331">
        <v>4</v>
      </c>
      <c r="G331" t="s">
        <v>36</v>
      </c>
      <c r="H331" t="s">
        <v>263</v>
      </c>
      <c r="I331" t="s">
        <v>1043</v>
      </c>
      <c r="J331" t="s">
        <v>277</v>
      </c>
      <c r="K331" t="s">
        <v>357</v>
      </c>
      <c r="P331" s="46">
        <v>1</v>
      </c>
      <c r="Q331">
        <v>14.15</v>
      </c>
      <c r="R331">
        <v>22.358000000000001</v>
      </c>
      <c r="S331">
        <v>30.065999999999999</v>
      </c>
      <c r="T331">
        <v>37.624000000000002</v>
      </c>
      <c r="U331">
        <v>45.374000000000002</v>
      </c>
      <c r="V331">
        <v>52.96</v>
      </c>
      <c r="W331" s="74" t="s">
        <v>2332</v>
      </c>
      <c r="X331" s="74" t="s">
        <v>2333</v>
      </c>
      <c r="Y331" s="74" t="s">
        <v>2334</v>
      </c>
      <c r="Z331" s="74" t="s">
        <v>2335</v>
      </c>
      <c r="AA331" s="74" t="s">
        <v>2336</v>
      </c>
      <c r="AB331" s="74" t="s">
        <v>2337</v>
      </c>
      <c r="AC331" s="74" t="s">
        <v>2338</v>
      </c>
      <c r="AD331" s="74" t="s">
        <v>2339</v>
      </c>
      <c r="AE331" s="74" t="s">
        <v>2340</v>
      </c>
      <c r="AF331" s="74" t="s">
        <v>2341</v>
      </c>
      <c r="AG331" s="74" t="s">
        <v>2342</v>
      </c>
      <c r="AH331" s="74" t="s">
        <v>2343</v>
      </c>
      <c r="AI331" s="74" t="s">
        <v>2344</v>
      </c>
      <c r="AJ331" s="74" t="s">
        <v>2345</v>
      </c>
      <c r="AK331" s="74" t="s">
        <v>2346</v>
      </c>
      <c r="AL331" s="74" t="s">
        <v>2347</v>
      </c>
      <c r="AM331" s="74" t="s">
        <v>2348</v>
      </c>
      <c r="AN331" s="74" t="s">
        <v>2349</v>
      </c>
      <c r="AO331" s="74" t="s">
        <v>2350</v>
      </c>
      <c r="AP331" s="74" t="s">
        <v>2351</v>
      </c>
      <c r="AQ331" s="74" t="s">
        <v>2352</v>
      </c>
      <c r="AR331" s="74" t="s">
        <v>2353</v>
      </c>
      <c r="AS331" s="74" t="s">
        <v>2354</v>
      </c>
      <c r="AT331" s="74" t="s">
        <v>2355</v>
      </c>
      <c r="AU331" s="74" t="s">
        <v>2356</v>
      </c>
      <c r="AV331" s="74" t="s">
        <v>2357</v>
      </c>
      <c r="AW331" s="8">
        <f t="shared" si="13"/>
        <v>56.71233847814014</v>
      </c>
    </row>
    <row r="332" spans="1:49">
      <c r="A332" s="5" t="s">
        <v>176</v>
      </c>
      <c r="B332" s="5">
        <v>2019</v>
      </c>
      <c r="C332" s="6">
        <v>43524</v>
      </c>
      <c r="D332" s="5" t="s">
        <v>13</v>
      </c>
      <c r="E332" s="46" t="s">
        <v>595</v>
      </c>
      <c r="F332">
        <v>4</v>
      </c>
      <c r="G332" t="s">
        <v>53</v>
      </c>
      <c r="H332" t="s">
        <v>308</v>
      </c>
      <c r="I332" t="s">
        <v>619</v>
      </c>
      <c r="J332" t="s">
        <v>233</v>
      </c>
      <c r="K332" t="s">
        <v>327</v>
      </c>
      <c r="P332" s="46">
        <v>2</v>
      </c>
      <c r="Q332">
        <v>14.125</v>
      </c>
      <c r="R332">
        <v>22.36</v>
      </c>
      <c r="S332">
        <v>30.111999999999998</v>
      </c>
      <c r="T332">
        <v>37.75</v>
      </c>
      <c r="U332">
        <v>45.470999999999997</v>
      </c>
      <c r="V332">
        <v>53.067</v>
      </c>
      <c r="W332" s="74" t="s">
        <v>2358</v>
      </c>
      <c r="X332" s="74" t="s">
        <v>2359</v>
      </c>
      <c r="Y332" s="74" t="s">
        <v>2360</v>
      </c>
      <c r="Z332" s="74" t="s">
        <v>2361</v>
      </c>
      <c r="AA332" s="74" t="s">
        <v>2362</v>
      </c>
      <c r="AB332" s="74" t="s">
        <v>2363</v>
      </c>
      <c r="AC332" s="74" t="s">
        <v>2364</v>
      </c>
      <c r="AD332" s="74" t="s">
        <v>2365</v>
      </c>
      <c r="AE332" s="74" t="s">
        <v>2366</v>
      </c>
      <c r="AF332" s="74" t="s">
        <v>2367</v>
      </c>
      <c r="AG332" s="74" t="s">
        <v>2368</v>
      </c>
      <c r="AH332" s="74" t="s">
        <v>2369</v>
      </c>
      <c r="AI332" s="74" t="s">
        <v>2370</v>
      </c>
      <c r="AJ332" s="74" t="s">
        <v>2371</v>
      </c>
      <c r="AK332" s="74" t="s">
        <v>2372</v>
      </c>
      <c r="AL332" s="74" t="s">
        <v>2373</v>
      </c>
      <c r="AM332" s="74" t="s">
        <v>2374</v>
      </c>
      <c r="AN332" s="74" t="s">
        <v>2375</v>
      </c>
      <c r="AO332" s="74" t="s">
        <v>2376</v>
      </c>
      <c r="AP332" s="74" t="s">
        <v>2377</v>
      </c>
      <c r="AQ332" s="74" t="s">
        <v>2378</v>
      </c>
      <c r="AR332" s="74" t="s">
        <v>2379</v>
      </c>
      <c r="AS332" s="74" t="s">
        <v>2380</v>
      </c>
      <c r="AT332" s="74" t="s">
        <v>2381</v>
      </c>
      <c r="AU332" s="74" t="s">
        <v>2382</v>
      </c>
      <c r="AV332" s="74" t="s">
        <v>2383</v>
      </c>
      <c r="AW332" s="8">
        <f t="shared" si="13"/>
        <v>55.699962866691429</v>
      </c>
    </row>
    <row r="333" spans="1:49">
      <c r="A333" s="5" t="s">
        <v>176</v>
      </c>
      <c r="B333" s="5">
        <v>2019</v>
      </c>
      <c r="C333" s="6">
        <v>43524</v>
      </c>
      <c r="D333" s="5" t="s">
        <v>13</v>
      </c>
      <c r="E333" s="46" t="s">
        <v>209</v>
      </c>
      <c r="F333" t="s">
        <v>210</v>
      </c>
      <c r="G333" t="s">
        <v>36</v>
      </c>
      <c r="H333" t="s">
        <v>326</v>
      </c>
      <c r="I333" t="s">
        <v>1043</v>
      </c>
      <c r="J333" t="s">
        <v>277</v>
      </c>
      <c r="K333" t="s">
        <v>357</v>
      </c>
      <c r="P333" s="46">
        <v>1</v>
      </c>
      <c r="Q333">
        <v>13.981</v>
      </c>
      <c r="R333">
        <v>21.957000000000001</v>
      </c>
      <c r="S333">
        <v>29.609000000000002</v>
      </c>
      <c r="T333">
        <v>37.103999999999999</v>
      </c>
      <c r="U333">
        <v>44.673000000000002</v>
      </c>
      <c r="V333">
        <v>52.2</v>
      </c>
      <c r="W333">
        <v>59.795000000000002</v>
      </c>
      <c r="X333" s="74" t="s">
        <v>2384</v>
      </c>
      <c r="Y333" s="74" t="s">
        <v>2385</v>
      </c>
      <c r="Z333" s="74" t="s">
        <v>2386</v>
      </c>
      <c r="AA333" s="74" t="s">
        <v>2387</v>
      </c>
      <c r="AB333" s="74" t="s">
        <v>2388</v>
      </c>
      <c r="AC333" s="74" t="s">
        <v>2389</v>
      </c>
      <c r="AD333" s="74" t="s">
        <v>2390</v>
      </c>
      <c r="AE333" s="74" t="s">
        <v>2391</v>
      </c>
      <c r="AF333" s="74" t="s">
        <v>2392</v>
      </c>
      <c r="AG333" s="74" t="s">
        <v>2393</v>
      </c>
      <c r="AH333" s="74" t="s">
        <v>2394</v>
      </c>
      <c r="AI333" s="74" t="s">
        <v>2395</v>
      </c>
      <c r="AJ333" s="74" t="s">
        <v>2396</v>
      </c>
      <c r="AK333" s="74" t="s">
        <v>2397</v>
      </c>
      <c r="AL333" s="74" t="s">
        <v>2398</v>
      </c>
      <c r="AM333" s="74" t="s">
        <v>2399</v>
      </c>
      <c r="AN333" s="74" t="s">
        <v>2400</v>
      </c>
      <c r="AO333" s="74" t="s">
        <v>2401</v>
      </c>
      <c r="AP333" s="74" t="s">
        <v>2402</v>
      </c>
      <c r="AQ333" s="74" t="s">
        <v>2403</v>
      </c>
      <c r="AR333" s="74" t="s">
        <v>2404</v>
      </c>
      <c r="AS333" s="74" t="s">
        <v>2405</v>
      </c>
      <c r="AT333" s="74" t="s">
        <v>2406</v>
      </c>
      <c r="AU333" s="74" t="s">
        <v>2407</v>
      </c>
      <c r="AV333" s="74" t="s">
        <v>2408</v>
      </c>
      <c r="AW333" s="8">
        <f t="shared" si="13"/>
        <v>56.618684952404919</v>
      </c>
    </row>
    <row r="334" spans="1:49">
      <c r="A334" s="5" t="s">
        <v>176</v>
      </c>
      <c r="B334" s="5">
        <v>2019</v>
      </c>
      <c r="C334" s="6">
        <v>43524</v>
      </c>
      <c r="D334" s="5" t="s">
        <v>13</v>
      </c>
      <c r="E334" s="46" t="s">
        <v>209</v>
      </c>
      <c r="F334" t="s">
        <v>210</v>
      </c>
      <c r="G334" t="s">
        <v>25</v>
      </c>
      <c r="H334" t="s">
        <v>319</v>
      </c>
      <c r="I334" t="s">
        <v>276</v>
      </c>
      <c r="J334" t="s">
        <v>354</v>
      </c>
      <c r="K334" t="s">
        <v>1037</v>
      </c>
      <c r="P334" s="46">
        <v>2</v>
      </c>
      <c r="Q334">
        <v>14.007</v>
      </c>
      <c r="R334">
        <v>22.306000000000001</v>
      </c>
      <c r="S334">
        <v>30.068000000000001</v>
      </c>
      <c r="T334">
        <v>37.622999999999998</v>
      </c>
      <c r="U334">
        <v>45.280999999999999</v>
      </c>
      <c r="V334">
        <v>52.808999999999997</v>
      </c>
      <c r="W334" s="74" t="s">
        <v>2409</v>
      </c>
      <c r="X334" s="74" t="s">
        <v>2410</v>
      </c>
      <c r="Y334" s="74" t="s">
        <v>2411</v>
      </c>
      <c r="Z334" s="74" t="s">
        <v>2412</v>
      </c>
      <c r="AA334" s="74" t="s">
        <v>2413</v>
      </c>
      <c r="AB334" s="74" t="s">
        <v>2414</v>
      </c>
      <c r="AC334" s="74" t="s">
        <v>2415</v>
      </c>
      <c r="AD334" s="74" t="s">
        <v>2416</v>
      </c>
      <c r="AE334" s="74" t="s">
        <v>2417</v>
      </c>
      <c r="AF334" s="74" t="s">
        <v>2418</v>
      </c>
      <c r="AG334" s="74" t="s">
        <v>2419</v>
      </c>
      <c r="AH334" s="74" t="s">
        <v>2420</v>
      </c>
      <c r="AI334" s="74" t="s">
        <v>2421</v>
      </c>
      <c r="AJ334" s="74" t="s">
        <v>2422</v>
      </c>
      <c r="AK334" s="74" t="s">
        <v>2423</v>
      </c>
      <c r="AL334" s="74" t="s">
        <v>2424</v>
      </c>
      <c r="AM334" s="74" t="s">
        <v>2425</v>
      </c>
      <c r="AN334" s="74" t="s">
        <v>2426</v>
      </c>
      <c r="AO334" s="74" t="s">
        <v>2427</v>
      </c>
      <c r="AP334" s="74" t="s">
        <v>2428</v>
      </c>
      <c r="AQ334" s="74" t="s">
        <v>2429</v>
      </c>
      <c r="AR334" s="74" t="s">
        <v>2430</v>
      </c>
      <c r="AS334" s="74" t="s">
        <v>2431</v>
      </c>
      <c r="AT334" s="74" t="s">
        <v>2432</v>
      </c>
      <c r="AU334" s="74" t="s">
        <v>2433</v>
      </c>
      <c r="AV334" s="74" t="s">
        <v>2434</v>
      </c>
      <c r="AW334" s="8">
        <f t="shared" si="13"/>
        <v>56.57330761343146</v>
      </c>
    </row>
    <row r="335" spans="1:49">
      <c r="A335" s="5" t="s">
        <v>176</v>
      </c>
      <c r="B335" s="5">
        <v>2019</v>
      </c>
      <c r="C335" s="6">
        <v>43524</v>
      </c>
      <c r="D335" s="5" t="s">
        <v>13</v>
      </c>
      <c r="E335" s="46" t="s">
        <v>209</v>
      </c>
      <c r="F335" t="s">
        <v>211</v>
      </c>
      <c r="G335" t="s">
        <v>29</v>
      </c>
      <c r="H335" t="s">
        <v>222</v>
      </c>
      <c r="I335" t="s">
        <v>557</v>
      </c>
      <c r="J335" t="s">
        <v>314</v>
      </c>
      <c r="K335" t="s">
        <v>1041</v>
      </c>
      <c r="P335" s="46">
        <v>3</v>
      </c>
      <c r="Q335">
        <v>14.208</v>
      </c>
      <c r="R335">
        <v>22.404</v>
      </c>
      <c r="S335">
        <v>30.169</v>
      </c>
      <c r="T335">
        <v>37.981000000000002</v>
      </c>
      <c r="U335">
        <v>45.637999999999998</v>
      </c>
      <c r="V335">
        <v>53.412999999999997</v>
      </c>
      <c r="W335" s="74" t="s">
        <v>2435</v>
      </c>
      <c r="X335" s="74" t="s">
        <v>2436</v>
      </c>
      <c r="Y335" s="74" t="s">
        <v>2437</v>
      </c>
      <c r="Z335" s="74" t="s">
        <v>2438</v>
      </c>
      <c r="AA335" s="74" t="s">
        <v>2439</v>
      </c>
      <c r="AB335" s="74" t="s">
        <v>2440</v>
      </c>
      <c r="AC335" s="74" t="s">
        <v>2441</v>
      </c>
      <c r="AD335" s="74" t="s">
        <v>2442</v>
      </c>
      <c r="AE335" s="74" t="s">
        <v>2443</v>
      </c>
      <c r="AF335" s="74" t="s">
        <v>2444</v>
      </c>
      <c r="AG335" s="74" t="s">
        <v>2445</v>
      </c>
      <c r="AH335" s="74" t="s">
        <v>2446</v>
      </c>
      <c r="AI335" s="74" t="s">
        <v>2447</v>
      </c>
      <c r="AJ335" s="74" t="s">
        <v>2448</v>
      </c>
      <c r="AK335" s="74" t="s">
        <v>2449</v>
      </c>
      <c r="AL335" s="74" t="s">
        <v>2450</v>
      </c>
      <c r="AM335" s="74" t="s">
        <v>2451</v>
      </c>
      <c r="AN335" s="74" t="s">
        <v>2452</v>
      </c>
      <c r="AO335" s="74" t="s">
        <v>2453</v>
      </c>
      <c r="AP335" s="74" t="s">
        <v>2454</v>
      </c>
      <c r="AQ335" s="74" t="s">
        <v>2455</v>
      </c>
      <c r="AR335" s="74" t="s">
        <v>2456</v>
      </c>
      <c r="AS335" s="74" t="s">
        <v>2457</v>
      </c>
      <c r="AT335" s="74" t="s">
        <v>2458</v>
      </c>
      <c r="AU335" s="74" t="s">
        <v>2459</v>
      </c>
      <c r="AV335" s="74" t="s">
        <v>2460</v>
      </c>
      <c r="AW335" s="8">
        <f t="shared" ref="AW335:AW366" si="14">3.6*4000/(AV335*86400)</f>
        <v>56.144947539564633</v>
      </c>
    </row>
    <row r="336" spans="1:49">
      <c r="A336" s="5" t="s">
        <v>176</v>
      </c>
      <c r="B336" s="5">
        <v>2019</v>
      </c>
      <c r="C336" s="6">
        <v>43524</v>
      </c>
      <c r="D336" s="5" t="s">
        <v>13</v>
      </c>
      <c r="E336" s="46" t="s">
        <v>209</v>
      </c>
      <c r="F336" t="s">
        <v>211</v>
      </c>
      <c r="G336" t="s">
        <v>27</v>
      </c>
      <c r="H336" t="s">
        <v>317</v>
      </c>
      <c r="I336" t="s">
        <v>573</v>
      </c>
      <c r="J336" t="s">
        <v>1039</v>
      </c>
      <c r="K336" t="s">
        <v>1040</v>
      </c>
      <c r="P336" s="46">
        <v>4</v>
      </c>
      <c r="Q336">
        <v>14.122</v>
      </c>
      <c r="R336">
        <v>22.329000000000001</v>
      </c>
      <c r="S336">
        <v>30.007999999999999</v>
      </c>
      <c r="T336">
        <v>37.722999999999999</v>
      </c>
      <c r="U336">
        <v>45.406999999999996</v>
      </c>
      <c r="V336">
        <v>53.191000000000003</v>
      </c>
      <c r="W336" s="74" t="s">
        <v>2461</v>
      </c>
      <c r="X336" s="74" t="s">
        <v>2462</v>
      </c>
      <c r="Y336" s="74" t="s">
        <v>2463</v>
      </c>
      <c r="Z336" s="74" t="s">
        <v>2464</v>
      </c>
      <c r="AA336" s="74" t="s">
        <v>2465</v>
      </c>
      <c r="AB336" s="74" t="s">
        <v>2466</v>
      </c>
      <c r="AC336" s="74" t="s">
        <v>2467</v>
      </c>
      <c r="AD336" s="74" t="s">
        <v>2468</v>
      </c>
      <c r="AE336" s="74" t="s">
        <v>2469</v>
      </c>
      <c r="AF336" s="74" t="s">
        <v>2470</v>
      </c>
      <c r="AG336" s="74" t="s">
        <v>2471</v>
      </c>
      <c r="AH336" s="74" t="s">
        <v>2472</v>
      </c>
      <c r="AI336" s="74" t="s">
        <v>2473</v>
      </c>
      <c r="AJ336" s="74" t="s">
        <v>2474</v>
      </c>
      <c r="AK336" s="74" t="s">
        <v>2475</v>
      </c>
      <c r="AL336" s="74" t="s">
        <v>2476</v>
      </c>
      <c r="AM336" s="74" t="s">
        <v>2477</v>
      </c>
      <c r="AN336" s="74" t="s">
        <v>2478</v>
      </c>
      <c r="AO336" s="74" t="s">
        <v>2479</v>
      </c>
      <c r="AP336" s="74" t="s">
        <v>2480</v>
      </c>
      <c r="AQ336" s="74" t="s">
        <v>2481</v>
      </c>
      <c r="AR336" s="74" t="s">
        <v>2482</v>
      </c>
      <c r="AS336" s="74" t="s">
        <v>2483</v>
      </c>
      <c r="AT336" s="74" t="s">
        <v>2484</v>
      </c>
      <c r="AU336" s="74" t="s">
        <v>2485</v>
      </c>
      <c r="AV336" s="74" t="s">
        <v>2486</v>
      </c>
      <c r="AW336" s="8">
        <f t="shared" si="14"/>
        <v>55.316321003683917</v>
      </c>
    </row>
    <row r="337" spans="1:49">
      <c r="A337" s="47" t="s">
        <v>130</v>
      </c>
      <c r="B337" s="47">
        <v>2019</v>
      </c>
      <c r="C337" s="78">
        <v>43489</v>
      </c>
      <c r="D337" s="47" t="s">
        <v>72</v>
      </c>
      <c r="E337" s="46" t="s">
        <v>518</v>
      </c>
      <c r="F337" t="s">
        <v>518</v>
      </c>
      <c r="G337" t="s">
        <v>53</v>
      </c>
      <c r="H337" t="s">
        <v>233</v>
      </c>
      <c r="I337" t="s">
        <v>308</v>
      </c>
      <c r="J337" t="s">
        <v>619</v>
      </c>
      <c r="K337" t="s">
        <v>1153</v>
      </c>
      <c r="P337" s="46">
        <v>1</v>
      </c>
      <c r="Q337">
        <v>14.369</v>
      </c>
      <c r="R337">
        <v>22.635999999999999</v>
      </c>
      <c r="S337">
        <v>30.536999999999999</v>
      </c>
      <c r="T337">
        <v>38.380000000000003</v>
      </c>
      <c r="U337">
        <v>46.284999999999997</v>
      </c>
      <c r="V337">
        <v>54.100999999999999</v>
      </c>
      <c r="W337" s="74" t="s">
        <v>2487</v>
      </c>
      <c r="X337" s="74" t="s">
        <v>2488</v>
      </c>
      <c r="Y337" s="74" t="s">
        <v>2489</v>
      </c>
      <c r="Z337" s="74" t="s">
        <v>2490</v>
      </c>
      <c r="AA337" s="74" t="s">
        <v>2491</v>
      </c>
      <c r="AB337" s="74" t="s">
        <v>2492</v>
      </c>
      <c r="AC337" s="74" t="s">
        <v>2493</v>
      </c>
      <c r="AD337" s="74" t="s">
        <v>2494</v>
      </c>
      <c r="AE337" s="74" t="s">
        <v>2495</v>
      </c>
      <c r="AF337" s="74" t="s">
        <v>2496</v>
      </c>
      <c r="AG337" s="74" t="s">
        <v>2497</v>
      </c>
      <c r="AH337" s="74" t="s">
        <v>2498</v>
      </c>
      <c r="AI337" s="74" t="s">
        <v>2499</v>
      </c>
      <c r="AJ337" s="74" t="s">
        <v>2500</v>
      </c>
      <c r="AK337" s="74" t="s">
        <v>2501</v>
      </c>
      <c r="AL337" s="74" t="s">
        <v>2502</v>
      </c>
      <c r="AM337" s="74" t="s">
        <v>2503</v>
      </c>
      <c r="AN337" s="74" t="s">
        <v>2504</v>
      </c>
      <c r="AO337" s="74" t="s">
        <v>2505</v>
      </c>
      <c r="AP337" s="74" t="s">
        <v>2506</v>
      </c>
      <c r="AQ337" s="74" t="s">
        <v>2507</v>
      </c>
      <c r="AR337" s="74" t="s">
        <v>2508</v>
      </c>
      <c r="AS337" s="74" t="s">
        <v>2509</v>
      </c>
      <c r="AT337" s="74" t="s">
        <v>2510</v>
      </c>
      <c r="AU337" s="74" t="s">
        <v>2511</v>
      </c>
      <c r="AV337" s="74" t="s">
        <v>2512</v>
      </c>
      <c r="AW337" s="8">
        <f t="shared" si="14"/>
        <v>55.100846027573382</v>
      </c>
    </row>
    <row r="338" spans="1:49">
      <c r="A338" s="47" t="s">
        <v>130</v>
      </c>
      <c r="B338" s="47">
        <v>2019</v>
      </c>
      <c r="C338" s="78">
        <v>43489</v>
      </c>
      <c r="D338" s="47" t="s">
        <v>72</v>
      </c>
      <c r="E338" s="46" t="s">
        <v>518</v>
      </c>
      <c r="F338" t="s">
        <v>518</v>
      </c>
      <c r="G338" t="s">
        <v>15</v>
      </c>
      <c r="H338" t="s">
        <v>642</v>
      </c>
      <c r="I338" t="s">
        <v>348</v>
      </c>
      <c r="J338" t="s">
        <v>649</v>
      </c>
      <c r="K338" t="s">
        <v>632</v>
      </c>
      <c r="P338" s="46">
        <v>2</v>
      </c>
      <c r="Q338">
        <v>14.202</v>
      </c>
      <c r="R338">
        <v>22.68</v>
      </c>
      <c r="S338">
        <v>30.704999999999998</v>
      </c>
      <c r="T338">
        <v>38.753</v>
      </c>
      <c r="U338">
        <v>46.741</v>
      </c>
      <c r="V338">
        <v>54.793999999999997</v>
      </c>
      <c r="W338" s="74" t="s">
        <v>2513</v>
      </c>
      <c r="X338" s="74" t="s">
        <v>1943</v>
      </c>
      <c r="Y338" s="74" t="s">
        <v>2514</v>
      </c>
      <c r="Z338" s="74" t="s">
        <v>2515</v>
      </c>
      <c r="AA338" s="74" t="s">
        <v>2516</v>
      </c>
      <c r="AB338" s="74" t="s">
        <v>2517</v>
      </c>
      <c r="AC338" s="74" t="s">
        <v>2518</v>
      </c>
      <c r="AD338" s="74" t="s">
        <v>2519</v>
      </c>
      <c r="AE338" s="74" t="s">
        <v>2520</v>
      </c>
      <c r="AF338" s="74" t="s">
        <v>2521</v>
      </c>
      <c r="AG338" s="74" t="s">
        <v>2522</v>
      </c>
      <c r="AH338" s="74" t="s">
        <v>2523</v>
      </c>
      <c r="AI338" s="74" t="s">
        <v>2524</v>
      </c>
      <c r="AJ338" s="74" t="s">
        <v>2525</v>
      </c>
      <c r="AK338" s="74" t="s">
        <v>2526</v>
      </c>
      <c r="AL338" s="74" t="s">
        <v>2527</v>
      </c>
      <c r="AM338" s="74" t="s">
        <v>2528</v>
      </c>
      <c r="AN338" s="74" t="s">
        <v>2529</v>
      </c>
      <c r="AO338" s="74" t="s">
        <v>2530</v>
      </c>
      <c r="AP338" s="74" t="s">
        <v>2531</v>
      </c>
      <c r="AQ338" s="74" t="s">
        <v>2532</v>
      </c>
      <c r="AR338" s="74" t="s">
        <v>2533</v>
      </c>
      <c r="AS338" s="74" t="s">
        <v>2534</v>
      </c>
      <c r="AT338" s="74" t="s">
        <v>2535</v>
      </c>
      <c r="AU338" s="74" t="s">
        <v>2536</v>
      </c>
      <c r="AV338" s="74" t="s">
        <v>2537</v>
      </c>
      <c r="AW338" s="8">
        <f t="shared" si="14"/>
        <v>54.567157392144608</v>
      </c>
    </row>
    <row r="339" spans="1:49">
      <c r="A339" s="47" t="s">
        <v>130</v>
      </c>
      <c r="B339" s="47">
        <v>2019</v>
      </c>
      <c r="C339" s="78">
        <v>43489</v>
      </c>
      <c r="D339" s="47" t="s">
        <v>72</v>
      </c>
      <c r="E339" s="46" t="s">
        <v>518</v>
      </c>
      <c r="F339" t="s">
        <v>518</v>
      </c>
      <c r="G339" t="s">
        <v>29</v>
      </c>
      <c r="H339" t="s">
        <v>28</v>
      </c>
      <c r="I339" t="s">
        <v>222</v>
      </c>
      <c r="J339" t="s">
        <v>2538</v>
      </c>
      <c r="K339" t="s">
        <v>558</v>
      </c>
      <c r="P339" s="46">
        <v>3</v>
      </c>
      <c r="Q339">
        <v>13.919</v>
      </c>
      <c r="R339">
        <v>22.146999999999998</v>
      </c>
      <c r="S339">
        <v>30.047000000000001</v>
      </c>
      <c r="T339">
        <v>38.164000000000001</v>
      </c>
      <c r="U339">
        <v>46.091999999999999</v>
      </c>
      <c r="V339">
        <v>53.981999999999999</v>
      </c>
      <c r="W339" s="74" t="s">
        <v>2539</v>
      </c>
      <c r="X339" s="74" t="s">
        <v>2540</v>
      </c>
      <c r="Y339" s="74" t="s">
        <v>2541</v>
      </c>
      <c r="Z339" s="74" t="s">
        <v>2542</v>
      </c>
      <c r="AA339" s="74" t="s">
        <v>2543</v>
      </c>
      <c r="AB339" s="74" t="s">
        <v>2544</v>
      </c>
      <c r="AC339" s="74" t="s">
        <v>2545</v>
      </c>
      <c r="AD339" s="74" t="s">
        <v>2546</v>
      </c>
      <c r="AE339" s="74" t="s">
        <v>2547</v>
      </c>
      <c r="AF339" s="74" t="s">
        <v>2548</v>
      </c>
      <c r="AG339" s="74" t="s">
        <v>2549</v>
      </c>
      <c r="AH339" s="74" t="s">
        <v>2550</v>
      </c>
      <c r="AI339" s="74" t="s">
        <v>2551</v>
      </c>
      <c r="AJ339" s="74" t="s">
        <v>2552</v>
      </c>
      <c r="AK339" s="74" t="s">
        <v>2553</v>
      </c>
      <c r="AL339" s="74" t="s">
        <v>2554</v>
      </c>
      <c r="AM339" s="74" t="s">
        <v>2555</v>
      </c>
      <c r="AN339" s="74" t="s">
        <v>2556</v>
      </c>
      <c r="AO339" s="74" t="s">
        <v>2557</v>
      </c>
      <c r="AP339" s="74" t="s">
        <v>2558</v>
      </c>
      <c r="AQ339" s="74" t="s">
        <v>2559</v>
      </c>
      <c r="AR339" s="74" t="s">
        <v>2560</v>
      </c>
      <c r="AS339" s="74" t="s">
        <v>2561</v>
      </c>
      <c r="AT339" s="74" t="s">
        <v>2562</v>
      </c>
      <c r="AU339" s="74" t="s">
        <v>2563</v>
      </c>
      <c r="AV339" s="74" t="s">
        <v>2564</v>
      </c>
      <c r="AW339" s="8">
        <f t="shared" si="14"/>
        <v>54.310930074677529</v>
      </c>
    </row>
    <row r="340" spans="1:49">
      <c r="A340" s="47" t="s">
        <v>130</v>
      </c>
      <c r="B340" s="47">
        <v>2019</v>
      </c>
      <c r="C340" s="78">
        <v>43489</v>
      </c>
      <c r="D340" s="47" t="s">
        <v>72</v>
      </c>
      <c r="E340" s="46" t="s">
        <v>518</v>
      </c>
      <c r="F340" t="s">
        <v>518</v>
      </c>
      <c r="G340" t="s">
        <v>36</v>
      </c>
      <c r="H340" t="s">
        <v>263</v>
      </c>
      <c r="I340" t="s">
        <v>566</v>
      </c>
      <c r="J340" t="s">
        <v>596</v>
      </c>
      <c r="K340" t="s">
        <v>1101</v>
      </c>
      <c r="P340" s="46">
        <v>4</v>
      </c>
      <c r="Q340">
        <v>14.464</v>
      </c>
      <c r="R340">
        <v>22.974</v>
      </c>
      <c r="S340">
        <v>30.905000000000001</v>
      </c>
      <c r="T340">
        <v>38.622999999999998</v>
      </c>
      <c r="U340">
        <v>46.533999999999999</v>
      </c>
      <c r="V340">
        <v>54.26</v>
      </c>
      <c r="W340" s="74" t="s">
        <v>2565</v>
      </c>
      <c r="X340" s="74" t="s">
        <v>2566</v>
      </c>
      <c r="Y340" s="74" t="s">
        <v>2567</v>
      </c>
      <c r="Z340" s="74" t="s">
        <v>2568</v>
      </c>
      <c r="AA340" s="74" t="s">
        <v>2569</v>
      </c>
      <c r="AB340" s="74" t="s">
        <v>2570</v>
      </c>
      <c r="AC340" s="74" t="s">
        <v>2571</v>
      </c>
      <c r="AD340" s="74" t="s">
        <v>2572</v>
      </c>
      <c r="AE340" s="74" t="s">
        <v>2573</v>
      </c>
      <c r="AF340" s="74" t="s">
        <v>2574</v>
      </c>
      <c r="AG340" s="74" t="s">
        <v>2575</v>
      </c>
      <c r="AH340" s="74" t="s">
        <v>2576</v>
      </c>
      <c r="AI340" s="74" t="s">
        <v>2577</v>
      </c>
      <c r="AJ340" s="74" t="s">
        <v>2578</v>
      </c>
      <c r="AK340" s="74" t="s">
        <v>2579</v>
      </c>
      <c r="AL340" s="74" t="s">
        <v>2580</v>
      </c>
      <c r="AM340" s="74" t="s">
        <v>2581</v>
      </c>
      <c r="AN340" s="74" t="s">
        <v>2582</v>
      </c>
      <c r="AO340" s="74" t="s">
        <v>2583</v>
      </c>
      <c r="AP340" s="74" t="s">
        <v>2584</v>
      </c>
      <c r="AQ340" s="74" t="s">
        <v>2585</v>
      </c>
      <c r="AR340" s="74" t="s">
        <v>2586</v>
      </c>
      <c r="AS340" s="74" t="s">
        <v>2587</v>
      </c>
      <c r="AT340" s="74" t="s">
        <v>2588</v>
      </c>
      <c r="AU340" s="74" t="s">
        <v>2589</v>
      </c>
      <c r="AV340" s="74" t="s">
        <v>2590</v>
      </c>
      <c r="AW340" s="8">
        <f t="shared" si="14"/>
        <v>54.226259065952682</v>
      </c>
    </row>
    <row r="341" spans="1:49">
      <c r="A341" s="47" t="s">
        <v>130</v>
      </c>
      <c r="B341" s="47">
        <v>2019</v>
      </c>
      <c r="C341" s="78">
        <v>43489</v>
      </c>
      <c r="D341" s="47" t="s">
        <v>72</v>
      </c>
      <c r="E341" s="46" t="s">
        <v>518</v>
      </c>
      <c r="F341" t="s">
        <v>518</v>
      </c>
      <c r="G341" t="s">
        <v>17</v>
      </c>
      <c r="H341" t="s">
        <v>220</v>
      </c>
      <c r="I341" t="s">
        <v>564</v>
      </c>
      <c r="J341" t="s">
        <v>338</v>
      </c>
      <c r="K341" t="s">
        <v>2591</v>
      </c>
      <c r="P341" s="46">
        <v>5</v>
      </c>
      <c r="Q341">
        <v>14.217000000000001</v>
      </c>
      <c r="R341">
        <v>22.704999999999998</v>
      </c>
      <c r="S341">
        <v>30.672000000000001</v>
      </c>
      <c r="T341">
        <v>38.738999999999997</v>
      </c>
      <c r="U341">
        <v>46.744</v>
      </c>
      <c r="V341">
        <v>54.9</v>
      </c>
      <c r="W341" s="74" t="s">
        <v>970</v>
      </c>
      <c r="X341" s="74" t="s">
        <v>2592</v>
      </c>
      <c r="Y341" s="74" t="s">
        <v>2593</v>
      </c>
      <c r="Z341" s="74" t="s">
        <v>2594</v>
      </c>
      <c r="AA341" s="74" t="s">
        <v>2595</v>
      </c>
      <c r="AB341" s="74" t="s">
        <v>2596</v>
      </c>
      <c r="AC341" s="74" t="s">
        <v>2597</v>
      </c>
      <c r="AD341" s="74" t="s">
        <v>2598</v>
      </c>
      <c r="AE341" s="74" t="s">
        <v>2599</v>
      </c>
      <c r="AF341" s="74" t="s">
        <v>2600</v>
      </c>
      <c r="AG341" s="74" t="s">
        <v>2601</v>
      </c>
      <c r="AH341" s="74" t="s">
        <v>2602</v>
      </c>
      <c r="AI341" s="74" t="s">
        <v>2603</v>
      </c>
      <c r="AJ341" s="74" t="s">
        <v>2604</v>
      </c>
      <c r="AK341" s="74" t="s">
        <v>2605</v>
      </c>
      <c r="AL341" s="74" t="s">
        <v>2606</v>
      </c>
      <c r="AM341" s="74" t="s">
        <v>2607</v>
      </c>
      <c r="AN341" s="74" t="s">
        <v>2608</v>
      </c>
      <c r="AO341" s="74" t="s">
        <v>2609</v>
      </c>
      <c r="AP341" s="74" t="s">
        <v>2610</v>
      </c>
      <c r="AQ341" s="74" t="s">
        <v>2611</v>
      </c>
      <c r="AR341" s="74" t="s">
        <v>2612</v>
      </c>
      <c r="AS341" s="74" t="s">
        <v>2613</v>
      </c>
      <c r="AT341" s="74" t="s">
        <v>2614</v>
      </c>
      <c r="AU341" s="74" t="s">
        <v>2615</v>
      </c>
      <c r="AV341" s="74" t="s">
        <v>2616</v>
      </c>
      <c r="AW341" s="8">
        <f t="shared" si="14"/>
        <v>53.814273488622398</v>
      </c>
    </row>
    <row r="342" spans="1:49">
      <c r="A342" s="47" t="s">
        <v>130</v>
      </c>
      <c r="B342" s="47">
        <v>2019</v>
      </c>
      <c r="C342" s="78">
        <v>43489</v>
      </c>
      <c r="D342" s="47" t="s">
        <v>72</v>
      </c>
      <c r="E342" s="46" t="s">
        <v>518</v>
      </c>
      <c r="F342" t="s">
        <v>518</v>
      </c>
      <c r="G342" t="s">
        <v>159</v>
      </c>
      <c r="H342" t="s">
        <v>1059</v>
      </c>
      <c r="I342" t="s">
        <v>1057</v>
      </c>
      <c r="J342" t="s">
        <v>1058</v>
      </c>
      <c r="K342" t="s">
        <v>1062</v>
      </c>
      <c r="P342" s="46">
        <v>6</v>
      </c>
      <c r="Q342">
        <v>14.097</v>
      </c>
      <c r="R342">
        <v>22.446999999999999</v>
      </c>
      <c r="S342">
        <v>30.524999999999999</v>
      </c>
      <c r="T342">
        <v>38.381</v>
      </c>
      <c r="U342">
        <v>46.322000000000003</v>
      </c>
      <c r="V342">
        <v>54.167999999999999</v>
      </c>
      <c r="W342" s="74" t="s">
        <v>2617</v>
      </c>
      <c r="X342" s="74" t="s">
        <v>2618</v>
      </c>
      <c r="Y342" s="74" t="s">
        <v>2619</v>
      </c>
      <c r="Z342" s="74" t="s">
        <v>2620</v>
      </c>
      <c r="AA342" s="74" t="s">
        <v>2621</v>
      </c>
      <c r="AB342" s="74" t="s">
        <v>2622</v>
      </c>
      <c r="AC342" s="74" t="s">
        <v>2623</v>
      </c>
      <c r="AD342" s="74" t="s">
        <v>2624</v>
      </c>
      <c r="AE342" s="74" t="s">
        <v>2625</v>
      </c>
      <c r="AF342" s="74" t="s">
        <v>2626</v>
      </c>
      <c r="AG342" s="74" t="s">
        <v>2627</v>
      </c>
      <c r="AH342" s="74" t="s">
        <v>2628</v>
      </c>
      <c r="AI342" s="74" t="s">
        <v>2629</v>
      </c>
      <c r="AJ342" s="74" t="s">
        <v>2630</v>
      </c>
      <c r="AK342" s="74" t="s">
        <v>2631</v>
      </c>
      <c r="AL342" s="74" t="s">
        <v>2632</v>
      </c>
      <c r="AM342" s="74" t="s">
        <v>2633</v>
      </c>
      <c r="AN342" s="74" t="s">
        <v>2634</v>
      </c>
      <c r="AO342" s="74" t="s">
        <v>2635</v>
      </c>
      <c r="AP342" s="74" t="s">
        <v>2636</v>
      </c>
      <c r="AQ342" s="74" t="s">
        <v>2637</v>
      </c>
      <c r="AR342" s="74" t="s">
        <v>2638</v>
      </c>
      <c r="AS342" s="74" t="s">
        <v>2639</v>
      </c>
      <c r="AT342" s="74" t="s">
        <v>2640</v>
      </c>
      <c r="AU342" s="74" t="s">
        <v>2641</v>
      </c>
      <c r="AV342" s="74" t="s">
        <v>2642</v>
      </c>
      <c r="AW342" s="8">
        <f t="shared" si="14"/>
        <v>53.520655628031442</v>
      </c>
    </row>
    <row r="343" spans="1:49">
      <c r="A343" s="47" t="s">
        <v>130</v>
      </c>
      <c r="B343" s="47">
        <v>2019</v>
      </c>
      <c r="C343" s="78">
        <v>43489</v>
      </c>
      <c r="D343" s="47" t="s">
        <v>72</v>
      </c>
      <c r="E343" s="46" t="s">
        <v>518</v>
      </c>
      <c r="F343" t="s">
        <v>518</v>
      </c>
      <c r="G343" t="s">
        <v>51</v>
      </c>
      <c r="H343" t="s">
        <v>1072</v>
      </c>
      <c r="I343" t="s">
        <v>243</v>
      </c>
      <c r="J343" t="s">
        <v>1046</v>
      </c>
      <c r="K343" t="s">
        <v>1047</v>
      </c>
      <c r="P343" s="46">
        <v>7</v>
      </c>
      <c r="Q343">
        <v>14.090999999999999</v>
      </c>
      <c r="R343">
        <v>22.463999999999999</v>
      </c>
      <c r="S343">
        <v>30.597999999999999</v>
      </c>
      <c r="T343">
        <v>38.533999999999999</v>
      </c>
      <c r="U343">
        <v>46.594999999999999</v>
      </c>
      <c r="V343">
        <v>54.593000000000004</v>
      </c>
      <c r="W343" s="74" t="s">
        <v>2643</v>
      </c>
      <c r="X343" s="74" t="s">
        <v>2644</v>
      </c>
      <c r="Y343" s="74" t="s">
        <v>2645</v>
      </c>
      <c r="Z343" s="74" t="s">
        <v>2646</v>
      </c>
      <c r="AA343" s="74" t="s">
        <v>2647</v>
      </c>
      <c r="AB343" s="74" t="s">
        <v>2648</v>
      </c>
      <c r="AC343" s="74" t="s">
        <v>2649</v>
      </c>
      <c r="AD343" s="74" t="s">
        <v>2650</v>
      </c>
      <c r="AE343" s="74" t="s">
        <v>2651</v>
      </c>
      <c r="AF343" s="74" t="s">
        <v>2652</v>
      </c>
      <c r="AG343" s="74" t="s">
        <v>2653</v>
      </c>
      <c r="AH343" s="74" t="s">
        <v>2654</v>
      </c>
      <c r="AI343" s="74" t="s">
        <v>2655</v>
      </c>
      <c r="AJ343" s="74" t="s">
        <v>2656</v>
      </c>
      <c r="AK343" s="74" t="s">
        <v>2657</v>
      </c>
      <c r="AL343" s="74" t="s">
        <v>2658</v>
      </c>
      <c r="AM343" s="74" t="s">
        <v>2659</v>
      </c>
      <c r="AN343" s="74" t="s">
        <v>2660</v>
      </c>
      <c r="AO343" s="74" t="s">
        <v>2661</v>
      </c>
      <c r="AP343" s="74" t="s">
        <v>2662</v>
      </c>
      <c r="AQ343" s="74" t="s">
        <v>2663</v>
      </c>
      <c r="AR343" s="74" t="s">
        <v>2664</v>
      </c>
      <c r="AS343" s="74" t="s">
        <v>2665</v>
      </c>
      <c r="AT343" s="74" t="s">
        <v>2666</v>
      </c>
      <c r="AU343" s="74" t="s">
        <v>2667</v>
      </c>
      <c r="AV343" s="74" t="s">
        <v>2668</v>
      </c>
      <c r="AW343" s="8">
        <f t="shared" si="14"/>
        <v>53.271183619111035</v>
      </c>
    </row>
    <row r="344" spans="1:49">
      <c r="A344" s="47" t="s">
        <v>130</v>
      </c>
      <c r="B344" s="47">
        <v>2019</v>
      </c>
      <c r="C344" s="78">
        <v>43489</v>
      </c>
      <c r="D344" s="47" t="s">
        <v>72</v>
      </c>
      <c r="E344" s="46" t="s">
        <v>518</v>
      </c>
      <c r="F344" t="s">
        <v>518</v>
      </c>
      <c r="G344" t="s">
        <v>27</v>
      </c>
      <c r="H344" t="s">
        <v>221</v>
      </c>
      <c r="I344" t="s">
        <v>323</v>
      </c>
      <c r="J344" t="s">
        <v>1052</v>
      </c>
      <c r="K344" t="s">
        <v>677</v>
      </c>
      <c r="P344" s="46">
        <v>8</v>
      </c>
      <c r="Q344">
        <v>14.31</v>
      </c>
      <c r="R344">
        <v>22.672000000000001</v>
      </c>
      <c r="S344">
        <v>30.556000000000001</v>
      </c>
      <c r="T344">
        <v>38.49</v>
      </c>
      <c r="U344">
        <v>46.347000000000001</v>
      </c>
      <c r="V344">
        <v>54.286000000000001</v>
      </c>
      <c r="W344" s="74" t="s">
        <v>2669</v>
      </c>
      <c r="X344" s="74" t="s">
        <v>2670</v>
      </c>
      <c r="Y344" s="74" t="s">
        <v>2671</v>
      </c>
      <c r="Z344" s="74" t="s">
        <v>2672</v>
      </c>
      <c r="AA344" s="74" t="s">
        <v>2673</v>
      </c>
      <c r="AB344" s="74" t="s">
        <v>2674</v>
      </c>
      <c r="AC344" s="74" t="s">
        <v>2675</v>
      </c>
      <c r="AD344" s="74" t="s">
        <v>2676</v>
      </c>
      <c r="AE344" s="74" t="s">
        <v>2677</v>
      </c>
      <c r="AF344" s="74" t="s">
        <v>2678</v>
      </c>
      <c r="AG344" s="74" t="s">
        <v>2679</v>
      </c>
      <c r="AH344" s="74" t="s">
        <v>2680</v>
      </c>
      <c r="AI344" s="74" t="s">
        <v>2681</v>
      </c>
      <c r="AJ344" s="74" t="s">
        <v>2682</v>
      </c>
      <c r="AK344" s="74" t="s">
        <v>2683</v>
      </c>
      <c r="AL344" s="74" t="s">
        <v>2684</v>
      </c>
      <c r="AM344" s="74" t="s">
        <v>2685</v>
      </c>
      <c r="AN344" s="74" t="s">
        <v>2686</v>
      </c>
      <c r="AO344" s="74" t="s">
        <v>2687</v>
      </c>
      <c r="AP344" s="74" t="s">
        <v>2688</v>
      </c>
      <c r="AQ344" s="74" t="s">
        <v>2689</v>
      </c>
      <c r="AR344" s="74" t="s">
        <v>2690</v>
      </c>
      <c r="AS344" s="74" t="s">
        <v>2691</v>
      </c>
      <c r="AT344" s="74" t="s">
        <v>2692</v>
      </c>
      <c r="AU344" s="74" t="s">
        <v>2693</v>
      </c>
      <c r="AV344" s="74" t="s">
        <v>2694</v>
      </c>
      <c r="AW344" s="8">
        <f t="shared" si="14"/>
        <v>52.829690285940707</v>
      </c>
    </row>
    <row r="345" spans="1:49">
      <c r="A345" s="47" t="s">
        <v>130</v>
      </c>
      <c r="B345" s="47">
        <v>2019</v>
      </c>
      <c r="C345" s="78">
        <v>43489</v>
      </c>
      <c r="D345" s="47" t="s">
        <v>72</v>
      </c>
      <c r="E345" s="46" t="s">
        <v>518</v>
      </c>
      <c r="F345" t="s">
        <v>518</v>
      </c>
      <c r="G345" t="s">
        <v>56</v>
      </c>
      <c r="H345" t="s">
        <v>274</v>
      </c>
      <c r="I345" t="s">
        <v>569</v>
      </c>
      <c r="J345" t="s">
        <v>568</v>
      </c>
      <c r="K345" t="s">
        <v>55</v>
      </c>
      <c r="P345" s="46">
        <v>9</v>
      </c>
      <c r="Q345">
        <v>14.819000000000001</v>
      </c>
      <c r="R345">
        <v>23.021000000000001</v>
      </c>
      <c r="S345">
        <v>30.734000000000002</v>
      </c>
      <c r="T345">
        <v>38.646999999999998</v>
      </c>
      <c r="U345">
        <v>46.587000000000003</v>
      </c>
      <c r="V345">
        <v>54.689</v>
      </c>
      <c r="W345" s="74" t="s">
        <v>2695</v>
      </c>
      <c r="X345" s="74" t="s">
        <v>2696</v>
      </c>
      <c r="Y345" s="74" t="s">
        <v>2697</v>
      </c>
      <c r="Z345" s="74" t="s">
        <v>2698</v>
      </c>
      <c r="AA345" s="74" t="s">
        <v>2699</v>
      </c>
      <c r="AB345" s="74" t="s">
        <v>2700</v>
      </c>
      <c r="AC345" s="74" t="s">
        <v>2701</v>
      </c>
      <c r="AD345" s="74" t="s">
        <v>2702</v>
      </c>
      <c r="AE345" s="74" t="s">
        <v>2703</v>
      </c>
      <c r="AF345" s="74" t="s">
        <v>2704</v>
      </c>
      <c r="AG345" s="74" t="s">
        <v>2705</v>
      </c>
      <c r="AH345" s="74" t="s">
        <v>2706</v>
      </c>
      <c r="AI345" s="74" t="s">
        <v>2707</v>
      </c>
      <c r="AJ345" s="74" t="s">
        <v>2708</v>
      </c>
      <c r="AK345" s="74" t="s">
        <v>2709</v>
      </c>
      <c r="AL345" s="74" t="s">
        <v>2710</v>
      </c>
      <c r="AM345" s="74" t="s">
        <v>2711</v>
      </c>
      <c r="AN345" s="74" t="s">
        <v>2712</v>
      </c>
      <c r="AO345" s="74" t="s">
        <v>2713</v>
      </c>
      <c r="AP345" s="74" t="s">
        <v>2714</v>
      </c>
      <c r="AQ345" s="74" t="s">
        <v>2715</v>
      </c>
      <c r="AR345" s="74" t="s">
        <v>2716</v>
      </c>
      <c r="AS345" s="74" t="s">
        <v>2717</v>
      </c>
      <c r="AT345" s="74" t="s">
        <v>2718</v>
      </c>
      <c r="AU345" s="74" t="s">
        <v>2719</v>
      </c>
      <c r="AV345" s="74" t="s">
        <v>2720</v>
      </c>
      <c r="AW345" s="8">
        <f t="shared" si="14"/>
        <v>52.791535757100277</v>
      </c>
    </row>
    <row r="346" spans="1:49">
      <c r="A346" s="47" t="s">
        <v>130</v>
      </c>
      <c r="B346" s="47">
        <v>2019</v>
      </c>
      <c r="C346" s="78">
        <v>43489</v>
      </c>
      <c r="D346" s="47" t="s">
        <v>72</v>
      </c>
      <c r="E346" s="46" t="s">
        <v>518</v>
      </c>
      <c r="F346" t="s">
        <v>518</v>
      </c>
      <c r="G346" t="s">
        <v>47</v>
      </c>
      <c r="H346" t="s">
        <v>1311</v>
      </c>
      <c r="I346" t="s">
        <v>1049</v>
      </c>
      <c r="J346" t="s">
        <v>611</v>
      </c>
      <c r="K346" t="s">
        <v>287</v>
      </c>
      <c r="P346" s="46">
        <v>10</v>
      </c>
      <c r="Q346">
        <v>14.141</v>
      </c>
      <c r="R346">
        <v>22.350999999999999</v>
      </c>
      <c r="S346">
        <v>30.497</v>
      </c>
      <c r="T346">
        <v>38.661000000000001</v>
      </c>
      <c r="U346">
        <v>46.88</v>
      </c>
      <c r="V346">
        <v>54.953000000000003</v>
      </c>
      <c r="W346" s="74" t="s">
        <v>2721</v>
      </c>
      <c r="X346" s="74" t="s">
        <v>2722</v>
      </c>
      <c r="Y346" s="74" t="s">
        <v>2723</v>
      </c>
      <c r="Z346" s="74" t="s">
        <v>2724</v>
      </c>
      <c r="AA346" s="74" t="s">
        <v>2725</v>
      </c>
      <c r="AB346" s="74" t="s">
        <v>2726</v>
      </c>
      <c r="AC346" s="74" t="s">
        <v>2727</v>
      </c>
      <c r="AD346" s="74" t="s">
        <v>2728</v>
      </c>
      <c r="AE346" s="74" t="s">
        <v>1638</v>
      </c>
      <c r="AF346" s="74" t="s">
        <v>2729</v>
      </c>
      <c r="AG346" s="74" t="s">
        <v>2730</v>
      </c>
      <c r="AH346" s="74" t="s">
        <v>2731</v>
      </c>
      <c r="AI346" s="74" t="s">
        <v>2732</v>
      </c>
      <c r="AJ346" s="74" t="s">
        <v>2733</v>
      </c>
      <c r="AK346" s="74" t="s">
        <v>2734</v>
      </c>
      <c r="AL346" s="74" t="s">
        <v>2735</v>
      </c>
      <c r="AM346" s="74" t="s">
        <v>2736</v>
      </c>
      <c r="AN346" s="74" t="s">
        <v>2737</v>
      </c>
      <c r="AO346" s="74" t="s">
        <v>2738</v>
      </c>
      <c r="AP346" s="74" t="s">
        <v>2739</v>
      </c>
      <c r="AQ346" s="74" t="s">
        <v>2740</v>
      </c>
      <c r="AR346" s="74" t="s">
        <v>2741</v>
      </c>
      <c r="AS346" s="74" t="s">
        <v>2742</v>
      </c>
      <c r="AT346" s="74" t="s">
        <v>2743</v>
      </c>
      <c r="AU346" s="74" t="s">
        <v>2744</v>
      </c>
      <c r="AV346" s="74" t="s">
        <v>2745</v>
      </c>
      <c r="AW346" s="8">
        <f t="shared" si="14"/>
        <v>52.752083524132253</v>
      </c>
    </row>
    <row r="347" spans="1:49">
      <c r="A347" s="47" t="s">
        <v>130</v>
      </c>
      <c r="B347" s="47">
        <v>2019</v>
      </c>
      <c r="C347" s="78">
        <v>43489</v>
      </c>
      <c r="D347" s="47" t="s">
        <v>72</v>
      </c>
      <c r="E347" s="46" t="s">
        <v>518</v>
      </c>
      <c r="F347" t="s">
        <v>518</v>
      </c>
      <c r="G347" t="s">
        <v>175</v>
      </c>
      <c r="H347" t="s">
        <v>1050</v>
      </c>
      <c r="I347" t="s">
        <v>344</v>
      </c>
      <c r="J347" t="s">
        <v>303</v>
      </c>
      <c r="K347" t="s">
        <v>288</v>
      </c>
      <c r="P347" s="46">
        <v>11</v>
      </c>
      <c r="Q347">
        <v>14.351000000000001</v>
      </c>
      <c r="R347">
        <v>22.852</v>
      </c>
      <c r="S347">
        <v>31.131</v>
      </c>
      <c r="T347">
        <v>39.332000000000001</v>
      </c>
      <c r="U347">
        <v>47.66</v>
      </c>
      <c r="V347">
        <v>55.798000000000002</v>
      </c>
      <c r="W347" s="74" t="s">
        <v>2746</v>
      </c>
      <c r="X347" s="74" t="s">
        <v>2747</v>
      </c>
      <c r="Y347" s="74" t="s">
        <v>2748</v>
      </c>
      <c r="Z347" s="74" t="s">
        <v>2749</v>
      </c>
      <c r="AA347" s="74" t="s">
        <v>2750</v>
      </c>
      <c r="AB347" s="74" t="s">
        <v>2751</v>
      </c>
      <c r="AC347" s="74" t="s">
        <v>2752</v>
      </c>
      <c r="AD347" s="74" t="s">
        <v>2753</v>
      </c>
      <c r="AE347" s="74" t="s">
        <v>2754</v>
      </c>
      <c r="AF347" s="74" t="s">
        <v>2755</v>
      </c>
      <c r="AG347" s="74" t="s">
        <v>2756</v>
      </c>
      <c r="AH347" s="74" t="s">
        <v>2757</v>
      </c>
      <c r="AI347" s="74" t="s">
        <v>2758</v>
      </c>
      <c r="AJ347" s="74" t="s">
        <v>2759</v>
      </c>
      <c r="AK347" s="74" t="s">
        <v>2760</v>
      </c>
      <c r="AL347" s="74" t="s">
        <v>2761</v>
      </c>
      <c r="AM347" s="74" t="s">
        <v>2762</v>
      </c>
      <c r="AN347" s="74" t="s">
        <v>2763</v>
      </c>
      <c r="AO347" s="74" t="s">
        <v>2764</v>
      </c>
      <c r="AP347" s="74" t="s">
        <v>2765</v>
      </c>
      <c r="AQ347" s="74" t="s">
        <v>2766</v>
      </c>
      <c r="AR347" s="74" t="s">
        <v>2767</v>
      </c>
      <c r="AS347" s="74" t="s">
        <v>2768</v>
      </c>
      <c r="AT347" s="74" t="s">
        <v>2769</v>
      </c>
      <c r="AU347" s="74" t="s">
        <v>2770</v>
      </c>
      <c r="AV347" s="74" t="s">
        <v>2771</v>
      </c>
      <c r="AW347" s="8">
        <f t="shared" si="14"/>
        <v>52.744161514343489</v>
      </c>
    </row>
    <row r="348" spans="1:49">
      <c r="A348" s="47" t="s">
        <v>130</v>
      </c>
      <c r="B348" s="47">
        <v>2019</v>
      </c>
      <c r="C348" s="78">
        <v>43489</v>
      </c>
      <c r="D348" s="47" t="s">
        <v>72</v>
      </c>
      <c r="E348" s="46" t="s">
        <v>518</v>
      </c>
      <c r="F348" t="s">
        <v>518</v>
      </c>
      <c r="G348" t="s">
        <v>31</v>
      </c>
      <c r="H348" t="s">
        <v>292</v>
      </c>
      <c r="I348" t="s">
        <v>358</v>
      </c>
      <c r="J348" t="s">
        <v>1395</v>
      </c>
      <c r="K348" t="s">
        <v>291</v>
      </c>
      <c r="P348" s="46">
        <v>12</v>
      </c>
      <c r="Q348">
        <v>14.324</v>
      </c>
      <c r="R348">
        <v>22.843</v>
      </c>
      <c r="S348">
        <v>31.245000000000001</v>
      </c>
      <c r="T348">
        <v>39.374000000000002</v>
      </c>
      <c r="U348">
        <v>47.567999999999998</v>
      </c>
      <c r="V348">
        <v>55.625999999999998</v>
      </c>
      <c r="W348" s="74" t="s">
        <v>2772</v>
      </c>
      <c r="X348" s="74" t="s">
        <v>2773</v>
      </c>
      <c r="Y348" s="74" t="s">
        <v>2774</v>
      </c>
      <c r="Z348" s="74" t="s">
        <v>2775</v>
      </c>
      <c r="AA348" s="74" t="s">
        <v>2776</v>
      </c>
      <c r="AB348" s="74" t="s">
        <v>2777</v>
      </c>
      <c r="AC348" s="74" t="s">
        <v>2778</v>
      </c>
      <c r="AD348" s="74" t="s">
        <v>2779</v>
      </c>
      <c r="AE348" s="74" t="s">
        <v>2780</v>
      </c>
      <c r="AF348" s="74" t="s">
        <v>2781</v>
      </c>
      <c r="AG348" s="74" t="s">
        <v>2782</v>
      </c>
      <c r="AH348" s="74" t="s">
        <v>2783</v>
      </c>
      <c r="AI348" s="74" t="s">
        <v>2784</v>
      </c>
      <c r="AJ348" s="74" t="s">
        <v>2785</v>
      </c>
      <c r="AK348" s="74" t="s">
        <v>2786</v>
      </c>
      <c r="AL348" s="74" t="s">
        <v>2787</v>
      </c>
      <c r="AM348" s="74" t="s">
        <v>2271</v>
      </c>
      <c r="AN348" s="74" t="s">
        <v>2788</v>
      </c>
      <c r="AO348" s="74" t="s">
        <v>2789</v>
      </c>
      <c r="AP348" s="74" t="s">
        <v>2790</v>
      </c>
      <c r="AQ348" s="74" t="s">
        <v>2791</v>
      </c>
      <c r="AR348" s="74" t="s">
        <v>2792</v>
      </c>
      <c r="AS348" s="74" t="s">
        <v>2793</v>
      </c>
      <c r="AT348" s="74" t="s">
        <v>2794</v>
      </c>
      <c r="AU348" s="74" t="s">
        <v>2795</v>
      </c>
      <c r="AV348" s="74" t="s">
        <v>2796</v>
      </c>
      <c r="AW348" s="8">
        <f t="shared" si="14"/>
        <v>52.383256274168133</v>
      </c>
    </row>
    <row r="349" spans="1:49">
      <c r="A349" s="47" t="s">
        <v>130</v>
      </c>
      <c r="B349" s="47">
        <v>2019</v>
      </c>
      <c r="C349" s="78">
        <v>43489</v>
      </c>
      <c r="D349" s="47" t="s">
        <v>72</v>
      </c>
      <c r="E349" s="46" t="s">
        <v>518</v>
      </c>
      <c r="F349" t="s">
        <v>518</v>
      </c>
      <c r="G349" t="s">
        <v>38</v>
      </c>
      <c r="H349" t="s">
        <v>251</v>
      </c>
      <c r="I349" t="s">
        <v>309</v>
      </c>
      <c r="J349" t="s">
        <v>2098</v>
      </c>
      <c r="K349" t="s">
        <v>1070</v>
      </c>
      <c r="P349" s="46">
        <v>13</v>
      </c>
      <c r="Q349">
        <v>13.929</v>
      </c>
      <c r="R349">
        <v>22.265999999999998</v>
      </c>
      <c r="S349">
        <v>30.417999999999999</v>
      </c>
      <c r="T349">
        <v>38.527999999999999</v>
      </c>
      <c r="U349">
        <v>46.811</v>
      </c>
      <c r="V349">
        <v>54.963000000000001</v>
      </c>
      <c r="W349" s="74" t="s">
        <v>2797</v>
      </c>
      <c r="X349" s="74" t="s">
        <v>2798</v>
      </c>
      <c r="Y349" s="74" t="s">
        <v>2799</v>
      </c>
      <c r="Z349" s="74" t="s">
        <v>2800</v>
      </c>
      <c r="AA349" s="74" t="s">
        <v>2801</v>
      </c>
      <c r="AB349" s="74" t="s">
        <v>2802</v>
      </c>
      <c r="AC349" s="74" t="s">
        <v>2803</v>
      </c>
      <c r="AD349" s="74" t="s">
        <v>2804</v>
      </c>
      <c r="AE349" s="74" t="s">
        <v>2805</v>
      </c>
      <c r="AF349" s="74" t="s">
        <v>2806</v>
      </c>
      <c r="AG349" s="74" t="s">
        <v>2807</v>
      </c>
      <c r="AH349" s="74" t="s">
        <v>2808</v>
      </c>
      <c r="AI349" s="74" t="s">
        <v>2809</v>
      </c>
      <c r="AJ349" s="74" t="s">
        <v>2810</v>
      </c>
      <c r="AK349" s="74" t="s">
        <v>2811</v>
      </c>
      <c r="AL349" s="74" t="s">
        <v>2812</v>
      </c>
      <c r="AM349" s="74" t="s">
        <v>2813</v>
      </c>
      <c r="AN349" s="74" t="s">
        <v>2814</v>
      </c>
      <c r="AO349" s="74" t="s">
        <v>2815</v>
      </c>
      <c r="AP349" s="74" t="s">
        <v>1676</v>
      </c>
      <c r="AQ349" s="74" t="s">
        <v>2816</v>
      </c>
      <c r="AR349" s="74" t="s">
        <v>2817</v>
      </c>
      <c r="AS349" s="74" t="s">
        <v>2818</v>
      </c>
      <c r="AT349" s="74" t="s">
        <v>2819</v>
      </c>
      <c r="AU349" s="74" t="s">
        <v>2820</v>
      </c>
      <c r="AV349" s="74" t="s">
        <v>2821</v>
      </c>
      <c r="AW349" s="8">
        <f t="shared" si="14"/>
        <v>52.149727662533309</v>
      </c>
    </row>
    <row r="350" spans="1:49">
      <c r="A350" s="47" t="s">
        <v>130</v>
      </c>
      <c r="B350" s="47">
        <v>2019</v>
      </c>
      <c r="C350" s="78">
        <v>43489</v>
      </c>
      <c r="D350" s="47" t="s">
        <v>72</v>
      </c>
      <c r="E350" s="46" t="s">
        <v>518</v>
      </c>
      <c r="F350" t="s">
        <v>518</v>
      </c>
      <c r="G350" t="s">
        <v>40</v>
      </c>
      <c r="H350" t="s">
        <v>331</v>
      </c>
      <c r="I350" t="s">
        <v>2822</v>
      </c>
      <c r="J350" t="s">
        <v>324</v>
      </c>
      <c r="K350" t="s">
        <v>1065</v>
      </c>
      <c r="P350" s="46">
        <v>14</v>
      </c>
      <c r="Q350">
        <v>14.46</v>
      </c>
      <c r="R350">
        <v>22.908000000000001</v>
      </c>
      <c r="S350">
        <v>30.884</v>
      </c>
      <c r="T350">
        <v>38.908999999999999</v>
      </c>
      <c r="U350">
        <v>46.966999999999999</v>
      </c>
      <c r="V350">
        <v>55.247</v>
      </c>
      <c r="W350" s="74" t="s">
        <v>2823</v>
      </c>
      <c r="X350" s="74" t="s">
        <v>2824</v>
      </c>
      <c r="Y350" s="74" t="s">
        <v>2825</v>
      </c>
      <c r="Z350" s="74" t="s">
        <v>2826</v>
      </c>
      <c r="AA350" s="74" t="s">
        <v>2827</v>
      </c>
      <c r="AB350" s="74" t="s">
        <v>2828</v>
      </c>
      <c r="AC350" s="74" t="s">
        <v>2829</v>
      </c>
      <c r="AD350" s="74" t="s">
        <v>2830</v>
      </c>
      <c r="AE350" s="74" t="s">
        <v>2831</v>
      </c>
      <c r="AF350" s="74" t="s">
        <v>2832</v>
      </c>
      <c r="AG350" s="74" t="s">
        <v>2833</v>
      </c>
      <c r="AH350" s="74" t="s">
        <v>2834</v>
      </c>
      <c r="AI350" s="74" t="s">
        <v>2835</v>
      </c>
      <c r="AJ350" s="74" t="s">
        <v>2836</v>
      </c>
      <c r="AK350" s="74" t="s">
        <v>2837</v>
      </c>
      <c r="AL350" s="74" t="s">
        <v>2838</v>
      </c>
      <c r="AM350" s="74" t="s">
        <v>2839</v>
      </c>
      <c r="AN350" s="74" t="s">
        <v>2840</v>
      </c>
      <c r="AO350" s="74" t="s">
        <v>2841</v>
      </c>
      <c r="AP350" s="74" t="s">
        <v>2842</v>
      </c>
      <c r="AQ350" s="74" t="s">
        <v>2843</v>
      </c>
      <c r="AR350" s="74" t="s">
        <v>2844</v>
      </c>
      <c r="AS350" s="74" t="s">
        <v>2845</v>
      </c>
      <c r="AT350" s="74" t="s">
        <v>2846</v>
      </c>
      <c r="AU350" s="74" t="s">
        <v>2847</v>
      </c>
      <c r="AV350" s="74" t="s">
        <v>2848</v>
      </c>
      <c r="AW350" s="8">
        <f t="shared" si="14"/>
        <v>52.035716737794189</v>
      </c>
    </row>
    <row r="351" spans="1:49">
      <c r="A351" s="47" t="s">
        <v>130</v>
      </c>
      <c r="B351" s="47">
        <v>2019</v>
      </c>
      <c r="C351" s="78">
        <v>43490</v>
      </c>
      <c r="D351" s="47" t="s">
        <v>72</v>
      </c>
      <c r="E351" s="46" t="s">
        <v>595</v>
      </c>
      <c r="F351">
        <v>1</v>
      </c>
      <c r="G351" t="s">
        <v>159</v>
      </c>
      <c r="H351" t="str">
        <f t="shared" ref="H351:H362" si="15">VLOOKUP($G351,$G$311:$K$324,2,FALSE)</f>
        <v>KIM Hyunji</v>
      </c>
      <c r="I351" t="str">
        <f t="shared" ref="I351:I362" si="16">VLOOKUP($G351,$G$311:$K$324,3,FALSE)</f>
        <v>KIM Youri</v>
      </c>
      <c r="J351" t="str">
        <f t="shared" ref="J351:J362" si="17">VLOOKUP($G351,$G$311:$K$324,4,FALSE)</f>
        <v>LEE Jumi</v>
      </c>
      <c r="K351" t="str">
        <f t="shared" ref="K351:K362" si="18">VLOOKUP($G351,$G$311:$K$324,5,FALSE)</f>
        <v>NA Ahreum</v>
      </c>
      <c r="P351" s="46">
        <v>1</v>
      </c>
      <c r="Q351">
        <v>14.536</v>
      </c>
      <c r="R351">
        <v>23.036000000000001</v>
      </c>
      <c r="S351">
        <v>31.145</v>
      </c>
      <c r="T351">
        <v>39.207000000000001</v>
      </c>
      <c r="U351">
        <v>47.079000000000001</v>
      </c>
      <c r="V351">
        <v>55.040999999999997</v>
      </c>
      <c r="W351" s="74" t="s">
        <v>2849</v>
      </c>
      <c r="X351" s="74" t="s">
        <v>2850</v>
      </c>
      <c r="Y351" s="74" t="s">
        <v>2851</v>
      </c>
      <c r="Z351" s="74" t="s">
        <v>2852</v>
      </c>
      <c r="AA351" s="74" t="s">
        <v>2853</v>
      </c>
      <c r="AB351" s="74" t="s">
        <v>2854</v>
      </c>
      <c r="AC351" s="74" t="s">
        <v>2855</v>
      </c>
      <c r="AD351" s="74" t="s">
        <v>2856</v>
      </c>
      <c r="AE351" s="74" t="s">
        <v>2857</v>
      </c>
      <c r="AF351" s="74" t="s">
        <v>2858</v>
      </c>
      <c r="AG351" s="74" t="s">
        <v>2859</v>
      </c>
      <c r="AH351" s="74" t="s">
        <v>2860</v>
      </c>
      <c r="AI351" s="74" t="s">
        <v>2861</v>
      </c>
      <c r="AJ351" s="74" t="s">
        <v>2862</v>
      </c>
      <c r="AK351" s="74" t="s">
        <v>2863</v>
      </c>
      <c r="AL351" s="74" t="s">
        <v>2864</v>
      </c>
      <c r="AM351" s="74" t="s">
        <v>2865</v>
      </c>
      <c r="AN351" s="74" t="s">
        <v>2866</v>
      </c>
      <c r="AO351" s="74" t="s">
        <v>2867</v>
      </c>
      <c r="AP351" s="74" t="s">
        <v>2868</v>
      </c>
      <c r="AQ351" s="74" t="s">
        <v>2869</v>
      </c>
      <c r="AR351" s="74" t="s">
        <v>2870</v>
      </c>
      <c r="AS351" s="74" t="s">
        <v>2871</v>
      </c>
      <c r="AT351" s="74" t="s">
        <v>2872</v>
      </c>
      <c r="AU351" s="74" t="s">
        <v>2873</v>
      </c>
      <c r="AV351" s="74" t="s">
        <v>2874</v>
      </c>
      <c r="AW351" s="8">
        <f t="shared" si="14"/>
        <v>54.051822184519409</v>
      </c>
    </row>
    <row r="352" spans="1:49">
      <c r="A352" s="47" t="s">
        <v>130</v>
      </c>
      <c r="B352" s="47">
        <v>2019</v>
      </c>
      <c r="C352" s="78">
        <v>43490</v>
      </c>
      <c r="D352" s="47" t="s">
        <v>72</v>
      </c>
      <c r="E352" s="46" t="s">
        <v>595</v>
      </c>
      <c r="F352">
        <v>1</v>
      </c>
      <c r="G352" t="s">
        <v>51</v>
      </c>
      <c r="H352" t="str">
        <f t="shared" si="15"/>
        <v>KOPECKY Lotte</v>
      </c>
      <c r="I352" t="str">
        <f t="shared" si="16"/>
        <v>BOSSUYT Shari</v>
      </c>
      <c r="J352" t="str">
        <f t="shared" si="17"/>
        <v>D'HOORE Jolien</v>
      </c>
      <c r="K352" t="str">
        <f t="shared" si="18"/>
        <v>DOM Annelies</v>
      </c>
      <c r="P352" s="46">
        <v>2</v>
      </c>
      <c r="Q352">
        <v>13.952999999999999</v>
      </c>
      <c r="R352">
        <v>22.213000000000001</v>
      </c>
      <c r="S352">
        <v>30.135000000000002</v>
      </c>
      <c r="T352">
        <v>37.865000000000002</v>
      </c>
      <c r="U352">
        <v>45.756999999999998</v>
      </c>
      <c r="V352">
        <v>53.472999999999999</v>
      </c>
      <c r="W352" s="74" t="s">
        <v>2875</v>
      </c>
      <c r="X352" s="74" t="s">
        <v>2876</v>
      </c>
      <c r="Y352" s="74" t="s">
        <v>2877</v>
      </c>
      <c r="Z352" s="74" t="s">
        <v>2878</v>
      </c>
      <c r="AA352" s="74" t="s">
        <v>2879</v>
      </c>
      <c r="AB352" s="74" t="s">
        <v>2880</v>
      </c>
      <c r="AC352" s="74" t="s">
        <v>2881</v>
      </c>
      <c r="AD352" s="74" t="s">
        <v>2882</v>
      </c>
      <c r="AE352" s="74" t="s">
        <v>2883</v>
      </c>
      <c r="AF352" s="74" t="s">
        <v>2884</v>
      </c>
      <c r="AG352" s="74" t="s">
        <v>2885</v>
      </c>
      <c r="AH352" s="74" t="s">
        <v>2886</v>
      </c>
      <c r="AI352" s="74" t="s">
        <v>2887</v>
      </c>
      <c r="AJ352" s="74" t="s">
        <v>2888</v>
      </c>
      <c r="AK352" s="74" t="s">
        <v>2889</v>
      </c>
      <c r="AL352" s="74" t="s">
        <v>2890</v>
      </c>
      <c r="AM352" s="74" t="s">
        <v>2891</v>
      </c>
      <c r="AN352" s="74" t="s">
        <v>2892</v>
      </c>
      <c r="AO352" s="74" t="s">
        <v>2377</v>
      </c>
      <c r="AP352" s="74" t="s">
        <v>2893</v>
      </c>
      <c r="AQ352" s="74" t="s">
        <v>2894</v>
      </c>
      <c r="AR352" s="74" t="s">
        <v>2895</v>
      </c>
      <c r="AS352" s="74" t="s">
        <v>2896</v>
      </c>
      <c r="AT352" s="74" t="s">
        <v>2897</v>
      </c>
      <c r="AU352" s="74" t="s">
        <v>2898</v>
      </c>
      <c r="AV352" s="74" t="s">
        <v>2899</v>
      </c>
      <c r="AW352" s="8">
        <f t="shared" si="14"/>
        <v>53.516080839013213</v>
      </c>
    </row>
    <row r="353" spans="1:49">
      <c r="A353" s="47" t="s">
        <v>130</v>
      </c>
      <c r="B353" s="47">
        <v>2019</v>
      </c>
      <c r="C353" s="78">
        <v>43490</v>
      </c>
      <c r="D353" s="47" t="s">
        <v>72</v>
      </c>
      <c r="E353" s="46" t="s">
        <v>595</v>
      </c>
      <c r="F353">
        <v>2</v>
      </c>
      <c r="G353" t="s">
        <v>17</v>
      </c>
      <c r="H353" t="str">
        <f t="shared" si="15"/>
        <v>DEMAY Coralie</v>
      </c>
      <c r="I353" t="str">
        <f t="shared" si="16"/>
        <v>BORRAS Marion</v>
      </c>
      <c r="J353" t="str">
        <f t="shared" si="17"/>
        <v>COPPONI Clara</v>
      </c>
      <c r="K353" t="str">
        <f t="shared" si="18"/>
        <v>JEULAND Pascale</v>
      </c>
      <c r="P353" s="46">
        <v>1</v>
      </c>
      <c r="Q353">
        <v>14.114000000000001</v>
      </c>
      <c r="R353">
        <v>22.646999999999998</v>
      </c>
      <c r="S353">
        <v>30.641999999999999</v>
      </c>
      <c r="T353">
        <v>38.642000000000003</v>
      </c>
      <c r="U353">
        <v>46.517000000000003</v>
      </c>
      <c r="V353">
        <v>54.552</v>
      </c>
      <c r="W353" s="74" t="s">
        <v>2900</v>
      </c>
      <c r="X353" s="74" t="s">
        <v>2901</v>
      </c>
      <c r="Y353" s="74" t="s">
        <v>2902</v>
      </c>
      <c r="Z353" s="74" t="s">
        <v>2903</v>
      </c>
      <c r="AA353" s="74" t="s">
        <v>2904</v>
      </c>
      <c r="AB353" s="74" t="s">
        <v>2905</v>
      </c>
      <c r="AC353" s="74" t="s">
        <v>2906</v>
      </c>
      <c r="AD353" s="74" t="s">
        <v>2907</v>
      </c>
      <c r="AE353" s="74" t="s">
        <v>2908</v>
      </c>
      <c r="AF353" s="74" t="s">
        <v>2909</v>
      </c>
      <c r="AG353" s="74" t="s">
        <v>2910</v>
      </c>
      <c r="AH353" s="74" t="s">
        <v>2911</v>
      </c>
      <c r="AI353" s="74" t="s">
        <v>2912</v>
      </c>
      <c r="AJ353" s="74" t="s">
        <v>2913</v>
      </c>
      <c r="AK353" s="74" t="s">
        <v>2914</v>
      </c>
      <c r="AL353" s="74" t="s">
        <v>2915</v>
      </c>
      <c r="AM353" s="74" t="s">
        <v>2916</v>
      </c>
      <c r="AN353" s="74" t="s">
        <v>2917</v>
      </c>
      <c r="AO353" s="74" t="s">
        <v>2918</v>
      </c>
      <c r="AP353" s="74" t="s">
        <v>2919</v>
      </c>
      <c r="AQ353" s="74" t="s">
        <v>2920</v>
      </c>
      <c r="AR353" s="74" t="s">
        <v>2921</v>
      </c>
      <c r="AS353" s="74" t="s">
        <v>2922</v>
      </c>
      <c r="AT353" s="74" t="s">
        <v>2923</v>
      </c>
      <c r="AU353" s="74" t="s">
        <v>2924</v>
      </c>
      <c r="AV353" s="74" t="s">
        <v>2925</v>
      </c>
      <c r="AW353" s="8">
        <f t="shared" si="14"/>
        <v>54.635064328994154</v>
      </c>
    </row>
    <row r="354" spans="1:49">
      <c r="A354" s="47" t="s">
        <v>130</v>
      </c>
      <c r="B354" s="47">
        <v>2019</v>
      </c>
      <c r="C354" s="78">
        <v>43490</v>
      </c>
      <c r="D354" s="47" t="s">
        <v>72</v>
      </c>
      <c r="E354" s="46" t="s">
        <v>595</v>
      </c>
      <c r="F354">
        <v>2</v>
      </c>
      <c r="G354" t="s">
        <v>27</v>
      </c>
      <c r="H354" t="str">
        <f t="shared" si="15"/>
        <v>BEVERIDGE Allison</v>
      </c>
      <c r="I354" t="str">
        <f t="shared" si="16"/>
        <v>BONHOMME Ariane</v>
      </c>
      <c r="J354" t="str">
        <f t="shared" si="17"/>
        <v>FOREMAN-MACKEY Annie</v>
      </c>
      <c r="K354" t="str">
        <f t="shared" si="18"/>
        <v>SIMMERLING Georgia</v>
      </c>
      <c r="P354" s="46">
        <v>2</v>
      </c>
      <c r="Q354">
        <v>14.32</v>
      </c>
      <c r="R354">
        <v>22.779</v>
      </c>
      <c r="S354">
        <v>30.795999999999999</v>
      </c>
      <c r="T354">
        <v>38.859000000000002</v>
      </c>
      <c r="U354">
        <v>46.753999999999998</v>
      </c>
      <c r="V354">
        <v>54.72</v>
      </c>
      <c r="W354" s="74" t="s">
        <v>2926</v>
      </c>
      <c r="X354" s="74" t="s">
        <v>2927</v>
      </c>
      <c r="Y354" s="74" t="s">
        <v>2928</v>
      </c>
      <c r="Z354" s="74" t="s">
        <v>2929</v>
      </c>
      <c r="AA354" s="74" t="s">
        <v>2930</v>
      </c>
      <c r="AB354" s="74" t="s">
        <v>2931</v>
      </c>
      <c r="AC354" s="74" t="s">
        <v>2932</v>
      </c>
      <c r="AD354" s="74" t="s">
        <v>2933</v>
      </c>
      <c r="AE354" s="74" t="s">
        <v>2934</v>
      </c>
      <c r="AF354" s="74" t="s">
        <v>2935</v>
      </c>
      <c r="AG354" s="74" t="s">
        <v>2936</v>
      </c>
      <c r="AH354" s="74" t="s">
        <v>2937</v>
      </c>
      <c r="AI354" s="74" t="s">
        <v>2938</v>
      </c>
      <c r="AJ354" s="74" t="s">
        <v>2939</v>
      </c>
      <c r="AK354" s="74" t="s">
        <v>2940</v>
      </c>
      <c r="AL354" s="74" t="s">
        <v>2941</v>
      </c>
      <c r="AM354" s="74" t="s">
        <v>2942</v>
      </c>
      <c r="AN354" s="74" t="s">
        <v>2943</v>
      </c>
      <c r="AO354" s="74" t="s">
        <v>2944</v>
      </c>
      <c r="AP354" s="74" t="s">
        <v>2945</v>
      </c>
      <c r="AQ354" s="74" t="s">
        <v>2946</v>
      </c>
      <c r="AR354" s="74" t="s">
        <v>2947</v>
      </c>
      <c r="AS354" s="74" t="s">
        <v>2948</v>
      </c>
      <c r="AT354" s="74" t="s">
        <v>2949</v>
      </c>
      <c r="AU354" s="74" t="s">
        <v>2950</v>
      </c>
      <c r="AV354" s="74" t="s">
        <v>2951</v>
      </c>
      <c r="AW354" s="8">
        <f t="shared" si="14"/>
        <v>53.389887065558334</v>
      </c>
    </row>
    <row r="355" spans="1:49">
      <c r="A355" s="47" t="s">
        <v>130</v>
      </c>
      <c r="B355" s="47">
        <v>2019</v>
      </c>
      <c r="C355" s="78">
        <v>43490</v>
      </c>
      <c r="D355" s="47" t="s">
        <v>72</v>
      </c>
      <c r="E355" s="46" t="s">
        <v>595</v>
      </c>
      <c r="F355">
        <v>3</v>
      </c>
      <c r="G355" t="s">
        <v>15</v>
      </c>
      <c r="H355" t="str">
        <f t="shared" si="15"/>
        <v>BECKER Charlotte</v>
      </c>
      <c r="I355" t="str">
        <f t="shared" si="16"/>
        <v>BRAUSSE Franziska</v>
      </c>
      <c r="J355" t="str">
        <f t="shared" si="17"/>
        <v>BRENNAUER Lisa</v>
      </c>
      <c r="K355" t="str">
        <f t="shared" si="18"/>
        <v>KLEIN Lisa</v>
      </c>
      <c r="P355" s="46">
        <v>1</v>
      </c>
      <c r="Q355">
        <v>14.38</v>
      </c>
      <c r="R355">
        <v>22.972999999999999</v>
      </c>
      <c r="S355">
        <v>31.013000000000002</v>
      </c>
      <c r="T355">
        <v>38.957000000000001</v>
      </c>
      <c r="U355">
        <v>46.811999999999998</v>
      </c>
      <c r="V355">
        <v>54.676000000000002</v>
      </c>
      <c r="W355" s="74" t="s">
        <v>2952</v>
      </c>
      <c r="X355" s="74" t="s">
        <v>2953</v>
      </c>
      <c r="Y355" s="74" t="s">
        <v>2954</v>
      </c>
      <c r="Z355" s="74" t="s">
        <v>2955</v>
      </c>
      <c r="AA355" s="74" t="s">
        <v>2956</v>
      </c>
      <c r="AB355" s="74" t="s">
        <v>2957</v>
      </c>
      <c r="AC355" s="74" t="s">
        <v>2958</v>
      </c>
      <c r="AD355" s="74" t="s">
        <v>2959</v>
      </c>
      <c r="AE355" s="74" t="s">
        <v>2960</v>
      </c>
      <c r="AF355" s="74" t="s">
        <v>2961</v>
      </c>
      <c r="AG355" s="74" t="s">
        <v>2962</v>
      </c>
      <c r="AH355" s="74" t="s">
        <v>2963</v>
      </c>
      <c r="AI355" s="74" t="s">
        <v>2964</v>
      </c>
      <c r="AJ355" s="74" t="s">
        <v>2965</v>
      </c>
      <c r="AK355" s="74" t="s">
        <v>2966</v>
      </c>
      <c r="AL355" s="74" t="s">
        <v>2967</v>
      </c>
      <c r="AM355" s="74" t="s">
        <v>2968</v>
      </c>
      <c r="AN355" s="74" t="s">
        <v>2969</v>
      </c>
      <c r="AO355" s="74" t="s">
        <v>2970</v>
      </c>
      <c r="AP355" s="74" t="s">
        <v>2971</v>
      </c>
      <c r="AQ355" s="74" t="s">
        <v>2972</v>
      </c>
      <c r="AR355" s="74" t="s">
        <v>2973</v>
      </c>
      <c r="AS355" s="74" t="s">
        <v>2974</v>
      </c>
      <c r="AT355" s="74" t="s">
        <v>2975</v>
      </c>
      <c r="AU355" s="74" t="s">
        <v>2976</v>
      </c>
      <c r="AV355" s="74" t="s">
        <v>2977</v>
      </c>
      <c r="AW355" s="8">
        <f t="shared" si="14"/>
        <v>55.088619991813218</v>
      </c>
    </row>
    <row r="356" spans="1:49">
      <c r="A356" s="47" t="s">
        <v>130</v>
      </c>
      <c r="B356" s="47">
        <v>2019</v>
      </c>
      <c r="C356" s="78">
        <v>43490</v>
      </c>
      <c r="D356" s="47" t="s">
        <v>72</v>
      </c>
      <c r="E356" s="46" t="s">
        <v>595</v>
      </c>
      <c r="F356">
        <v>3</v>
      </c>
      <c r="G356" t="s">
        <v>29</v>
      </c>
      <c r="H356" t="e">
        <f t="shared" si="15"/>
        <v>#N/A</v>
      </c>
      <c r="I356" t="e">
        <f t="shared" si="16"/>
        <v>#N/A</v>
      </c>
      <c r="J356" t="e">
        <f t="shared" si="17"/>
        <v>#N/A</v>
      </c>
      <c r="K356" t="e">
        <f t="shared" si="18"/>
        <v>#N/A</v>
      </c>
      <c r="P356" s="46">
        <v>2</v>
      </c>
      <c r="Q356">
        <v>14.106</v>
      </c>
      <c r="R356">
        <v>22.417999999999999</v>
      </c>
      <c r="S356">
        <v>30.498000000000001</v>
      </c>
      <c r="T356">
        <v>38.613</v>
      </c>
      <c r="U356">
        <v>46.533000000000001</v>
      </c>
      <c r="V356">
        <v>54.456000000000003</v>
      </c>
      <c r="W356" s="74" t="s">
        <v>2978</v>
      </c>
      <c r="X356" s="74" t="s">
        <v>2979</v>
      </c>
      <c r="Y356" s="74" t="s">
        <v>2980</v>
      </c>
      <c r="Z356" s="74" t="s">
        <v>2981</v>
      </c>
      <c r="AA356" s="74" t="s">
        <v>2982</v>
      </c>
      <c r="AB356" s="74" t="s">
        <v>2983</v>
      </c>
      <c r="AC356" s="74" t="s">
        <v>2984</v>
      </c>
      <c r="AD356" s="74" t="s">
        <v>2985</v>
      </c>
      <c r="AE356" s="74" t="s">
        <v>2986</v>
      </c>
      <c r="AF356" s="74" t="s">
        <v>2987</v>
      </c>
      <c r="AG356" s="74" t="s">
        <v>2988</v>
      </c>
      <c r="AH356" s="74" t="s">
        <v>2989</v>
      </c>
      <c r="AI356" s="74" t="s">
        <v>2990</v>
      </c>
      <c r="AJ356" s="74" t="s">
        <v>2991</v>
      </c>
      <c r="AK356" s="74" t="s">
        <v>2992</v>
      </c>
      <c r="AL356" s="74" t="s">
        <v>2993</v>
      </c>
      <c r="AM356" s="74" t="s">
        <v>2994</v>
      </c>
      <c r="AN356" s="74" t="s">
        <v>2995</v>
      </c>
      <c r="AO356" s="74" t="s">
        <v>2996</v>
      </c>
      <c r="AP356" s="74" t="s">
        <v>2997</v>
      </c>
      <c r="AQ356" s="74" t="s">
        <v>2998</v>
      </c>
      <c r="AR356" s="74" t="s">
        <v>2999</v>
      </c>
      <c r="AS356" s="74" t="s">
        <v>3000</v>
      </c>
      <c r="AT356" s="74" t="s">
        <v>3001</v>
      </c>
      <c r="AU356" s="74" t="s">
        <v>3002</v>
      </c>
      <c r="AV356" s="74" t="s">
        <v>3003</v>
      </c>
      <c r="AW356" s="8">
        <f t="shared" si="14"/>
        <v>55.01747951171987</v>
      </c>
    </row>
    <row r="357" spans="1:49">
      <c r="A357" s="1" t="s">
        <v>130</v>
      </c>
      <c r="B357" s="1">
        <v>2019</v>
      </c>
      <c r="C357" s="2">
        <v>43490</v>
      </c>
      <c r="D357" s="1" t="s">
        <v>72</v>
      </c>
      <c r="E357" s="46" t="s">
        <v>595</v>
      </c>
      <c r="F357">
        <v>4</v>
      </c>
      <c r="G357" t="s">
        <v>53</v>
      </c>
      <c r="H357" t="str">
        <f t="shared" si="15"/>
        <v>PATERNOSTER Letizia</v>
      </c>
      <c r="I357" t="str">
        <f t="shared" si="16"/>
        <v>ALZINI Martina</v>
      </c>
      <c r="J357" t="str">
        <f t="shared" si="17"/>
        <v>BALSAMO Elisa</v>
      </c>
      <c r="K357" t="str">
        <f t="shared" si="18"/>
        <v>GUAZZINI Vittoria</v>
      </c>
      <c r="P357" s="46">
        <v>1</v>
      </c>
      <c r="Q357">
        <v>14.151</v>
      </c>
      <c r="R357">
        <v>22.42</v>
      </c>
      <c r="S357">
        <v>30.233000000000001</v>
      </c>
      <c r="T357">
        <v>37.902000000000001</v>
      </c>
      <c r="U357">
        <v>45.646000000000001</v>
      </c>
      <c r="V357">
        <v>53.296999999999997</v>
      </c>
      <c r="W357" s="74" t="s">
        <v>3004</v>
      </c>
      <c r="X357" s="74" t="s">
        <v>3005</v>
      </c>
      <c r="Y357" s="74" t="s">
        <v>3006</v>
      </c>
      <c r="Z357" s="74" t="s">
        <v>3007</v>
      </c>
      <c r="AA357" s="74" t="s">
        <v>3008</v>
      </c>
      <c r="AB357" s="74" t="s">
        <v>3009</v>
      </c>
      <c r="AC357" s="74" t="s">
        <v>3010</v>
      </c>
      <c r="AD357" s="74" t="s">
        <v>3011</v>
      </c>
      <c r="AE357" s="74" t="s">
        <v>3012</v>
      </c>
      <c r="AF357" s="74" t="s">
        <v>3013</v>
      </c>
      <c r="AG357" s="74" t="s">
        <v>3014</v>
      </c>
      <c r="AH357" s="74" t="s">
        <v>3015</v>
      </c>
      <c r="AI357" s="74" t="s">
        <v>3016</v>
      </c>
      <c r="AJ357" s="74" t="s">
        <v>3017</v>
      </c>
      <c r="AK357" s="74" t="s">
        <v>3018</v>
      </c>
      <c r="AL357" s="74" t="s">
        <v>3019</v>
      </c>
      <c r="AM357" s="74" t="s">
        <v>3020</v>
      </c>
      <c r="AN357" s="74" t="s">
        <v>3021</v>
      </c>
      <c r="AO357" s="74" t="s">
        <v>3022</v>
      </c>
      <c r="AP357" s="74" t="s">
        <v>1385</v>
      </c>
      <c r="AQ357" s="74" t="s">
        <v>3023</v>
      </c>
      <c r="AR357" s="74" t="s">
        <v>3024</v>
      </c>
      <c r="AS357" s="74" t="s">
        <v>3025</v>
      </c>
      <c r="AT357" s="74" t="s">
        <v>3026</v>
      </c>
      <c r="AU357" s="74" t="s">
        <v>3027</v>
      </c>
      <c r="AV357" s="74" t="s">
        <v>3028</v>
      </c>
      <c r="AW357" s="101">
        <f t="shared" si="14"/>
        <v>55.935798133919626</v>
      </c>
    </row>
    <row r="358" spans="1:49">
      <c r="A358" s="1" t="s">
        <v>130</v>
      </c>
      <c r="B358" s="1">
        <v>2019</v>
      </c>
      <c r="C358" s="2">
        <v>43490</v>
      </c>
      <c r="D358" s="1" t="s">
        <v>72</v>
      </c>
      <c r="E358" s="46" t="s">
        <v>595</v>
      </c>
      <c r="F358">
        <v>4</v>
      </c>
      <c r="G358" t="s">
        <v>36</v>
      </c>
      <c r="H358" t="e">
        <f t="shared" si="15"/>
        <v>#N/A</v>
      </c>
      <c r="I358" t="e">
        <f t="shared" si="16"/>
        <v>#N/A</v>
      </c>
      <c r="J358" t="e">
        <f t="shared" si="17"/>
        <v>#N/A</v>
      </c>
      <c r="K358" t="e">
        <f t="shared" si="18"/>
        <v>#N/A</v>
      </c>
      <c r="P358" s="46">
        <v>2</v>
      </c>
      <c r="Q358">
        <v>14.757</v>
      </c>
      <c r="R358">
        <v>23.292999999999999</v>
      </c>
      <c r="S358">
        <v>31.271999999999998</v>
      </c>
      <c r="T358">
        <v>39.03</v>
      </c>
      <c r="U358">
        <v>46.85</v>
      </c>
      <c r="V358">
        <v>54.594000000000001</v>
      </c>
      <c r="W358" s="74" t="s">
        <v>3029</v>
      </c>
      <c r="X358" s="74" t="s">
        <v>3030</v>
      </c>
      <c r="Y358" s="74" t="s">
        <v>3031</v>
      </c>
      <c r="Z358" s="74" t="s">
        <v>3032</v>
      </c>
      <c r="AA358" s="74" t="s">
        <v>3033</v>
      </c>
      <c r="AB358" s="74" t="s">
        <v>3034</v>
      </c>
      <c r="AC358" s="74" t="s">
        <v>3035</v>
      </c>
      <c r="AD358" s="74" t="s">
        <v>3036</v>
      </c>
      <c r="AE358" s="74" t="s">
        <v>3037</v>
      </c>
      <c r="AF358" s="74" t="s">
        <v>3038</v>
      </c>
      <c r="AG358" s="74" t="s">
        <v>3039</v>
      </c>
      <c r="AH358" s="74" t="s">
        <v>3040</v>
      </c>
      <c r="AI358" s="74" t="s">
        <v>3041</v>
      </c>
      <c r="AJ358" s="74" t="s">
        <v>3042</v>
      </c>
      <c r="AK358" s="74" t="s">
        <v>3043</v>
      </c>
      <c r="AL358" s="74" t="s">
        <v>3044</v>
      </c>
      <c r="AM358" s="74" t="s">
        <v>3045</v>
      </c>
      <c r="AN358" s="74" t="s">
        <v>3046</v>
      </c>
      <c r="AO358" s="74" t="s">
        <v>3047</v>
      </c>
      <c r="AP358" s="74" t="s">
        <v>3048</v>
      </c>
      <c r="AQ358" s="74" t="s">
        <v>3049</v>
      </c>
      <c r="AR358" s="74" t="s">
        <v>3050</v>
      </c>
      <c r="AS358" s="74" t="s">
        <v>3051</v>
      </c>
      <c r="AT358" s="74" t="s">
        <v>3052</v>
      </c>
      <c r="AU358" s="74" t="s">
        <v>3053</v>
      </c>
      <c r="AV358" s="74" t="s">
        <v>3054</v>
      </c>
      <c r="AW358" s="101">
        <f t="shared" si="14"/>
        <v>54.493850520340587</v>
      </c>
    </row>
    <row r="359" spans="1:49">
      <c r="A359" s="1" t="s">
        <v>130</v>
      </c>
      <c r="B359" s="1">
        <v>2019</v>
      </c>
      <c r="C359" s="2">
        <v>43490</v>
      </c>
      <c r="D359" s="1" t="s">
        <v>72</v>
      </c>
      <c r="E359" s="46" t="s">
        <v>209</v>
      </c>
      <c r="F359" t="s">
        <v>210</v>
      </c>
      <c r="G359" t="s">
        <v>53</v>
      </c>
      <c r="H359" t="str">
        <f t="shared" si="15"/>
        <v>PATERNOSTER Letizia</v>
      </c>
      <c r="I359" t="str">
        <f t="shared" si="16"/>
        <v>ALZINI Martina</v>
      </c>
      <c r="J359" t="str">
        <f t="shared" si="17"/>
        <v>BALSAMO Elisa</v>
      </c>
      <c r="K359" t="str">
        <f t="shared" si="18"/>
        <v>GUAZZINI Vittoria</v>
      </c>
      <c r="P359" s="46">
        <v>1</v>
      </c>
      <c r="Q359">
        <v>14.212</v>
      </c>
      <c r="R359">
        <v>22.515999999999998</v>
      </c>
      <c r="S359">
        <v>30.396000000000001</v>
      </c>
      <c r="T359">
        <v>38.165999999999997</v>
      </c>
      <c r="U359">
        <v>46.009</v>
      </c>
      <c r="V359">
        <v>53.758000000000003</v>
      </c>
      <c r="W359" s="74" t="s">
        <v>3055</v>
      </c>
      <c r="X359" s="74" t="s">
        <v>3056</v>
      </c>
      <c r="Y359" s="74" t="s">
        <v>3057</v>
      </c>
      <c r="Z359" s="74" t="s">
        <v>3058</v>
      </c>
      <c r="AA359" s="74" t="s">
        <v>3059</v>
      </c>
      <c r="AB359" s="74" t="s">
        <v>3060</v>
      </c>
      <c r="AC359" s="74" t="s">
        <v>3061</v>
      </c>
      <c r="AD359" s="74" t="s">
        <v>3062</v>
      </c>
      <c r="AE359" s="74" t="s">
        <v>3063</v>
      </c>
      <c r="AF359" s="74" t="s">
        <v>3064</v>
      </c>
      <c r="AG359" s="74" t="s">
        <v>3065</v>
      </c>
      <c r="AH359" s="74" t="s">
        <v>3066</v>
      </c>
      <c r="AI359" s="74" t="s">
        <v>3067</v>
      </c>
      <c r="AJ359" s="74" t="s">
        <v>3068</v>
      </c>
      <c r="AK359" s="74" t="s">
        <v>3069</v>
      </c>
      <c r="AL359" s="74" t="s">
        <v>3070</v>
      </c>
      <c r="AM359" s="74" t="s">
        <v>3071</v>
      </c>
      <c r="AN359" s="74" t="s">
        <v>3072</v>
      </c>
      <c r="AO359" s="74" t="s">
        <v>3073</v>
      </c>
      <c r="AP359" s="74" t="s">
        <v>3074</v>
      </c>
      <c r="AQ359" s="74" t="s">
        <v>3075</v>
      </c>
      <c r="AR359" s="74" t="s">
        <v>3076</v>
      </c>
      <c r="AS359" s="74" t="s">
        <v>3077</v>
      </c>
      <c r="AT359" s="74" t="s">
        <v>3078</v>
      </c>
      <c r="AU359" s="74" t="s">
        <v>3079</v>
      </c>
      <c r="AV359" s="74" t="s">
        <v>3080</v>
      </c>
      <c r="AW359" s="101">
        <f t="shared" si="14"/>
        <v>55.850104525022019</v>
      </c>
    </row>
    <row r="360" spans="1:49">
      <c r="A360" s="1" t="s">
        <v>130</v>
      </c>
      <c r="B360" s="1">
        <v>2019</v>
      </c>
      <c r="C360" s="2">
        <v>43490</v>
      </c>
      <c r="D360" s="1" t="s">
        <v>72</v>
      </c>
      <c r="E360" s="46" t="s">
        <v>209</v>
      </c>
      <c r="F360" t="s">
        <v>210</v>
      </c>
      <c r="G360" t="s">
        <v>15</v>
      </c>
      <c r="H360" t="str">
        <f t="shared" si="15"/>
        <v>BECKER Charlotte</v>
      </c>
      <c r="I360" t="str">
        <f t="shared" si="16"/>
        <v>BRAUSSE Franziska</v>
      </c>
      <c r="J360" t="str">
        <f t="shared" si="17"/>
        <v>BRENNAUER Lisa</v>
      </c>
      <c r="K360" t="str">
        <f t="shared" si="18"/>
        <v>KLEIN Lisa</v>
      </c>
      <c r="P360" s="46">
        <v>2</v>
      </c>
      <c r="Q360">
        <v>14.173999999999999</v>
      </c>
      <c r="R360">
        <v>22.658000000000001</v>
      </c>
      <c r="S360">
        <v>30.713000000000001</v>
      </c>
      <c r="T360">
        <v>38.685000000000002</v>
      </c>
      <c r="U360">
        <v>46.558999999999997</v>
      </c>
      <c r="V360">
        <v>54.344000000000001</v>
      </c>
      <c r="W360" s="74" t="s">
        <v>3081</v>
      </c>
      <c r="X360" s="74" t="s">
        <v>3082</v>
      </c>
      <c r="Y360" s="74" t="s">
        <v>3083</v>
      </c>
      <c r="Z360" s="74" t="s">
        <v>3084</v>
      </c>
      <c r="AA360" s="74" t="s">
        <v>3085</v>
      </c>
      <c r="AB360" s="74" t="s">
        <v>3086</v>
      </c>
      <c r="AC360" s="74" t="s">
        <v>3087</v>
      </c>
      <c r="AD360" s="74" t="s">
        <v>3088</v>
      </c>
      <c r="AE360" s="74" t="s">
        <v>3089</v>
      </c>
      <c r="AF360" s="74" t="s">
        <v>3090</v>
      </c>
      <c r="AG360" s="74" t="s">
        <v>3091</v>
      </c>
      <c r="AH360" s="74" t="s">
        <v>3092</v>
      </c>
      <c r="AI360" s="74" t="s">
        <v>3093</v>
      </c>
      <c r="AJ360" s="74" t="s">
        <v>3094</v>
      </c>
      <c r="AK360" s="74" t="s">
        <v>3095</v>
      </c>
      <c r="AL360" s="74" t="s">
        <v>3096</v>
      </c>
      <c r="AM360" s="74" t="s">
        <v>3097</v>
      </c>
      <c r="AN360" s="74" t="s">
        <v>3098</v>
      </c>
      <c r="AO360" s="74" t="s">
        <v>3099</v>
      </c>
      <c r="AP360" s="74" t="s">
        <v>3100</v>
      </c>
      <c r="AQ360" s="74" t="s">
        <v>3101</v>
      </c>
      <c r="AR360" s="74" t="s">
        <v>3102</v>
      </c>
      <c r="AS360" s="74" t="s">
        <v>3103</v>
      </c>
      <c r="AT360" s="74" t="s">
        <v>3104</v>
      </c>
      <c r="AU360" s="74" t="s">
        <v>3105</v>
      </c>
      <c r="AV360" s="74" t="s">
        <v>3106</v>
      </c>
      <c r="AW360" s="101">
        <f t="shared" si="14"/>
        <v>54.69275207091826</v>
      </c>
    </row>
    <row r="361" spans="1:49">
      <c r="A361" s="1" t="s">
        <v>130</v>
      </c>
      <c r="B361" s="1">
        <v>2019</v>
      </c>
      <c r="C361" s="2">
        <v>43490</v>
      </c>
      <c r="D361" s="1" t="s">
        <v>72</v>
      </c>
      <c r="E361" s="46" t="s">
        <v>209</v>
      </c>
      <c r="F361" t="s">
        <v>211</v>
      </c>
      <c r="G361" t="s">
        <v>29</v>
      </c>
      <c r="H361" t="e">
        <f t="shared" si="15"/>
        <v>#N/A</v>
      </c>
      <c r="I361" t="e">
        <f t="shared" si="16"/>
        <v>#N/A</v>
      </c>
      <c r="J361" t="e">
        <f t="shared" si="17"/>
        <v>#N/A</v>
      </c>
      <c r="K361" t="e">
        <f t="shared" si="18"/>
        <v>#N/A</v>
      </c>
      <c r="P361" s="46">
        <v>3</v>
      </c>
      <c r="Q361">
        <v>13.965999999999999</v>
      </c>
      <c r="R361">
        <v>22.129000000000001</v>
      </c>
      <c r="S361">
        <v>30.02</v>
      </c>
      <c r="T361">
        <v>37.926000000000002</v>
      </c>
      <c r="U361">
        <v>45.694000000000003</v>
      </c>
      <c r="V361">
        <v>53.564</v>
      </c>
      <c r="W361" s="74" t="s">
        <v>3107</v>
      </c>
      <c r="X361" s="74" t="s">
        <v>3108</v>
      </c>
      <c r="Y361" s="74" t="s">
        <v>3109</v>
      </c>
      <c r="Z361" s="74" t="s">
        <v>3110</v>
      </c>
      <c r="AA361" s="74" t="s">
        <v>3111</v>
      </c>
      <c r="AB361" s="74" t="s">
        <v>3112</v>
      </c>
      <c r="AC361" s="74" t="s">
        <v>3113</v>
      </c>
      <c r="AD361" s="74" t="s">
        <v>3114</v>
      </c>
      <c r="AE361" s="74" t="s">
        <v>3115</v>
      </c>
      <c r="AF361" s="74" t="s">
        <v>3116</v>
      </c>
      <c r="AG361" s="74" t="s">
        <v>3117</v>
      </c>
      <c r="AH361" s="74" t="s">
        <v>3118</v>
      </c>
      <c r="AI361" s="74" t="s">
        <v>3119</v>
      </c>
      <c r="AJ361" s="74" t="s">
        <v>3120</v>
      </c>
      <c r="AK361" s="74" t="s">
        <v>3121</v>
      </c>
      <c r="AL361" s="74" t="s">
        <v>3122</v>
      </c>
      <c r="AM361" s="74" t="s">
        <v>3123</v>
      </c>
      <c r="AN361" s="74" t="s">
        <v>3124</v>
      </c>
      <c r="AO361" s="74" t="s">
        <v>3125</v>
      </c>
      <c r="AP361" s="74" t="s">
        <v>3126</v>
      </c>
      <c r="AQ361" s="74" t="s">
        <v>3127</v>
      </c>
      <c r="AR361" s="74" t="s">
        <v>3128</v>
      </c>
      <c r="AS361" s="74" t="s">
        <v>3129</v>
      </c>
      <c r="AT361" s="74" t="s">
        <v>3130</v>
      </c>
      <c r="AU361" s="74" t="s">
        <v>3131</v>
      </c>
      <c r="AV361" s="74" t="s">
        <v>3132</v>
      </c>
      <c r="AW361" s="101">
        <f t="shared" si="14"/>
        <v>55.102532803226559</v>
      </c>
    </row>
    <row r="362" spans="1:49">
      <c r="A362" s="1" t="s">
        <v>130</v>
      </c>
      <c r="B362" s="1">
        <v>2019</v>
      </c>
      <c r="C362" s="2">
        <v>43490</v>
      </c>
      <c r="D362" s="1" t="s">
        <v>72</v>
      </c>
      <c r="E362" s="46" t="s">
        <v>209</v>
      </c>
      <c r="F362" t="s">
        <v>211</v>
      </c>
      <c r="G362" t="s">
        <v>17</v>
      </c>
      <c r="H362" t="str">
        <f t="shared" si="15"/>
        <v>DEMAY Coralie</v>
      </c>
      <c r="I362" t="str">
        <f t="shared" si="16"/>
        <v>BORRAS Marion</v>
      </c>
      <c r="J362" t="str">
        <f t="shared" si="17"/>
        <v>COPPONI Clara</v>
      </c>
      <c r="K362" t="str">
        <f t="shared" si="18"/>
        <v>JEULAND Pascale</v>
      </c>
      <c r="P362" s="46">
        <v>4</v>
      </c>
      <c r="Q362">
        <v>14.087999999999999</v>
      </c>
      <c r="R362">
        <v>22.631</v>
      </c>
      <c r="S362">
        <v>30.591999999999999</v>
      </c>
      <c r="T362">
        <v>38.454000000000001</v>
      </c>
      <c r="U362">
        <v>46.253</v>
      </c>
      <c r="V362">
        <v>54.225999999999999</v>
      </c>
      <c r="W362" s="74" t="s">
        <v>3133</v>
      </c>
      <c r="X362" s="74" t="s">
        <v>3134</v>
      </c>
      <c r="Y362" s="74" t="s">
        <v>3135</v>
      </c>
      <c r="Z362" s="74" t="s">
        <v>3136</v>
      </c>
      <c r="AA362" s="74" t="s">
        <v>3137</v>
      </c>
      <c r="AB362" s="74" t="s">
        <v>3138</v>
      </c>
      <c r="AC362" s="74" t="s">
        <v>3139</v>
      </c>
      <c r="AD362" s="74" t="s">
        <v>3140</v>
      </c>
      <c r="AE362" s="74" t="s">
        <v>3141</v>
      </c>
      <c r="AF362" s="74" t="s">
        <v>3142</v>
      </c>
      <c r="AG362" s="74" t="s">
        <v>3143</v>
      </c>
      <c r="AH362" s="74" t="s">
        <v>3144</v>
      </c>
      <c r="AI362" s="74" t="s">
        <v>3145</v>
      </c>
      <c r="AJ362" s="74" t="s">
        <v>3146</v>
      </c>
      <c r="AK362" s="74" t="s">
        <v>3147</v>
      </c>
      <c r="AL362" s="74" t="s">
        <v>3148</v>
      </c>
      <c r="AM362" s="74" t="s">
        <v>3149</v>
      </c>
      <c r="AN362" s="74" t="s">
        <v>3150</v>
      </c>
      <c r="AO362" s="74" t="s">
        <v>3151</v>
      </c>
      <c r="AP362" s="74" t="s">
        <v>3152</v>
      </c>
      <c r="AQ362" s="74" t="s">
        <v>3153</v>
      </c>
      <c r="AR362" s="74" t="s">
        <v>3154</v>
      </c>
      <c r="AS362" s="74" t="s">
        <v>3155</v>
      </c>
      <c r="AT362" s="74" t="s">
        <v>3156</v>
      </c>
      <c r="AU362" s="74" t="s">
        <v>3157</v>
      </c>
      <c r="AV362" s="74" t="s">
        <v>3158</v>
      </c>
      <c r="AW362" s="101">
        <f t="shared" si="14"/>
        <v>53.96148499008833</v>
      </c>
    </row>
    <row r="363" spans="1:49">
      <c r="A363" s="1" t="s">
        <v>162</v>
      </c>
      <c r="B363" s="1">
        <v>2019</v>
      </c>
      <c r="C363" s="24">
        <v>43483</v>
      </c>
      <c r="D363" s="1" t="s">
        <v>72</v>
      </c>
      <c r="E363" s="46" t="s">
        <v>518</v>
      </c>
      <c r="F363" t="s">
        <v>518</v>
      </c>
      <c r="G363" t="s">
        <v>29</v>
      </c>
      <c r="H363" t="s">
        <v>333</v>
      </c>
      <c r="I363" t="s">
        <v>346</v>
      </c>
      <c r="J363" t="s">
        <v>557</v>
      </c>
      <c r="K363" t="s">
        <v>1041</v>
      </c>
      <c r="P363" s="46">
        <v>1</v>
      </c>
      <c r="Q363">
        <v>13.981</v>
      </c>
      <c r="R363">
        <v>22.129000000000001</v>
      </c>
      <c r="S363">
        <v>29.957999999999998</v>
      </c>
      <c r="T363">
        <v>37.948</v>
      </c>
      <c r="U363">
        <v>45.683999999999997</v>
      </c>
      <c r="V363">
        <v>53.567999999999998</v>
      </c>
      <c r="W363" s="74" t="s">
        <v>3159</v>
      </c>
      <c r="X363" s="74" t="s">
        <v>3160</v>
      </c>
      <c r="Y363" s="74" t="s">
        <v>3161</v>
      </c>
      <c r="Z363" s="74" t="s">
        <v>3162</v>
      </c>
      <c r="AA363" s="74" t="s">
        <v>3163</v>
      </c>
      <c r="AB363" s="74" t="s">
        <v>3164</v>
      </c>
      <c r="AC363" s="74" t="s">
        <v>3165</v>
      </c>
      <c r="AD363" s="74" t="s">
        <v>3166</v>
      </c>
      <c r="AE363" s="74" t="s">
        <v>3167</v>
      </c>
      <c r="AF363" s="74" t="s">
        <v>3168</v>
      </c>
      <c r="AG363" s="74" t="s">
        <v>3169</v>
      </c>
      <c r="AH363" s="74" t="s">
        <v>3170</v>
      </c>
      <c r="AI363" s="74" t="s">
        <v>3171</v>
      </c>
      <c r="AJ363" s="74" t="s">
        <v>3172</v>
      </c>
      <c r="AK363" s="74" t="s">
        <v>3173</v>
      </c>
      <c r="AL363" s="74" t="s">
        <v>3174</v>
      </c>
      <c r="AM363" s="74" t="s">
        <v>3175</v>
      </c>
      <c r="AN363" s="74" t="s">
        <v>3176</v>
      </c>
      <c r="AO363" s="74" t="s">
        <v>3177</v>
      </c>
      <c r="AP363" s="74" t="s">
        <v>3178</v>
      </c>
      <c r="AQ363" s="74" t="s">
        <v>3179</v>
      </c>
      <c r="AR363" s="74" t="s">
        <v>3180</v>
      </c>
      <c r="AS363" s="74" t="s">
        <v>3181</v>
      </c>
      <c r="AT363" s="74" t="s">
        <v>3182</v>
      </c>
      <c r="AU363" s="74" t="s">
        <v>3183</v>
      </c>
      <c r="AV363" s="74" t="s">
        <v>3184</v>
      </c>
      <c r="AW363" s="101">
        <f t="shared" si="14"/>
        <v>55.630889051145651</v>
      </c>
    </row>
    <row r="364" spans="1:49">
      <c r="A364" s="1" t="s">
        <v>162</v>
      </c>
      <c r="B364" s="1">
        <v>2019</v>
      </c>
      <c r="C364" s="24">
        <v>43483</v>
      </c>
      <c r="D364" s="1" t="s">
        <v>72</v>
      </c>
      <c r="E364" s="46" t="s">
        <v>518</v>
      </c>
      <c r="F364" t="s">
        <v>518</v>
      </c>
      <c r="G364" t="s">
        <v>27</v>
      </c>
      <c r="H364" t="s">
        <v>317</v>
      </c>
      <c r="I364" t="s">
        <v>573</v>
      </c>
      <c r="J364" t="s">
        <v>1039</v>
      </c>
      <c r="K364" t="s">
        <v>1040</v>
      </c>
      <c r="P364" s="46">
        <v>2</v>
      </c>
      <c r="Q364">
        <v>14.132</v>
      </c>
      <c r="R364">
        <v>22.274000000000001</v>
      </c>
      <c r="S364">
        <v>30.042000000000002</v>
      </c>
      <c r="T364">
        <v>37.878999999999998</v>
      </c>
      <c r="U364">
        <v>45.567</v>
      </c>
      <c r="V364">
        <v>53.265000000000001</v>
      </c>
      <c r="W364" s="74" t="s">
        <v>3185</v>
      </c>
      <c r="X364" s="74" t="s">
        <v>3186</v>
      </c>
      <c r="Y364" s="74" t="s">
        <v>3187</v>
      </c>
      <c r="Z364" s="74" t="s">
        <v>3188</v>
      </c>
      <c r="AA364" s="74" t="s">
        <v>3189</v>
      </c>
      <c r="AB364" s="74" t="s">
        <v>3190</v>
      </c>
      <c r="AC364" s="74" t="s">
        <v>3191</v>
      </c>
      <c r="AD364" s="74" t="s">
        <v>3192</v>
      </c>
      <c r="AE364" s="74" t="s">
        <v>3193</v>
      </c>
      <c r="AF364" s="74" t="s">
        <v>3194</v>
      </c>
      <c r="AG364" s="74" t="s">
        <v>3195</v>
      </c>
      <c r="AH364" s="74" t="s">
        <v>3196</v>
      </c>
      <c r="AI364" s="74" t="s">
        <v>3197</v>
      </c>
      <c r="AJ364" s="74" t="s">
        <v>3198</v>
      </c>
      <c r="AK364" s="74" t="s">
        <v>3199</v>
      </c>
      <c r="AL364" s="74" t="s">
        <v>3200</v>
      </c>
      <c r="AM364" s="74" t="s">
        <v>3201</v>
      </c>
      <c r="AN364" s="74" t="s">
        <v>3202</v>
      </c>
      <c r="AO364" s="74" t="s">
        <v>3203</v>
      </c>
      <c r="AP364" s="74" t="s">
        <v>3204</v>
      </c>
      <c r="AQ364" s="74" t="s">
        <v>3205</v>
      </c>
      <c r="AR364" s="74" t="s">
        <v>3206</v>
      </c>
      <c r="AS364" s="74" t="s">
        <v>3207</v>
      </c>
      <c r="AT364" s="74" t="s">
        <v>3208</v>
      </c>
      <c r="AU364" s="74" t="s">
        <v>3209</v>
      </c>
      <c r="AV364" s="74" t="s">
        <v>3210</v>
      </c>
      <c r="AW364" s="101">
        <f t="shared" si="14"/>
        <v>55.440695780732042</v>
      </c>
    </row>
    <row r="365" spans="1:49">
      <c r="A365" s="1" t="s">
        <v>162</v>
      </c>
      <c r="B365" s="1">
        <v>2019</v>
      </c>
      <c r="C365" s="24">
        <v>43483</v>
      </c>
      <c r="D365" s="1" t="s">
        <v>72</v>
      </c>
      <c r="E365" s="46" t="s">
        <v>518</v>
      </c>
      <c r="F365" t="s">
        <v>518</v>
      </c>
      <c r="G365" t="s">
        <v>53</v>
      </c>
      <c r="H365" t="s">
        <v>233</v>
      </c>
      <c r="I365" t="s">
        <v>308</v>
      </c>
      <c r="J365" t="s">
        <v>619</v>
      </c>
      <c r="K365" t="s">
        <v>1153</v>
      </c>
      <c r="P365" s="46">
        <v>3</v>
      </c>
      <c r="Q365">
        <v>14.417999999999999</v>
      </c>
      <c r="R365">
        <v>22.693999999999999</v>
      </c>
      <c r="S365">
        <v>30.533000000000001</v>
      </c>
      <c r="T365">
        <v>38.351999999999997</v>
      </c>
      <c r="U365">
        <v>46.012</v>
      </c>
      <c r="V365">
        <v>53.634</v>
      </c>
      <c r="W365" s="74" t="s">
        <v>3211</v>
      </c>
      <c r="X365" s="74" t="s">
        <v>3212</v>
      </c>
      <c r="Y365" s="74" t="s">
        <v>3213</v>
      </c>
      <c r="Z365" s="74" t="s">
        <v>3214</v>
      </c>
      <c r="AA365" s="74" t="s">
        <v>3215</v>
      </c>
      <c r="AB365" s="74" t="s">
        <v>3216</v>
      </c>
      <c r="AC365" s="74" t="s">
        <v>3217</v>
      </c>
      <c r="AD365" s="74" t="s">
        <v>3218</v>
      </c>
      <c r="AE365" s="74" t="s">
        <v>3219</v>
      </c>
      <c r="AF365" s="74" t="s">
        <v>3220</v>
      </c>
      <c r="AG365" s="74" t="s">
        <v>3221</v>
      </c>
      <c r="AH365" s="74" t="s">
        <v>3222</v>
      </c>
      <c r="AI365" s="74" t="s">
        <v>3223</v>
      </c>
      <c r="AJ365" s="74" t="s">
        <v>3224</v>
      </c>
      <c r="AK365" s="74" t="s">
        <v>3225</v>
      </c>
      <c r="AL365" s="74" t="s">
        <v>3226</v>
      </c>
      <c r="AM365" s="74" t="s">
        <v>3227</v>
      </c>
      <c r="AN365" s="74" t="s">
        <v>3228</v>
      </c>
      <c r="AO365" s="74" t="s">
        <v>3229</v>
      </c>
      <c r="AP365" s="74" t="s">
        <v>3230</v>
      </c>
      <c r="AQ365" s="74" t="s">
        <v>3231</v>
      </c>
      <c r="AR365" s="74" t="s">
        <v>3232</v>
      </c>
      <c r="AS365" s="74" t="s">
        <v>3233</v>
      </c>
      <c r="AT365" s="74" t="s">
        <v>3234</v>
      </c>
      <c r="AU365" s="74" t="s">
        <v>3235</v>
      </c>
      <c r="AV365" s="74" t="s">
        <v>3236</v>
      </c>
      <c r="AW365" s="101">
        <f t="shared" si="14"/>
        <v>55.216629408223447</v>
      </c>
    </row>
    <row r="366" spans="1:49">
      <c r="A366" s="1" t="s">
        <v>162</v>
      </c>
      <c r="B366" s="1">
        <v>2019</v>
      </c>
      <c r="C366" s="24">
        <v>43483</v>
      </c>
      <c r="D366" s="1" t="s">
        <v>72</v>
      </c>
      <c r="E366" s="46" t="s">
        <v>518</v>
      </c>
      <c r="F366" t="s">
        <v>518</v>
      </c>
      <c r="G366" t="s">
        <v>51</v>
      </c>
      <c r="H366" t="s">
        <v>1072</v>
      </c>
      <c r="I366" t="s">
        <v>243</v>
      </c>
      <c r="J366" t="s">
        <v>1046</v>
      </c>
      <c r="K366" t="s">
        <v>1047</v>
      </c>
      <c r="P366" s="46">
        <v>4</v>
      </c>
      <c r="Q366">
        <v>14.577</v>
      </c>
      <c r="R366">
        <v>23.35</v>
      </c>
      <c r="S366">
        <v>31.855</v>
      </c>
      <c r="T366">
        <v>40.054000000000002</v>
      </c>
      <c r="U366">
        <v>48.311999999999998</v>
      </c>
      <c r="V366">
        <v>56.38</v>
      </c>
      <c r="W366" s="74" t="s">
        <v>3237</v>
      </c>
      <c r="X366" s="74" t="s">
        <v>3238</v>
      </c>
      <c r="Y366" s="74" t="s">
        <v>3239</v>
      </c>
      <c r="Z366" s="74" t="s">
        <v>3240</v>
      </c>
      <c r="AA366" s="74" t="s">
        <v>3241</v>
      </c>
      <c r="AB366" s="74" t="s">
        <v>3242</v>
      </c>
      <c r="AC366" s="74" t="s">
        <v>3243</v>
      </c>
      <c r="AD366" s="74" t="s">
        <v>3244</v>
      </c>
      <c r="AE366" s="74" t="s">
        <v>3245</v>
      </c>
      <c r="AF366" s="74" t="s">
        <v>3246</v>
      </c>
      <c r="AG366" s="74" t="s">
        <v>3247</v>
      </c>
      <c r="AH366" s="74" t="s">
        <v>3248</v>
      </c>
      <c r="AI366" s="74" t="s">
        <v>3249</v>
      </c>
      <c r="AJ366" s="74" t="s">
        <v>3250</v>
      </c>
      <c r="AK366" s="74" t="s">
        <v>3251</v>
      </c>
      <c r="AL366" s="74" t="s">
        <v>3252</v>
      </c>
      <c r="AM366" s="74" t="s">
        <v>3253</v>
      </c>
      <c r="AN366" s="74" t="s">
        <v>3254</v>
      </c>
      <c r="AO366" s="74" t="s">
        <v>3255</v>
      </c>
      <c r="AP366" s="74" t="s">
        <v>3256</v>
      </c>
      <c r="AQ366" s="74" t="s">
        <v>3257</v>
      </c>
      <c r="AR366" s="74" t="s">
        <v>3258</v>
      </c>
      <c r="AS366" s="74" t="s">
        <v>3259</v>
      </c>
      <c r="AT366" s="74" t="s">
        <v>3260</v>
      </c>
      <c r="AU366" s="74" t="s">
        <v>3261</v>
      </c>
      <c r="AV366" s="74" t="s">
        <v>3262</v>
      </c>
      <c r="AW366" s="101">
        <f t="shared" si="14"/>
        <v>52.792890557404931</v>
      </c>
    </row>
    <row r="367" spans="1:49">
      <c r="A367" s="1" t="s">
        <v>162</v>
      </c>
      <c r="B367" s="1">
        <v>2019</v>
      </c>
      <c r="C367" s="24">
        <v>43483</v>
      </c>
      <c r="D367" s="1" t="s">
        <v>72</v>
      </c>
      <c r="E367" s="46" t="s">
        <v>518</v>
      </c>
      <c r="F367" t="s">
        <v>518</v>
      </c>
      <c r="G367" t="s">
        <v>165</v>
      </c>
      <c r="H367" t="s">
        <v>28</v>
      </c>
      <c r="I367" t="s">
        <v>2538</v>
      </c>
      <c r="J367" t="s">
        <v>1068</v>
      </c>
      <c r="K367" t="s">
        <v>558</v>
      </c>
      <c r="P367" s="46">
        <v>5</v>
      </c>
      <c r="Q367">
        <v>14.513</v>
      </c>
      <c r="R367">
        <v>23.062000000000001</v>
      </c>
      <c r="S367">
        <v>31.367000000000001</v>
      </c>
      <c r="T367">
        <v>39.828000000000003</v>
      </c>
      <c r="U367">
        <v>48.174999999999997</v>
      </c>
      <c r="V367">
        <v>56.570999999999998</v>
      </c>
      <c r="W367" s="74" t="s">
        <v>3263</v>
      </c>
      <c r="X367" s="74" t="s">
        <v>3264</v>
      </c>
      <c r="Y367" s="74" t="s">
        <v>3265</v>
      </c>
      <c r="Z367" s="74" t="s">
        <v>3266</v>
      </c>
      <c r="AA367" s="74" t="s">
        <v>3267</v>
      </c>
      <c r="AB367" s="74" t="s">
        <v>3268</v>
      </c>
      <c r="AC367" s="74" t="s">
        <v>3269</v>
      </c>
      <c r="AD367" s="74" t="s">
        <v>3270</v>
      </c>
      <c r="AE367" s="74" t="s">
        <v>3271</v>
      </c>
      <c r="AF367" s="74" t="s">
        <v>3272</v>
      </c>
      <c r="AG367" s="74" t="s">
        <v>3273</v>
      </c>
      <c r="AH367" s="74" t="s">
        <v>3274</v>
      </c>
      <c r="AI367" s="74" t="s">
        <v>3275</v>
      </c>
      <c r="AJ367" s="74" t="s">
        <v>3276</v>
      </c>
      <c r="AK367" s="74" t="s">
        <v>3277</v>
      </c>
      <c r="AL367" s="74" t="s">
        <v>3278</v>
      </c>
      <c r="AM367" s="74" t="s">
        <v>3279</v>
      </c>
      <c r="AN367" s="74" t="s">
        <v>3280</v>
      </c>
      <c r="AO367" s="74" t="s">
        <v>3281</v>
      </c>
      <c r="AP367" s="74" t="s">
        <v>3282</v>
      </c>
      <c r="AQ367" s="74" t="s">
        <v>3283</v>
      </c>
      <c r="AR367" s="74" t="s">
        <v>3284</v>
      </c>
      <c r="AS367" s="74" t="s">
        <v>3285</v>
      </c>
      <c r="AT367" s="74" t="s">
        <v>3286</v>
      </c>
      <c r="AU367" s="74" t="s">
        <v>3287</v>
      </c>
      <c r="AV367" s="74" t="s">
        <v>3288</v>
      </c>
      <c r="AW367" s="101">
        <f t="shared" ref="AW367:AW382" si="19">3.6*4000/(AV367*86400)</f>
        <v>52.424639580602879</v>
      </c>
    </row>
    <row r="368" spans="1:49">
      <c r="A368" s="1" t="s">
        <v>162</v>
      </c>
      <c r="B368" s="1">
        <v>2019</v>
      </c>
      <c r="C368" s="24">
        <v>43483</v>
      </c>
      <c r="D368" s="1" t="s">
        <v>72</v>
      </c>
      <c r="E368" s="46" t="s">
        <v>518</v>
      </c>
      <c r="F368" t="s">
        <v>518</v>
      </c>
      <c r="G368" t="s">
        <v>31</v>
      </c>
      <c r="H368" t="s">
        <v>292</v>
      </c>
      <c r="I368" t="s">
        <v>358</v>
      </c>
      <c r="J368" t="s">
        <v>1395</v>
      </c>
      <c r="K368" t="s">
        <v>291</v>
      </c>
      <c r="P368" s="46">
        <v>6</v>
      </c>
      <c r="Q368">
        <v>14.292999999999999</v>
      </c>
      <c r="R368">
        <v>22.532</v>
      </c>
      <c r="S368">
        <v>30.838000000000001</v>
      </c>
      <c r="T368">
        <v>38.994</v>
      </c>
      <c r="U368">
        <v>47.387999999999998</v>
      </c>
      <c r="V368">
        <v>55.69</v>
      </c>
      <c r="W368" s="74" t="s">
        <v>3289</v>
      </c>
      <c r="X368" s="74" t="s">
        <v>3290</v>
      </c>
      <c r="Y368" s="74" t="s">
        <v>3291</v>
      </c>
      <c r="Z368" s="74" t="s">
        <v>3292</v>
      </c>
      <c r="AA368" s="74" t="s">
        <v>3293</v>
      </c>
      <c r="AB368" s="74" t="s">
        <v>3294</v>
      </c>
      <c r="AC368" s="74" t="s">
        <v>3295</v>
      </c>
      <c r="AD368" s="74" t="s">
        <v>3296</v>
      </c>
      <c r="AE368" s="74" t="s">
        <v>3297</v>
      </c>
      <c r="AF368" s="74" t="s">
        <v>3298</v>
      </c>
      <c r="AG368" s="74" t="s">
        <v>3299</v>
      </c>
      <c r="AH368" s="74" t="s">
        <v>3300</v>
      </c>
      <c r="AI368" s="74" t="s">
        <v>3301</v>
      </c>
      <c r="AJ368" s="74" t="s">
        <v>3302</v>
      </c>
      <c r="AK368" s="74" t="s">
        <v>3303</v>
      </c>
      <c r="AL368" s="74" t="s">
        <v>3304</v>
      </c>
      <c r="AM368" s="74" t="s">
        <v>3305</v>
      </c>
      <c r="AN368" s="74" t="s">
        <v>3306</v>
      </c>
      <c r="AO368" s="74" t="s">
        <v>3307</v>
      </c>
      <c r="AP368" s="74" t="s">
        <v>3308</v>
      </c>
      <c r="AQ368" s="74" t="s">
        <v>3309</v>
      </c>
      <c r="AR368" s="74" t="s">
        <v>3310</v>
      </c>
      <c r="AS368" s="74" t="s">
        <v>3311</v>
      </c>
      <c r="AT368" s="74" t="s">
        <v>3312</v>
      </c>
      <c r="AU368" s="74" t="s">
        <v>3313</v>
      </c>
      <c r="AV368" s="74" t="s">
        <v>3314</v>
      </c>
      <c r="AW368" s="101">
        <f t="shared" si="19"/>
        <v>52.295177222545043</v>
      </c>
    </row>
    <row r="369" spans="1:49">
      <c r="A369" s="1" t="s">
        <v>162</v>
      </c>
      <c r="B369" s="1">
        <v>2019</v>
      </c>
      <c r="C369" s="24">
        <v>43483</v>
      </c>
      <c r="D369" s="1" t="s">
        <v>72</v>
      </c>
      <c r="E369" s="46" t="s">
        <v>518</v>
      </c>
      <c r="F369" t="s">
        <v>518</v>
      </c>
      <c r="G369" t="s">
        <v>40</v>
      </c>
      <c r="H369" t="s">
        <v>331</v>
      </c>
      <c r="I369" t="s">
        <v>2822</v>
      </c>
      <c r="J369" t="s">
        <v>324</v>
      </c>
      <c r="K369" t="s">
        <v>1063</v>
      </c>
      <c r="P369" s="46">
        <v>7</v>
      </c>
      <c r="Q369">
        <v>14.416</v>
      </c>
      <c r="R369">
        <v>22.920999999999999</v>
      </c>
      <c r="S369">
        <v>30.983000000000001</v>
      </c>
      <c r="T369">
        <v>39.100999999999999</v>
      </c>
      <c r="U369">
        <v>47.198999999999998</v>
      </c>
      <c r="V369">
        <v>55.536999999999999</v>
      </c>
      <c r="W369" s="74" t="s">
        <v>3315</v>
      </c>
      <c r="X369" s="74" t="s">
        <v>3316</v>
      </c>
      <c r="Y369" s="74" t="s">
        <v>3317</v>
      </c>
      <c r="Z369" s="74" t="s">
        <v>3318</v>
      </c>
      <c r="AA369" s="74" t="s">
        <v>3319</v>
      </c>
      <c r="AB369" s="74" t="s">
        <v>3320</v>
      </c>
      <c r="AC369" s="74" t="s">
        <v>3321</v>
      </c>
      <c r="AD369" s="74" t="s">
        <v>3322</v>
      </c>
      <c r="AE369" s="74" t="s">
        <v>3323</v>
      </c>
      <c r="AF369" s="74" t="s">
        <v>3324</v>
      </c>
      <c r="AG369" s="74" t="s">
        <v>3325</v>
      </c>
      <c r="AH369" s="74" t="s">
        <v>3326</v>
      </c>
      <c r="AI369" s="74" t="s">
        <v>3327</v>
      </c>
      <c r="AJ369" s="74" t="s">
        <v>3328</v>
      </c>
      <c r="AK369" s="74" t="s">
        <v>3329</v>
      </c>
      <c r="AL369" s="74" t="s">
        <v>3330</v>
      </c>
      <c r="AM369" s="74" t="s">
        <v>3331</v>
      </c>
      <c r="AN369" s="74" t="s">
        <v>3332</v>
      </c>
      <c r="AO369" s="74" t="s">
        <v>3333</v>
      </c>
      <c r="AP369" s="74" t="s">
        <v>3334</v>
      </c>
      <c r="AQ369" s="74" t="s">
        <v>3335</v>
      </c>
      <c r="AR369" s="74" t="s">
        <v>3336</v>
      </c>
      <c r="AS369" s="74" t="s">
        <v>3337</v>
      </c>
      <c r="AT369" s="74" t="s">
        <v>3338</v>
      </c>
      <c r="AU369" s="74" t="s">
        <v>3339</v>
      </c>
      <c r="AV369" s="74" t="s">
        <v>3340</v>
      </c>
      <c r="AW369" s="101">
        <f t="shared" si="19"/>
        <v>52.242812985241414</v>
      </c>
    </row>
    <row r="370" spans="1:49">
      <c r="A370" s="1" t="s">
        <v>162</v>
      </c>
      <c r="B370" s="1">
        <v>2019</v>
      </c>
      <c r="C370" s="24">
        <v>43483</v>
      </c>
      <c r="D370" s="1" t="s">
        <v>72</v>
      </c>
      <c r="E370" s="46" t="s">
        <v>518</v>
      </c>
      <c r="F370" t="s">
        <v>518</v>
      </c>
      <c r="G370" t="s">
        <v>38</v>
      </c>
      <c r="H370" t="s">
        <v>3341</v>
      </c>
      <c r="I370" t="s">
        <v>251</v>
      </c>
      <c r="J370" t="s">
        <v>1070</v>
      </c>
      <c r="K370" t="s">
        <v>3342</v>
      </c>
      <c r="P370" s="46">
        <v>8</v>
      </c>
      <c r="Q370">
        <v>14.311</v>
      </c>
      <c r="R370">
        <v>22.783999999999999</v>
      </c>
      <c r="S370">
        <v>31.163</v>
      </c>
      <c r="T370">
        <v>39.478000000000002</v>
      </c>
      <c r="U370">
        <v>47.924999999999997</v>
      </c>
      <c r="V370">
        <v>56.116</v>
      </c>
      <c r="W370" s="74" t="s">
        <v>3343</v>
      </c>
      <c r="X370" s="74" t="s">
        <v>3344</v>
      </c>
      <c r="Y370" s="74" t="s">
        <v>3345</v>
      </c>
      <c r="Z370" s="74" t="s">
        <v>3346</v>
      </c>
      <c r="AA370" s="74" t="s">
        <v>3347</v>
      </c>
      <c r="AB370" s="74" t="s">
        <v>3348</v>
      </c>
      <c r="AC370" s="74" t="s">
        <v>3349</v>
      </c>
      <c r="AD370" s="74" t="s">
        <v>3350</v>
      </c>
      <c r="AE370" s="74" t="s">
        <v>3351</v>
      </c>
      <c r="AF370" s="74" t="s">
        <v>3352</v>
      </c>
      <c r="AG370" s="74" t="s">
        <v>3353</v>
      </c>
      <c r="AH370" s="74" t="s">
        <v>3354</v>
      </c>
      <c r="AI370" s="74" t="s">
        <v>3355</v>
      </c>
      <c r="AJ370" s="74" t="s">
        <v>3356</v>
      </c>
      <c r="AK370" s="74" t="s">
        <v>3357</v>
      </c>
      <c r="AL370" s="74" t="s">
        <v>3358</v>
      </c>
      <c r="AM370" s="74" t="s">
        <v>3359</v>
      </c>
      <c r="AN370" s="74" t="s">
        <v>3360</v>
      </c>
      <c r="AO370" s="74" t="s">
        <v>3361</v>
      </c>
      <c r="AP370" s="74" t="s">
        <v>3362</v>
      </c>
      <c r="AQ370" s="74" t="s">
        <v>3363</v>
      </c>
      <c r="AR370" s="74" t="s">
        <v>3364</v>
      </c>
      <c r="AS370" s="74" t="s">
        <v>3365</v>
      </c>
      <c r="AT370" s="74" t="s">
        <v>3366</v>
      </c>
      <c r="AU370" s="74" t="s">
        <v>3367</v>
      </c>
      <c r="AV370" s="74" t="s">
        <v>3368</v>
      </c>
      <c r="AW370" s="101">
        <f t="shared" si="19"/>
        <v>52.031580278585757</v>
      </c>
    </row>
    <row r="371" spans="1:49">
      <c r="A371" s="1" t="s">
        <v>162</v>
      </c>
      <c r="B371" s="1">
        <v>2019</v>
      </c>
      <c r="C371" s="24">
        <v>43483</v>
      </c>
      <c r="D371" s="1" t="s">
        <v>72</v>
      </c>
      <c r="E371" s="46" t="s">
        <v>595</v>
      </c>
      <c r="F371">
        <v>1</v>
      </c>
      <c r="G371" t="s">
        <v>40</v>
      </c>
      <c r="H371" t="e">
        <f t="shared" ref="H371:H382" si="20">VLOOKUP($G371,$G$337:$K$344,2,FALSE)</f>
        <v>#N/A</v>
      </c>
      <c r="I371" t="e">
        <f t="shared" ref="I371:I382" si="21">VLOOKUP($G371,$G$337:$K$344,3,FALSE)</f>
        <v>#N/A</v>
      </c>
      <c r="J371" t="e">
        <f t="shared" ref="J371:J382" si="22">VLOOKUP($G371,$G$337:$K$344,4,FALSE)</f>
        <v>#N/A</v>
      </c>
      <c r="K371" t="e">
        <f t="shared" ref="K371:K382" si="23">VLOOKUP($G371,$G$337:$K$344,5,FALSE)</f>
        <v>#N/A</v>
      </c>
      <c r="P371" s="46">
        <v>1</v>
      </c>
      <c r="Q371">
        <v>14.467000000000001</v>
      </c>
      <c r="R371">
        <v>22.978000000000002</v>
      </c>
      <c r="S371">
        <v>31.163</v>
      </c>
      <c r="T371">
        <v>39.371000000000002</v>
      </c>
      <c r="U371">
        <v>47.411999999999999</v>
      </c>
      <c r="V371">
        <v>55.439</v>
      </c>
      <c r="W371" s="74" t="s">
        <v>3369</v>
      </c>
      <c r="X371" s="74" t="s">
        <v>3370</v>
      </c>
      <c r="Y371" s="74" t="s">
        <v>3371</v>
      </c>
      <c r="Z371" s="74" t="s">
        <v>3372</v>
      </c>
      <c r="AA371" s="74" t="s">
        <v>3373</v>
      </c>
      <c r="AB371" s="74" t="s">
        <v>3374</v>
      </c>
      <c r="AC371" s="74" t="s">
        <v>3375</v>
      </c>
      <c r="AD371" s="74" t="s">
        <v>3376</v>
      </c>
      <c r="AE371" s="74" t="s">
        <v>3377</v>
      </c>
      <c r="AF371" s="74" t="s">
        <v>3378</v>
      </c>
      <c r="AG371" s="74" t="s">
        <v>3379</v>
      </c>
      <c r="AH371" s="74" t="s">
        <v>3380</v>
      </c>
      <c r="AI371" s="74" t="s">
        <v>3381</v>
      </c>
      <c r="AJ371" s="74" t="s">
        <v>3382</v>
      </c>
      <c r="AK371" s="74" t="s">
        <v>3383</v>
      </c>
      <c r="AL371" s="74" t="s">
        <v>3384</v>
      </c>
      <c r="AM371" s="74" t="s">
        <v>3385</v>
      </c>
      <c r="AN371" s="74" t="s">
        <v>3386</v>
      </c>
      <c r="AO371" s="74" t="s">
        <v>3387</v>
      </c>
      <c r="AP371" s="74" t="s">
        <v>697</v>
      </c>
      <c r="AQ371" s="74" t="s">
        <v>3388</v>
      </c>
      <c r="AR371" s="74" t="s">
        <v>3389</v>
      </c>
      <c r="AS371" s="74" t="s">
        <v>3390</v>
      </c>
      <c r="AT371" s="74" t="s">
        <v>3391</v>
      </c>
      <c r="AU371" s="74" t="s">
        <v>3392</v>
      </c>
      <c r="AV371" s="74" t="s">
        <v>3393</v>
      </c>
      <c r="AW371" s="101">
        <f t="shared" si="19"/>
        <v>53.977262078349497</v>
      </c>
    </row>
    <row r="372" spans="1:49">
      <c r="A372" s="1" t="s">
        <v>162</v>
      </c>
      <c r="B372" s="1">
        <v>2019</v>
      </c>
      <c r="C372" s="24">
        <v>43483</v>
      </c>
      <c r="D372" s="1" t="s">
        <v>72</v>
      </c>
      <c r="E372" s="46" t="s">
        <v>595</v>
      </c>
      <c r="F372">
        <v>1</v>
      </c>
      <c r="G372" t="s">
        <v>31</v>
      </c>
      <c r="H372" t="e">
        <f t="shared" si="20"/>
        <v>#N/A</v>
      </c>
      <c r="I372" t="e">
        <f t="shared" si="21"/>
        <v>#N/A</v>
      </c>
      <c r="J372" t="e">
        <f t="shared" si="22"/>
        <v>#N/A</v>
      </c>
      <c r="K372" t="e">
        <f t="shared" si="23"/>
        <v>#N/A</v>
      </c>
      <c r="P372" s="46">
        <v>2</v>
      </c>
      <c r="Q372">
        <v>14.507</v>
      </c>
      <c r="R372">
        <v>23.152999999999999</v>
      </c>
      <c r="S372">
        <v>31.54</v>
      </c>
      <c r="T372">
        <v>39.701999999999998</v>
      </c>
      <c r="U372">
        <v>47.976999999999997</v>
      </c>
      <c r="V372">
        <v>56.142000000000003</v>
      </c>
      <c r="W372" s="74" t="s">
        <v>3394</v>
      </c>
      <c r="X372" s="74" t="s">
        <v>3395</v>
      </c>
      <c r="Y372" s="74" t="s">
        <v>3396</v>
      </c>
      <c r="Z372" s="74" t="s">
        <v>3397</v>
      </c>
      <c r="AA372" s="74" t="s">
        <v>3398</v>
      </c>
      <c r="AB372" s="74" t="s">
        <v>3399</v>
      </c>
      <c r="AC372" s="74" t="s">
        <v>3400</v>
      </c>
      <c r="AD372" s="74" t="s">
        <v>3401</v>
      </c>
      <c r="AE372" s="74" t="s">
        <v>3402</v>
      </c>
      <c r="AF372" s="74" t="s">
        <v>3403</v>
      </c>
      <c r="AG372" s="74" t="s">
        <v>3404</v>
      </c>
      <c r="AH372" s="74" t="s">
        <v>3405</v>
      </c>
      <c r="AI372" s="74" t="s">
        <v>3406</v>
      </c>
      <c r="AJ372" s="74" t="s">
        <v>3407</v>
      </c>
      <c r="AK372" s="74" t="s">
        <v>3408</v>
      </c>
      <c r="AL372" s="74" t="s">
        <v>3409</v>
      </c>
      <c r="AM372" s="74" t="s">
        <v>3410</v>
      </c>
      <c r="AN372" s="74" t="s">
        <v>3411</v>
      </c>
      <c r="AO372" s="74" t="s">
        <v>3412</v>
      </c>
      <c r="AP372" s="74" t="s">
        <v>3413</v>
      </c>
      <c r="AQ372" s="74" t="s">
        <v>3414</v>
      </c>
      <c r="AR372" s="74" t="s">
        <v>3415</v>
      </c>
      <c r="AS372" s="74" t="s">
        <v>3416</v>
      </c>
      <c r="AT372" s="74" t="s">
        <v>3417</v>
      </c>
      <c r="AU372" s="74" t="s">
        <v>3418</v>
      </c>
      <c r="AV372" s="74" t="s">
        <v>3419</v>
      </c>
      <c r="AW372" s="101">
        <f t="shared" si="19"/>
        <v>52.672199686161477</v>
      </c>
    </row>
    <row r="373" spans="1:49">
      <c r="A373" s="1" t="s">
        <v>162</v>
      </c>
      <c r="B373" s="1">
        <v>2019</v>
      </c>
      <c r="C373" s="24">
        <v>43483</v>
      </c>
      <c r="D373" s="1" t="s">
        <v>72</v>
      </c>
      <c r="E373" s="46" t="s">
        <v>595</v>
      </c>
      <c r="F373">
        <v>2</v>
      </c>
      <c r="G373" t="s">
        <v>165</v>
      </c>
      <c r="H373" t="e">
        <f t="shared" si="20"/>
        <v>#N/A</v>
      </c>
      <c r="I373" t="e">
        <f t="shared" si="21"/>
        <v>#N/A</v>
      </c>
      <c r="J373" t="e">
        <f t="shared" si="22"/>
        <v>#N/A</v>
      </c>
      <c r="K373" t="e">
        <f t="shared" si="23"/>
        <v>#N/A</v>
      </c>
      <c r="P373" s="46">
        <v>1</v>
      </c>
      <c r="Q373">
        <v>14.253</v>
      </c>
      <c r="R373">
        <v>22.477</v>
      </c>
      <c r="S373">
        <v>30.295999999999999</v>
      </c>
      <c r="T373">
        <v>38.174999999999997</v>
      </c>
      <c r="U373">
        <v>46.012</v>
      </c>
      <c r="V373">
        <v>53.966000000000001</v>
      </c>
      <c r="W373" s="74" t="s">
        <v>3420</v>
      </c>
      <c r="X373" s="74" t="s">
        <v>3421</v>
      </c>
      <c r="Y373" s="74" t="s">
        <v>3422</v>
      </c>
      <c r="Z373" s="74" t="s">
        <v>3423</v>
      </c>
      <c r="AA373" s="74" t="s">
        <v>3424</v>
      </c>
      <c r="AB373" s="74" t="s">
        <v>3425</v>
      </c>
      <c r="AC373" s="74" t="s">
        <v>3426</v>
      </c>
      <c r="AD373" s="74" t="s">
        <v>3427</v>
      </c>
      <c r="AE373" s="74" t="s">
        <v>3428</v>
      </c>
      <c r="AF373" s="74" t="s">
        <v>3429</v>
      </c>
      <c r="AG373" s="74" t="s">
        <v>3430</v>
      </c>
      <c r="AH373" s="74" t="s">
        <v>3431</v>
      </c>
      <c r="AI373" s="74" t="s">
        <v>3432</v>
      </c>
      <c r="AJ373" s="74" t="s">
        <v>3433</v>
      </c>
      <c r="AK373" s="74" t="s">
        <v>3434</v>
      </c>
      <c r="AL373" s="74" t="s">
        <v>3435</v>
      </c>
      <c r="AM373" s="74" t="s">
        <v>3436</v>
      </c>
      <c r="AN373" s="74" t="s">
        <v>3437</v>
      </c>
      <c r="AO373" s="74" t="s">
        <v>3438</v>
      </c>
      <c r="AP373" s="74" t="s">
        <v>3439</v>
      </c>
      <c r="AQ373" s="74" t="s">
        <v>3440</v>
      </c>
      <c r="AR373" s="74" t="s">
        <v>3441</v>
      </c>
      <c r="AS373" s="74" t="s">
        <v>3442</v>
      </c>
      <c r="AT373" s="74" t="s">
        <v>3443</v>
      </c>
      <c r="AU373" s="74" t="s">
        <v>3444</v>
      </c>
      <c r="AV373" s="74" t="s">
        <v>3445</v>
      </c>
      <c r="AW373" s="101">
        <f t="shared" si="19"/>
        <v>55.232725389793458</v>
      </c>
    </row>
    <row r="374" spans="1:49">
      <c r="A374" s="1" t="s">
        <v>162</v>
      </c>
      <c r="B374" s="1">
        <v>2019</v>
      </c>
      <c r="C374" s="24">
        <v>43483</v>
      </c>
      <c r="D374" s="1" t="s">
        <v>72</v>
      </c>
      <c r="E374" s="46" t="s">
        <v>595</v>
      </c>
      <c r="F374">
        <v>2</v>
      </c>
      <c r="G374" t="s">
        <v>38</v>
      </c>
      <c r="H374" t="e">
        <f t="shared" si="20"/>
        <v>#N/A</v>
      </c>
      <c r="I374" t="e">
        <f t="shared" si="21"/>
        <v>#N/A</v>
      </c>
      <c r="J374" t="e">
        <f t="shared" si="22"/>
        <v>#N/A</v>
      </c>
      <c r="K374" t="e">
        <f t="shared" si="23"/>
        <v>#N/A</v>
      </c>
      <c r="P374" s="46">
        <v>2</v>
      </c>
      <c r="Q374">
        <v>14.254</v>
      </c>
      <c r="R374">
        <v>22.678999999999998</v>
      </c>
      <c r="S374">
        <v>30.905000000000001</v>
      </c>
      <c r="T374">
        <v>39.03</v>
      </c>
      <c r="U374">
        <v>47.226999999999997</v>
      </c>
      <c r="V374">
        <v>55.225999999999999</v>
      </c>
      <c r="W374" s="74" t="s">
        <v>3446</v>
      </c>
      <c r="X374" s="74" t="s">
        <v>3447</v>
      </c>
      <c r="Y374" s="74" t="s">
        <v>3448</v>
      </c>
      <c r="Z374" s="74" t="s">
        <v>3449</v>
      </c>
      <c r="AA374" s="74" t="s">
        <v>3450</v>
      </c>
      <c r="AB374" s="74" t="s">
        <v>3451</v>
      </c>
      <c r="AC374" s="74" t="s">
        <v>3452</v>
      </c>
      <c r="AD374" s="74" t="s">
        <v>3453</v>
      </c>
      <c r="AE374" s="74" t="s">
        <v>3454</v>
      </c>
      <c r="AF374" s="74" t="s">
        <v>3455</v>
      </c>
      <c r="AG374" s="74" t="s">
        <v>3456</v>
      </c>
      <c r="AH374" s="74" t="s">
        <v>3457</v>
      </c>
      <c r="AI374" s="74" t="s">
        <v>3458</v>
      </c>
      <c r="AJ374" s="74" t="s">
        <v>3459</v>
      </c>
      <c r="AK374" s="74" t="s">
        <v>3460</v>
      </c>
      <c r="AL374" s="74" t="s">
        <v>3461</v>
      </c>
      <c r="AM374" s="74" t="s">
        <v>3462</v>
      </c>
      <c r="AN374" s="74" t="s">
        <v>3463</v>
      </c>
      <c r="AO374" s="74" t="s">
        <v>3464</v>
      </c>
      <c r="AP374" s="74" t="s">
        <v>3465</v>
      </c>
      <c r="AQ374" s="74" t="s">
        <v>3466</v>
      </c>
      <c r="AR374" s="74" t="s">
        <v>3467</v>
      </c>
      <c r="AS374" s="74" t="s">
        <v>3468</v>
      </c>
      <c r="AT374" s="74" t="s">
        <v>3469</v>
      </c>
      <c r="AU374" s="74" t="s">
        <v>3470</v>
      </c>
      <c r="AV374" s="74" t="s">
        <v>3471</v>
      </c>
      <c r="AW374" s="101">
        <f t="shared" si="19"/>
        <v>52.838413526633865</v>
      </c>
    </row>
    <row r="375" spans="1:49">
      <c r="A375" s="1" t="s">
        <v>162</v>
      </c>
      <c r="B375" s="1">
        <v>2019</v>
      </c>
      <c r="C375" s="24">
        <v>43483</v>
      </c>
      <c r="D375" s="1" t="s">
        <v>72</v>
      </c>
      <c r="E375" s="46" t="s">
        <v>595</v>
      </c>
      <c r="F375">
        <v>3</v>
      </c>
      <c r="G375" t="s">
        <v>27</v>
      </c>
      <c r="H375" t="str">
        <f t="shared" si="20"/>
        <v>COLES-LYSTER Maggie</v>
      </c>
      <c r="I375" t="str">
        <f t="shared" si="21"/>
        <v>COLLIER Devaney</v>
      </c>
      <c r="J375" t="str">
        <f t="shared" si="22"/>
        <v>BROUWER Miriam</v>
      </c>
      <c r="K375" t="str">
        <f t="shared" si="23"/>
        <v>van DAM Sarah</v>
      </c>
      <c r="P375" s="46">
        <v>1</v>
      </c>
      <c r="Q375">
        <v>14.068</v>
      </c>
      <c r="R375">
        <v>22.271000000000001</v>
      </c>
      <c r="S375">
        <v>30.01</v>
      </c>
      <c r="T375">
        <v>37.735999999999997</v>
      </c>
      <c r="U375">
        <v>45.302</v>
      </c>
      <c r="V375">
        <v>52.93</v>
      </c>
      <c r="W375" s="74" t="s">
        <v>3472</v>
      </c>
      <c r="X375" s="74" t="s">
        <v>3473</v>
      </c>
      <c r="Y375" s="74" t="s">
        <v>3474</v>
      </c>
      <c r="Z375" s="74" t="s">
        <v>3475</v>
      </c>
      <c r="AA375" s="74" t="s">
        <v>3476</v>
      </c>
      <c r="AB375" s="74" t="s">
        <v>3477</v>
      </c>
      <c r="AC375" s="74" t="s">
        <v>3478</v>
      </c>
      <c r="AD375" s="74" t="s">
        <v>3479</v>
      </c>
      <c r="AE375" s="74" t="s">
        <v>3480</v>
      </c>
      <c r="AF375" s="74" t="s">
        <v>3481</v>
      </c>
      <c r="AG375" s="74" t="s">
        <v>3482</v>
      </c>
      <c r="AH375" s="74" t="s">
        <v>3483</v>
      </c>
      <c r="AI375" s="74" t="s">
        <v>3484</v>
      </c>
      <c r="AJ375" s="74" t="s">
        <v>3485</v>
      </c>
      <c r="AK375" s="74" t="s">
        <v>3486</v>
      </c>
      <c r="AL375" s="74" t="s">
        <v>3487</v>
      </c>
      <c r="AM375" s="74" t="s">
        <v>3488</v>
      </c>
      <c r="AN375" s="74" t="s">
        <v>3489</v>
      </c>
      <c r="AO375" s="74" t="s">
        <v>3490</v>
      </c>
      <c r="AP375" s="74" t="s">
        <v>3491</v>
      </c>
      <c r="AQ375" s="74" t="s">
        <v>3492</v>
      </c>
      <c r="AR375" s="74" t="s">
        <v>3493</v>
      </c>
      <c r="AS375" s="74" t="s">
        <v>3494</v>
      </c>
      <c r="AT375" s="74" t="s">
        <v>3495</v>
      </c>
      <c r="AU375" s="74" t="s">
        <v>3496</v>
      </c>
      <c r="AV375" s="74" t="s">
        <v>3497</v>
      </c>
      <c r="AW375" s="101">
        <f t="shared" si="19"/>
        <v>56.342657260573048</v>
      </c>
    </row>
    <row r="376" spans="1:49">
      <c r="A376" s="1" t="s">
        <v>162</v>
      </c>
      <c r="B376" s="1">
        <v>2019</v>
      </c>
      <c r="C376" s="24">
        <v>43483</v>
      </c>
      <c r="D376" s="1" t="s">
        <v>72</v>
      </c>
      <c r="E376" s="46" t="s">
        <v>595</v>
      </c>
      <c r="F376">
        <v>3</v>
      </c>
      <c r="G376" t="s">
        <v>53</v>
      </c>
      <c r="H376" t="str">
        <f t="shared" si="20"/>
        <v>BALSAMO Elisa</v>
      </c>
      <c r="I376" t="str">
        <f t="shared" si="21"/>
        <v>PATERNOSTER Letizia</v>
      </c>
      <c r="J376" t="str">
        <f t="shared" si="22"/>
        <v>ALZINI Martina</v>
      </c>
      <c r="K376" t="str">
        <f t="shared" si="23"/>
        <v>CAVALLI Marta</v>
      </c>
      <c r="P376" s="46">
        <v>2</v>
      </c>
      <c r="Q376">
        <v>14.504</v>
      </c>
      <c r="R376">
        <v>22.931000000000001</v>
      </c>
      <c r="S376">
        <v>30.852</v>
      </c>
      <c r="T376">
        <v>38.582999999999998</v>
      </c>
      <c r="U376">
        <v>46.417000000000002</v>
      </c>
      <c r="V376">
        <v>54.091999999999999</v>
      </c>
      <c r="W376" s="74" t="s">
        <v>3498</v>
      </c>
      <c r="X376" s="74" t="s">
        <v>3499</v>
      </c>
      <c r="Y376" s="74" t="s">
        <v>3500</v>
      </c>
      <c r="Z376" s="74" t="s">
        <v>3501</v>
      </c>
      <c r="AA376" s="74" t="s">
        <v>3502</v>
      </c>
      <c r="AB376" s="74" t="s">
        <v>3503</v>
      </c>
      <c r="AC376" s="74" t="s">
        <v>3504</v>
      </c>
      <c r="AD376" s="74" t="s">
        <v>3505</v>
      </c>
      <c r="AE376" s="74" t="s">
        <v>3506</v>
      </c>
      <c r="AF376" s="74" t="s">
        <v>3507</v>
      </c>
      <c r="AG376" s="74" t="s">
        <v>3508</v>
      </c>
      <c r="AH376" s="74" t="s">
        <v>3509</v>
      </c>
      <c r="AI376" s="74" t="s">
        <v>3510</v>
      </c>
      <c r="AJ376" s="74" t="s">
        <v>3511</v>
      </c>
      <c r="AK376" s="74" t="s">
        <v>3512</v>
      </c>
      <c r="AL376" s="74" t="s">
        <v>3513</v>
      </c>
      <c r="AM376" s="74" t="s">
        <v>3514</v>
      </c>
      <c r="AN376" s="74" t="s">
        <v>3515</v>
      </c>
      <c r="AO376" s="74" t="s">
        <v>3516</v>
      </c>
      <c r="AP376" s="74" t="s">
        <v>3517</v>
      </c>
      <c r="AQ376" s="74" t="s">
        <v>3518</v>
      </c>
      <c r="AR376" s="74" t="s">
        <v>3519</v>
      </c>
      <c r="AS376" s="74" t="s">
        <v>3520</v>
      </c>
      <c r="AT376" s="74" t="s">
        <v>3521</v>
      </c>
      <c r="AU376" s="74" t="s">
        <v>3522</v>
      </c>
      <c r="AV376" s="74" t="s">
        <v>3523</v>
      </c>
      <c r="AW376" s="101">
        <f t="shared" si="19"/>
        <v>55.684239426761692</v>
      </c>
    </row>
    <row r="377" spans="1:49">
      <c r="A377" s="1" t="s">
        <v>162</v>
      </c>
      <c r="B377" s="1">
        <v>2019</v>
      </c>
      <c r="C377" s="24">
        <v>43483</v>
      </c>
      <c r="D377" s="1" t="s">
        <v>72</v>
      </c>
      <c r="E377" s="46" t="s">
        <v>595</v>
      </c>
      <c r="F377">
        <v>4</v>
      </c>
      <c r="G377" t="s">
        <v>29</v>
      </c>
      <c r="H377" t="str">
        <f t="shared" si="20"/>
        <v>ANDREWS Ellesse</v>
      </c>
      <c r="I377" t="str">
        <f t="shared" si="21"/>
        <v>DRUMMOND Michaela</v>
      </c>
      <c r="J377" t="str">
        <f t="shared" si="22"/>
        <v>ELLIS Lauren</v>
      </c>
      <c r="K377" t="str">
        <f t="shared" si="23"/>
        <v>SHEARMAN Emily</v>
      </c>
      <c r="P377" s="46">
        <v>1</v>
      </c>
      <c r="Q377">
        <v>14.285</v>
      </c>
      <c r="R377">
        <v>22.74</v>
      </c>
      <c r="S377">
        <v>30.79</v>
      </c>
      <c r="T377">
        <v>38.845999999999997</v>
      </c>
      <c r="U377">
        <v>46.723999999999997</v>
      </c>
      <c r="V377">
        <v>54.664000000000001</v>
      </c>
      <c r="W377" s="74" t="s">
        <v>3524</v>
      </c>
      <c r="X377" s="74" t="s">
        <v>3525</v>
      </c>
      <c r="Y377" s="74" t="s">
        <v>3526</v>
      </c>
      <c r="Z377" s="74" t="s">
        <v>3527</v>
      </c>
      <c r="AA377" s="74" t="s">
        <v>3528</v>
      </c>
      <c r="AB377" s="74" t="s">
        <v>3529</v>
      </c>
      <c r="AC377" s="74" t="s">
        <v>844</v>
      </c>
      <c r="AD377" s="74" t="s">
        <v>3530</v>
      </c>
      <c r="AE377" s="74" t="s">
        <v>3531</v>
      </c>
      <c r="AF377" s="74" t="s">
        <v>3532</v>
      </c>
      <c r="AG377" s="74" t="s">
        <v>3533</v>
      </c>
      <c r="AH377" s="74" t="s">
        <v>3534</v>
      </c>
      <c r="AI377" s="74" t="s">
        <v>3535</v>
      </c>
      <c r="AJ377" s="74" t="s">
        <v>3536</v>
      </c>
      <c r="AK377" s="74" t="s">
        <v>3537</v>
      </c>
      <c r="AL377" s="74" t="s">
        <v>3538</v>
      </c>
      <c r="AM377" s="74" t="s">
        <v>3539</v>
      </c>
      <c r="AN377" s="74" t="s">
        <v>3540</v>
      </c>
      <c r="AO377" s="74" t="s">
        <v>3541</v>
      </c>
      <c r="AP377" s="74" t="s">
        <v>3542</v>
      </c>
      <c r="AQ377" s="74" t="s">
        <v>3543</v>
      </c>
      <c r="AR377" s="74" t="s">
        <v>3544</v>
      </c>
      <c r="AS377" s="74" t="s">
        <v>3545</v>
      </c>
      <c r="AT377" s="74" t="s">
        <v>3546</v>
      </c>
      <c r="AU377" s="74" t="s">
        <v>3547</v>
      </c>
      <c r="AV377" s="74" t="s">
        <v>3548</v>
      </c>
      <c r="AW377" s="101">
        <f t="shared" si="19"/>
        <v>55.605540474268913</v>
      </c>
    </row>
    <row r="378" spans="1:49">
      <c r="A378" s="1" t="s">
        <v>162</v>
      </c>
      <c r="B378" s="1">
        <v>2019</v>
      </c>
      <c r="C378" s="24">
        <v>43483</v>
      </c>
      <c r="D378" s="1" t="s">
        <v>72</v>
      </c>
      <c r="E378" s="46" t="s">
        <v>595</v>
      </c>
      <c r="F378">
        <v>4</v>
      </c>
      <c r="G378" t="s">
        <v>51</v>
      </c>
      <c r="H378" t="str">
        <f t="shared" si="20"/>
        <v>DOM Annelies</v>
      </c>
      <c r="I378" t="str">
        <f t="shared" si="21"/>
        <v>KOPECKY Lotte</v>
      </c>
      <c r="J378" t="str">
        <f t="shared" si="22"/>
        <v>BOSSUYT Shari</v>
      </c>
      <c r="K378" t="str">
        <f t="shared" si="23"/>
        <v>CROKET Gilke</v>
      </c>
      <c r="P378" s="46">
        <v>2</v>
      </c>
      <c r="Q378">
        <v>14.081</v>
      </c>
      <c r="R378">
        <v>22.15</v>
      </c>
      <c r="S378">
        <v>29.869</v>
      </c>
      <c r="T378">
        <v>37.642000000000003</v>
      </c>
      <c r="U378">
        <v>45.338999999999999</v>
      </c>
      <c r="V378">
        <v>53.232999999999997</v>
      </c>
      <c r="W378" s="74" t="s">
        <v>3549</v>
      </c>
      <c r="X378" s="74" t="s">
        <v>3550</v>
      </c>
      <c r="Y378" s="74" t="s">
        <v>3551</v>
      </c>
      <c r="Z378" s="74" t="s">
        <v>3552</v>
      </c>
      <c r="AA378" s="74" t="s">
        <v>3553</v>
      </c>
      <c r="AB378" s="74" t="s">
        <v>3554</v>
      </c>
      <c r="AC378" s="74" t="s">
        <v>3555</v>
      </c>
      <c r="AD378" s="74" t="s">
        <v>3556</v>
      </c>
      <c r="AE378" s="74" t="s">
        <v>3557</v>
      </c>
      <c r="AF378" s="74" t="s">
        <v>3558</v>
      </c>
      <c r="AG378" s="74" t="s">
        <v>3559</v>
      </c>
      <c r="AH378" s="74" t="s">
        <v>3560</v>
      </c>
      <c r="AI378" s="74" t="s">
        <v>3561</v>
      </c>
      <c r="AJ378" s="74" t="s">
        <v>3562</v>
      </c>
      <c r="AK378" s="74" t="s">
        <v>3563</v>
      </c>
      <c r="AL378" s="74" t="s">
        <v>3564</v>
      </c>
      <c r="AM378" s="74" t="s">
        <v>3565</v>
      </c>
      <c r="AN378" s="74" t="s">
        <v>3566</v>
      </c>
      <c r="AO378" s="74" t="s">
        <v>3567</v>
      </c>
      <c r="AP378" s="74" t="s">
        <v>3568</v>
      </c>
      <c r="AQ378" s="74" t="s">
        <v>3569</v>
      </c>
      <c r="AR378" s="74" t="s">
        <v>3570</v>
      </c>
      <c r="AS378" s="74" t="s">
        <v>3571</v>
      </c>
      <c r="AT378" s="74" t="s">
        <v>3572</v>
      </c>
      <c r="AU378" s="74" t="s">
        <v>3573</v>
      </c>
      <c r="AV378" s="74" t="s">
        <v>3574</v>
      </c>
      <c r="AW378" s="101">
        <f t="shared" si="19"/>
        <v>54.715196005790681</v>
      </c>
    </row>
    <row r="379" spans="1:49">
      <c r="A379" s="1" t="s">
        <v>162</v>
      </c>
      <c r="B379" s="1">
        <v>2019</v>
      </c>
      <c r="C379" s="24">
        <v>43483</v>
      </c>
      <c r="D379" s="1" t="s">
        <v>72</v>
      </c>
      <c r="E379" s="46" t="s">
        <v>209</v>
      </c>
      <c r="F379" t="s">
        <v>210</v>
      </c>
      <c r="G379" t="s">
        <v>29</v>
      </c>
      <c r="H379" t="str">
        <f t="shared" si="20"/>
        <v>ANDREWS Ellesse</v>
      </c>
      <c r="I379" t="str">
        <f t="shared" si="21"/>
        <v>DRUMMOND Michaela</v>
      </c>
      <c r="J379" t="str">
        <f t="shared" si="22"/>
        <v>ELLIS Lauren</v>
      </c>
      <c r="K379" t="str">
        <f t="shared" si="23"/>
        <v>SHEARMAN Emily</v>
      </c>
      <c r="P379" s="46">
        <v>1</v>
      </c>
      <c r="Q379">
        <v>14.151999999999999</v>
      </c>
      <c r="R379">
        <v>22.245000000000001</v>
      </c>
      <c r="S379">
        <v>29.954000000000001</v>
      </c>
      <c r="T379">
        <v>37.716999999999999</v>
      </c>
      <c r="U379">
        <v>45.284999999999997</v>
      </c>
      <c r="V379">
        <v>52.878</v>
      </c>
      <c r="W379" s="74" t="s">
        <v>3575</v>
      </c>
      <c r="X379" s="74" t="s">
        <v>3576</v>
      </c>
      <c r="Y379" s="74" t="s">
        <v>3577</v>
      </c>
      <c r="Z379" s="74" t="s">
        <v>3578</v>
      </c>
      <c r="AA379" s="74" t="s">
        <v>3579</v>
      </c>
      <c r="AB379" s="74" t="s">
        <v>3580</v>
      </c>
      <c r="AC379" s="74" t="s">
        <v>3581</v>
      </c>
      <c r="AD379" s="74" t="s">
        <v>3582</v>
      </c>
      <c r="AE379" s="74" t="s">
        <v>3583</v>
      </c>
      <c r="AF379" s="74" t="s">
        <v>3584</v>
      </c>
      <c r="AG379" s="74" t="s">
        <v>3585</v>
      </c>
      <c r="AH379" s="74" t="s">
        <v>3586</v>
      </c>
      <c r="AI379" s="74" t="s">
        <v>3587</v>
      </c>
      <c r="AJ379" s="74" t="s">
        <v>3588</v>
      </c>
      <c r="AK379" s="74" t="s">
        <v>3589</v>
      </c>
      <c r="AL379" s="74" t="s">
        <v>3590</v>
      </c>
      <c r="AM379" s="74" t="s">
        <v>3591</v>
      </c>
      <c r="AN379" s="74" t="s">
        <v>3592</v>
      </c>
      <c r="AO379" s="74" t="s">
        <v>3593</v>
      </c>
      <c r="AP379" s="74" t="s">
        <v>3594</v>
      </c>
      <c r="AQ379" s="74" t="s">
        <v>3595</v>
      </c>
      <c r="AR379" s="74" t="s">
        <v>3596</v>
      </c>
      <c r="AS379" s="74" t="s">
        <v>3597</v>
      </c>
      <c r="AT379" s="74" t="s">
        <v>3598</v>
      </c>
      <c r="AU379" s="74" t="s">
        <v>3599</v>
      </c>
      <c r="AV379" s="74" t="s">
        <v>3600</v>
      </c>
      <c r="AW379" s="101">
        <f t="shared" si="19"/>
        <v>56.243848329089005</v>
      </c>
    </row>
    <row r="380" spans="1:49">
      <c r="A380" s="1" t="s">
        <v>162</v>
      </c>
      <c r="B380" s="1">
        <v>2019</v>
      </c>
      <c r="C380" s="24">
        <v>43483</v>
      </c>
      <c r="D380" s="1" t="s">
        <v>72</v>
      </c>
      <c r="E380" s="46" t="s">
        <v>209</v>
      </c>
      <c r="F380" t="s">
        <v>210</v>
      </c>
      <c r="G380" t="s">
        <v>27</v>
      </c>
      <c r="H380" t="str">
        <f t="shared" si="20"/>
        <v>COLES-LYSTER Maggie</v>
      </c>
      <c r="I380" t="str">
        <f t="shared" si="21"/>
        <v>COLLIER Devaney</v>
      </c>
      <c r="J380" t="str">
        <f t="shared" si="22"/>
        <v>BROUWER Miriam</v>
      </c>
      <c r="K380" t="str">
        <f t="shared" si="23"/>
        <v>van DAM Sarah</v>
      </c>
      <c r="P380" s="46">
        <v>2</v>
      </c>
      <c r="Q380">
        <v>14.007999999999999</v>
      </c>
      <c r="R380">
        <v>21.969000000000001</v>
      </c>
      <c r="S380">
        <v>29.53</v>
      </c>
      <c r="T380">
        <v>37.158000000000001</v>
      </c>
      <c r="U380">
        <v>44.694000000000003</v>
      </c>
      <c r="V380">
        <v>52.273000000000003</v>
      </c>
      <c r="W380">
        <v>59.902999999999999</v>
      </c>
      <c r="X380" s="74" t="s">
        <v>3601</v>
      </c>
      <c r="Y380" s="74" t="s">
        <v>3602</v>
      </c>
      <c r="Z380" s="74" t="s">
        <v>3603</v>
      </c>
      <c r="AA380" s="74" t="s">
        <v>3604</v>
      </c>
      <c r="AB380" s="74" t="s">
        <v>3605</v>
      </c>
      <c r="AC380" s="74" t="s">
        <v>3606</v>
      </c>
      <c r="AD380" s="74" t="s">
        <v>3607</v>
      </c>
      <c r="AE380" s="74" t="s">
        <v>3608</v>
      </c>
      <c r="AF380" s="74" t="s">
        <v>3609</v>
      </c>
      <c r="AG380" s="74" t="s">
        <v>3610</v>
      </c>
      <c r="AH380" s="74" t="s">
        <v>3611</v>
      </c>
      <c r="AI380" s="74" t="s">
        <v>3612</v>
      </c>
      <c r="AJ380" s="74" t="s">
        <v>3613</v>
      </c>
      <c r="AK380" s="74" t="s">
        <v>3614</v>
      </c>
      <c r="AL380" s="74" t="s">
        <v>3615</v>
      </c>
      <c r="AM380" s="74" t="s">
        <v>3616</v>
      </c>
      <c r="AN380" s="74" t="s">
        <v>3617</v>
      </c>
      <c r="AO380" s="74" t="s">
        <v>3618</v>
      </c>
      <c r="AP380" s="74" t="s">
        <v>3619</v>
      </c>
      <c r="AQ380" s="74" t="s">
        <v>3620</v>
      </c>
      <c r="AR380" s="74" t="s">
        <v>3621</v>
      </c>
      <c r="AS380" s="74" t="s">
        <v>3622</v>
      </c>
      <c r="AT380" s="74" t="s">
        <v>1937</v>
      </c>
      <c r="AU380" s="74" t="s">
        <v>3623</v>
      </c>
      <c r="AV380" s="74" t="s">
        <v>3624</v>
      </c>
      <c r="AW380" s="101">
        <f t="shared" si="19"/>
        <v>55.972324794962482</v>
      </c>
    </row>
    <row r="381" spans="1:49">
      <c r="A381" s="47" t="s">
        <v>162</v>
      </c>
      <c r="B381" s="47">
        <v>2019</v>
      </c>
      <c r="C381" s="10">
        <v>43483</v>
      </c>
      <c r="D381" s="47" t="s">
        <v>72</v>
      </c>
      <c r="E381" s="46" t="s">
        <v>209</v>
      </c>
      <c r="F381" t="s">
        <v>211</v>
      </c>
      <c r="G381" t="s">
        <v>53</v>
      </c>
      <c r="H381" t="str">
        <f t="shared" si="20"/>
        <v>BALSAMO Elisa</v>
      </c>
      <c r="I381" t="str">
        <f t="shared" si="21"/>
        <v>PATERNOSTER Letizia</v>
      </c>
      <c r="J381" t="str">
        <f t="shared" si="22"/>
        <v>ALZINI Martina</v>
      </c>
      <c r="K381" t="str">
        <f t="shared" si="23"/>
        <v>CAVALLI Marta</v>
      </c>
      <c r="P381" s="46">
        <v>3</v>
      </c>
      <c r="Q381">
        <v>14.340999999999999</v>
      </c>
      <c r="R381">
        <v>22.611000000000001</v>
      </c>
      <c r="S381">
        <v>30.481000000000002</v>
      </c>
      <c r="T381">
        <v>38.195</v>
      </c>
      <c r="U381">
        <v>45.959000000000003</v>
      </c>
      <c r="V381">
        <v>53.606000000000002</v>
      </c>
      <c r="W381" s="74" t="s">
        <v>3625</v>
      </c>
      <c r="X381" s="74" t="s">
        <v>3626</v>
      </c>
      <c r="Y381" s="74" t="s">
        <v>3627</v>
      </c>
      <c r="Z381" s="74" t="s">
        <v>3628</v>
      </c>
      <c r="AA381" s="74" t="s">
        <v>3629</v>
      </c>
      <c r="AB381" s="74" t="s">
        <v>3630</v>
      </c>
      <c r="AC381" s="74" t="s">
        <v>3631</v>
      </c>
      <c r="AD381" s="74" t="s">
        <v>3632</v>
      </c>
      <c r="AE381" s="74" t="s">
        <v>3633</v>
      </c>
      <c r="AF381" s="74" t="s">
        <v>3634</v>
      </c>
      <c r="AG381" s="74" t="s">
        <v>3635</v>
      </c>
      <c r="AH381" s="74" t="s">
        <v>3636</v>
      </c>
      <c r="AI381" s="74" t="s">
        <v>3637</v>
      </c>
      <c r="AJ381" s="74" t="s">
        <v>3638</v>
      </c>
      <c r="AK381" s="74" t="s">
        <v>3639</v>
      </c>
      <c r="AL381" s="74" t="s">
        <v>3640</v>
      </c>
      <c r="AM381" s="74" t="s">
        <v>3641</v>
      </c>
      <c r="AN381" s="74" t="s">
        <v>3642</v>
      </c>
      <c r="AO381" s="74" t="s">
        <v>3643</v>
      </c>
      <c r="AP381" s="74" t="s">
        <v>3644</v>
      </c>
      <c r="AQ381" s="74" t="s">
        <v>3645</v>
      </c>
      <c r="AR381" s="74" t="s">
        <v>3646</v>
      </c>
      <c r="AS381" s="74" t="s">
        <v>3647</v>
      </c>
      <c r="AT381" s="74" t="s">
        <v>3648</v>
      </c>
      <c r="AU381" s="74" t="s">
        <v>3649</v>
      </c>
      <c r="AV381" s="74" t="s">
        <v>3650</v>
      </c>
      <c r="AW381" s="101">
        <f t="shared" si="19"/>
        <v>55.799030491845215</v>
      </c>
    </row>
    <row r="382" spans="1:49">
      <c r="A382" s="47" t="s">
        <v>162</v>
      </c>
      <c r="B382" s="47">
        <v>2019</v>
      </c>
      <c r="C382" s="10">
        <v>43483</v>
      </c>
      <c r="D382" s="47" t="s">
        <v>72</v>
      </c>
      <c r="E382" s="46" t="s">
        <v>209</v>
      </c>
      <c r="F382" t="s">
        <v>211</v>
      </c>
      <c r="G382" t="s">
        <v>165</v>
      </c>
      <c r="H382" t="e">
        <f t="shared" si="20"/>
        <v>#N/A</v>
      </c>
      <c r="I382" t="e">
        <f t="shared" si="21"/>
        <v>#N/A</v>
      </c>
      <c r="J382" t="e">
        <f t="shared" si="22"/>
        <v>#N/A</v>
      </c>
      <c r="K382" t="e">
        <f t="shared" si="23"/>
        <v>#N/A</v>
      </c>
      <c r="P382" s="46">
        <v>4</v>
      </c>
      <c r="Q382">
        <v>13.939</v>
      </c>
      <c r="R382">
        <v>22.004999999999999</v>
      </c>
      <c r="S382">
        <v>29.978000000000002</v>
      </c>
      <c r="T382">
        <v>38.000999999999998</v>
      </c>
      <c r="U382">
        <v>45.941000000000003</v>
      </c>
      <c r="V382">
        <v>53.975000000000001</v>
      </c>
      <c r="W382" s="74" t="s">
        <v>3651</v>
      </c>
      <c r="X382" s="74" t="s">
        <v>3652</v>
      </c>
      <c r="Y382" s="74" t="s">
        <v>3653</v>
      </c>
      <c r="Z382" s="74" t="s">
        <v>3654</v>
      </c>
      <c r="AA382" s="74" t="s">
        <v>3655</v>
      </c>
      <c r="AB382" s="74" t="s">
        <v>3656</v>
      </c>
      <c r="AC382" s="74" t="s">
        <v>3657</v>
      </c>
      <c r="AD382" s="74" t="s">
        <v>3658</v>
      </c>
      <c r="AE382" s="74" t="s">
        <v>3659</v>
      </c>
      <c r="AF382" s="74" t="s">
        <v>3660</v>
      </c>
      <c r="AG382" s="74" t="s">
        <v>3661</v>
      </c>
      <c r="AH382" s="74" t="s">
        <v>3662</v>
      </c>
      <c r="AI382" s="74" t="s">
        <v>3663</v>
      </c>
      <c r="AJ382" s="74" t="s">
        <v>3664</v>
      </c>
      <c r="AK382" s="74" t="s">
        <v>3665</v>
      </c>
      <c r="AL382" s="74" t="s">
        <v>3666</v>
      </c>
      <c r="AM382" s="74" t="s">
        <v>3667</v>
      </c>
      <c r="AN382" s="74" t="s">
        <v>3668</v>
      </c>
      <c r="AO382" s="74" t="s">
        <v>3669</v>
      </c>
      <c r="AP382" s="74" t="s">
        <v>3670</v>
      </c>
      <c r="AQ382" s="74" t="s">
        <v>3671</v>
      </c>
      <c r="AR382" s="74" t="s">
        <v>3672</v>
      </c>
      <c r="AS382" s="74" t="s">
        <v>3673</v>
      </c>
      <c r="AT382" s="74" t="s">
        <v>3674</v>
      </c>
      <c r="AU382" s="74" t="s">
        <v>3675</v>
      </c>
      <c r="AV382" s="74" t="s">
        <v>3676</v>
      </c>
      <c r="AW382" s="101">
        <f t="shared" si="19"/>
        <v>53.134178560358954</v>
      </c>
    </row>
    <row r="383" spans="1:49">
      <c r="A383" s="47" t="s">
        <v>185</v>
      </c>
      <c r="B383" s="47">
        <v>2018</v>
      </c>
      <c r="C383" s="78">
        <v>43447</v>
      </c>
      <c r="D383" s="47" t="s">
        <v>72</v>
      </c>
      <c r="E383" s="46" t="s">
        <v>518</v>
      </c>
      <c r="F383" t="s">
        <v>518</v>
      </c>
      <c r="G383" t="s">
        <v>25</v>
      </c>
      <c r="H383" t="s">
        <v>354</v>
      </c>
      <c r="I383" t="s">
        <v>276</v>
      </c>
      <c r="J383" t="s">
        <v>1037</v>
      </c>
      <c r="K383" t="s">
        <v>319</v>
      </c>
      <c r="P383" s="46">
        <v>1</v>
      </c>
      <c r="Q383">
        <v>13.993</v>
      </c>
      <c r="R383">
        <v>22.181999999999999</v>
      </c>
      <c r="S383">
        <v>30.212</v>
      </c>
      <c r="T383">
        <v>37.927</v>
      </c>
      <c r="U383">
        <v>45.829000000000001</v>
      </c>
      <c r="V383">
        <v>53.487000000000002</v>
      </c>
      <c r="W383" s="74" t="s">
        <v>3677</v>
      </c>
      <c r="X383" s="74" t="s">
        <v>3678</v>
      </c>
      <c r="Y383" s="74" t="s">
        <v>3679</v>
      </c>
      <c r="Z383" s="74" t="s">
        <v>3680</v>
      </c>
      <c r="AA383" s="74" t="s">
        <v>3681</v>
      </c>
      <c r="AB383" s="74" t="s">
        <v>3682</v>
      </c>
      <c r="AC383" s="74" t="s">
        <v>3683</v>
      </c>
      <c r="AD383" s="74" t="s">
        <v>3684</v>
      </c>
      <c r="AE383" s="74" t="s">
        <v>3685</v>
      </c>
      <c r="AF383" s="74" t="s">
        <v>3686</v>
      </c>
      <c r="AG383" s="74" t="s">
        <v>3687</v>
      </c>
      <c r="AH383" s="74" t="s">
        <v>3688</v>
      </c>
      <c r="AI383" s="74" t="s">
        <v>3689</v>
      </c>
      <c r="AJ383" s="74" t="s">
        <v>3690</v>
      </c>
      <c r="AK383" s="74" t="s">
        <v>3691</v>
      </c>
      <c r="AL383" s="74" t="s">
        <v>3692</v>
      </c>
      <c r="AM383" s="74" t="s">
        <v>3693</v>
      </c>
      <c r="AN383" s="74" t="s">
        <v>3694</v>
      </c>
      <c r="AO383" s="74" t="s">
        <v>3695</v>
      </c>
      <c r="AP383" s="74" t="s">
        <v>3696</v>
      </c>
      <c r="AQ383" s="74" t="s">
        <v>3697</v>
      </c>
      <c r="AR383" s="74" t="s">
        <v>3698</v>
      </c>
      <c r="AS383" s="74" t="s">
        <v>3699</v>
      </c>
      <c r="AT383" s="74" t="s">
        <v>3700</v>
      </c>
      <c r="AU383" s="74" t="s">
        <v>3701</v>
      </c>
      <c r="AV383" s="74" t="s">
        <v>3702</v>
      </c>
    </row>
    <row r="384" spans="1:49">
      <c r="A384" s="47" t="s">
        <v>185</v>
      </c>
      <c r="B384" s="47">
        <v>2018</v>
      </c>
      <c r="C384" s="78">
        <v>43447</v>
      </c>
      <c r="D384" s="47" t="s">
        <v>72</v>
      </c>
      <c r="E384" s="46" t="s">
        <v>518</v>
      </c>
      <c r="F384" t="s">
        <v>518</v>
      </c>
      <c r="G384" t="s">
        <v>53</v>
      </c>
      <c r="H384" t="s">
        <v>233</v>
      </c>
      <c r="I384" t="s">
        <v>1100</v>
      </c>
      <c r="J384" t="s">
        <v>327</v>
      </c>
      <c r="K384" t="s">
        <v>1044</v>
      </c>
      <c r="P384" s="46">
        <v>2</v>
      </c>
      <c r="Q384">
        <v>14.234999999999999</v>
      </c>
      <c r="R384">
        <v>22.536000000000001</v>
      </c>
      <c r="S384">
        <v>30.591000000000001</v>
      </c>
      <c r="T384">
        <v>38.392000000000003</v>
      </c>
      <c r="U384">
        <v>46.286000000000001</v>
      </c>
      <c r="V384">
        <v>53.886000000000003</v>
      </c>
      <c r="W384" s="74" t="s">
        <v>3703</v>
      </c>
      <c r="X384" s="74" t="s">
        <v>3704</v>
      </c>
      <c r="Y384" s="74" t="s">
        <v>3705</v>
      </c>
      <c r="Z384" s="74" t="s">
        <v>3706</v>
      </c>
      <c r="AA384" s="74" t="s">
        <v>3707</v>
      </c>
      <c r="AB384" s="74" t="s">
        <v>3708</v>
      </c>
      <c r="AC384" s="74" t="s">
        <v>3709</v>
      </c>
      <c r="AD384" s="74" t="s">
        <v>3710</v>
      </c>
      <c r="AE384" s="74" t="s">
        <v>3711</v>
      </c>
      <c r="AF384" s="74" t="s">
        <v>3712</v>
      </c>
      <c r="AG384" s="74" t="s">
        <v>3713</v>
      </c>
      <c r="AH384" s="74" t="s">
        <v>3714</v>
      </c>
      <c r="AI384" s="74" t="s">
        <v>3715</v>
      </c>
      <c r="AJ384" s="74" t="s">
        <v>3716</v>
      </c>
      <c r="AK384" s="74" t="s">
        <v>3717</v>
      </c>
      <c r="AL384" s="74" t="s">
        <v>3718</v>
      </c>
      <c r="AM384" s="74" t="s">
        <v>3719</v>
      </c>
      <c r="AN384" s="74" t="s">
        <v>3720</v>
      </c>
      <c r="AO384" s="74" t="s">
        <v>3721</v>
      </c>
      <c r="AP384" s="74" t="s">
        <v>3722</v>
      </c>
      <c r="AQ384" s="74" t="s">
        <v>3723</v>
      </c>
      <c r="AR384" s="74" t="s">
        <v>3724</v>
      </c>
      <c r="AS384" s="74" t="s">
        <v>3725</v>
      </c>
      <c r="AT384" s="74" t="s">
        <v>3726</v>
      </c>
      <c r="AU384" s="74" t="s">
        <v>3727</v>
      </c>
      <c r="AV384" s="74" t="s">
        <v>3728</v>
      </c>
    </row>
    <row r="385" spans="1:48">
      <c r="A385" s="47" t="s">
        <v>185</v>
      </c>
      <c r="B385" s="47">
        <v>2018</v>
      </c>
      <c r="C385" s="78">
        <v>43447</v>
      </c>
      <c r="D385" s="47" t="s">
        <v>72</v>
      </c>
      <c r="E385" s="46" t="s">
        <v>518</v>
      </c>
      <c r="F385" t="s">
        <v>518</v>
      </c>
      <c r="G385" t="s">
        <v>67</v>
      </c>
      <c r="H385" t="s">
        <v>219</v>
      </c>
      <c r="I385" t="s">
        <v>340</v>
      </c>
      <c r="J385" t="s">
        <v>3729</v>
      </c>
      <c r="K385" t="s">
        <v>1036</v>
      </c>
      <c r="P385" s="46">
        <v>3</v>
      </c>
      <c r="Q385">
        <v>14.352</v>
      </c>
      <c r="R385">
        <v>22.178999999999998</v>
      </c>
      <c r="S385">
        <v>30.222999999999999</v>
      </c>
      <c r="T385">
        <v>37.860999999999997</v>
      </c>
      <c r="U385">
        <v>46.063000000000002</v>
      </c>
      <c r="V385">
        <v>54.021999999999998</v>
      </c>
      <c r="W385" s="74" t="s">
        <v>3730</v>
      </c>
      <c r="X385" s="74" t="s">
        <v>3731</v>
      </c>
      <c r="Y385" s="74" t="s">
        <v>3732</v>
      </c>
      <c r="Z385" s="74" t="s">
        <v>3733</v>
      </c>
      <c r="AA385" s="74" t="s">
        <v>3734</v>
      </c>
      <c r="AB385" s="74" t="s">
        <v>3735</v>
      </c>
      <c r="AC385" s="74" t="s">
        <v>3736</v>
      </c>
      <c r="AD385" s="74" t="s">
        <v>3737</v>
      </c>
      <c r="AE385" s="74" t="s">
        <v>3738</v>
      </c>
      <c r="AF385" s="74" t="s">
        <v>3739</v>
      </c>
      <c r="AG385" s="74" t="s">
        <v>3740</v>
      </c>
      <c r="AH385" s="74" t="s">
        <v>3741</v>
      </c>
      <c r="AI385" s="74" t="s">
        <v>3742</v>
      </c>
      <c r="AJ385" s="74" t="s">
        <v>3743</v>
      </c>
      <c r="AK385" s="74" t="s">
        <v>3744</v>
      </c>
      <c r="AL385" s="74" t="s">
        <v>3745</v>
      </c>
      <c r="AM385" s="74" t="s">
        <v>3746</v>
      </c>
      <c r="AN385" s="74" t="s">
        <v>3747</v>
      </c>
      <c r="AO385" s="74" t="s">
        <v>3748</v>
      </c>
      <c r="AP385" s="74" t="s">
        <v>3749</v>
      </c>
      <c r="AQ385" s="74" t="s">
        <v>3750</v>
      </c>
      <c r="AR385" s="74" t="s">
        <v>3751</v>
      </c>
      <c r="AS385" s="74" t="s">
        <v>3752</v>
      </c>
      <c r="AT385" s="74" t="s">
        <v>3753</v>
      </c>
      <c r="AU385" s="74" t="s">
        <v>3754</v>
      </c>
      <c r="AV385" s="74" t="s">
        <v>3755</v>
      </c>
    </row>
    <row r="386" spans="1:48">
      <c r="A386" s="47" t="s">
        <v>185</v>
      </c>
      <c r="B386" s="47">
        <v>2018</v>
      </c>
      <c r="C386" s="78">
        <v>43447</v>
      </c>
      <c r="D386" s="47" t="s">
        <v>72</v>
      </c>
      <c r="E386" s="46" t="s">
        <v>518</v>
      </c>
      <c r="F386" t="s">
        <v>518</v>
      </c>
      <c r="G386" t="s">
        <v>159</v>
      </c>
      <c r="H386" t="s">
        <v>1059</v>
      </c>
      <c r="I386" t="s">
        <v>1057</v>
      </c>
      <c r="J386" t="s">
        <v>1058</v>
      </c>
      <c r="K386" t="s">
        <v>1062</v>
      </c>
      <c r="P386" s="46">
        <v>4</v>
      </c>
      <c r="Q386">
        <v>14.532</v>
      </c>
      <c r="R386">
        <v>22.898</v>
      </c>
      <c r="S386">
        <v>31.122</v>
      </c>
      <c r="T386">
        <v>38.976999999999997</v>
      </c>
      <c r="U386">
        <v>47.067</v>
      </c>
      <c r="V386">
        <v>54.923999999999999</v>
      </c>
      <c r="W386" s="74" t="s">
        <v>3756</v>
      </c>
      <c r="X386" s="74" t="s">
        <v>3757</v>
      </c>
      <c r="Y386" s="74" t="s">
        <v>3758</v>
      </c>
      <c r="Z386" s="74" t="s">
        <v>3759</v>
      </c>
      <c r="AA386" s="74" t="s">
        <v>3760</v>
      </c>
      <c r="AB386" s="74" t="s">
        <v>3761</v>
      </c>
      <c r="AC386" s="74" t="s">
        <v>3762</v>
      </c>
      <c r="AD386" s="74" t="s">
        <v>3763</v>
      </c>
      <c r="AE386" s="74" t="s">
        <v>3764</v>
      </c>
      <c r="AF386" s="74" t="s">
        <v>3765</v>
      </c>
      <c r="AG386" s="74" t="s">
        <v>3766</v>
      </c>
      <c r="AH386" s="74" t="s">
        <v>3767</v>
      </c>
      <c r="AI386" s="74" t="s">
        <v>3768</v>
      </c>
      <c r="AJ386" s="74" t="s">
        <v>3769</v>
      </c>
      <c r="AK386" s="74" t="s">
        <v>3770</v>
      </c>
      <c r="AL386" s="74" t="s">
        <v>3771</v>
      </c>
      <c r="AM386" s="74" t="s">
        <v>3772</v>
      </c>
      <c r="AN386" s="74" t="s">
        <v>3773</v>
      </c>
      <c r="AO386" s="74" t="s">
        <v>3774</v>
      </c>
      <c r="AP386" s="74" t="s">
        <v>3775</v>
      </c>
      <c r="AQ386" s="74" t="s">
        <v>3776</v>
      </c>
      <c r="AR386" s="74" t="s">
        <v>3777</v>
      </c>
      <c r="AS386" s="74" t="s">
        <v>3778</v>
      </c>
      <c r="AT386" s="74" t="s">
        <v>3779</v>
      </c>
      <c r="AU386" s="74" t="s">
        <v>3780</v>
      </c>
      <c r="AV386" s="74" t="s">
        <v>3781</v>
      </c>
    </row>
    <row r="387" spans="1:48">
      <c r="A387" s="47" t="s">
        <v>185</v>
      </c>
      <c r="B387" s="47">
        <v>2018</v>
      </c>
      <c r="C387" s="78">
        <v>43447</v>
      </c>
      <c r="D387" s="47" t="s">
        <v>72</v>
      </c>
      <c r="E387" s="46" t="s">
        <v>518</v>
      </c>
      <c r="F387" t="s">
        <v>518</v>
      </c>
      <c r="G387" t="s">
        <v>280</v>
      </c>
      <c r="H387" t="s">
        <v>3782</v>
      </c>
      <c r="I387" t="s">
        <v>559</v>
      </c>
      <c r="J387" t="s">
        <v>3783</v>
      </c>
      <c r="K387" t="s">
        <v>561</v>
      </c>
      <c r="P387" s="46">
        <v>5</v>
      </c>
      <c r="Q387">
        <v>14.362</v>
      </c>
      <c r="R387">
        <v>22.712</v>
      </c>
      <c r="S387">
        <v>30.995999999999999</v>
      </c>
      <c r="T387">
        <v>38.978000000000002</v>
      </c>
      <c r="U387">
        <v>47.177999999999997</v>
      </c>
      <c r="V387">
        <v>55.073999999999998</v>
      </c>
      <c r="W387" s="74" t="s">
        <v>3784</v>
      </c>
      <c r="X387" s="74" t="s">
        <v>3785</v>
      </c>
      <c r="Y387" s="74" t="s">
        <v>3786</v>
      </c>
      <c r="Z387" s="74" t="s">
        <v>3787</v>
      </c>
      <c r="AA387" s="74" t="s">
        <v>3788</v>
      </c>
      <c r="AB387" s="74" t="s">
        <v>3789</v>
      </c>
      <c r="AC387" s="74" t="s">
        <v>3790</v>
      </c>
      <c r="AD387" s="74" t="s">
        <v>3791</v>
      </c>
      <c r="AE387" s="74" t="s">
        <v>3792</v>
      </c>
      <c r="AF387" s="74" t="s">
        <v>3793</v>
      </c>
      <c r="AG387" s="74" t="s">
        <v>3794</v>
      </c>
      <c r="AH387" s="74" t="s">
        <v>3795</v>
      </c>
      <c r="AI387" s="74" t="s">
        <v>3796</v>
      </c>
      <c r="AJ387" s="74" t="s">
        <v>3797</v>
      </c>
      <c r="AK387" s="74" t="s">
        <v>3798</v>
      </c>
      <c r="AL387" s="74" t="s">
        <v>3799</v>
      </c>
      <c r="AM387" s="74" t="s">
        <v>3800</v>
      </c>
      <c r="AN387" s="74" t="s">
        <v>3801</v>
      </c>
      <c r="AO387" s="74" t="s">
        <v>3802</v>
      </c>
      <c r="AP387" s="74" t="s">
        <v>3803</v>
      </c>
      <c r="AQ387" s="74" t="s">
        <v>3804</v>
      </c>
      <c r="AR387" s="74" t="s">
        <v>3805</v>
      </c>
      <c r="AS387" s="74" t="s">
        <v>3806</v>
      </c>
      <c r="AT387" s="74" t="s">
        <v>3807</v>
      </c>
      <c r="AU387" s="74" t="s">
        <v>3808</v>
      </c>
      <c r="AV387" s="74" t="s">
        <v>3809</v>
      </c>
    </row>
    <row r="388" spans="1:48">
      <c r="A388" s="47" t="s">
        <v>185</v>
      </c>
      <c r="B388" s="47">
        <v>2018</v>
      </c>
      <c r="C388" s="78">
        <v>43447</v>
      </c>
      <c r="D388" s="47" t="s">
        <v>72</v>
      </c>
      <c r="E388" s="46" t="s">
        <v>518</v>
      </c>
      <c r="F388" t="s">
        <v>518</v>
      </c>
      <c r="G388" t="s">
        <v>51</v>
      </c>
      <c r="H388" t="s">
        <v>243</v>
      </c>
      <c r="I388" t="s">
        <v>1046</v>
      </c>
      <c r="J388" t="s">
        <v>1047</v>
      </c>
      <c r="K388" t="s">
        <v>1072</v>
      </c>
      <c r="P388" s="46">
        <v>6</v>
      </c>
      <c r="Q388">
        <v>14.499000000000001</v>
      </c>
      <c r="R388">
        <v>22.887</v>
      </c>
      <c r="S388">
        <v>31.251999999999999</v>
      </c>
      <c r="T388">
        <v>39.003999999999998</v>
      </c>
      <c r="U388">
        <v>47.225000000000001</v>
      </c>
      <c r="V388">
        <v>55.064</v>
      </c>
      <c r="W388" s="74" t="s">
        <v>3810</v>
      </c>
      <c r="X388" s="74" t="s">
        <v>3811</v>
      </c>
      <c r="Y388" s="74" t="s">
        <v>3812</v>
      </c>
      <c r="Z388" s="74" t="s">
        <v>3813</v>
      </c>
      <c r="AA388" s="74" t="s">
        <v>3814</v>
      </c>
      <c r="AB388" s="74" t="s">
        <v>3815</v>
      </c>
      <c r="AC388" s="74" t="s">
        <v>3816</v>
      </c>
      <c r="AD388" s="74" t="s">
        <v>3817</v>
      </c>
      <c r="AE388" s="74" t="s">
        <v>3818</v>
      </c>
      <c r="AF388" s="74" t="s">
        <v>3819</v>
      </c>
      <c r="AG388" s="74" t="s">
        <v>3820</v>
      </c>
      <c r="AH388" s="74" t="s">
        <v>3821</v>
      </c>
      <c r="AI388" s="74" t="s">
        <v>3822</v>
      </c>
      <c r="AJ388" s="74" t="s">
        <v>3823</v>
      </c>
      <c r="AK388" s="74" t="s">
        <v>3824</v>
      </c>
      <c r="AL388" s="74" t="s">
        <v>3825</v>
      </c>
      <c r="AM388" s="74" t="s">
        <v>3826</v>
      </c>
      <c r="AN388" s="74" t="s">
        <v>3827</v>
      </c>
      <c r="AO388" s="74" t="s">
        <v>3828</v>
      </c>
      <c r="AP388" s="74" t="s">
        <v>3829</v>
      </c>
      <c r="AQ388" s="74" t="s">
        <v>3830</v>
      </c>
      <c r="AR388" s="74" t="s">
        <v>3831</v>
      </c>
      <c r="AS388" s="74" t="s">
        <v>3832</v>
      </c>
      <c r="AT388" s="74" t="s">
        <v>3833</v>
      </c>
      <c r="AU388" s="74" t="s">
        <v>3834</v>
      </c>
      <c r="AV388" s="74" t="s">
        <v>3835</v>
      </c>
    </row>
    <row r="389" spans="1:48">
      <c r="A389" s="47" t="s">
        <v>185</v>
      </c>
      <c r="B389" s="47">
        <v>2018</v>
      </c>
      <c r="C389" s="78">
        <v>43447</v>
      </c>
      <c r="D389" s="47" t="s">
        <v>72</v>
      </c>
      <c r="E389" s="46" t="s">
        <v>518</v>
      </c>
      <c r="F389" t="s">
        <v>518</v>
      </c>
      <c r="G389" t="s">
        <v>47</v>
      </c>
      <c r="H389" t="s">
        <v>1311</v>
      </c>
      <c r="I389" t="s">
        <v>1049</v>
      </c>
      <c r="J389" t="s">
        <v>275</v>
      </c>
      <c r="K389" t="s">
        <v>287</v>
      </c>
      <c r="P389" s="46">
        <v>7</v>
      </c>
      <c r="Q389">
        <v>14.356</v>
      </c>
      <c r="R389">
        <v>22.539000000000001</v>
      </c>
      <c r="S389">
        <v>30.596</v>
      </c>
      <c r="T389">
        <v>38.512</v>
      </c>
      <c r="U389">
        <v>46.600999999999999</v>
      </c>
      <c r="V389">
        <v>54.317999999999998</v>
      </c>
      <c r="W389" s="74" t="s">
        <v>3836</v>
      </c>
      <c r="X389" s="74" t="s">
        <v>3837</v>
      </c>
      <c r="Y389" s="74" t="s">
        <v>3838</v>
      </c>
      <c r="Z389" s="74" t="s">
        <v>3839</v>
      </c>
      <c r="AA389" s="74" t="s">
        <v>3840</v>
      </c>
      <c r="AB389" s="74" t="s">
        <v>3841</v>
      </c>
      <c r="AC389" s="74" t="s">
        <v>3842</v>
      </c>
      <c r="AD389" s="74" t="s">
        <v>3843</v>
      </c>
      <c r="AE389" s="74" t="s">
        <v>3844</v>
      </c>
      <c r="AF389" s="74" t="s">
        <v>3845</v>
      </c>
      <c r="AG389" s="74" t="s">
        <v>3846</v>
      </c>
      <c r="AH389" s="74" t="s">
        <v>3847</v>
      </c>
      <c r="AI389" s="74" t="s">
        <v>3848</v>
      </c>
      <c r="AJ389" s="74" t="s">
        <v>3849</v>
      </c>
      <c r="AK389" s="74" t="s">
        <v>3850</v>
      </c>
      <c r="AL389" s="74" t="s">
        <v>3851</v>
      </c>
      <c r="AM389" s="74" t="s">
        <v>3852</v>
      </c>
      <c r="AN389" s="74" t="s">
        <v>3853</v>
      </c>
      <c r="AO389" s="74" t="s">
        <v>3854</v>
      </c>
      <c r="AP389" s="74" t="s">
        <v>3855</v>
      </c>
      <c r="AQ389" s="74" t="s">
        <v>3856</v>
      </c>
      <c r="AR389" s="74" t="s">
        <v>3857</v>
      </c>
      <c r="AS389" s="74" t="s">
        <v>3858</v>
      </c>
      <c r="AT389" s="74" t="s">
        <v>3859</v>
      </c>
      <c r="AU389" s="74" t="s">
        <v>3860</v>
      </c>
      <c r="AV389" s="74" t="s">
        <v>3861</v>
      </c>
    </row>
    <row r="390" spans="1:48">
      <c r="A390" s="47" t="s">
        <v>185</v>
      </c>
      <c r="B390" s="47">
        <v>2018</v>
      </c>
      <c r="C390" s="78">
        <v>43447</v>
      </c>
      <c r="D390" s="47" t="s">
        <v>72</v>
      </c>
      <c r="E390" s="46" t="s">
        <v>518</v>
      </c>
      <c r="F390" t="s">
        <v>518</v>
      </c>
      <c r="G390" t="s">
        <v>56</v>
      </c>
      <c r="H390" t="s">
        <v>274</v>
      </c>
      <c r="I390" t="s">
        <v>569</v>
      </c>
      <c r="J390" t="s">
        <v>568</v>
      </c>
      <c r="K390" t="s">
        <v>55</v>
      </c>
      <c r="P390" s="46">
        <v>8</v>
      </c>
      <c r="Q390">
        <v>14.811</v>
      </c>
      <c r="R390">
        <v>22.963999999999999</v>
      </c>
      <c r="S390">
        <v>30.952999999999999</v>
      </c>
      <c r="T390">
        <v>38.822000000000003</v>
      </c>
      <c r="U390">
        <v>46.966000000000001</v>
      </c>
      <c r="V390">
        <v>55.006</v>
      </c>
      <c r="W390" s="74" t="s">
        <v>3862</v>
      </c>
      <c r="X390" s="74" t="s">
        <v>3863</v>
      </c>
      <c r="Y390" s="74" t="s">
        <v>3864</v>
      </c>
      <c r="Z390" s="74" t="s">
        <v>3865</v>
      </c>
      <c r="AA390" s="74" t="s">
        <v>3866</v>
      </c>
      <c r="AB390" s="74" t="s">
        <v>3867</v>
      </c>
      <c r="AC390" s="74" t="s">
        <v>3868</v>
      </c>
      <c r="AD390" s="74" t="s">
        <v>3869</v>
      </c>
      <c r="AE390" s="74" t="s">
        <v>2677</v>
      </c>
      <c r="AF390" s="74" t="s">
        <v>3870</v>
      </c>
      <c r="AG390" s="74" t="s">
        <v>3871</v>
      </c>
      <c r="AH390" s="74" t="s">
        <v>3872</v>
      </c>
      <c r="AI390" s="74" t="s">
        <v>3873</v>
      </c>
      <c r="AJ390" s="74" t="s">
        <v>3874</v>
      </c>
      <c r="AK390" s="74" t="s">
        <v>3875</v>
      </c>
      <c r="AL390" s="74" t="s">
        <v>3876</v>
      </c>
      <c r="AM390" s="74" t="s">
        <v>3877</v>
      </c>
      <c r="AN390" s="74" t="s">
        <v>3878</v>
      </c>
      <c r="AO390" s="74" t="s">
        <v>3879</v>
      </c>
      <c r="AP390" s="74" t="s">
        <v>3880</v>
      </c>
      <c r="AQ390" s="74" t="s">
        <v>3881</v>
      </c>
      <c r="AR390" s="74" t="s">
        <v>3882</v>
      </c>
      <c r="AS390" s="74" t="s">
        <v>3883</v>
      </c>
      <c r="AT390" s="74" t="s">
        <v>3884</v>
      </c>
      <c r="AU390" s="74" t="s">
        <v>3885</v>
      </c>
      <c r="AV390" s="74" t="s">
        <v>3886</v>
      </c>
    </row>
    <row r="391" spans="1:48">
      <c r="A391" s="47" t="s">
        <v>185</v>
      </c>
      <c r="B391" s="47">
        <v>2018</v>
      </c>
      <c r="C391" s="78">
        <v>43447</v>
      </c>
      <c r="D391" s="47" t="s">
        <v>72</v>
      </c>
      <c r="E391" s="46" t="s">
        <v>518</v>
      </c>
      <c r="F391" t="s">
        <v>518</v>
      </c>
      <c r="G391" t="s">
        <v>17</v>
      </c>
      <c r="H391" t="s">
        <v>343</v>
      </c>
      <c r="I391" t="s">
        <v>562</v>
      </c>
      <c r="J391" t="s">
        <v>563</v>
      </c>
      <c r="K391" t="s">
        <v>2591</v>
      </c>
      <c r="P391" s="46">
        <v>9</v>
      </c>
      <c r="Q391">
        <v>14.411</v>
      </c>
      <c r="R391">
        <v>22.983000000000001</v>
      </c>
      <c r="S391">
        <v>31.521000000000001</v>
      </c>
      <c r="T391">
        <v>39.716000000000001</v>
      </c>
      <c r="U391">
        <v>47.99</v>
      </c>
      <c r="V391">
        <v>55.893999999999998</v>
      </c>
      <c r="W391" s="74" t="s">
        <v>3887</v>
      </c>
      <c r="X391" s="74" t="s">
        <v>3888</v>
      </c>
      <c r="Y391" s="74" t="s">
        <v>3889</v>
      </c>
      <c r="Z391" s="74" t="s">
        <v>3890</v>
      </c>
      <c r="AA391" s="74" t="s">
        <v>3891</v>
      </c>
      <c r="AB391" s="74" t="s">
        <v>3892</v>
      </c>
      <c r="AC391" s="74" t="s">
        <v>3893</v>
      </c>
      <c r="AD391" s="74" t="s">
        <v>3894</v>
      </c>
      <c r="AE391" s="74" t="s">
        <v>3895</v>
      </c>
      <c r="AF391" s="74" t="s">
        <v>3896</v>
      </c>
      <c r="AG391" s="74" t="s">
        <v>3897</v>
      </c>
      <c r="AH391" s="74" t="s">
        <v>3898</v>
      </c>
      <c r="AI391" s="74" t="s">
        <v>3899</v>
      </c>
      <c r="AJ391" s="74" t="s">
        <v>3900</v>
      </c>
      <c r="AK391" s="74" t="s">
        <v>3901</v>
      </c>
      <c r="AL391" s="74" t="s">
        <v>3902</v>
      </c>
      <c r="AM391" s="74" t="s">
        <v>3903</v>
      </c>
      <c r="AN391" s="74" t="s">
        <v>3904</v>
      </c>
      <c r="AO391" s="74" t="s">
        <v>3905</v>
      </c>
      <c r="AP391" s="74" t="s">
        <v>3906</v>
      </c>
      <c r="AQ391" s="74" t="s">
        <v>3907</v>
      </c>
      <c r="AR391" s="74" t="s">
        <v>3908</v>
      </c>
      <c r="AS391" s="74" t="s">
        <v>3909</v>
      </c>
      <c r="AT391" s="74" t="s">
        <v>3910</v>
      </c>
      <c r="AU391" s="74" t="s">
        <v>3911</v>
      </c>
      <c r="AV391" s="74" t="s">
        <v>3912</v>
      </c>
    </row>
    <row r="392" spans="1:48">
      <c r="A392" s="47" t="s">
        <v>185</v>
      </c>
      <c r="B392" s="47">
        <v>2018</v>
      </c>
      <c r="C392" s="78">
        <v>43447</v>
      </c>
      <c r="D392" s="47" t="s">
        <v>72</v>
      </c>
      <c r="E392" s="46" t="s">
        <v>518</v>
      </c>
      <c r="F392" t="s">
        <v>518</v>
      </c>
      <c r="G392" t="s">
        <v>38</v>
      </c>
      <c r="H392" t="s">
        <v>309</v>
      </c>
      <c r="I392" t="s">
        <v>3341</v>
      </c>
      <c r="J392" t="s">
        <v>251</v>
      </c>
      <c r="K392" t="s">
        <v>3342</v>
      </c>
      <c r="P392" s="46">
        <v>10</v>
      </c>
      <c r="Q392">
        <v>13.997</v>
      </c>
      <c r="R392">
        <v>22.227</v>
      </c>
      <c r="S392">
        <v>30.459</v>
      </c>
      <c r="T392">
        <v>38.298000000000002</v>
      </c>
      <c r="U392">
        <v>46.558</v>
      </c>
      <c r="V392">
        <v>54.341999999999999</v>
      </c>
      <c r="W392" s="74" t="s">
        <v>3913</v>
      </c>
      <c r="X392" s="74" t="s">
        <v>3914</v>
      </c>
      <c r="Y392" s="74" t="s">
        <v>3915</v>
      </c>
      <c r="Z392" s="74" t="s">
        <v>3916</v>
      </c>
      <c r="AA392" s="74" t="s">
        <v>3917</v>
      </c>
      <c r="AB392" s="74" t="s">
        <v>3918</v>
      </c>
      <c r="AC392" s="74" t="s">
        <v>3919</v>
      </c>
      <c r="AD392" s="74" t="s">
        <v>3920</v>
      </c>
      <c r="AE392" s="74" t="s">
        <v>3921</v>
      </c>
      <c r="AF392" s="74" t="s">
        <v>3922</v>
      </c>
      <c r="AG392" s="74" t="s">
        <v>3923</v>
      </c>
      <c r="AH392" s="74" t="s">
        <v>3924</v>
      </c>
      <c r="AI392" s="74" t="s">
        <v>3925</v>
      </c>
      <c r="AJ392" s="74" t="s">
        <v>3926</v>
      </c>
      <c r="AK392" s="74" t="s">
        <v>3927</v>
      </c>
      <c r="AL392" s="74" t="s">
        <v>3928</v>
      </c>
      <c r="AM392" s="74" t="s">
        <v>3929</v>
      </c>
      <c r="AN392" s="74" t="s">
        <v>3930</v>
      </c>
      <c r="AO392" s="74" t="s">
        <v>3931</v>
      </c>
      <c r="AP392" s="74" t="s">
        <v>3932</v>
      </c>
      <c r="AQ392" s="74" t="s">
        <v>3933</v>
      </c>
      <c r="AR392" s="74" t="s">
        <v>3934</v>
      </c>
      <c r="AS392" s="74" t="s">
        <v>3935</v>
      </c>
      <c r="AT392" s="74" t="s">
        <v>3936</v>
      </c>
      <c r="AU392" s="74" t="s">
        <v>3937</v>
      </c>
      <c r="AV392" s="74" t="s">
        <v>3938</v>
      </c>
    </row>
    <row r="393" spans="1:48">
      <c r="A393" s="47" t="s">
        <v>185</v>
      </c>
      <c r="B393" s="47">
        <v>2018</v>
      </c>
      <c r="C393" s="78">
        <v>43447</v>
      </c>
      <c r="D393" s="47" t="s">
        <v>72</v>
      </c>
      <c r="E393" s="46" t="s">
        <v>518</v>
      </c>
      <c r="F393" t="s">
        <v>518</v>
      </c>
      <c r="G393" t="s">
        <v>31</v>
      </c>
      <c r="H393" t="s">
        <v>358</v>
      </c>
      <c r="I393" t="s">
        <v>1395</v>
      </c>
      <c r="J393" t="s">
        <v>3939</v>
      </c>
      <c r="K393" t="s">
        <v>291</v>
      </c>
      <c r="P393" s="46">
        <v>11</v>
      </c>
      <c r="Q393">
        <v>14.717000000000001</v>
      </c>
      <c r="R393">
        <v>23.335999999999999</v>
      </c>
      <c r="S393">
        <v>32.015999999999998</v>
      </c>
      <c r="T393">
        <v>40.094999999999999</v>
      </c>
      <c r="U393">
        <v>48.534999999999997</v>
      </c>
      <c r="V393">
        <v>56.476999999999997</v>
      </c>
      <c r="W393" s="74" t="s">
        <v>3940</v>
      </c>
      <c r="X393" s="74" t="s">
        <v>3941</v>
      </c>
      <c r="Y393" s="74" t="s">
        <v>3942</v>
      </c>
      <c r="Z393" s="74" t="s">
        <v>3943</v>
      </c>
      <c r="AA393" s="74" t="s">
        <v>3944</v>
      </c>
      <c r="AB393" s="74" t="s">
        <v>3945</v>
      </c>
      <c r="AC393" s="74" t="s">
        <v>3946</v>
      </c>
      <c r="AD393" s="74" t="s">
        <v>3947</v>
      </c>
      <c r="AE393" s="74" t="s">
        <v>3948</v>
      </c>
      <c r="AF393" s="74" t="s">
        <v>3949</v>
      </c>
      <c r="AG393" s="74" t="s">
        <v>3950</v>
      </c>
      <c r="AH393" s="74" t="s">
        <v>3951</v>
      </c>
      <c r="AI393" s="74" t="s">
        <v>3664</v>
      </c>
      <c r="AJ393" s="74" t="s">
        <v>3952</v>
      </c>
      <c r="AK393" s="74" t="s">
        <v>3953</v>
      </c>
      <c r="AL393" s="74" t="s">
        <v>3954</v>
      </c>
      <c r="AM393" s="74" t="s">
        <v>3955</v>
      </c>
      <c r="AN393" s="74" t="s">
        <v>3956</v>
      </c>
      <c r="AO393" s="74" t="s">
        <v>3957</v>
      </c>
      <c r="AP393" s="74" t="s">
        <v>3958</v>
      </c>
      <c r="AQ393" s="74" t="s">
        <v>3959</v>
      </c>
      <c r="AR393" s="74" t="s">
        <v>3960</v>
      </c>
      <c r="AS393" s="74" t="s">
        <v>3961</v>
      </c>
      <c r="AT393" s="74" t="s">
        <v>3962</v>
      </c>
      <c r="AU393" s="74" t="s">
        <v>3963</v>
      </c>
      <c r="AV393" s="74" t="s">
        <v>3964</v>
      </c>
    </row>
    <row r="394" spans="1:48">
      <c r="A394" s="47" t="s">
        <v>185</v>
      </c>
      <c r="B394" s="47">
        <v>2018</v>
      </c>
      <c r="C394" s="78">
        <v>43447</v>
      </c>
      <c r="D394" s="47" t="s">
        <v>72</v>
      </c>
      <c r="E394" s="46" t="s">
        <v>518</v>
      </c>
      <c r="F394" t="s">
        <v>518</v>
      </c>
      <c r="G394" t="s">
        <v>15</v>
      </c>
      <c r="H394" t="s">
        <v>234</v>
      </c>
      <c r="I394" t="s">
        <v>3965</v>
      </c>
      <c r="J394" t="s">
        <v>361</v>
      </c>
      <c r="K394" t="s">
        <v>1061</v>
      </c>
      <c r="P394" s="46">
        <v>12</v>
      </c>
      <c r="Q394">
        <v>15.055999999999999</v>
      </c>
      <c r="R394">
        <v>23.884</v>
      </c>
      <c r="S394">
        <v>32.625999999999998</v>
      </c>
      <c r="T394">
        <v>40.780999999999999</v>
      </c>
      <c r="U394">
        <v>49.241</v>
      </c>
      <c r="V394">
        <v>57.524999999999999</v>
      </c>
      <c r="W394" s="74" t="s">
        <v>3966</v>
      </c>
      <c r="X394" s="74" t="s">
        <v>3967</v>
      </c>
      <c r="Y394" s="74" t="s">
        <v>3968</v>
      </c>
      <c r="Z394" s="74" t="s">
        <v>3969</v>
      </c>
      <c r="AA394" s="74" t="s">
        <v>3970</v>
      </c>
      <c r="AB394" s="74" t="s">
        <v>3971</v>
      </c>
      <c r="AC394" s="74" t="s">
        <v>3972</v>
      </c>
      <c r="AD394" s="74" t="s">
        <v>3973</v>
      </c>
      <c r="AE394" s="74" t="s">
        <v>3974</v>
      </c>
      <c r="AF394" s="74" t="s">
        <v>3975</v>
      </c>
      <c r="AG394" s="74" t="s">
        <v>3976</v>
      </c>
      <c r="AH394" s="74" t="s">
        <v>3977</v>
      </c>
      <c r="AI394" s="74" t="s">
        <v>3978</v>
      </c>
      <c r="AJ394" s="74" t="s">
        <v>3979</v>
      </c>
      <c r="AK394" s="74" t="s">
        <v>3980</v>
      </c>
      <c r="AL394" s="74" t="s">
        <v>3981</v>
      </c>
      <c r="AM394" s="74" t="s">
        <v>3982</v>
      </c>
      <c r="AN394" s="74" t="s">
        <v>3983</v>
      </c>
      <c r="AO394" s="74" t="s">
        <v>3984</v>
      </c>
      <c r="AP394" s="74" t="s">
        <v>3985</v>
      </c>
      <c r="AQ394" s="74" t="s">
        <v>3986</v>
      </c>
      <c r="AR394" s="74" t="s">
        <v>3987</v>
      </c>
      <c r="AS394" s="74" t="s">
        <v>3988</v>
      </c>
      <c r="AT394" s="74" t="s">
        <v>3989</v>
      </c>
      <c r="AU394" s="74" t="s">
        <v>3990</v>
      </c>
      <c r="AV394" s="74" t="s">
        <v>3991</v>
      </c>
    </row>
    <row r="395" spans="1:48">
      <c r="A395" s="47" t="s">
        <v>185</v>
      </c>
      <c r="B395" s="47">
        <v>2018</v>
      </c>
      <c r="C395" s="78">
        <v>43448</v>
      </c>
      <c r="D395" s="47" t="s">
        <v>72</v>
      </c>
      <c r="E395" s="46" t="s">
        <v>595</v>
      </c>
      <c r="F395">
        <v>1</v>
      </c>
      <c r="G395" t="s">
        <v>47</v>
      </c>
      <c r="H395" t="s">
        <v>1311</v>
      </c>
      <c r="I395" t="s">
        <v>1049</v>
      </c>
      <c r="J395" t="s">
        <v>275</v>
      </c>
      <c r="K395" t="s">
        <v>287</v>
      </c>
      <c r="P395" s="46">
        <v>1</v>
      </c>
      <c r="Q395">
        <v>14.304</v>
      </c>
      <c r="R395">
        <v>22.64</v>
      </c>
      <c r="S395">
        <v>30.771000000000001</v>
      </c>
      <c r="T395">
        <v>38.448</v>
      </c>
      <c r="U395">
        <v>46.375999999999998</v>
      </c>
      <c r="V395">
        <v>54.27</v>
      </c>
      <c r="W395" s="74" t="s">
        <v>3992</v>
      </c>
      <c r="X395" s="74" t="s">
        <v>3993</v>
      </c>
      <c r="Y395" s="74" t="s">
        <v>3994</v>
      </c>
      <c r="Z395" s="74" t="s">
        <v>3995</v>
      </c>
      <c r="AA395" s="74" t="s">
        <v>3996</v>
      </c>
      <c r="AB395" s="74" t="s">
        <v>3997</v>
      </c>
      <c r="AC395" s="74" t="s">
        <v>3998</v>
      </c>
      <c r="AD395" s="74" t="s">
        <v>3999</v>
      </c>
      <c r="AE395" s="74" t="s">
        <v>4000</v>
      </c>
      <c r="AF395" s="74" t="s">
        <v>4001</v>
      </c>
      <c r="AG395" s="74" t="s">
        <v>4002</v>
      </c>
      <c r="AH395" s="74" t="s">
        <v>4003</v>
      </c>
      <c r="AI395" s="74" t="s">
        <v>4004</v>
      </c>
      <c r="AJ395" s="74" t="s">
        <v>4005</v>
      </c>
      <c r="AK395" s="74" t="s">
        <v>4006</v>
      </c>
      <c r="AL395" s="74" t="s">
        <v>4007</v>
      </c>
      <c r="AM395" s="74" t="s">
        <v>4008</v>
      </c>
      <c r="AN395" s="74" t="s">
        <v>4009</v>
      </c>
      <c r="AO395" s="74" t="s">
        <v>4010</v>
      </c>
      <c r="AP395" s="74" t="s">
        <v>4011</v>
      </c>
      <c r="AQ395" s="74" t="s">
        <v>4012</v>
      </c>
      <c r="AR395" s="74" t="s">
        <v>4013</v>
      </c>
      <c r="AS395" s="74" t="s">
        <v>1150</v>
      </c>
      <c r="AT395" s="74" t="s">
        <v>4014</v>
      </c>
      <c r="AU395" s="74" t="s">
        <v>4015</v>
      </c>
      <c r="AV395" s="74" t="s">
        <v>4016</v>
      </c>
    </row>
    <row r="396" spans="1:48">
      <c r="A396" s="47" t="s">
        <v>185</v>
      </c>
      <c r="B396" s="47">
        <v>2018</v>
      </c>
      <c r="C396" s="78">
        <v>43448</v>
      </c>
      <c r="D396" s="47" t="s">
        <v>72</v>
      </c>
      <c r="E396" s="46" t="s">
        <v>595</v>
      </c>
      <c r="F396">
        <v>1</v>
      </c>
      <c r="G396" t="s">
        <v>51</v>
      </c>
      <c r="H396" t="s">
        <v>243</v>
      </c>
      <c r="I396" t="s">
        <v>1046</v>
      </c>
      <c r="J396" t="s">
        <v>1047</v>
      </c>
      <c r="K396" t="s">
        <v>1072</v>
      </c>
      <c r="P396" s="46">
        <v>2</v>
      </c>
      <c r="Q396">
        <v>14.523</v>
      </c>
      <c r="R396">
        <v>23.029</v>
      </c>
      <c r="S396">
        <v>31.216999999999999</v>
      </c>
      <c r="T396">
        <v>39.100999999999999</v>
      </c>
      <c r="U396">
        <v>47.000999999999998</v>
      </c>
      <c r="V396">
        <v>54.817</v>
      </c>
      <c r="W396" s="74" t="s">
        <v>4017</v>
      </c>
      <c r="X396" s="74" t="s">
        <v>4018</v>
      </c>
      <c r="Y396" s="74" t="s">
        <v>4019</v>
      </c>
      <c r="Z396" s="74" t="s">
        <v>4020</v>
      </c>
      <c r="AA396" s="74" t="s">
        <v>4021</v>
      </c>
      <c r="AB396" s="74" t="s">
        <v>4022</v>
      </c>
      <c r="AC396" s="74" t="s">
        <v>4023</v>
      </c>
      <c r="AD396" s="74" t="s">
        <v>4024</v>
      </c>
      <c r="AE396" s="74" t="s">
        <v>4025</v>
      </c>
      <c r="AF396" s="74" t="s">
        <v>4026</v>
      </c>
      <c r="AG396" s="74" t="s">
        <v>4027</v>
      </c>
      <c r="AH396" s="74" t="s">
        <v>4028</v>
      </c>
      <c r="AI396" s="74" t="s">
        <v>4029</v>
      </c>
      <c r="AJ396" s="74" t="s">
        <v>4030</v>
      </c>
      <c r="AK396" s="74" t="s">
        <v>4031</v>
      </c>
      <c r="AL396" s="74" t="s">
        <v>4032</v>
      </c>
      <c r="AM396" s="74" t="s">
        <v>4033</v>
      </c>
      <c r="AN396" s="74" t="s">
        <v>4034</v>
      </c>
      <c r="AO396" s="74" t="s">
        <v>4035</v>
      </c>
      <c r="AP396" s="74" t="s">
        <v>4036</v>
      </c>
      <c r="AQ396" s="74" t="s">
        <v>4037</v>
      </c>
      <c r="AR396" s="74" t="s">
        <v>4038</v>
      </c>
      <c r="AS396" s="74" t="s">
        <v>4039</v>
      </c>
      <c r="AT396" s="74" t="s">
        <v>4040</v>
      </c>
      <c r="AU396" s="74" t="s">
        <v>4041</v>
      </c>
      <c r="AV396" s="74" t="s">
        <v>4042</v>
      </c>
    </row>
    <row r="397" spans="1:48">
      <c r="A397" s="47" t="s">
        <v>185</v>
      </c>
      <c r="B397" s="47">
        <v>2018</v>
      </c>
      <c r="C397" s="78">
        <v>43448</v>
      </c>
      <c r="D397" s="47" t="s">
        <v>72</v>
      </c>
      <c r="E397" s="46" t="s">
        <v>595</v>
      </c>
      <c r="F397">
        <v>2</v>
      </c>
      <c r="G397" t="s">
        <v>280</v>
      </c>
      <c r="H397" t="s">
        <v>3782</v>
      </c>
      <c r="I397" t="s">
        <v>559</v>
      </c>
      <c r="J397" t="s">
        <v>3783</v>
      </c>
      <c r="K397" t="s">
        <v>561</v>
      </c>
      <c r="P397" s="46">
        <v>1</v>
      </c>
      <c r="Q397">
        <v>14.196999999999999</v>
      </c>
      <c r="R397">
        <v>22.791</v>
      </c>
      <c r="S397">
        <v>30.864999999999998</v>
      </c>
      <c r="T397">
        <v>38.924999999999997</v>
      </c>
      <c r="U397">
        <v>46.841999999999999</v>
      </c>
      <c r="V397">
        <v>54.792999999999999</v>
      </c>
      <c r="W397" s="74" t="s">
        <v>4043</v>
      </c>
      <c r="X397" s="74" t="s">
        <v>4044</v>
      </c>
      <c r="Y397" s="74" t="s">
        <v>4045</v>
      </c>
      <c r="Z397" s="74" t="s">
        <v>4046</v>
      </c>
      <c r="AA397" s="74" t="s">
        <v>4047</v>
      </c>
      <c r="AB397" s="74" t="s">
        <v>4048</v>
      </c>
      <c r="AC397" s="74" t="s">
        <v>4049</v>
      </c>
      <c r="AD397" s="74" t="s">
        <v>4050</v>
      </c>
      <c r="AE397" s="74" t="s">
        <v>4051</v>
      </c>
      <c r="AF397" s="74" t="s">
        <v>4052</v>
      </c>
      <c r="AG397" s="74" t="s">
        <v>4053</v>
      </c>
      <c r="AH397" s="74" t="s">
        <v>4054</v>
      </c>
      <c r="AI397" s="74" t="s">
        <v>4055</v>
      </c>
      <c r="AJ397" s="74" t="s">
        <v>4056</v>
      </c>
      <c r="AK397" s="74" t="s">
        <v>4057</v>
      </c>
      <c r="AL397" s="74" t="s">
        <v>4058</v>
      </c>
      <c r="AM397" s="74" t="s">
        <v>4059</v>
      </c>
      <c r="AN397" s="74" t="s">
        <v>4060</v>
      </c>
      <c r="AO397" s="74" t="s">
        <v>4061</v>
      </c>
      <c r="AP397" s="74" t="s">
        <v>4062</v>
      </c>
      <c r="AQ397" s="74" t="s">
        <v>4063</v>
      </c>
      <c r="AR397" s="74" t="s">
        <v>4064</v>
      </c>
      <c r="AS397" s="74" t="s">
        <v>4065</v>
      </c>
      <c r="AT397" s="74" t="s">
        <v>4066</v>
      </c>
      <c r="AU397" s="74" t="s">
        <v>4067</v>
      </c>
      <c r="AV397" s="74" t="s">
        <v>4068</v>
      </c>
    </row>
    <row r="398" spans="1:48">
      <c r="A398" s="47" t="s">
        <v>185</v>
      </c>
      <c r="B398" s="47">
        <v>2018</v>
      </c>
      <c r="C398" s="78">
        <v>43448</v>
      </c>
      <c r="D398" s="47" t="s">
        <v>72</v>
      </c>
      <c r="E398" s="46" t="s">
        <v>595</v>
      </c>
      <c r="F398">
        <v>2</v>
      </c>
      <c r="G398" t="s">
        <v>56</v>
      </c>
      <c r="H398" t="s">
        <v>274</v>
      </c>
      <c r="I398" t="s">
        <v>569</v>
      </c>
      <c r="J398" t="s">
        <v>568</v>
      </c>
      <c r="K398" t="s">
        <v>55</v>
      </c>
      <c r="P398" s="46">
        <v>2</v>
      </c>
      <c r="Q398">
        <v>14.747999999999999</v>
      </c>
      <c r="R398">
        <v>23.155999999999999</v>
      </c>
      <c r="S398">
        <v>31.1</v>
      </c>
      <c r="T398">
        <v>38.982999999999997</v>
      </c>
      <c r="U398">
        <v>46.741</v>
      </c>
      <c r="V398">
        <v>54.735999999999997</v>
      </c>
      <c r="W398" s="74" t="s">
        <v>1811</v>
      </c>
      <c r="X398" s="74" t="s">
        <v>4069</v>
      </c>
      <c r="Y398" s="74" t="s">
        <v>4070</v>
      </c>
      <c r="Z398" s="74" t="s">
        <v>4071</v>
      </c>
      <c r="AA398" s="74" t="s">
        <v>4072</v>
      </c>
      <c r="AB398" s="74" t="s">
        <v>4073</v>
      </c>
      <c r="AC398" s="74" t="s">
        <v>4074</v>
      </c>
      <c r="AD398" s="74" t="s">
        <v>4075</v>
      </c>
      <c r="AE398" s="74" t="s">
        <v>4076</v>
      </c>
      <c r="AF398" s="74" t="s">
        <v>4077</v>
      </c>
      <c r="AG398" s="74" t="s">
        <v>4078</v>
      </c>
      <c r="AH398" s="74" t="s">
        <v>4079</v>
      </c>
      <c r="AI398" s="74" t="s">
        <v>4080</v>
      </c>
      <c r="AJ398" s="74" t="s">
        <v>4081</v>
      </c>
      <c r="AK398" s="74" t="s">
        <v>4082</v>
      </c>
      <c r="AL398" s="74" t="s">
        <v>4083</v>
      </c>
      <c r="AM398" s="74" t="s">
        <v>4084</v>
      </c>
      <c r="AN398" s="74" t="s">
        <v>4085</v>
      </c>
      <c r="AO398" s="74" t="s">
        <v>4086</v>
      </c>
      <c r="AP398" s="74" t="s">
        <v>4087</v>
      </c>
      <c r="AQ398" s="74" t="s">
        <v>4088</v>
      </c>
      <c r="AR398" s="74" t="s">
        <v>4089</v>
      </c>
      <c r="AS398" s="74" t="s">
        <v>4090</v>
      </c>
      <c r="AT398" s="74" t="s">
        <v>4091</v>
      </c>
      <c r="AU398" s="74" t="s">
        <v>4092</v>
      </c>
      <c r="AV398" s="74" t="s">
        <v>4093</v>
      </c>
    </row>
    <row r="399" spans="1:48">
      <c r="A399" s="47" t="s">
        <v>185</v>
      </c>
      <c r="B399" s="47">
        <v>2018</v>
      </c>
      <c r="C399" s="78">
        <v>43448</v>
      </c>
      <c r="D399" s="47" t="s">
        <v>72</v>
      </c>
      <c r="E399" s="46" t="s">
        <v>595</v>
      </c>
      <c r="F399">
        <v>3</v>
      </c>
      <c r="G399" t="s">
        <v>67</v>
      </c>
      <c r="H399" t="s">
        <v>219</v>
      </c>
      <c r="I399" t="s">
        <v>340</v>
      </c>
      <c r="J399" t="s">
        <v>3729</v>
      </c>
      <c r="K399" t="s">
        <v>1036</v>
      </c>
      <c r="P399" s="46">
        <v>1</v>
      </c>
      <c r="Q399">
        <v>13.916</v>
      </c>
      <c r="R399">
        <v>21.859000000000002</v>
      </c>
      <c r="S399">
        <v>29.678000000000001</v>
      </c>
      <c r="T399">
        <v>37.454000000000001</v>
      </c>
      <c r="U399">
        <v>45.488</v>
      </c>
      <c r="V399">
        <v>53.231000000000002</v>
      </c>
      <c r="W399" s="74" t="s">
        <v>4094</v>
      </c>
      <c r="X399" s="74" t="s">
        <v>4095</v>
      </c>
      <c r="Y399" s="74" t="s">
        <v>4096</v>
      </c>
      <c r="Z399" s="74" t="s">
        <v>4097</v>
      </c>
      <c r="AA399" s="74" t="s">
        <v>4098</v>
      </c>
      <c r="AB399" s="74" t="s">
        <v>4099</v>
      </c>
      <c r="AC399" s="74" t="s">
        <v>4100</v>
      </c>
      <c r="AD399" s="74" t="s">
        <v>4101</v>
      </c>
      <c r="AE399" s="74" t="s">
        <v>4102</v>
      </c>
      <c r="AF399" s="74" t="s">
        <v>4103</v>
      </c>
      <c r="AG399" s="74" t="s">
        <v>4104</v>
      </c>
      <c r="AH399" s="74" t="s">
        <v>4105</v>
      </c>
      <c r="AI399" s="74" t="s">
        <v>4106</v>
      </c>
      <c r="AJ399" s="74" t="s">
        <v>4107</v>
      </c>
      <c r="AK399" s="74" t="s">
        <v>4108</v>
      </c>
      <c r="AL399" s="74" t="s">
        <v>4109</v>
      </c>
      <c r="AM399" s="74" t="s">
        <v>4110</v>
      </c>
      <c r="AN399" s="74" t="s">
        <v>4111</v>
      </c>
      <c r="AO399" s="74" t="s">
        <v>4112</v>
      </c>
      <c r="AP399" s="74" t="s">
        <v>4113</v>
      </c>
      <c r="AQ399" s="74" t="s">
        <v>4114</v>
      </c>
      <c r="AR399" s="74" t="s">
        <v>4115</v>
      </c>
      <c r="AS399" s="74" t="s">
        <v>4116</v>
      </c>
      <c r="AT399" s="74" t="s">
        <v>4117</v>
      </c>
      <c r="AU399" s="74" t="s">
        <v>4118</v>
      </c>
      <c r="AV399" s="74" t="s">
        <v>4119</v>
      </c>
    </row>
    <row r="400" spans="1:48">
      <c r="A400" s="47" t="s">
        <v>185</v>
      </c>
      <c r="B400" s="47">
        <v>2018</v>
      </c>
      <c r="C400" s="78">
        <v>43448</v>
      </c>
      <c r="D400" s="47" t="s">
        <v>72</v>
      </c>
      <c r="E400" s="46" t="s">
        <v>595</v>
      </c>
      <c r="F400">
        <v>3</v>
      </c>
      <c r="G400" t="s">
        <v>53</v>
      </c>
      <c r="H400" t="s">
        <v>233</v>
      </c>
      <c r="I400" t="s">
        <v>1100</v>
      </c>
      <c r="J400" t="s">
        <v>327</v>
      </c>
      <c r="K400" t="s">
        <v>1044</v>
      </c>
      <c r="P400" s="46">
        <v>2</v>
      </c>
      <c r="Q400">
        <v>14.494</v>
      </c>
      <c r="R400">
        <v>22.87</v>
      </c>
      <c r="S400">
        <v>30.7</v>
      </c>
      <c r="T400">
        <v>38.345999999999997</v>
      </c>
      <c r="U400">
        <v>46.11</v>
      </c>
      <c r="V400">
        <v>53.798000000000002</v>
      </c>
      <c r="W400" s="74" t="s">
        <v>4120</v>
      </c>
      <c r="X400" s="74" t="s">
        <v>4121</v>
      </c>
      <c r="Y400" s="74" t="s">
        <v>4122</v>
      </c>
      <c r="Z400" s="74" t="s">
        <v>4123</v>
      </c>
      <c r="AA400" s="74" t="s">
        <v>4124</v>
      </c>
      <c r="AB400" s="74" t="s">
        <v>4125</v>
      </c>
      <c r="AC400" s="74" t="s">
        <v>4126</v>
      </c>
      <c r="AD400" s="74" t="s">
        <v>4127</v>
      </c>
      <c r="AE400" s="74" t="s">
        <v>4128</v>
      </c>
      <c r="AF400" s="74" t="s">
        <v>4129</v>
      </c>
      <c r="AG400" s="74" t="s">
        <v>4130</v>
      </c>
      <c r="AH400" s="74" t="s">
        <v>4131</v>
      </c>
      <c r="AI400" s="74" t="s">
        <v>4132</v>
      </c>
      <c r="AJ400" s="74" t="s">
        <v>4133</v>
      </c>
      <c r="AK400" s="74" t="s">
        <v>4134</v>
      </c>
      <c r="AL400" s="74" t="s">
        <v>4135</v>
      </c>
      <c r="AM400" s="74" t="s">
        <v>4136</v>
      </c>
      <c r="AN400" s="74" t="s">
        <v>4137</v>
      </c>
      <c r="AO400" s="74" t="s">
        <v>4138</v>
      </c>
      <c r="AP400" s="74" t="s">
        <v>4139</v>
      </c>
      <c r="AQ400" s="74" t="s">
        <v>4140</v>
      </c>
      <c r="AR400" s="74" t="s">
        <v>4141</v>
      </c>
      <c r="AS400" s="74" t="s">
        <v>4142</v>
      </c>
      <c r="AT400" s="74" t="s">
        <v>4143</v>
      </c>
      <c r="AU400" s="74" t="s">
        <v>4144</v>
      </c>
      <c r="AV400" s="74" t="s">
        <v>4145</v>
      </c>
    </row>
    <row r="401" spans="1:48">
      <c r="A401" s="47" t="s">
        <v>185</v>
      </c>
      <c r="B401" s="47">
        <v>2018</v>
      </c>
      <c r="C401" s="78">
        <v>43448</v>
      </c>
      <c r="D401" s="47" t="s">
        <v>72</v>
      </c>
      <c r="E401" s="46" t="s">
        <v>595</v>
      </c>
      <c r="F401">
        <v>4</v>
      </c>
      <c r="G401" t="s">
        <v>25</v>
      </c>
      <c r="H401" t="s">
        <v>354</v>
      </c>
      <c r="I401" t="s">
        <v>276</v>
      </c>
      <c r="J401" t="s">
        <v>1037</v>
      </c>
      <c r="K401" t="s">
        <v>319</v>
      </c>
      <c r="P401" s="46">
        <v>1</v>
      </c>
      <c r="Q401">
        <v>14.028</v>
      </c>
      <c r="R401">
        <v>22.236999999999998</v>
      </c>
      <c r="S401">
        <v>29.948</v>
      </c>
      <c r="T401">
        <v>37.654000000000003</v>
      </c>
      <c r="U401">
        <v>45.320999999999998</v>
      </c>
      <c r="V401">
        <v>53.070999999999998</v>
      </c>
      <c r="W401" s="74" t="s">
        <v>4146</v>
      </c>
      <c r="X401" s="74" t="s">
        <v>4147</v>
      </c>
      <c r="Y401" s="74" t="s">
        <v>4148</v>
      </c>
      <c r="Z401" s="74" t="s">
        <v>4149</v>
      </c>
      <c r="AA401" s="74" t="s">
        <v>4150</v>
      </c>
      <c r="AB401" s="74" t="s">
        <v>3009</v>
      </c>
      <c r="AC401" s="74" t="s">
        <v>4151</v>
      </c>
      <c r="AD401" s="74" t="s">
        <v>4152</v>
      </c>
      <c r="AE401" s="74" t="s">
        <v>4153</v>
      </c>
      <c r="AF401" s="74" t="s">
        <v>4154</v>
      </c>
      <c r="AG401" s="74" t="s">
        <v>4155</v>
      </c>
      <c r="AH401" s="74" t="s">
        <v>4156</v>
      </c>
      <c r="AI401" s="74" t="s">
        <v>4157</v>
      </c>
      <c r="AJ401" s="74" t="s">
        <v>4158</v>
      </c>
      <c r="AK401" s="74" t="s">
        <v>4159</v>
      </c>
      <c r="AL401" s="74" t="s">
        <v>4160</v>
      </c>
      <c r="AM401" s="74" t="s">
        <v>4161</v>
      </c>
      <c r="AN401" s="74" t="s">
        <v>4162</v>
      </c>
      <c r="AO401" s="74" t="s">
        <v>4163</v>
      </c>
      <c r="AP401" s="74" t="s">
        <v>4164</v>
      </c>
      <c r="AQ401" s="74" t="s">
        <v>4165</v>
      </c>
      <c r="AR401" s="74" t="s">
        <v>4166</v>
      </c>
      <c r="AS401" s="74" t="s">
        <v>4167</v>
      </c>
      <c r="AT401" s="74" t="s">
        <v>4168</v>
      </c>
      <c r="AU401" s="74" t="s">
        <v>4169</v>
      </c>
      <c r="AV401" s="74" t="s">
        <v>4170</v>
      </c>
    </row>
    <row r="402" spans="1:48">
      <c r="A402" s="47" t="s">
        <v>185</v>
      </c>
      <c r="B402" s="47">
        <v>2018</v>
      </c>
      <c r="C402" s="78">
        <v>43448</v>
      </c>
      <c r="D402" s="47" t="s">
        <v>72</v>
      </c>
      <c r="E402" s="46" t="s">
        <v>595</v>
      </c>
      <c r="F402">
        <v>4</v>
      </c>
      <c r="G402" t="s">
        <v>159</v>
      </c>
      <c r="H402" t="s">
        <v>1059</v>
      </c>
      <c r="I402" t="s">
        <v>1057</v>
      </c>
      <c r="J402" t="s">
        <v>1058</v>
      </c>
      <c r="K402" t="s">
        <v>1062</v>
      </c>
      <c r="P402" s="46">
        <v>2</v>
      </c>
      <c r="Q402">
        <v>14.7</v>
      </c>
      <c r="R402">
        <v>23.172999999999998</v>
      </c>
      <c r="S402">
        <v>31.291</v>
      </c>
      <c r="T402">
        <v>39.332999999999998</v>
      </c>
      <c r="U402">
        <v>47.155999999999999</v>
      </c>
      <c r="V402">
        <v>55.063000000000002</v>
      </c>
      <c r="W402" s="74" t="s">
        <v>4171</v>
      </c>
      <c r="X402" s="74" t="s">
        <v>4172</v>
      </c>
      <c r="Y402" s="74" t="s">
        <v>4173</v>
      </c>
      <c r="Z402" s="74" t="s">
        <v>4174</v>
      </c>
      <c r="AA402" s="74" t="s">
        <v>4175</v>
      </c>
      <c r="AB402" s="74" t="s">
        <v>4176</v>
      </c>
      <c r="AC402" s="74" t="s">
        <v>4177</v>
      </c>
      <c r="AD402" s="74" t="s">
        <v>4178</v>
      </c>
      <c r="AE402" s="74" t="s">
        <v>4179</v>
      </c>
      <c r="AF402" s="74" t="s">
        <v>4180</v>
      </c>
      <c r="AG402" s="74" t="s">
        <v>4181</v>
      </c>
      <c r="AH402" s="74" t="s">
        <v>4182</v>
      </c>
      <c r="AI402" s="74" t="s">
        <v>4183</v>
      </c>
      <c r="AJ402" s="74" t="s">
        <v>4184</v>
      </c>
      <c r="AK402" s="74" t="s">
        <v>4185</v>
      </c>
      <c r="AL402" s="74" t="s">
        <v>4186</v>
      </c>
      <c r="AM402" s="74" t="s">
        <v>4187</v>
      </c>
      <c r="AN402" s="74" t="s">
        <v>4188</v>
      </c>
      <c r="AO402" s="74" t="s">
        <v>4189</v>
      </c>
      <c r="AP402" s="74" t="s">
        <v>4190</v>
      </c>
      <c r="AQ402" s="74" t="s">
        <v>4191</v>
      </c>
      <c r="AR402" s="74" t="s">
        <v>4192</v>
      </c>
      <c r="AS402" s="74" t="s">
        <v>4193</v>
      </c>
      <c r="AT402" s="74" t="s">
        <v>4194</v>
      </c>
      <c r="AU402" s="74" t="s">
        <v>4195</v>
      </c>
      <c r="AV402" s="74" t="s">
        <v>4196</v>
      </c>
    </row>
    <row r="403" spans="1:48">
      <c r="A403" s="47" t="s">
        <v>185</v>
      </c>
      <c r="B403" s="47">
        <v>2018</v>
      </c>
      <c r="C403" s="78">
        <v>43448</v>
      </c>
      <c r="D403" s="47" t="s">
        <v>72</v>
      </c>
      <c r="E403" s="46" t="s">
        <v>209</v>
      </c>
      <c r="F403" t="s">
        <v>210</v>
      </c>
      <c r="G403" t="s">
        <v>25</v>
      </c>
      <c r="H403" t="s">
        <v>354</v>
      </c>
      <c r="I403" t="s">
        <v>276</v>
      </c>
      <c r="J403" t="s">
        <v>1037</v>
      </c>
      <c r="K403" t="s">
        <v>319</v>
      </c>
      <c r="P403" s="46">
        <v>1</v>
      </c>
      <c r="Q403">
        <v>14.134</v>
      </c>
      <c r="R403">
        <v>22.388000000000002</v>
      </c>
      <c r="S403">
        <v>30.088000000000001</v>
      </c>
      <c r="T403">
        <v>37.770000000000003</v>
      </c>
      <c r="U403">
        <v>45.314999999999998</v>
      </c>
      <c r="V403">
        <v>52.895000000000003</v>
      </c>
      <c r="W403" s="74" t="s">
        <v>4197</v>
      </c>
      <c r="X403" s="74" t="s">
        <v>4198</v>
      </c>
      <c r="Y403" s="74" t="s">
        <v>4199</v>
      </c>
      <c r="Z403" s="74" t="s">
        <v>4200</v>
      </c>
      <c r="AA403" s="74" t="s">
        <v>4201</v>
      </c>
      <c r="AB403" s="74" t="s">
        <v>4202</v>
      </c>
      <c r="AC403" s="74" t="s">
        <v>4203</v>
      </c>
      <c r="AD403" s="74" t="s">
        <v>4204</v>
      </c>
      <c r="AE403" s="74" t="s">
        <v>4205</v>
      </c>
      <c r="AF403" s="74" t="s">
        <v>4206</v>
      </c>
      <c r="AG403" s="74" t="s">
        <v>4207</v>
      </c>
      <c r="AH403" s="74" t="s">
        <v>4208</v>
      </c>
      <c r="AI403" s="74" t="s">
        <v>4209</v>
      </c>
      <c r="AJ403" s="74" t="s">
        <v>4210</v>
      </c>
      <c r="AK403" s="74" t="s">
        <v>4211</v>
      </c>
      <c r="AL403" s="74" t="s">
        <v>4212</v>
      </c>
      <c r="AM403" s="74" t="s">
        <v>4213</v>
      </c>
      <c r="AN403" s="74" t="s">
        <v>4214</v>
      </c>
      <c r="AO403" s="74" t="s">
        <v>4215</v>
      </c>
    </row>
    <row r="404" spans="1:48">
      <c r="A404" s="47" t="s">
        <v>185</v>
      </c>
      <c r="B404" s="47">
        <v>2018</v>
      </c>
      <c r="C404" s="78">
        <v>43448</v>
      </c>
      <c r="D404" s="47" t="s">
        <v>72</v>
      </c>
      <c r="E404" s="46" t="s">
        <v>209</v>
      </c>
      <c r="F404" t="s">
        <v>210</v>
      </c>
      <c r="G404" t="s">
        <v>67</v>
      </c>
      <c r="H404" t="s">
        <v>219</v>
      </c>
      <c r="I404" t="s">
        <v>340</v>
      </c>
      <c r="J404" t="s">
        <v>3729</v>
      </c>
      <c r="K404" t="s">
        <v>1036</v>
      </c>
      <c r="P404" s="46">
        <v>2</v>
      </c>
      <c r="Q404">
        <v>14.492000000000001</v>
      </c>
      <c r="R404">
        <v>22.664000000000001</v>
      </c>
      <c r="S404">
        <v>30.777000000000001</v>
      </c>
      <c r="T404">
        <v>38.545999999999999</v>
      </c>
      <c r="U404">
        <v>46.411999999999999</v>
      </c>
      <c r="V404">
        <v>54.33</v>
      </c>
      <c r="W404" s="74" t="s">
        <v>4216</v>
      </c>
      <c r="X404" s="74" t="s">
        <v>4217</v>
      </c>
      <c r="Y404" s="74" t="s">
        <v>4218</v>
      </c>
      <c r="Z404" s="74" t="s">
        <v>4219</v>
      </c>
      <c r="AA404" s="74" t="s">
        <v>4220</v>
      </c>
      <c r="AB404" s="74" t="s">
        <v>4221</v>
      </c>
      <c r="AC404" s="74" t="s">
        <v>4222</v>
      </c>
      <c r="AD404" s="74" t="s">
        <v>4223</v>
      </c>
      <c r="AE404" s="74" t="s">
        <v>4224</v>
      </c>
      <c r="AF404" s="74" t="s">
        <v>4225</v>
      </c>
      <c r="AG404" s="74" t="s">
        <v>4078</v>
      </c>
      <c r="AH404" s="74" t="s">
        <v>4226</v>
      </c>
      <c r="AI404" s="74" t="s">
        <v>4227</v>
      </c>
      <c r="AJ404" s="74" t="s">
        <v>4228</v>
      </c>
      <c r="AK404" s="74" t="s">
        <v>4229</v>
      </c>
      <c r="AL404" s="74" t="s">
        <v>974</v>
      </c>
    </row>
    <row r="405" spans="1:48">
      <c r="A405" s="47" t="s">
        <v>185</v>
      </c>
      <c r="B405" s="47">
        <v>2018</v>
      </c>
      <c r="C405" s="78">
        <v>43448</v>
      </c>
      <c r="D405" s="47" t="s">
        <v>72</v>
      </c>
      <c r="E405" s="46" t="s">
        <v>209</v>
      </c>
      <c r="F405" t="s">
        <v>211</v>
      </c>
      <c r="G405" t="s">
        <v>53</v>
      </c>
      <c r="H405" t="s">
        <v>233</v>
      </c>
      <c r="I405" t="s">
        <v>1100</v>
      </c>
      <c r="J405" t="s">
        <v>327</v>
      </c>
      <c r="K405" t="s">
        <v>1044</v>
      </c>
      <c r="P405" s="46">
        <v>3</v>
      </c>
      <c r="Q405">
        <v>14.215</v>
      </c>
      <c r="R405">
        <v>22.798999999999999</v>
      </c>
      <c r="S405">
        <v>30.957000000000001</v>
      </c>
      <c r="T405">
        <v>38.979999999999997</v>
      </c>
      <c r="U405">
        <v>46.844999999999999</v>
      </c>
      <c r="V405">
        <v>54.677999999999997</v>
      </c>
      <c r="W405" s="74" t="s">
        <v>4230</v>
      </c>
      <c r="X405" s="74" t="s">
        <v>4231</v>
      </c>
      <c r="Y405" s="74" t="s">
        <v>4232</v>
      </c>
      <c r="Z405" s="74" t="s">
        <v>4233</v>
      </c>
      <c r="AA405" s="74" t="s">
        <v>4234</v>
      </c>
      <c r="AB405" s="74" t="s">
        <v>4235</v>
      </c>
      <c r="AC405" s="74" t="s">
        <v>4236</v>
      </c>
      <c r="AD405" s="74" t="s">
        <v>4237</v>
      </c>
      <c r="AE405" s="74" t="s">
        <v>4238</v>
      </c>
      <c r="AF405" s="74" t="s">
        <v>4239</v>
      </c>
      <c r="AG405" s="74" t="s">
        <v>4240</v>
      </c>
      <c r="AH405" s="74" t="s">
        <v>4241</v>
      </c>
      <c r="AI405" s="74" t="s">
        <v>4242</v>
      </c>
      <c r="AJ405" s="74" t="s">
        <v>4243</v>
      </c>
      <c r="AK405" s="74" t="s">
        <v>4244</v>
      </c>
      <c r="AL405" s="74" t="s">
        <v>4245</v>
      </c>
      <c r="AM405" s="74" t="s">
        <v>4246</v>
      </c>
      <c r="AN405" s="74" t="s">
        <v>4247</v>
      </c>
      <c r="AO405" s="74" t="s">
        <v>4248</v>
      </c>
      <c r="AP405" s="74" t="s">
        <v>4249</v>
      </c>
      <c r="AQ405" s="74" t="s">
        <v>4250</v>
      </c>
      <c r="AR405" s="74" t="s">
        <v>4251</v>
      </c>
      <c r="AS405" s="74" t="s">
        <v>4252</v>
      </c>
      <c r="AT405" s="74" t="s">
        <v>4253</v>
      </c>
      <c r="AU405" s="74" t="s">
        <v>4254</v>
      </c>
      <c r="AV405" s="74" t="s">
        <v>4255</v>
      </c>
    </row>
    <row r="406" spans="1:48">
      <c r="A406" s="47" t="s">
        <v>185</v>
      </c>
      <c r="B406" s="47">
        <v>2018</v>
      </c>
      <c r="C406" s="78">
        <v>43448</v>
      </c>
      <c r="D406" s="47" t="s">
        <v>72</v>
      </c>
      <c r="E406" s="46" t="s">
        <v>209</v>
      </c>
      <c r="F406" t="s">
        <v>211</v>
      </c>
      <c r="G406" t="s">
        <v>280</v>
      </c>
      <c r="H406" t="s">
        <v>3782</v>
      </c>
      <c r="I406" t="s">
        <v>559</v>
      </c>
      <c r="J406" t="s">
        <v>3783</v>
      </c>
      <c r="K406" t="s">
        <v>561</v>
      </c>
      <c r="P406" s="46">
        <v>4</v>
      </c>
      <c r="Q406">
        <v>14.177</v>
      </c>
      <c r="R406">
        <v>22.491</v>
      </c>
      <c r="S406">
        <v>30.317</v>
      </c>
      <c r="T406">
        <v>38.180999999999997</v>
      </c>
      <c r="U406">
        <v>45.935000000000002</v>
      </c>
      <c r="V406">
        <v>53.87</v>
      </c>
      <c r="W406" s="74" t="s">
        <v>4256</v>
      </c>
      <c r="X406" s="74" t="s">
        <v>4257</v>
      </c>
      <c r="Y406" s="74" t="s">
        <v>4258</v>
      </c>
      <c r="Z406" s="74" t="s">
        <v>4259</v>
      </c>
      <c r="AA406" s="74" t="s">
        <v>4260</v>
      </c>
      <c r="AB406" s="74" t="s">
        <v>4261</v>
      </c>
      <c r="AC406" s="74" t="s">
        <v>4262</v>
      </c>
      <c r="AD406" s="74" t="s">
        <v>4263</v>
      </c>
      <c r="AE406" s="74" t="s">
        <v>4264</v>
      </c>
      <c r="AF406" s="74" t="s">
        <v>4265</v>
      </c>
      <c r="AG406" s="74" t="s">
        <v>4266</v>
      </c>
      <c r="AH406" s="74" t="s">
        <v>4267</v>
      </c>
      <c r="AI406" s="74" t="s">
        <v>4268</v>
      </c>
      <c r="AJ406" s="74" t="s">
        <v>4269</v>
      </c>
      <c r="AK406" s="74" t="s">
        <v>798</v>
      </c>
      <c r="AL406" s="74" t="s">
        <v>4270</v>
      </c>
      <c r="AM406" s="74" t="s">
        <v>4271</v>
      </c>
      <c r="AN406" s="74" t="s">
        <v>4272</v>
      </c>
      <c r="AO406" s="74" t="s">
        <v>4273</v>
      </c>
      <c r="AP406" s="74" t="s">
        <v>4274</v>
      </c>
      <c r="AQ406" s="74" t="s">
        <v>4275</v>
      </c>
      <c r="AR406" s="74" t="s">
        <v>4276</v>
      </c>
      <c r="AS406" s="74" t="s">
        <v>4277</v>
      </c>
      <c r="AT406" s="74" t="s">
        <v>4278</v>
      </c>
      <c r="AU406" s="74" t="s">
        <v>4279</v>
      </c>
      <c r="AV406" s="74" t="s">
        <v>4280</v>
      </c>
    </row>
    <row r="407" spans="1:48">
      <c r="A407" s="47" t="s">
        <v>134</v>
      </c>
      <c r="B407" s="47">
        <v>2018</v>
      </c>
      <c r="C407" s="10">
        <v>43434</v>
      </c>
      <c r="D407" s="47" t="s">
        <v>72</v>
      </c>
      <c r="E407" s="46" t="s">
        <v>518</v>
      </c>
      <c r="F407" t="s">
        <v>518</v>
      </c>
      <c r="G407" t="s">
        <v>36</v>
      </c>
      <c r="H407" t="s">
        <v>326</v>
      </c>
      <c r="I407" t="s">
        <v>1043</v>
      </c>
      <c r="J407" t="s">
        <v>277</v>
      </c>
      <c r="K407" t="s">
        <v>357</v>
      </c>
      <c r="P407" s="46">
        <v>1</v>
      </c>
      <c r="Q407">
        <v>14.007</v>
      </c>
      <c r="R407">
        <v>22.154</v>
      </c>
      <c r="S407">
        <v>30.050999999999998</v>
      </c>
      <c r="T407">
        <v>38</v>
      </c>
      <c r="U407">
        <v>45.789000000000001</v>
      </c>
      <c r="V407">
        <v>53.598999999999997</v>
      </c>
      <c r="W407" s="74" t="s">
        <v>1707</v>
      </c>
      <c r="X407" s="74" t="s">
        <v>4281</v>
      </c>
      <c r="Y407" s="74" t="s">
        <v>4282</v>
      </c>
      <c r="Z407" s="74" t="s">
        <v>4283</v>
      </c>
      <c r="AA407" s="74" t="s">
        <v>4284</v>
      </c>
      <c r="AB407" s="74" t="s">
        <v>4285</v>
      </c>
      <c r="AC407" s="74" t="s">
        <v>4286</v>
      </c>
      <c r="AD407" s="74" t="s">
        <v>4287</v>
      </c>
      <c r="AE407" s="74" t="s">
        <v>4288</v>
      </c>
      <c r="AF407" s="74" t="s">
        <v>4289</v>
      </c>
      <c r="AG407" s="74" t="s">
        <v>4290</v>
      </c>
      <c r="AH407" s="74" t="s">
        <v>4291</v>
      </c>
      <c r="AI407" s="74" t="s">
        <v>4292</v>
      </c>
      <c r="AJ407" s="74" t="s">
        <v>4293</v>
      </c>
      <c r="AK407" s="74" t="s">
        <v>4294</v>
      </c>
      <c r="AL407" s="74" t="s">
        <v>4295</v>
      </c>
      <c r="AM407" s="74" t="s">
        <v>4296</v>
      </c>
      <c r="AN407" s="74" t="s">
        <v>4297</v>
      </c>
      <c r="AO407" s="74" t="s">
        <v>4298</v>
      </c>
      <c r="AP407" s="74" t="s">
        <v>4299</v>
      </c>
      <c r="AQ407" s="74" t="s">
        <v>4300</v>
      </c>
      <c r="AR407" s="74" t="s">
        <v>4301</v>
      </c>
      <c r="AS407" s="74" t="s">
        <v>4302</v>
      </c>
      <c r="AT407" s="74" t="s">
        <v>4303</v>
      </c>
      <c r="AU407" s="74" t="s">
        <v>4304</v>
      </c>
      <c r="AV407" s="74" t="s">
        <v>4305</v>
      </c>
    </row>
    <row r="408" spans="1:48">
      <c r="A408" s="47" t="s">
        <v>134</v>
      </c>
      <c r="B408" s="47">
        <v>2018</v>
      </c>
      <c r="C408" s="10">
        <v>43434</v>
      </c>
      <c r="D408" s="47" t="s">
        <v>72</v>
      </c>
      <c r="E408" s="46" t="s">
        <v>518</v>
      </c>
      <c r="F408" t="s">
        <v>518</v>
      </c>
      <c r="G408" t="s">
        <v>25</v>
      </c>
      <c r="H408" t="s">
        <v>276</v>
      </c>
      <c r="I408" t="s">
        <v>240</v>
      </c>
      <c r="J408" t="s">
        <v>319</v>
      </c>
      <c r="K408" t="s">
        <v>1206</v>
      </c>
      <c r="P408" s="46">
        <v>2</v>
      </c>
      <c r="Q408">
        <v>14.356999999999999</v>
      </c>
      <c r="R408">
        <v>22.678000000000001</v>
      </c>
      <c r="S408">
        <v>30.623999999999999</v>
      </c>
      <c r="T408">
        <v>38.549999999999997</v>
      </c>
      <c r="U408">
        <v>46.314999999999998</v>
      </c>
      <c r="V408">
        <v>54.277999999999999</v>
      </c>
      <c r="W408" s="74" t="s">
        <v>4306</v>
      </c>
      <c r="X408" s="74" t="s">
        <v>4307</v>
      </c>
      <c r="Y408" s="74" t="s">
        <v>4308</v>
      </c>
      <c r="Z408" s="74" t="s">
        <v>4309</v>
      </c>
      <c r="AA408" s="74" t="s">
        <v>4310</v>
      </c>
      <c r="AB408" s="74" t="s">
        <v>4311</v>
      </c>
      <c r="AC408" s="74" t="s">
        <v>4312</v>
      </c>
      <c r="AD408" s="74" t="s">
        <v>4313</v>
      </c>
      <c r="AE408" s="74" t="s">
        <v>4314</v>
      </c>
      <c r="AF408" s="74" t="s">
        <v>4315</v>
      </c>
      <c r="AG408" s="74" t="s">
        <v>4316</v>
      </c>
      <c r="AH408" s="74" t="s">
        <v>4317</v>
      </c>
      <c r="AI408" s="74" t="s">
        <v>4318</v>
      </c>
      <c r="AJ408" s="74" t="s">
        <v>4319</v>
      </c>
      <c r="AK408" s="74" t="s">
        <v>4320</v>
      </c>
      <c r="AL408" s="74" t="s">
        <v>4321</v>
      </c>
      <c r="AM408" s="74" t="s">
        <v>4322</v>
      </c>
      <c r="AN408" s="74" t="s">
        <v>4323</v>
      </c>
      <c r="AO408" s="74" t="s">
        <v>4324</v>
      </c>
      <c r="AP408" s="74" t="s">
        <v>4325</v>
      </c>
      <c r="AQ408" s="74" t="s">
        <v>4326</v>
      </c>
      <c r="AR408" s="74" t="s">
        <v>4327</v>
      </c>
      <c r="AS408" s="74" t="s">
        <v>4328</v>
      </c>
      <c r="AT408" s="74" t="s">
        <v>4329</v>
      </c>
      <c r="AU408" s="74" t="s">
        <v>4330</v>
      </c>
      <c r="AV408" s="74" t="s">
        <v>4331</v>
      </c>
    </row>
    <row r="409" spans="1:48">
      <c r="A409" s="47" t="s">
        <v>134</v>
      </c>
      <c r="B409" s="47">
        <v>2018</v>
      </c>
      <c r="C409" s="10">
        <v>43434</v>
      </c>
      <c r="D409" s="47" t="s">
        <v>72</v>
      </c>
      <c r="E409" s="46" t="s">
        <v>518</v>
      </c>
      <c r="F409" t="s">
        <v>518</v>
      </c>
      <c r="G409" t="s">
        <v>67</v>
      </c>
      <c r="H409" t="s">
        <v>219</v>
      </c>
      <c r="I409" t="s">
        <v>340</v>
      </c>
      <c r="J409" t="s">
        <v>3729</v>
      </c>
      <c r="K409" t="s">
        <v>1889</v>
      </c>
      <c r="P409" s="46">
        <v>3</v>
      </c>
      <c r="Q409">
        <v>13.993</v>
      </c>
      <c r="R409">
        <v>22.033999999999999</v>
      </c>
      <c r="S409">
        <v>29.978000000000002</v>
      </c>
      <c r="T409">
        <v>37.948</v>
      </c>
      <c r="U409">
        <v>46.082999999999998</v>
      </c>
      <c r="V409">
        <v>54.261000000000003</v>
      </c>
      <c r="W409" s="74" t="s">
        <v>4332</v>
      </c>
      <c r="X409" s="74" t="s">
        <v>4333</v>
      </c>
      <c r="Y409" s="74" t="s">
        <v>4334</v>
      </c>
      <c r="Z409" s="74" t="s">
        <v>4335</v>
      </c>
      <c r="AA409" s="74" t="s">
        <v>4336</v>
      </c>
      <c r="AB409" s="74" t="s">
        <v>4337</v>
      </c>
      <c r="AC409" s="74" t="s">
        <v>4338</v>
      </c>
      <c r="AD409" s="74" t="s">
        <v>4339</v>
      </c>
      <c r="AE409" s="74" t="s">
        <v>4340</v>
      </c>
      <c r="AF409" s="74" t="s">
        <v>4341</v>
      </c>
      <c r="AG409" s="74" t="s">
        <v>4342</v>
      </c>
      <c r="AH409" s="74" t="s">
        <v>4343</v>
      </c>
      <c r="AI409" s="74" t="s">
        <v>4344</v>
      </c>
      <c r="AJ409" s="74" t="s">
        <v>4345</v>
      </c>
      <c r="AK409" s="74" t="s">
        <v>4346</v>
      </c>
      <c r="AL409" s="74" t="s">
        <v>4347</v>
      </c>
      <c r="AM409" s="74" t="s">
        <v>4348</v>
      </c>
      <c r="AN409" s="74" t="s">
        <v>4349</v>
      </c>
      <c r="AO409" s="74" t="s">
        <v>4350</v>
      </c>
      <c r="AP409" s="74" t="s">
        <v>4351</v>
      </c>
      <c r="AQ409" s="74" t="s">
        <v>4352</v>
      </c>
      <c r="AR409" s="74" t="s">
        <v>4353</v>
      </c>
      <c r="AS409" s="74" t="s">
        <v>4354</v>
      </c>
      <c r="AT409" s="74" t="s">
        <v>4355</v>
      </c>
      <c r="AU409" s="74" t="s">
        <v>4356</v>
      </c>
      <c r="AV409" s="74" t="s">
        <v>4357</v>
      </c>
    </row>
    <row r="410" spans="1:48">
      <c r="A410" s="47" t="s">
        <v>134</v>
      </c>
      <c r="B410" s="47">
        <v>2018</v>
      </c>
      <c r="C410" s="10">
        <v>43434</v>
      </c>
      <c r="D410" s="47" t="s">
        <v>72</v>
      </c>
      <c r="E410" s="46" t="s">
        <v>518</v>
      </c>
      <c r="F410" t="s">
        <v>518</v>
      </c>
      <c r="G410" t="s">
        <v>27</v>
      </c>
      <c r="H410" t="s">
        <v>573</v>
      </c>
      <c r="I410" t="s">
        <v>1039</v>
      </c>
      <c r="J410" t="s">
        <v>1053</v>
      </c>
      <c r="K410" t="s">
        <v>4358</v>
      </c>
      <c r="P410" s="46">
        <v>4</v>
      </c>
      <c r="Q410">
        <v>15.178000000000001</v>
      </c>
      <c r="R410">
        <v>23.675999999999998</v>
      </c>
      <c r="S410">
        <v>31.626999999999999</v>
      </c>
      <c r="T410">
        <v>39.527999999999999</v>
      </c>
      <c r="U410">
        <v>47.247</v>
      </c>
      <c r="V410">
        <v>55.039000000000001</v>
      </c>
      <c r="W410" s="74" t="s">
        <v>4359</v>
      </c>
      <c r="X410" s="74" t="s">
        <v>4360</v>
      </c>
      <c r="Y410" s="74" t="s">
        <v>4361</v>
      </c>
      <c r="Z410" s="74" t="s">
        <v>4362</v>
      </c>
      <c r="AA410" s="74" t="s">
        <v>4363</v>
      </c>
      <c r="AB410" s="74" t="s">
        <v>4364</v>
      </c>
      <c r="AC410" s="74" t="s">
        <v>4365</v>
      </c>
      <c r="AD410" s="74" t="s">
        <v>4366</v>
      </c>
      <c r="AE410" s="74" t="s">
        <v>4367</v>
      </c>
      <c r="AF410" s="74" t="s">
        <v>4368</v>
      </c>
      <c r="AG410" s="74" t="s">
        <v>4369</v>
      </c>
      <c r="AH410" s="74" t="s">
        <v>4370</v>
      </c>
      <c r="AI410" s="74" t="s">
        <v>4371</v>
      </c>
      <c r="AJ410" s="74" t="s">
        <v>4372</v>
      </c>
      <c r="AK410" s="74" t="s">
        <v>4373</v>
      </c>
      <c r="AL410" s="74" t="s">
        <v>4374</v>
      </c>
      <c r="AM410" s="74" t="s">
        <v>4375</v>
      </c>
      <c r="AN410" s="74" t="s">
        <v>4376</v>
      </c>
      <c r="AO410" s="74" t="s">
        <v>4377</v>
      </c>
      <c r="AP410" s="74" t="s">
        <v>4378</v>
      </c>
      <c r="AQ410" s="74" t="s">
        <v>4379</v>
      </c>
      <c r="AR410" s="74" t="s">
        <v>4380</v>
      </c>
      <c r="AS410" s="74" t="s">
        <v>4381</v>
      </c>
      <c r="AT410" s="74" t="s">
        <v>4382</v>
      </c>
      <c r="AU410" s="74" t="s">
        <v>4383</v>
      </c>
      <c r="AV410" s="74" t="s">
        <v>4384</v>
      </c>
    </row>
    <row r="411" spans="1:48">
      <c r="A411" s="47" t="s">
        <v>134</v>
      </c>
      <c r="B411" s="47">
        <v>2018</v>
      </c>
      <c r="C411" s="10">
        <v>43434</v>
      </c>
      <c r="D411" s="47" t="s">
        <v>72</v>
      </c>
      <c r="E411" s="46" t="s">
        <v>518</v>
      </c>
      <c r="F411" t="s">
        <v>518</v>
      </c>
      <c r="G411" t="s">
        <v>159</v>
      </c>
      <c r="H411" t="s">
        <v>1059</v>
      </c>
      <c r="I411" t="s">
        <v>1057</v>
      </c>
      <c r="J411" t="s">
        <v>1058</v>
      </c>
      <c r="K411" t="s">
        <v>1062</v>
      </c>
      <c r="P411" s="46">
        <v>5</v>
      </c>
      <c r="Q411">
        <v>14.45</v>
      </c>
      <c r="R411">
        <v>22.911999999999999</v>
      </c>
      <c r="S411">
        <v>31.065999999999999</v>
      </c>
      <c r="T411">
        <v>38.929000000000002</v>
      </c>
      <c r="U411">
        <v>46.865000000000002</v>
      </c>
      <c r="V411">
        <v>54.747999999999998</v>
      </c>
      <c r="W411" s="74" t="s">
        <v>4385</v>
      </c>
      <c r="X411" s="74" t="s">
        <v>4386</v>
      </c>
      <c r="Y411" s="74" t="s">
        <v>4387</v>
      </c>
      <c r="Z411" s="74" t="s">
        <v>4388</v>
      </c>
      <c r="AA411" s="74" t="s">
        <v>4389</v>
      </c>
      <c r="AB411" s="74" t="s">
        <v>4390</v>
      </c>
      <c r="AC411" s="74" t="s">
        <v>4391</v>
      </c>
      <c r="AD411" s="74" t="s">
        <v>4392</v>
      </c>
      <c r="AE411" s="74" t="s">
        <v>4393</v>
      </c>
      <c r="AF411" s="74" t="s">
        <v>4394</v>
      </c>
      <c r="AG411" s="74" t="s">
        <v>4395</v>
      </c>
      <c r="AH411" s="74" t="s">
        <v>4396</v>
      </c>
      <c r="AI411" s="74" t="s">
        <v>4397</v>
      </c>
      <c r="AJ411" s="74" t="s">
        <v>4398</v>
      </c>
      <c r="AK411" s="74" t="s">
        <v>4399</v>
      </c>
      <c r="AL411" s="74" t="s">
        <v>4400</v>
      </c>
      <c r="AM411" s="74" t="s">
        <v>4401</v>
      </c>
      <c r="AN411" s="74" t="s">
        <v>4402</v>
      </c>
      <c r="AO411" s="74" t="s">
        <v>4403</v>
      </c>
      <c r="AP411" s="74" t="s">
        <v>4404</v>
      </c>
      <c r="AQ411" s="74" t="s">
        <v>4405</v>
      </c>
      <c r="AR411" s="74" t="s">
        <v>4406</v>
      </c>
      <c r="AS411" s="74" t="s">
        <v>4407</v>
      </c>
      <c r="AT411" s="74" t="s">
        <v>4408</v>
      </c>
      <c r="AU411" s="74" t="s">
        <v>4409</v>
      </c>
      <c r="AV411" s="74" t="s">
        <v>4410</v>
      </c>
    </row>
    <row r="412" spans="1:48">
      <c r="A412" s="47" t="s">
        <v>134</v>
      </c>
      <c r="B412" s="47">
        <v>2018</v>
      </c>
      <c r="C412" s="10">
        <v>43434</v>
      </c>
      <c r="D412" s="47" t="s">
        <v>72</v>
      </c>
      <c r="E412" s="46" t="s">
        <v>518</v>
      </c>
      <c r="F412" t="s">
        <v>518</v>
      </c>
      <c r="G412" t="s">
        <v>53</v>
      </c>
      <c r="H412" t="s">
        <v>308</v>
      </c>
      <c r="I412" t="s">
        <v>279</v>
      </c>
      <c r="J412" t="s">
        <v>356</v>
      </c>
      <c r="K412" t="s">
        <v>528</v>
      </c>
      <c r="P412" s="46">
        <v>6</v>
      </c>
      <c r="Q412">
        <v>14.672000000000001</v>
      </c>
      <c r="R412">
        <v>23.242000000000001</v>
      </c>
      <c r="S412">
        <v>31.391999999999999</v>
      </c>
      <c r="T412">
        <v>39.482999999999997</v>
      </c>
      <c r="U412">
        <v>47.387</v>
      </c>
      <c r="V412">
        <v>55.28</v>
      </c>
      <c r="W412" s="74" t="s">
        <v>4411</v>
      </c>
      <c r="X412" s="74" t="s">
        <v>4412</v>
      </c>
      <c r="Y412" s="74" t="s">
        <v>4413</v>
      </c>
      <c r="Z412" s="74" t="s">
        <v>4414</v>
      </c>
      <c r="AA412" s="74" t="s">
        <v>4415</v>
      </c>
      <c r="AB412" s="74" t="s">
        <v>4416</v>
      </c>
      <c r="AC412" s="74" t="s">
        <v>4417</v>
      </c>
      <c r="AD412" s="74" t="s">
        <v>4418</v>
      </c>
      <c r="AE412" s="74" t="s">
        <v>4419</v>
      </c>
      <c r="AF412" s="74" t="s">
        <v>4420</v>
      </c>
      <c r="AG412" s="74" t="s">
        <v>4421</v>
      </c>
      <c r="AH412" s="74" t="s">
        <v>4422</v>
      </c>
      <c r="AI412" s="74" t="s">
        <v>4423</v>
      </c>
      <c r="AJ412" s="74" t="s">
        <v>1380</v>
      </c>
      <c r="AK412" s="74" t="s">
        <v>4424</v>
      </c>
      <c r="AL412" s="74" t="s">
        <v>4425</v>
      </c>
      <c r="AM412" s="74" t="s">
        <v>4426</v>
      </c>
      <c r="AN412" s="74" t="s">
        <v>4427</v>
      </c>
      <c r="AO412" s="74" t="s">
        <v>4428</v>
      </c>
      <c r="AP412" s="74" t="s">
        <v>4429</v>
      </c>
      <c r="AQ412" s="74" t="s">
        <v>4430</v>
      </c>
      <c r="AR412" s="74" t="s">
        <v>4431</v>
      </c>
      <c r="AS412" s="74" t="s">
        <v>4432</v>
      </c>
      <c r="AT412" s="74" t="s">
        <v>4433</v>
      </c>
      <c r="AU412" s="74" t="s">
        <v>4434</v>
      </c>
      <c r="AV412" s="74" t="s">
        <v>4435</v>
      </c>
    </row>
    <row r="413" spans="1:48">
      <c r="A413" s="47" t="s">
        <v>134</v>
      </c>
      <c r="B413" s="47">
        <v>2018</v>
      </c>
      <c r="C413" s="10">
        <v>43434</v>
      </c>
      <c r="D413" s="47" t="s">
        <v>72</v>
      </c>
      <c r="E413" s="46" t="s">
        <v>518</v>
      </c>
      <c r="F413" t="s">
        <v>518</v>
      </c>
      <c r="G413" t="s">
        <v>47</v>
      </c>
      <c r="H413" t="s">
        <v>1311</v>
      </c>
      <c r="I413" t="s">
        <v>1049</v>
      </c>
      <c r="J413" t="s">
        <v>275</v>
      </c>
      <c r="K413" t="s">
        <v>287</v>
      </c>
      <c r="P413" s="46">
        <v>7</v>
      </c>
      <c r="Q413">
        <v>14.119</v>
      </c>
      <c r="R413">
        <v>22.298999999999999</v>
      </c>
      <c r="S413">
        <v>30.346</v>
      </c>
      <c r="T413">
        <v>38.200000000000003</v>
      </c>
      <c r="U413">
        <v>46.231999999999999</v>
      </c>
      <c r="V413">
        <v>54.237000000000002</v>
      </c>
      <c r="W413" s="74" t="s">
        <v>4436</v>
      </c>
      <c r="X413" s="74" t="s">
        <v>4437</v>
      </c>
      <c r="Y413" s="74" t="s">
        <v>4438</v>
      </c>
      <c r="Z413" s="74" t="s">
        <v>4439</v>
      </c>
      <c r="AA413" s="74" t="s">
        <v>4440</v>
      </c>
      <c r="AB413" s="74" t="s">
        <v>4441</v>
      </c>
      <c r="AC413" s="74" t="s">
        <v>4442</v>
      </c>
      <c r="AD413" s="74" t="s">
        <v>4443</v>
      </c>
      <c r="AE413" s="74" t="s">
        <v>4444</v>
      </c>
      <c r="AF413" s="74" t="s">
        <v>4445</v>
      </c>
      <c r="AG413" s="74" t="s">
        <v>4446</v>
      </c>
      <c r="AH413" s="74" t="s">
        <v>4447</v>
      </c>
      <c r="AI413" s="74" t="s">
        <v>4448</v>
      </c>
      <c r="AJ413" s="74" t="s">
        <v>4449</v>
      </c>
      <c r="AK413" s="74" t="s">
        <v>4450</v>
      </c>
      <c r="AL413" s="74" t="s">
        <v>4451</v>
      </c>
      <c r="AM413" s="74" t="s">
        <v>4452</v>
      </c>
      <c r="AN413" s="74" t="s">
        <v>4453</v>
      </c>
      <c r="AO413" s="74" t="s">
        <v>910</v>
      </c>
      <c r="AP413" s="74" t="s">
        <v>4454</v>
      </c>
      <c r="AQ413" s="74" t="s">
        <v>4455</v>
      </c>
      <c r="AR413" s="74" t="s">
        <v>4456</v>
      </c>
      <c r="AS413" s="74" t="s">
        <v>4457</v>
      </c>
      <c r="AT413" s="74" t="s">
        <v>4458</v>
      </c>
      <c r="AU413" s="74" t="s">
        <v>4459</v>
      </c>
      <c r="AV413" s="74" t="s">
        <v>4460</v>
      </c>
    </row>
    <row r="414" spans="1:48">
      <c r="A414" s="47" t="s">
        <v>134</v>
      </c>
      <c r="B414" s="47">
        <v>2018</v>
      </c>
      <c r="C414" s="10">
        <v>43434</v>
      </c>
      <c r="D414" s="47" t="s">
        <v>72</v>
      </c>
      <c r="E414" s="46" t="s">
        <v>518</v>
      </c>
      <c r="F414" t="s">
        <v>518</v>
      </c>
      <c r="G414" t="s">
        <v>15</v>
      </c>
      <c r="H414" t="s">
        <v>361</v>
      </c>
      <c r="I414" t="s">
        <v>642</v>
      </c>
      <c r="J414" t="s">
        <v>348</v>
      </c>
      <c r="K414" t="s">
        <v>1061</v>
      </c>
      <c r="P414" s="46">
        <v>8</v>
      </c>
      <c r="Q414">
        <v>14.432</v>
      </c>
      <c r="R414">
        <v>23.137</v>
      </c>
      <c r="S414">
        <v>31.332000000000001</v>
      </c>
      <c r="T414">
        <v>39.591000000000001</v>
      </c>
      <c r="U414">
        <v>47.627000000000002</v>
      </c>
      <c r="V414">
        <v>55.578000000000003</v>
      </c>
      <c r="W414" s="74" t="s">
        <v>4461</v>
      </c>
      <c r="X414" s="74" t="s">
        <v>4462</v>
      </c>
      <c r="Y414" s="74" t="s">
        <v>4463</v>
      </c>
      <c r="Z414" s="74" t="s">
        <v>4464</v>
      </c>
      <c r="AA414" s="74" t="s">
        <v>4465</v>
      </c>
      <c r="AB414" s="74" t="s">
        <v>4466</v>
      </c>
      <c r="AC414" s="74" t="s">
        <v>4467</v>
      </c>
      <c r="AD414" s="74" t="s">
        <v>4468</v>
      </c>
      <c r="AE414" s="74" t="s">
        <v>4469</v>
      </c>
      <c r="AF414" s="74" t="s">
        <v>4470</v>
      </c>
      <c r="AG414" s="74" t="s">
        <v>4471</v>
      </c>
      <c r="AH414" s="74" t="s">
        <v>4472</v>
      </c>
      <c r="AI414" s="74" t="s">
        <v>4473</v>
      </c>
      <c r="AJ414" s="74" t="s">
        <v>4474</v>
      </c>
      <c r="AK414" s="74" t="s">
        <v>4475</v>
      </c>
      <c r="AL414" s="74" t="s">
        <v>4476</v>
      </c>
      <c r="AM414" s="74" t="s">
        <v>4477</v>
      </c>
      <c r="AN414" s="74" t="s">
        <v>4478</v>
      </c>
      <c r="AO414" s="74" t="s">
        <v>4479</v>
      </c>
      <c r="AP414" s="74" t="s">
        <v>4480</v>
      </c>
      <c r="AQ414" s="74" t="s">
        <v>4481</v>
      </c>
      <c r="AR414" s="74" t="s">
        <v>4482</v>
      </c>
      <c r="AS414" s="74" t="s">
        <v>4483</v>
      </c>
      <c r="AT414" s="74" t="s">
        <v>4484</v>
      </c>
      <c r="AU414" s="74" t="s">
        <v>4485</v>
      </c>
      <c r="AV414" s="74" t="s">
        <v>4486</v>
      </c>
    </row>
    <row r="415" spans="1:48">
      <c r="A415" s="47" t="s">
        <v>134</v>
      </c>
      <c r="B415" s="47">
        <v>2018</v>
      </c>
      <c r="C415" s="10">
        <v>43434</v>
      </c>
      <c r="D415" s="47" t="s">
        <v>72</v>
      </c>
      <c r="E415" s="46" t="s">
        <v>518</v>
      </c>
      <c r="F415" t="s">
        <v>518</v>
      </c>
      <c r="G415" t="s">
        <v>51</v>
      </c>
      <c r="H415" t="s">
        <v>243</v>
      </c>
      <c r="I415" t="s">
        <v>1046</v>
      </c>
      <c r="J415" t="s">
        <v>1047</v>
      </c>
      <c r="K415" t="s">
        <v>1072</v>
      </c>
      <c r="P415" s="46">
        <v>9</v>
      </c>
      <c r="Q415">
        <v>14.755000000000001</v>
      </c>
      <c r="R415">
        <v>23.661999999999999</v>
      </c>
      <c r="S415">
        <v>32.087000000000003</v>
      </c>
      <c r="T415">
        <v>40.131</v>
      </c>
      <c r="U415">
        <v>48.076000000000001</v>
      </c>
      <c r="V415">
        <v>56.116</v>
      </c>
      <c r="W415" s="74" t="s">
        <v>4487</v>
      </c>
      <c r="X415" s="74" t="s">
        <v>4488</v>
      </c>
      <c r="Y415" s="74" t="s">
        <v>4489</v>
      </c>
      <c r="Z415" s="74" t="s">
        <v>4490</v>
      </c>
      <c r="AA415" s="74" t="s">
        <v>4491</v>
      </c>
      <c r="AB415" s="74" t="s">
        <v>4492</v>
      </c>
      <c r="AC415" s="74" t="s">
        <v>4493</v>
      </c>
      <c r="AD415" s="74" t="s">
        <v>4494</v>
      </c>
      <c r="AE415" s="74" t="s">
        <v>4495</v>
      </c>
      <c r="AF415" s="74" t="s">
        <v>4496</v>
      </c>
      <c r="AG415" s="74" t="s">
        <v>4497</v>
      </c>
      <c r="AH415" s="74" t="s">
        <v>4498</v>
      </c>
      <c r="AI415" s="74" t="s">
        <v>4499</v>
      </c>
      <c r="AJ415" s="74" t="s">
        <v>4500</v>
      </c>
      <c r="AK415" s="74" t="s">
        <v>4501</v>
      </c>
      <c r="AL415" s="74" t="s">
        <v>4502</v>
      </c>
      <c r="AM415" s="74" t="s">
        <v>4503</v>
      </c>
      <c r="AN415" s="74" t="s">
        <v>4504</v>
      </c>
      <c r="AO415" s="74" t="s">
        <v>4505</v>
      </c>
      <c r="AP415" s="74" t="s">
        <v>4506</v>
      </c>
      <c r="AQ415" s="74" t="s">
        <v>4507</v>
      </c>
      <c r="AR415" s="74" t="s">
        <v>4508</v>
      </c>
      <c r="AS415" s="74" t="s">
        <v>4509</v>
      </c>
      <c r="AT415" s="74" t="s">
        <v>4510</v>
      </c>
      <c r="AU415" s="74" t="s">
        <v>4511</v>
      </c>
      <c r="AV415" s="74" t="s">
        <v>4512</v>
      </c>
    </row>
    <row r="416" spans="1:48">
      <c r="A416" s="47" t="s">
        <v>134</v>
      </c>
      <c r="B416" s="47">
        <v>2018</v>
      </c>
      <c r="C416" s="10">
        <v>43434</v>
      </c>
      <c r="D416" s="47" t="s">
        <v>72</v>
      </c>
      <c r="E416" s="46" t="s">
        <v>518</v>
      </c>
      <c r="F416" t="s">
        <v>518</v>
      </c>
      <c r="G416" t="s">
        <v>38</v>
      </c>
      <c r="H416" t="s">
        <v>309</v>
      </c>
      <c r="I416" t="s">
        <v>3341</v>
      </c>
      <c r="J416" t="s">
        <v>251</v>
      </c>
      <c r="K416" t="s">
        <v>3342</v>
      </c>
      <c r="P416" s="46">
        <v>10</v>
      </c>
      <c r="Q416">
        <v>14.186</v>
      </c>
      <c r="R416">
        <v>22.773</v>
      </c>
      <c r="S416">
        <v>31.042999999999999</v>
      </c>
      <c r="T416">
        <v>39.362000000000002</v>
      </c>
      <c r="U416">
        <v>47.741999999999997</v>
      </c>
      <c r="V416">
        <v>55.972999999999999</v>
      </c>
      <c r="W416" s="74" t="s">
        <v>4513</v>
      </c>
      <c r="X416" s="74" t="s">
        <v>4514</v>
      </c>
      <c r="Y416" s="74" t="s">
        <v>4515</v>
      </c>
      <c r="Z416" s="74" t="s">
        <v>4516</v>
      </c>
      <c r="AA416" s="74" t="s">
        <v>4517</v>
      </c>
      <c r="AB416" s="74" t="s">
        <v>4518</v>
      </c>
      <c r="AC416" s="74" t="s">
        <v>4519</v>
      </c>
      <c r="AD416" s="74" t="s">
        <v>4520</v>
      </c>
      <c r="AE416" s="74" t="s">
        <v>4521</v>
      </c>
      <c r="AF416" s="74" t="s">
        <v>4522</v>
      </c>
      <c r="AG416" s="74" t="s">
        <v>4523</v>
      </c>
      <c r="AH416" s="74" t="s">
        <v>4524</v>
      </c>
      <c r="AI416" s="74" t="s">
        <v>4525</v>
      </c>
      <c r="AJ416" s="74" t="s">
        <v>4526</v>
      </c>
      <c r="AK416" s="74" t="s">
        <v>4527</v>
      </c>
      <c r="AL416" s="74" t="s">
        <v>4528</v>
      </c>
      <c r="AM416" s="74" t="s">
        <v>4529</v>
      </c>
      <c r="AN416" s="74" t="s">
        <v>1648</v>
      </c>
      <c r="AO416" s="74" t="s">
        <v>4530</v>
      </c>
      <c r="AP416" s="74" t="s">
        <v>4531</v>
      </c>
      <c r="AQ416" s="74" t="s">
        <v>4532</v>
      </c>
      <c r="AR416" s="74" t="s">
        <v>4533</v>
      </c>
      <c r="AS416" s="74" t="s">
        <v>4534</v>
      </c>
      <c r="AT416" s="74" t="s">
        <v>4535</v>
      </c>
      <c r="AU416" s="74" t="s">
        <v>4536</v>
      </c>
      <c r="AV416" s="74" t="s">
        <v>4537</v>
      </c>
    </row>
    <row r="417" spans="1:48">
      <c r="A417" s="47" t="s">
        <v>134</v>
      </c>
      <c r="B417" s="47">
        <v>2018</v>
      </c>
      <c r="C417" s="10">
        <v>43434</v>
      </c>
      <c r="D417" s="47" t="s">
        <v>72</v>
      </c>
      <c r="E417" s="46" t="s">
        <v>518</v>
      </c>
      <c r="F417" t="s">
        <v>518</v>
      </c>
      <c r="G417" t="s">
        <v>31</v>
      </c>
      <c r="H417" t="s">
        <v>358</v>
      </c>
      <c r="I417" t="s">
        <v>1395</v>
      </c>
      <c r="J417" t="s">
        <v>3939</v>
      </c>
      <c r="K417" t="s">
        <v>291</v>
      </c>
      <c r="P417" s="46">
        <v>11</v>
      </c>
      <c r="Q417">
        <v>14.291</v>
      </c>
      <c r="R417">
        <v>22.908999999999999</v>
      </c>
      <c r="S417">
        <v>31.221</v>
      </c>
      <c r="T417">
        <v>39.262999999999998</v>
      </c>
      <c r="U417">
        <v>47.475000000000001</v>
      </c>
      <c r="V417">
        <v>55.537999999999997</v>
      </c>
      <c r="W417" s="74" t="s">
        <v>4538</v>
      </c>
      <c r="X417" s="74" t="s">
        <v>4539</v>
      </c>
      <c r="Y417" s="74" t="s">
        <v>4540</v>
      </c>
      <c r="Z417" s="74" t="s">
        <v>4541</v>
      </c>
      <c r="AA417" s="74" t="s">
        <v>4542</v>
      </c>
      <c r="AB417" s="74" t="s">
        <v>4543</v>
      </c>
      <c r="AC417" s="74" t="s">
        <v>4544</v>
      </c>
      <c r="AD417" s="74" t="s">
        <v>4545</v>
      </c>
      <c r="AE417" s="74" t="s">
        <v>4546</v>
      </c>
      <c r="AF417" s="74" t="s">
        <v>4547</v>
      </c>
      <c r="AG417" s="74" t="s">
        <v>4548</v>
      </c>
      <c r="AH417" s="74" t="s">
        <v>4549</v>
      </c>
      <c r="AI417" s="74" t="s">
        <v>4550</v>
      </c>
      <c r="AJ417" s="74" t="s">
        <v>4551</v>
      </c>
      <c r="AK417" s="74" t="s">
        <v>4552</v>
      </c>
      <c r="AL417" s="74" t="s">
        <v>4553</v>
      </c>
      <c r="AM417" s="74" t="s">
        <v>4554</v>
      </c>
      <c r="AN417" s="74" t="s">
        <v>4555</v>
      </c>
      <c r="AO417" s="74" t="s">
        <v>4556</v>
      </c>
      <c r="AP417" s="74" t="s">
        <v>4557</v>
      </c>
      <c r="AQ417" s="74" t="s">
        <v>4558</v>
      </c>
      <c r="AR417" s="74" t="s">
        <v>4559</v>
      </c>
      <c r="AS417" s="74" t="s">
        <v>4560</v>
      </c>
      <c r="AT417" s="74" t="s">
        <v>4561</v>
      </c>
      <c r="AU417" s="74" t="s">
        <v>4562</v>
      </c>
      <c r="AV417" s="74" t="s">
        <v>4563</v>
      </c>
    </row>
    <row r="418" spans="1:48">
      <c r="A418" s="47" t="s">
        <v>134</v>
      </c>
      <c r="B418" s="47">
        <v>2018</v>
      </c>
      <c r="C418" s="10">
        <v>43434</v>
      </c>
      <c r="D418" s="47" t="s">
        <v>72</v>
      </c>
      <c r="E418" s="46" t="s">
        <v>518</v>
      </c>
      <c r="F418" t="s">
        <v>518</v>
      </c>
      <c r="G418" t="s">
        <v>56</v>
      </c>
      <c r="H418" t="s">
        <v>274</v>
      </c>
      <c r="I418" t="s">
        <v>569</v>
      </c>
      <c r="J418" t="s">
        <v>568</v>
      </c>
      <c r="K418" t="s">
        <v>55</v>
      </c>
      <c r="P418" s="46">
        <v>12</v>
      </c>
      <c r="Q418">
        <v>15.115</v>
      </c>
      <c r="R418">
        <v>23.731000000000002</v>
      </c>
      <c r="S418">
        <v>31.818999999999999</v>
      </c>
      <c r="T418">
        <v>40.036999999999999</v>
      </c>
      <c r="U418">
        <v>48.143000000000001</v>
      </c>
      <c r="V418">
        <v>56.445999999999998</v>
      </c>
      <c r="W418" s="74" t="s">
        <v>4564</v>
      </c>
      <c r="X418" s="74" t="s">
        <v>4565</v>
      </c>
      <c r="Y418" s="74" t="s">
        <v>4566</v>
      </c>
      <c r="Z418" s="74" t="s">
        <v>4567</v>
      </c>
      <c r="AA418" s="74" t="s">
        <v>4568</v>
      </c>
      <c r="AB418" s="74" t="s">
        <v>4569</v>
      </c>
      <c r="AC418" s="74" t="s">
        <v>4570</v>
      </c>
      <c r="AD418" s="74" t="s">
        <v>4571</v>
      </c>
      <c r="AE418" s="74" t="s">
        <v>4572</v>
      </c>
      <c r="AF418" s="74" t="s">
        <v>4573</v>
      </c>
      <c r="AG418" s="74" t="s">
        <v>4574</v>
      </c>
      <c r="AH418" s="74" t="s">
        <v>4575</v>
      </c>
      <c r="AI418" s="74" t="s">
        <v>4576</v>
      </c>
      <c r="AJ418" s="74" t="s">
        <v>4577</v>
      </c>
      <c r="AK418" s="74" t="s">
        <v>4578</v>
      </c>
      <c r="AL418" s="74" t="s">
        <v>4579</v>
      </c>
      <c r="AM418" s="74" t="s">
        <v>4580</v>
      </c>
      <c r="AN418" s="74" t="s">
        <v>4581</v>
      </c>
      <c r="AO418" s="74" t="s">
        <v>4582</v>
      </c>
      <c r="AP418" s="74" t="s">
        <v>4583</v>
      </c>
      <c r="AQ418" s="74" t="s">
        <v>4584</v>
      </c>
      <c r="AR418" s="74" t="s">
        <v>4585</v>
      </c>
      <c r="AS418" s="74" t="s">
        <v>4586</v>
      </c>
      <c r="AT418" s="74" t="s">
        <v>4587</v>
      </c>
      <c r="AU418" s="74" t="s">
        <v>4588</v>
      </c>
      <c r="AV418" s="74" t="s">
        <v>4589</v>
      </c>
    </row>
    <row r="419" spans="1:48">
      <c r="A419" s="47" t="s">
        <v>134</v>
      </c>
      <c r="B419" s="47">
        <v>2018</v>
      </c>
      <c r="C419" s="10">
        <v>43434</v>
      </c>
      <c r="D419" s="47" t="s">
        <v>72</v>
      </c>
      <c r="E419" s="46" t="s">
        <v>518</v>
      </c>
      <c r="F419" t="s">
        <v>518</v>
      </c>
      <c r="G419" t="s">
        <v>121</v>
      </c>
      <c r="H419" t="s">
        <v>4590</v>
      </c>
      <c r="I419" t="s">
        <v>355</v>
      </c>
      <c r="J419" t="s">
        <v>4591</v>
      </c>
      <c r="K419" t="s">
        <v>1338</v>
      </c>
      <c r="P419" s="46">
        <v>13</v>
      </c>
      <c r="Q419">
        <v>14.513999999999999</v>
      </c>
      <c r="R419">
        <v>23.312000000000001</v>
      </c>
      <c r="S419">
        <v>31.826000000000001</v>
      </c>
      <c r="T419">
        <v>39.933</v>
      </c>
      <c r="U419">
        <v>48.055</v>
      </c>
      <c r="V419">
        <v>55.969000000000001</v>
      </c>
      <c r="W419" s="74" t="s">
        <v>4592</v>
      </c>
      <c r="X419" s="74" t="s">
        <v>4593</v>
      </c>
      <c r="Y419" s="74" t="s">
        <v>4594</v>
      </c>
      <c r="Z419" s="74" t="s">
        <v>4595</v>
      </c>
      <c r="AA419" s="74" t="s">
        <v>4596</v>
      </c>
      <c r="AB419" s="74" t="s">
        <v>4597</v>
      </c>
      <c r="AC419" s="74" t="s">
        <v>4598</v>
      </c>
      <c r="AD419" s="74" t="s">
        <v>4599</v>
      </c>
      <c r="AE419" s="74" t="s">
        <v>4600</v>
      </c>
      <c r="AF419" s="74" t="s">
        <v>4601</v>
      </c>
      <c r="AG419" s="74" t="s">
        <v>4602</v>
      </c>
      <c r="AH419" s="74" t="s">
        <v>4603</v>
      </c>
      <c r="AI419" s="74" t="s">
        <v>4604</v>
      </c>
      <c r="AJ419" s="74" t="s">
        <v>4605</v>
      </c>
      <c r="AK419" s="74" t="s">
        <v>4606</v>
      </c>
      <c r="AL419" s="74" t="s">
        <v>4607</v>
      </c>
      <c r="AM419" s="74" t="s">
        <v>4608</v>
      </c>
      <c r="AN419" s="74" t="s">
        <v>4609</v>
      </c>
      <c r="AO419" s="74" t="s">
        <v>4610</v>
      </c>
      <c r="AP419" s="74" t="s">
        <v>4611</v>
      </c>
      <c r="AQ419" s="74" t="s">
        <v>4612</v>
      </c>
      <c r="AR419" s="74" t="s">
        <v>4613</v>
      </c>
      <c r="AS419" s="74" t="s">
        <v>4614</v>
      </c>
      <c r="AT419" s="74" t="s">
        <v>4615</v>
      </c>
      <c r="AU419" s="74" t="s">
        <v>4616</v>
      </c>
      <c r="AV419" s="74" t="s">
        <v>4617</v>
      </c>
    </row>
    <row r="420" spans="1:48">
      <c r="A420" s="47" t="s">
        <v>134</v>
      </c>
      <c r="B420" s="47">
        <v>2018</v>
      </c>
      <c r="C420" s="10">
        <v>43434</v>
      </c>
      <c r="D420" s="47" t="s">
        <v>72</v>
      </c>
      <c r="E420" s="46" t="s">
        <v>518</v>
      </c>
      <c r="F420" t="s">
        <v>518</v>
      </c>
      <c r="G420" t="s">
        <v>175</v>
      </c>
      <c r="H420" t="s">
        <v>344</v>
      </c>
      <c r="I420" t="s">
        <v>4618</v>
      </c>
      <c r="J420" t="s">
        <v>303</v>
      </c>
      <c r="K420" t="s">
        <v>288</v>
      </c>
      <c r="P420" s="46">
        <v>14</v>
      </c>
      <c r="Q420">
        <v>15.161</v>
      </c>
      <c r="R420">
        <v>23.951000000000001</v>
      </c>
      <c r="S420">
        <v>32.393000000000001</v>
      </c>
      <c r="T420">
        <v>40.521999999999998</v>
      </c>
      <c r="U420">
        <v>48.793999999999997</v>
      </c>
      <c r="V420">
        <v>56.924999999999997</v>
      </c>
      <c r="W420" s="74" t="s">
        <v>4619</v>
      </c>
      <c r="X420" s="74" t="s">
        <v>4620</v>
      </c>
      <c r="Y420" s="74" t="s">
        <v>4621</v>
      </c>
      <c r="Z420" s="74" t="s">
        <v>4622</v>
      </c>
      <c r="AA420" s="74" t="s">
        <v>4623</v>
      </c>
      <c r="AB420" s="74" t="s">
        <v>4624</v>
      </c>
      <c r="AC420" s="74" t="s">
        <v>4625</v>
      </c>
      <c r="AD420" s="74" t="s">
        <v>4626</v>
      </c>
      <c r="AE420" s="74" t="s">
        <v>4627</v>
      </c>
      <c r="AF420" s="74" t="s">
        <v>4628</v>
      </c>
      <c r="AG420" s="74" t="s">
        <v>4629</v>
      </c>
      <c r="AH420" s="74" t="s">
        <v>4630</v>
      </c>
      <c r="AI420" s="74" t="s">
        <v>4631</v>
      </c>
      <c r="AJ420" s="74" t="s">
        <v>4632</v>
      </c>
      <c r="AK420" s="74" t="s">
        <v>4633</v>
      </c>
      <c r="AL420" s="74" t="s">
        <v>4634</v>
      </c>
      <c r="AM420" s="74" t="s">
        <v>4635</v>
      </c>
      <c r="AN420" s="74" t="s">
        <v>4636</v>
      </c>
      <c r="AO420" s="74" t="s">
        <v>4637</v>
      </c>
      <c r="AP420" s="74" t="s">
        <v>4638</v>
      </c>
      <c r="AQ420" s="74" t="s">
        <v>4639</v>
      </c>
      <c r="AR420" s="74" t="s">
        <v>4640</v>
      </c>
      <c r="AS420" s="74" t="s">
        <v>4641</v>
      </c>
      <c r="AT420" s="74" t="s">
        <v>4642</v>
      </c>
      <c r="AU420" s="74" t="s">
        <v>4643</v>
      </c>
      <c r="AV420" s="74" t="s">
        <v>4644</v>
      </c>
    </row>
    <row r="421" spans="1:48">
      <c r="A421" s="47" t="s">
        <v>134</v>
      </c>
      <c r="B421" s="47">
        <v>2018</v>
      </c>
      <c r="C421" s="10">
        <v>43434</v>
      </c>
      <c r="D421" s="47" t="s">
        <v>72</v>
      </c>
      <c r="E421" s="46" t="s">
        <v>518</v>
      </c>
      <c r="F421" t="s">
        <v>518</v>
      </c>
      <c r="G421" t="s">
        <v>40</v>
      </c>
      <c r="H421" t="s">
        <v>331</v>
      </c>
      <c r="I421" t="s">
        <v>2822</v>
      </c>
      <c r="J421" t="s">
        <v>324</v>
      </c>
      <c r="K421" t="s">
        <v>1065</v>
      </c>
      <c r="P421" s="46">
        <v>15</v>
      </c>
      <c r="Q421">
        <v>14.128</v>
      </c>
      <c r="R421">
        <v>22.562000000000001</v>
      </c>
      <c r="S421">
        <v>30.387</v>
      </c>
      <c r="T421">
        <v>38.279000000000003</v>
      </c>
      <c r="U421">
        <v>46.301000000000002</v>
      </c>
      <c r="V421">
        <v>54.640999999999998</v>
      </c>
      <c r="W421" s="74" t="s">
        <v>4645</v>
      </c>
      <c r="X421" s="74" t="s">
        <v>4646</v>
      </c>
      <c r="Y421" s="74" t="s">
        <v>4647</v>
      </c>
      <c r="Z421" s="74" t="s">
        <v>4648</v>
      </c>
      <c r="AA421" s="74" t="s">
        <v>4649</v>
      </c>
      <c r="AB421" s="74" t="s">
        <v>4650</v>
      </c>
      <c r="AC421" s="74" t="s">
        <v>4651</v>
      </c>
      <c r="AD421" s="74" t="s">
        <v>4652</v>
      </c>
      <c r="AE421" s="74" t="s">
        <v>4653</v>
      </c>
      <c r="AF421" s="74" t="s">
        <v>4654</v>
      </c>
      <c r="AG421" s="74" t="s">
        <v>4655</v>
      </c>
      <c r="AH421" s="74" t="s">
        <v>4656</v>
      </c>
      <c r="AI421" s="74" t="s">
        <v>4657</v>
      </c>
      <c r="AJ421" s="74" t="s">
        <v>4658</v>
      </c>
      <c r="AK421" s="74" t="s">
        <v>4659</v>
      </c>
      <c r="AL421" s="74" t="s">
        <v>4660</v>
      </c>
      <c r="AM421" s="74" t="s">
        <v>4661</v>
      </c>
      <c r="AN421" s="74" t="s">
        <v>4662</v>
      </c>
      <c r="AO421" s="74" t="s">
        <v>4663</v>
      </c>
      <c r="AP421" s="74" t="s">
        <v>4664</v>
      </c>
      <c r="AQ421" s="74" t="s">
        <v>4665</v>
      </c>
      <c r="AR421" s="74" t="s">
        <v>4666</v>
      </c>
      <c r="AS421" s="74" t="s">
        <v>4667</v>
      </c>
      <c r="AT421" s="74" t="s">
        <v>4668</v>
      </c>
      <c r="AU421" s="74" t="s">
        <v>4669</v>
      </c>
      <c r="AV421" s="74" t="s">
        <v>4670</v>
      </c>
    </row>
    <row r="422" spans="1:48">
      <c r="A422" s="47" t="s">
        <v>134</v>
      </c>
      <c r="B422" s="47">
        <v>2018</v>
      </c>
      <c r="C422" s="10">
        <v>43434</v>
      </c>
      <c r="D422" s="47" t="s">
        <v>72</v>
      </c>
      <c r="E422" s="46" t="s">
        <v>595</v>
      </c>
      <c r="F422">
        <v>1</v>
      </c>
      <c r="G422" t="s">
        <v>53</v>
      </c>
      <c r="H422" t="s">
        <v>308</v>
      </c>
      <c r="I422" t="s">
        <v>279</v>
      </c>
      <c r="J422" t="s">
        <v>356</v>
      </c>
      <c r="K422" t="s">
        <v>528</v>
      </c>
      <c r="P422" s="46">
        <v>1</v>
      </c>
      <c r="Q422">
        <v>14.606</v>
      </c>
      <c r="R422">
        <v>23.29</v>
      </c>
      <c r="S422">
        <v>31.416</v>
      </c>
      <c r="T422">
        <v>39.274999999999999</v>
      </c>
      <c r="U422">
        <v>47.222000000000001</v>
      </c>
      <c r="V422">
        <v>55.127000000000002</v>
      </c>
      <c r="W422" s="74" t="s">
        <v>4671</v>
      </c>
      <c r="X422" s="74" t="s">
        <v>4672</v>
      </c>
      <c r="Y422" s="74" t="s">
        <v>4673</v>
      </c>
      <c r="Z422" s="74" t="s">
        <v>4674</v>
      </c>
      <c r="AA422" s="74" t="s">
        <v>4675</v>
      </c>
      <c r="AB422" s="74" t="s">
        <v>4676</v>
      </c>
      <c r="AC422" s="74" t="s">
        <v>4677</v>
      </c>
      <c r="AD422" s="74" t="s">
        <v>4678</v>
      </c>
      <c r="AE422" s="74" t="s">
        <v>4679</v>
      </c>
      <c r="AF422" s="74" t="s">
        <v>4680</v>
      </c>
      <c r="AG422" s="74" t="s">
        <v>4681</v>
      </c>
      <c r="AH422" s="74" t="s">
        <v>4682</v>
      </c>
      <c r="AI422" s="74" t="s">
        <v>4683</v>
      </c>
      <c r="AJ422" s="74" t="s">
        <v>4684</v>
      </c>
      <c r="AK422" s="74" t="s">
        <v>4685</v>
      </c>
      <c r="AL422" s="74" t="s">
        <v>4686</v>
      </c>
      <c r="AM422" s="74" t="s">
        <v>4687</v>
      </c>
      <c r="AN422" s="74" t="s">
        <v>4688</v>
      </c>
      <c r="AO422" s="74" t="s">
        <v>4689</v>
      </c>
      <c r="AP422" s="74" t="s">
        <v>4690</v>
      </c>
      <c r="AQ422" s="74" t="s">
        <v>4691</v>
      </c>
      <c r="AR422" s="74" t="s">
        <v>4692</v>
      </c>
      <c r="AS422" s="74" t="s">
        <v>4693</v>
      </c>
      <c r="AT422" s="74" t="s">
        <v>4694</v>
      </c>
      <c r="AU422" s="74" t="s">
        <v>4695</v>
      </c>
      <c r="AV422" s="74" t="s">
        <v>4696</v>
      </c>
    </row>
    <row r="423" spans="1:48">
      <c r="A423" s="47" t="s">
        <v>134</v>
      </c>
      <c r="B423" s="47">
        <v>2018</v>
      </c>
      <c r="C423" s="10">
        <v>43434</v>
      </c>
      <c r="D423" s="47" t="s">
        <v>72</v>
      </c>
      <c r="E423" s="46" t="s">
        <v>595</v>
      </c>
      <c r="F423">
        <v>1</v>
      </c>
      <c r="G423" t="s">
        <v>47</v>
      </c>
      <c r="H423" t="s">
        <v>1311</v>
      </c>
      <c r="I423" t="s">
        <v>1049</v>
      </c>
      <c r="J423" t="s">
        <v>275</v>
      </c>
      <c r="K423" t="s">
        <v>287</v>
      </c>
      <c r="P423" s="46">
        <v>2</v>
      </c>
      <c r="Q423">
        <v>14.321</v>
      </c>
      <c r="R423">
        <v>22.562000000000001</v>
      </c>
      <c r="S423">
        <v>30.603000000000002</v>
      </c>
      <c r="T423">
        <v>38.463000000000001</v>
      </c>
      <c r="U423">
        <v>46.518000000000001</v>
      </c>
      <c r="V423">
        <v>54.595999999999997</v>
      </c>
      <c r="W423" s="74" t="s">
        <v>4697</v>
      </c>
      <c r="X423" s="74" t="s">
        <v>4698</v>
      </c>
      <c r="Y423" s="74" t="s">
        <v>4699</v>
      </c>
      <c r="Z423" s="74" t="s">
        <v>4700</v>
      </c>
      <c r="AA423" s="74" t="s">
        <v>4701</v>
      </c>
      <c r="AB423" s="74" t="s">
        <v>4702</v>
      </c>
      <c r="AC423" s="74" t="s">
        <v>4703</v>
      </c>
      <c r="AD423" s="74" t="s">
        <v>4704</v>
      </c>
      <c r="AE423" s="74" t="s">
        <v>4705</v>
      </c>
      <c r="AF423" s="74" t="s">
        <v>4706</v>
      </c>
      <c r="AG423" s="74" t="s">
        <v>4707</v>
      </c>
      <c r="AH423" s="74" t="s">
        <v>4708</v>
      </c>
      <c r="AI423" s="74" t="s">
        <v>4709</v>
      </c>
      <c r="AJ423" s="74" t="s">
        <v>4710</v>
      </c>
      <c r="AK423" s="74" t="s">
        <v>4711</v>
      </c>
      <c r="AL423" s="74" t="s">
        <v>4712</v>
      </c>
      <c r="AM423" s="74" t="s">
        <v>4713</v>
      </c>
      <c r="AN423" s="74" t="s">
        <v>4714</v>
      </c>
      <c r="AO423" s="74" t="s">
        <v>4715</v>
      </c>
      <c r="AP423" s="74" t="s">
        <v>4716</v>
      </c>
      <c r="AQ423" s="74" t="s">
        <v>4717</v>
      </c>
      <c r="AR423" s="74" t="s">
        <v>4718</v>
      </c>
      <c r="AS423" s="74" t="s">
        <v>4719</v>
      </c>
      <c r="AT423" s="74" t="s">
        <v>4720</v>
      </c>
      <c r="AU423" s="74" t="s">
        <v>4721</v>
      </c>
      <c r="AV423" s="74" t="s">
        <v>2616</v>
      </c>
    </row>
    <row r="424" spans="1:48">
      <c r="A424" s="47" t="s">
        <v>134</v>
      </c>
      <c r="B424" s="47">
        <v>2018</v>
      </c>
      <c r="C424" s="10">
        <v>43434</v>
      </c>
      <c r="D424" s="47" t="s">
        <v>72</v>
      </c>
      <c r="E424" s="46" t="s">
        <v>595</v>
      </c>
      <c r="F424">
        <v>2</v>
      </c>
      <c r="G424" t="s">
        <v>159</v>
      </c>
      <c r="H424" t="s">
        <v>1059</v>
      </c>
      <c r="I424" t="s">
        <v>1057</v>
      </c>
      <c r="J424" t="s">
        <v>1058</v>
      </c>
      <c r="K424" t="s">
        <v>1062</v>
      </c>
      <c r="P424" s="46">
        <v>1</v>
      </c>
      <c r="Q424">
        <v>14.029</v>
      </c>
      <c r="R424">
        <v>22.364000000000001</v>
      </c>
      <c r="S424">
        <v>30.46</v>
      </c>
      <c r="T424">
        <v>38.283999999999999</v>
      </c>
      <c r="U424">
        <v>46.176000000000002</v>
      </c>
      <c r="V424">
        <v>53.981000000000002</v>
      </c>
      <c r="W424" s="74" t="s">
        <v>4722</v>
      </c>
      <c r="X424" s="74" t="s">
        <v>4723</v>
      </c>
      <c r="Y424" s="74" t="s">
        <v>4724</v>
      </c>
      <c r="Z424" s="74" t="s">
        <v>4725</v>
      </c>
      <c r="AA424" s="74" t="s">
        <v>4726</v>
      </c>
      <c r="AB424" s="74" t="s">
        <v>4727</v>
      </c>
      <c r="AC424" s="74" t="s">
        <v>4728</v>
      </c>
      <c r="AD424" s="74" t="s">
        <v>4729</v>
      </c>
      <c r="AE424" s="74" t="s">
        <v>4730</v>
      </c>
      <c r="AF424" s="74" t="s">
        <v>4731</v>
      </c>
      <c r="AG424" s="74" t="s">
        <v>4732</v>
      </c>
      <c r="AH424" s="74" t="s">
        <v>4733</v>
      </c>
      <c r="AI424" s="74" t="s">
        <v>4734</v>
      </c>
      <c r="AJ424" s="74" t="s">
        <v>4735</v>
      </c>
      <c r="AK424" s="74" t="s">
        <v>4736</v>
      </c>
      <c r="AL424" s="74" t="s">
        <v>4737</v>
      </c>
      <c r="AM424" s="74" t="s">
        <v>4738</v>
      </c>
      <c r="AN424" s="74" t="s">
        <v>4739</v>
      </c>
      <c r="AO424" s="74" t="s">
        <v>4740</v>
      </c>
      <c r="AP424" s="74" t="s">
        <v>4741</v>
      </c>
      <c r="AQ424" s="74" t="s">
        <v>4742</v>
      </c>
      <c r="AR424" s="74" t="s">
        <v>4743</v>
      </c>
      <c r="AS424" s="74" t="s">
        <v>4744</v>
      </c>
      <c r="AT424" s="74" t="s">
        <v>4745</v>
      </c>
      <c r="AU424" s="74" t="s">
        <v>4746</v>
      </c>
      <c r="AV424" s="74" t="s">
        <v>4747</v>
      </c>
    </row>
    <row r="425" spans="1:48">
      <c r="A425" s="47" t="s">
        <v>134</v>
      </c>
      <c r="B425" s="47">
        <v>2018</v>
      </c>
      <c r="C425" s="10">
        <v>43434</v>
      </c>
      <c r="D425" s="47" t="s">
        <v>72</v>
      </c>
      <c r="E425" s="46" t="s">
        <v>595</v>
      </c>
      <c r="F425">
        <v>2</v>
      </c>
      <c r="G425" t="s">
        <v>15</v>
      </c>
      <c r="H425" t="s">
        <v>361</v>
      </c>
      <c r="I425" t="s">
        <v>642</v>
      </c>
      <c r="J425" t="s">
        <v>348</v>
      </c>
      <c r="K425" t="s">
        <v>1061</v>
      </c>
      <c r="P425" s="46">
        <v>2</v>
      </c>
      <c r="Q425">
        <v>14.879</v>
      </c>
      <c r="R425">
        <v>23.77</v>
      </c>
      <c r="S425">
        <v>32.021000000000001</v>
      </c>
      <c r="T425">
        <v>40.130000000000003</v>
      </c>
      <c r="U425">
        <v>48.006</v>
      </c>
      <c r="V425">
        <v>55.843000000000004</v>
      </c>
      <c r="W425" s="74" t="s">
        <v>4748</v>
      </c>
      <c r="X425" s="74" t="s">
        <v>4749</v>
      </c>
      <c r="Y425" s="74" t="s">
        <v>4750</v>
      </c>
      <c r="Z425" s="74" t="s">
        <v>4751</v>
      </c>
      <c r="AA425" s="74" t="s">
        <v>4752</v>
      </c>
      <c r="AB425" s="74" t="s">
        <v>4753</v>
      </c>
      <c r="AC425" s="74" t="s">
        <v>4754</v>
      </c>
      <c r="AD425" s="74" t="s">
        <v>4755</v>
      </c>
      <c r="AE425" s="74" t="s">
        <v>4756</v>
      </c>
      <c r="AF425" s="74" t="s">
        <v>4757</v>
      </c>
      <c r="AG425" s="74" t="s">
        <v>4758</v>
      </c>
      <c r="AH425" s="74" t="s">
        <v>4759</v>
      </c>
      <c r="AI425" s="74" t="s">
        <v>4760</v>
      </c>
      <c r="AJ425" s="74" t="s">
        <v>4761</v>
      </c>
      <c r="AK425" s="74" t="s">
        <v>4762</v>
      </c>
      <c r="AL425" s="74" t="s">
        <v>4763</v>
      </c>
      <c r="AM425" s="74" t="s">
        <v>4764</v>
      </c>
      <c r="AN425" s="74" t="s">
        <v>4765</v>
      </c>
      <c r="AO425" s="74" t="s">
        <v>4766</v>
      </c>
      <c r="AP425" s="74" t="s">
        <v>4767</v>
      </c>
      <c r="AQ425" s="74" t="s">
        <v>4768</v>
      </c>
      <c r="AR425" s="74" t="s">
        <v>4769</v>
      </c>
      <c r="AS425" s="74" t="s">
        <v>4770</v>
      </c>
      <c r="AT425" s="74" t="s">
        <v>4771</v>
      </c>
      <c r="AU425" s="74" t="s">
        <v>4772</v>
      </c>
      <c r="AV425" s="74" t="s">
        <v>4773</v>
      </c>
    </row>
    <row r="426" spans="1:48">
      <c r="A426" s="47" t="s">
        <v>134</v>
      </c>
      <c r="B426" s="47">
        <v>2018</v>
      </c>
      <c r="C426" s="10">
        <v>43434</v>
      </c>
      <c r="D426" s="47" t="s">
        <v>72</v>
      </c>
      <c r="E426" s="46" t="s">
        <v>595</v>
      </c>
      <c r="F426">
        <v>3</v>
      </c>
      <c r="G426" t="s">
        <v>25</v>
      </c>
      <c r="H426" t="s">
        <v>276</v>
      </c>
      <c r="I426" t="s">
        <v>240</v>
      </c>
      <c r="J426" t="s">
        <v>319</v>
      </c>
      <c r="K426" t="s">
        <v>1206</v>
      </c>
      <c r="P426" s="46">
        <v>1</v>
      </c>
      <c r="Q426">
        <v>14.137</v>
      </c>
      <c r="R426">
        <v>22.492000000000001</v>
      </c>
      <c r="S426">
        <v>30.27</v>
      </c>
      <c r="T426">
        <v>37.988999999999997</v>
      </c>
      <c r="U426">
        <v>45.529000000000003</v>
      </c>
      <c r="V426">
        <v>53.131999999999998</v>
      </c>
      <c r="W426" s="74" t="s">
        <v>4774</v>
      </c>
      <c r="X426" s="74" t="s">
        <v>4775</v>
      </c>
      <c r="Y426" s="74" t="s">
        <v>4776</v>
      </c>
      <c r="Z426" s="74" t="s">
        <v>4777</v>
      </c>
      <c r="AA426" s="74" t="s">
        <v>4778</v>
      </c>
      <c r="AB426" s="74" t="s">
        <v>4779</v>
      </c>
      <c r="AC426" s="74" t="s">
        <v>4780</v>
      </c>
      <c r="AD426" s="74" t="s">
        <v>4781</v>
      </c>
      <c r="AE426" s="74" t="s">
        <v>4782</v>
      </c>
      <c r="AF426" s="74" t="s">
        <v>4783</v>
      </c>
      <c r="AG426" s="74" t="s">
        <v>4784</v>
      </c>
      <c r="AH426" s="74" t="s">
        <v>4785</v>
      </c>
      <c r="AI426" s="74" t="s">
        <v>4786</v>
      </c>
      <c r="AJ426" s="74" t="s">
        <v>4787</v>
      </c>
      <c r="AK426" s="74" t="s">
        <v>4788</v>
      </c>
      <c r="AL426" s="74" t="s">
        <v>4789</v>
      </c>
      <c r="AM426" s="74" t="s">
        <v>4790</v>
      </c>
      <c r="AN426" s="74" t="s">
        <v>4791</v>
      </c>
      <c r="AO426" s="74" t="s">
        <v>4792</v>
      </c>
      <c r="AP426" s="74" t="s">
        <v>4793</v>
      </c>
      <c r="AQ426" s="74" t="s">
        <v>4794</v>
      </c>
      <c r="AR426" s="74" t="s">
        <v>4795</v>
      </c>
      <c r="AS426" s="74" t="s">
        <v>4796</v>
      </c>
      <c r="AT426" s="74" t="s">
        <v>4797</v>
      </c>
      <c r="AU426" s="74" t="s">
        <v>4798</v>
      </c>
      <c r="AV426" s="74" t="s">
        <v>4799</v>
      </c>
    </row>
    <row r="427" spans="1:48">
      <c r="A427" s="47" t="s">
        <v>134</v>
      </c>
      <c r="B427" s="47">
        <v>2018</v>
      </c>
      <c r="C427" s="10">
        <v>43434</v>
      </c>
      <c r="D427" s="47" t="s">
        <v>72</v>
      </c>
      <c r="E427" s="46" t="s">
        <v>595</v>
      </c>
      <c r="F427">
        <v>3</v>
      </c>
      <c r="G427" t="s">
        <v>67</v>
      </c>
      <c r="H427" t="s">
        <v>219</v>
      </c>
      <c r="I427" t="s">
        <v>340</v>
      </c>
      <c r="J427" t="s">
        <v>3729</v>
      </c>
      <c r="K427" t="s">
        <v>1889</v>
      </c>
      <c r="P427" s="46">
        <v>2</v>
      </c>
      <c r="Q427">
        <v>14.006</v>
      </c>
      <c r="R427">
        <v>21.914000000000001</v>
      </c>
      <c r="S427">
        <v>29.812999999999999</v>
      </c>
      <c r="T427">
        <v>37.564999999999998</v>
      </c>
      <c r="U427">
        <v>45.645000000000003</v>
      </c>
      <c r="V427">
        <v>53.582999999999998</v>
      </c>
      <c r="W427" s="74" t="s">
        <v>4800</v>
      </c>
      <c r="X427" s="74" t="s">
        <v>4801</v>
      </c>
      <c r="Y427" s="74" t="s">
        <v>4802</v>
      </c>
      <c r="Z427" s="74" t="s">
        <v>4803</v>
      </c>
      <c r="AA427" s="74" t="s">
        <v>4804</v>
      </c>
      <c r="AB427" s="74" t="s">
        <v>4805</v>
      </c>
      <c r="AC427" s="74" t="s">
        <v>4806</v>
      </c>
      <c r="AD427" s="74" t="s">
        <v>4807</v>
      </c>
      <c r="AE427" s="74" t="s">
        <v>4808</v>
      </c>
      <c r="AF427" s="74" t="s">
        <v>4809</v>
      </c>
      <c r="AG427" s="74" t="s">
        <v>4810</v>
      </c>
      <c r="AH427" s="74" t="s">
        <v>4811</v>
      </c>
      <c r="AI427" s="74" t="s">
        <v>4812</v>
      </c>
      <c r="AJ427" s="74" t="s">
        <v>4813</v>
      </c>
      <c r="AK427" s="74" t="s">
        <v>4814</v>
      </c>
      <c r="AL427" s="74" t="s">
        <v>4815</v>
      </c>
      <c r="AM427" s="74" t="s">
        <v>4816</v>
      </c>
      <c r="AN427" s="74" t="s">
        <v>4817</v>
      </c>
      <c r="AO427" s="74" t="s">
        <v>4818</v>
      </c>
      <c r="AP427" s="74" t="s">
        <v>4819</v>
      </c>
      <c r="AQ427" s="74" t="s">
        <v>4820</v>
      </c>
      <c r="AR427" s="74" t="s">
        <v>4821</v>
      </c>
      <c r="AS427" s="74" t="s">
        <v>4822</v>
      </c>
      <c r="AT427" s="74" t="s">
        <v>4823</v>
      </c>
      <c r="AU427" s="74" t="s">
        <v>4824</v>
      </c>
      <c r="AV427" s="74" t="s">
        <v>4825</v>
      </c>
    </row>
    <row r="428" spans="1:48">
      <c r="A428" s="47" t="s">
        <v>134</v>
      </c>
      <c r="B428" s="47">
        <v>2018</v>
      </c>
      <c r="C428" s="10">
        <v>43434</v>
      </c>
      <c r="D428" s="47" t="s">
        <v>72</v>
      </c>
      <c r="E428" s="46" t="s">
        <v>595</v>
      </c>
      <c r="F428">
        <v>4</v>
      </c>
      <c r="G428" t="s">
        <v>36</v>
      </c>
      <c r="H428" t="s">
        <v>326</v>
      </c>
      <c r="I428" t="s">
        <v>1043</v>
      </c>
      <c r="J428" t="s">
        <v>277</v>
      </c>
      <c r="K428" t="s">
        <v>357</v>
      </c>
      <c r="P428" s="46">
        <v>1</v>
      </c>
      <c r="Q428">
        <v>13.972</v>
      </c>
      <c r="R428">
        <v>21.978999999999999</v>
      </c>
      <c r="S428">
        <v>29.846</v>
      </c>
      <c r="T428">
        <v>37.820999999999998</v>
      </c>
      <c r="U428">
        <v>45.542000000000002</v>
      </c>
      <c r="V428">
        <v>53.281999999999996</v>
      </c>
      <c r="W428" s="74" t="s">
        <v>4826</v>
      </c>
      <c r="X428" s="74" t="s">
        <v>4827</v>
      </c>
      <c r="Y428" s="74" t="s">
        <v>1528</v>
      </c>
      <c r="Z428" s="74" t="s">
        <v>4828</v>
      </c>
      <c r="AA428" s="74" t="s">
        <v>4829</v>
      </c>
      <c r="AB428" s="74" t="s">
        <v>4830</v>
      </c>
      <c r="AC428" s="74" t="s">
        <v>4831</v>
      </c>
      <c r="AD428" s="74" t="s">
        <v>4832</v>
      </c>
      <c r="AE428" s="74" t="s">
        <v>4833</v>
      </c>
      <c r="AF428" s="74" t="s">
        <v>4834</v>
      </c>
      <c r="AG428" s="74" t="s">
        <v>4835</v>
      </c>
      <c r="AH428" s="74" t="s">
        <v>4836</v>
      </c>
      <c r="AI428" s="74" t="s">
        <v>4837</v>
      </c>
      <c r="AJ428" s="74" t="s">
        <v>4838</v>
      </c>
      <c r="AK428" s="74" t="s">
        <v>4839</v>
      </c>
      <c r="AL428" s="74" t="s">
        <v>4840</v>
      </c>
      <c r="AM428" s="74" t="s">
        <v>4841</v>
      </c>
      <c r="AN428" s="74" t="s">
        <v>4842</v>
      </c>
      <c r="AO428" s="74" t="s">
        <v>4843</v>
      </c>
      <c r="AP428" s="74" t="s">
        <v>4844</v>
      </c>
      <c r="AQ428" s="74" t="s">
        <v>2893</v>
      </c>
      <c r="AR428" s="74" t="s">
        <v>4845</v>
      </c>
      <c r="AS428" s="74" t="s">
        <v>4846</v>
      </c>
      <c r="AT428" s="74" t="s">
        <v>4847</v>
      </c>
      <c r="AU428" s="74" t="s">
        <v>4408</v>
      </c>
      <c r="AV428" s="74" t="s">
        <v>3312</v>
      </c>
    </row>
    <row r="429" spans="1:48">
      <c r="A429" s="47" t="s">
        <v>134</v>
      </c>
      <c r="B429" s="47">
        <v>2018</v>
      </c>
      <c r="C429" s="10">
        <v>43434</v>
      </c>
      <c r="D429" s="47" t="s">
        <v>72</v>
      </c>
      <c r="E429" s="46" t="s">
        <v>595</v>
      </c>
      <c r="F429">
        <v>4</v>
      </c>
      <c r="G429" t="s">
        <v>27</v>
      </c>
      <c r="H429" t="s">
        <v>573</v>
      </c>
      <c r="I429" t="s">
        <v>1039</v>
      </c>
      <c r="J429" t="s">
        <v>1053</v>
      </c>
      <c r="K429" t="s">
        <v>4358</v>
      </c>
      <c r="P429" s="46">
        <v>2</v>
      </c>
      <c r="Q429">
        <v>14.218999999999999</v>
      </c>
      <c r="R429">
        <v>22.443999999999999</v>
      </c>
      <c r="S429">
        <v>30.228000000000002</v>
      </c>
      <c r="T429">
        <v>38.052</v>
      </c>
      <c r="U429">
        <v>45.756</v>
      </c>
      <c r="V429">
        <v>53.47</v>
      </c>
      <c r="W429" s="74" t="s">
        <v>4848</v>
      </c>
      <c r="X429" s="74" t="s">
        <v>4849</v>
      </c>
      <c r="Y429" s="74" t="s">
        <v>4850</v>
      </c>
      <c r="Z429" s="74" t="s">
        <v>4851</v>
      </c>
      <c r="AA429" s="74" t="s">
        <v>2180</v>
      </c>
      <c r="AB429" s="74" t="s">
        <v>4852</v>
      </c>
      <c r="AC429" s="74" t="s">
        <v>4853</v>
      </c>
      <c r="AD429" s="74" t="s">
        <v>4854</v>
      </c>
      <c r="AE429" s="74" t="s">
        <v>4855</v>
      </c>
      <c r="AF429" s="74" t="s">
        <v>4856</v>
      </c>
      <c r="AG429" s="74" t="s">
        <v>4857</v>
      </c>
      <c r="AH429" s="74" t="s">
        <v>4858</v>
      </c>
      <c r="AI429" s="74" t="s">
        <v>4859</v>
      </c>
      <c r="AJ429" s="74" t="s">
        <v>4860</v>
      </c>
      <c r="AK429" s="74" t="s">
        <v>4861</v>
      </c>
      <c r="AL429" s="74" t="s">
        <v>4862</v>
      </c>
      <c r="AM429" s="74" t="s">
        <v>4863</v>
      </c>
      <c r="AN429" s="74" t="s">
        <v>4864</v>
      </c>
      <c r="AO429" s="74" t="s">
        <v>4865</v>
      </c>
      <c r="AP429" s="74" t="s">
        <v>4866</v>
      </c>
      <c r="AQ429" s="74" t="s">
        <v>4867</v>
      </c>
      <c r="AR429" s="74" t="s">
        <v>4868</v>
      </c>
      <c r="AS429" s="74" t="s">
        <v>4869</v>
      </c>
      <c r="AT429" s="74" t="s">
        <v>4870</v>
      </c>
      <c r="AU429" s="74" t="s">
        <v>4871</v>
      </c>
      <c r="AV429" s="74" t="s">
        <v>4872</v>
      </c>
    </row>
    <row r="430" spans="1:48">
      <c r="A430" s="47" t="s">
        <v>134</v>
      </c>
      <c r="B430" s="47">
        <v>2018</v>
      </c>
      <c r="C430" s="10">
        <v>43434</v>
      </c>
      <c r="D430" s="47" t="s">
        <v>72</v>
      </c>
      <c r="E430" s="46" t="s">
        <v>209</v>
      </c>
      <c r="F430" t="s">
        <v>210</v>
      </c>
      <c r="G430" t="s">
        <v>25</v>
      </c>
      <c r="H430" t="s">
        <v>276</v>
      </c>
      <c r="I430" t="s">
        <v>240</v>
      </c>
      <c r="J430" t="s">
        <v>319</v>
      </c>
      <c r="K430" t="s">
        <v>1206</v>
      </c>
      <c r="P430" s="46">
        <v>1</v>
      </c>
      <c r="Q430">
        <v>14.21</v>
      </c>
      <c r="R430">
        <v>22.611999999999998</v>
      </c>
      <c r="S430">
        <v>30.466999999999999</v>
      </c>
      <c r="T430">
        <v>38.265999999999998</v>
      </c>
      <c r="U430">
        <v>45.947000000000003</v>
      </c>
      <c r="V430">
        <v>53.735999999999997</v>
      </c>
      <c r="W430" s="74" t="s">
        <v>4873</v>
      </c>
      <c r="X430" s="74" t="s">
        <v>4874</v>
      </c>
      <c r="Y430" s="74" t="s">
        <v>4875</v>
      </c>
      <c r="Z430" s="74" t="s">
        <v>4876</v>
      </c>
      <c r="AA430" s="74" t="s">
        <v>4877</v>
      </c>
      <c r="AB430" s="74" t="s">
        <v>4878</v>
      </c>
      <c r="AC430" s="74" t="s">
        <v>4879</v>
      </c>
      <c r="AD430" s="74" t="s">
        <v>4880</v>
      </c>
      <c r="AE430" s="74" t="s">
        <v>4881</v>
      </c>
      <c r="AF430" s="74" t="s">
        <v>4882</v>
      </c>
      <c r="AG430" s="74" t="s">
        <v>4883</v>
      </c>
      <c r="AH430" s="74" t="s">
        <v>4884</v>
      </c>
      <c r="AI430" s="74" t="s">
        <v>4885</v>
      </c>
      <c r="AJ430" s="74" t="s">
        <v>4886</v>
      </c>
      <c r="AK430" s="74" t="s">
        <v>4887</v>
      </c>
      <c r="AL430" s="74" t="s">
        <v>4888</v>
      </c>
      <c r="AM430" s="74" t="s">
        <v>4889</v>
      </c>
      <c r="AN430" s="74" t="s">
        <v>4890</v>
      </c>
      <c r="AO430" s="74" t="s">
        <v>4891</v>
      </c>
      <c r="AP430" s="74" t="s">
        <v>4892</v>
      </c>
      <c r="AQ430" s="74" t="s">
        <v>4893</v>
      </c>
      <c r="AR430" s="74" t="s">
        <v>4894</v>
      </c>
      <c r="AS430" s="74" t="s">
        <v>4895</v>
      </c>
      <c r="AT430" s="74" t="s">
        <v>4896</v>
      </c>
      <c r="AU430" s="74" t="s">
        <v>4897</v>
      </c>
      <c r="AV430" s="74" t="s">
        <v>4898</v>
      </c>
    </row>
    <row r="431" spans="1:48">
      <c r="A431" s="47" t="s">
        <v>134</v>
      </c>
      <c r="B431" s="47">
        <v>2018</v>
      </c>
      <c r="C431" s="10">
        <v>43434</v>
      </c>
      <c r="D431" s="47" t="s">
        <v>72</v>
      </c>
      <c r="E431" s="46" t="s">
        <v>209</v>
      </c>
      <c r="F431" t="s">
        <v>210</v>
      </c>
      <c r="G431" t="s">
        <v>36</v>
      </c>
      <c r="H431" t="s">
        <v>326</v>
      </c>
      <c r="I431" t="s">
        <v>1043</v>
      </c>
      <c r="J431" t="s">
        <v>277</v>
      </c>
      <c r="K431" t="s">
        <v>357</v>
      </c>
      <c r="P431" s="46">
        <v>2</v>
      </c>
      <c r="Q431">
        <v>13.88</v>
      </c>
      <c r="R431">
        <v>21.911999999999999</v>
      </c>
      <c r="S431">
        <v>29.68</v>
      </c>
      <c r="T431">
        <v>37.472999999999999</v>
      </c>
      <c r="U431">
        <v>45.128</v>
      </c>
      <c r="V431">
        <v>52.825000000000003</v>
      </c>
      <c r="W431" s="74" t="s">
        <v>4899</v>
      </c>
      <c r="X431" s="74" t="s">
        <v>4900</v>
      </c>
      <c r="Y431" s="74" t="s">
        <v>4901</v>
      </c>
      <c r="Z431" s="74" t="s">
        <v>4902</v>
      </c>
      <c r="AA431" s="74" t="s">
        <v>4903</v>
      </c>
      <c r="AB431" s="74" t="s">
        <v>4904</v>
      </c>
      <c r="AC431" s="74" t="s">
        <v>4905</v>
      </c>
      <c r="AD431" s="74" t="s">
        <v>4906</v>
      </c>
      <c r="AE431" s="74" t="s">
        <v>4907</v>
      </c>
      <c r="AF431" s="74" t="s">
        <v>4908</v>
      </c>
      <c r="AG431" s="74" t="s">
        <v>4909</v>
      </c>
      <c r="AH431" s="74" t="s">
        <v>4910</v>
      </c>
      <c r="AI431" s="74" t="s">
        <v>4911</v>
      </c>
      <c r="AJ431" s="74" t="s">
        <v>4912</v>
      </c>
      <c r="AK431" s="74" t="s">
        <v>4913</v>
      </c>
      <c r="AL431" s="74" t="s">
        <v>4914</v>
      </c>
      <c r="AM431" s="74" t="s">
        <v>4915</v>
      </c>
      <c r="AN431" s="74" t="s">
        <v>4916</v>
      </c>
      <c r="AO431" s="74" t="s">
        <v>4917</v>
      </c>
      <c r="AP431" s="74" t="s">
        <v>4918</v>
      </c>
      <c r="AQ431" s="74" t="s">
        <v>4919</v>
      </c>
      <c r="AR431" s="74" t="s">
        <v>4920</v>
      </c>
      <c r="AS431" s="74" t="s">
        <v>4921</v>
      </c>
      <c r="AT431" s="74" t="s">
        <v>4922</v>
      </c>
      <c r="AU431" s="74" t="s">
        <v>4923</v>
      </c>
      <c r="AV431" s="74" t="s">
        <v>4924</v>
      </c>
    </row>
    <row r="432" spans="1:48">
      <c r="A432" s="47" t="s">
        <v>134</v>
      </c>
      <c r="B432" s="47">
        <v>2018</v>
      </c>
      <c r="C432" s="10">
        <v>43434</v>
      </c>
      <c r="D432" s="47" t="s">
        <v>72</v>
      </c>
      <c r="E432" s="46" t="s">
        <v>209</v>
      </c>
      <c r="F432" t="s">
        <v>211</v>
      </c>
      <c r="G432" t="s">
        <v>27</v>
      </c>
      <c r="H432" t="s">
        <v>573</v>
      </c>
      <c r="I432" t="s">
        <v>1039</v>
      </c>
      <c r="J432" t="s">
        <v>1053</v>
      </c>
      <c r="K432" t="s">
        <v>4358</v>
      </c>
      <c r="P432" s="46">
        <v>3</v>
      </c>
      <c r="Q432">
        <v>14.05</v>
      </c>
      <c r="R432">
        <v>22.082000000000001</v>
      </c>
      <c r="S432">
        <v>29.736000000000001</v>
      </c>
      <c r="T432">
        <v>37.473999999999997</v>
      </c>
      <c r="U432">
        <v>45.151000000000003</v>
      </c>
      <c r="V432">
        <v>52.920999999999999</v>
      </c>
      <c r="W432" s="74" t="s">
        <v>4925</v>
      </c>
      <c r="X432" s="74" t="s">
        <v>4926</v>
      </c>
      <c r="Y432" s="74" t="s">
        <v>4927</v>
      </c>
      <c r="Z432" s="74" t="s">
        <v>1840</v>
      </c>
      <c r="AA432" s="74" t="s">
        <v>4928</v>
      </c>
      <c r="AB432" s="74" t="s">
        <v>4929</v>
      </c>
      <c r="AC432" s="74" t="s">
        <v>4930</v>
      </c>
      <c r="AD432" s="74" t="s">
        <v>4931</v>
      </c>
      <c r="AE432" s="74" t="s">
        <v>4932</v>
      </c>
      <c r="AF432" s="74" t="s">
        <v>4933</v>
      </c>
      <c r="AG432" s="74" t="s">
        <v>4934</v>
      </c>
      <c r="AH432" s="74" t="s">
        <v>4935</v>
      </c>
      <c r="AI432" s="74" t="s">
        <v>4936</v>
      </c>
      <c r="AJ432" s="74" t="s">
        <v>4937</v>
      </c>
      <c r="AK432" s="74" t="s">
        <v>4938</v>
      </c>
      <c r="AL432" s="74" t="s">
        <v>4939</v>
      </c>
    </row>
    <row r="433" spans="1:38">
      <c r="A433" s="47" t="s">
        <v>134</v>
      </c>
      <c r="B433" s="47">
        <v>2018</v>
      </c>
      <c r="C433" s="10">
        <v>43434</v>
      </c>
      <c r="D433" s="47" t="s">
        <v>72</v>
      </c>
      <c r="E433" s="46" t="s">
        <v>209</v>
      </c>
      <c r="F433" t="s">
        <v>211</v>
      </c>
      <c r="G433" t="s">
        <v>53</v>
      </c>
      <c r="H433" t="s">
        <v>308</v>
      </c>
      <c r="I433" t="s">
        <v>279</v>
      </c>
      <c r="J433" t="s">
        <v>356</v>
      </c>
      <c r="K433" t="s">
        <v>528</v>
      </c>
      <c r="P433" s="46">
        <v>4</v>
      </c>
      <c r="Q433">
        <v>14.404</v>
      </c>
      <c r="R433">
        <v>23.059000000000001</v>
      </c>
      <c r="S433">
        <v>31.126999999999999</v>
      </c>
      <c r="T433">
        <v>39.128</v>
      </c>
      <c r="U433">
        <v>46.884999999999998</v>
      </c>
      <c r="V433">
        <v>54.884</v>
      </c>
      <c r="W433" s="74" t="s">
        <v>4940</v>
      </c>
      <c r="X433" s="74" t="s">
        <v>4941</v>
      </c>
      <c r="Y433" s="74" t="s">
        <v>4942</v>
      </c>
      <c r="Z433" s="74" t="s">
        <v>4943</v>
      </c>
      <c r="AA433" s="74" t="s">
        <v>4944</v>
      </c>
      <c r="AB433" s="74" t="s">
        <v>4945</v>
      </c>
      <c r="AC433" s="74" t="s">
        <v>4946</v>
      </c>
      <c r="AD433" s="74" t="s">
        <v>4947</v>
      </c>
      <c r="AE433" s="74" t="s">
        <v>4948</v>
      </c>
      <c r="AF433" s="74" t="s">
        <v>4949</v>
      </c>
      <c r="AG433" s="74" t="s">
        <v>4950</v>
      </c>
      <c r="AH433" s="74" t="s">
        <v>4951</v>
      </c>
      <c r="AI433" s="74" t="s">
        <v>4952</v>
      </c>
      <c r="AJ433" s="74" t="s">
        <v>4953</v>
      </c>
      <c r="AK433" s="74" t="s">
        <v>4954</v>
      </c>
      <c r="AL433" s="74" t="s">
        <v>974</v>
      </c>
    </row>
    <row r="434" spans="1:38">
      <c r="A434" s="1" t="s">
        <v>94</v>
      </c>
      <c r="B434" s="1">
        <v>2018</v>
      </c>
      <c r="C434" s="2">
        <v>43398</v>
      </c>
      <c r="D434" s="1" t="s">
        <v>72</v>
      </c>
      <c r="E434" s="46" t="s">
        <v>518</v>
      </c>
      <c r="F434" s="47" t="s">
        <v>518</v>
      </c>
      <c r="G434" s="47" t="s">
        <v>25</v>
      </c>
      <c r="P434" s="46">
        <v>1</v>
      </c>
    </row>
    <row r="435" spans="1:38">
      <c r="A435" s="1" t="s">
        <v>94</v>
      </c>
      <c r="B435" s="1">
        <v>2018</v>
      </c>
      <c r="C435" s="2">
        <v>43398</v>
      </c>
      <c r="D435" s="1" t="s">
        <v>72</v>
      </c>
      <c r="E435" s="46" t="s">
        <v>518</v>
      </c>
      <c r="F435" s="47" t="s">
        <v>518</v>
      </c>
      <c r="G435" t="s">
        <v>53</v>
      </c>
      <c r="P435" s="46">
        <v>2</v>
      </c>
    </row>
    <row r="436" spans="1:38">
      <c r="A436" s="1" t="s">
        <v>94</v>
      </c>
      <c r="B436" s="1">
        <v>2018</v>
      </c>
      <c r="C436" s="2">
        <v>43398</v>
      </c>
      <c r="D436" s="1" t="s">
        <v>72</v>
      </c>
      <c r="E436" s="46" t="s">
        <v>518</v>
      </c>
      <c r="F436" s="47" t="s">
        <v>518</v>
      </c>
      <c r="G436" t="s">
        <v>29</v>
      </c>
      <c r="P436" s="46">
        <v>3</v>
      </c>
    </row>
    <row r="437" spans="1:38">
      <c r="A437" s="1" t="s">
        <v>94</v>
      </c>
      <c r="B437" s="1">
        <v>2018</v>
      </c>
      <c r="C437" s="2">
        <v>43398</v>
      </c>
      <c r="D437" s="1" t="s">
        <v>72</v>
      </c>
      <c r="E437" s="46" t="s">
        <v>518</v>
      </c>
      <c r="F437" s="47" t="s">
        <v>518</v>
      </c>
      <c r="G437" t="s">
        <v>15</v>
      </c>
      <c r="P437" s="46">
        <v>4</v>
      </c>
    </row>
    <row r="438" spans="1:38">
      <c r="A438" s="1" t="s">
        <v>94</v>
      </c>
      <c r="B438" s="1">
        <v>2018</v>
      </c>
      <c r="C438" s="2">
        <v>43398</v>
      </c>
      <c r="D438" s="1" t="s">
        <v>72</v>
      </c>
      <c r="E438" s="46" t="s">
        <v>518</v>
      </c>
      <c r="F438" s="47" t="s">
        <v>518</v>
      </c>
      <c r="G438" t="s">
        <v>27</v>
      </c>
      <c r="P438" s="46">
        <v>5</v>
      </c>
    </row>
    <row r="439" spans="1:38">
      <c r="A439" s="1" t="s">
        <v>94</v>
      </c>
      <c r="B439" s="1">
        <v>2018</v>
      </c>
      <c r="C439" s="2">
        <v>43398</v>
      </c>
      <c r="D439" s="1" t="s">
        <v>72</v>
      </c>
      <c r="E439" s="46" t="s">
        <v>518</v>
      </c>
      <c r="F439" s="47" t="s">
        <v>518</v>
      </c>
      <c r="G439" t="s">
        <v>17</v>
      </c>
      <c r="P439" s="46">
        <v>6</v>
      </c>
    </row>
    <row r="440" spans="1:38">
      <c r="A440" s="1" t="s">
        <v>94</v>
      </c>
      <c r="B440" s="1">
        <v>2018</v>
      </c>
      <c r="C440" s="2">
        <v>43398</v>
      </c>
      <c r="D440" s="1" t="s">
        <v>72</v>
      </c>
      <c r="E440" s="46" t="s">
        <v>518</v>
      </c>
      <c r="F440" s="47" t="s">
        <v>518</v>
      </c>
      <c r="G440" t="s">
        <v>67</v>
      </c>
      <c r="P440" s="46">
        <v>7</v>
      </c>
    </row>
    <row r="441" spans="1:38">
      <c r="A441" s="1" t="s">
        <v>94</v>
      </c>
      <c r="B441" s="1">
        <v>2018</v>
      </c>
      <c r="C441" s="2">
        <v>43398</v>
      </c>
      <c r="D441" s="1" t="s">
        <v>72</v>
      </c>
      <c r="E441" s="46" t="s">
        <v>518</v>
      </c>
      <c r="F441" s="47" t="s">
        <v>518</v>
      </c>
      <c r="G441" t="s">
        <v>40</v>
      </c>
      <c r="P441" s="46">
        <v>8</v>
      </c>
    </row>
    <row r="442" spans="1:38">
      <c r="A442" s="1" t="s">
        <v>94</v>
      </c>
      <c r="B442" s="1">
        <v>2018</v>
      </c>
      <c r="C442" s="2">
        <v>43398</v>
      </c>
      <c r="D442" s="1" t="s">
        <v>72</v>
      </c>
      <c r="E442" s="46" t="s">
        <v>518</v>
      </c>
      <c r="F442" s="47" t="s">
        <v>518</v>
      </c>
      <c r="G442" t="s">
        <v>121</v>
      </c>
      <c r="P442" s="46">
        <v>9</v>
      </c>
    </row>
    <row r="443" spans="1:38">
      <c r="A443" s="1" t="s">
        <v>94</v>
      </c>
      <c r="B443" s="1">
        <v>2018</v>
      </c>
      <c r="C443" s="2">
        <v>43398</v>
      </c>
      <c r="D443" s="1" t="s">
        <v>72</v>
      </c>
      <c r="E443" s="46" t="s">
        <v>518</v>
      </c>
      <c r="F443" s="47" t="s">
        <v>518</v>
      </c>
      <c r="G443" t="s">
        <v>47</v>
      </c>
      <c r="P443" s="46">
        <v>10</v>
      </c>
    </row>
    <row r="444" spans="1:38">
      <c r="A444" s="1" t="s">
        <v>94</v>
      </c>
      <c r="B444" s="1">
        <v>2018</v>
      </c>
      <c r="C444" s="2">
        <v>43398</v>
      </c>
      <c r="D444" s="1" t="s">
        <v>72</v>
      </c>
      <c r="E444" s="46" t="s">
        <v>518</v>
      </c>
      <c r="F444" s="47" t="s">
        <v>518</v>
      </c>
      <c r="G444" t="s">
        <v>38</v>
      </c>
      <c r="P444" s="46">
        <v>11</v>
      </c>
    </row>
    <row r="445" spans="1:38">
      <c r="A445" s="1" t="s">
        <v>94</v>
      </c>
      <c r="B445" s="1">
        <v>2018</v>
      </c>
      <c r="C445" s="2">
        <v>43398</v>
      </c>
      <c r="D445" s="1" t="s">
        <v>72</v>
      </c>
      <c r="E445" s="46" t="s">
        <v>518</v>
      </c>
      <c r="F445" s="47" t="s">
        <v>518</v>
      </c>
      <c r="G445" t="s">
        <v>146</v>
      </c>
      <c r="P445" s="46">
        <v>12</v>
      </c>
    </row>
    <row r="446" spans="1:38">
      <c r="A446" s="1" t="s">
        <v>94</v>
      </c>
      <c r="B446" s="1">
        <v>2018</v>
      </c>
      <c r="C446" s="2">
        <v>43399</v>
      </c>
      <c r="D446" s="1" t="s">
        <v>72</v>
      </c>
      <c r="E446" s="46" t="s">
        <v>595</v>
      </c>
      <c r="F446">
        <v>1</v>
      </c>
      <c r="G446" t="s">
        <v>67</v>
      </c>
      <c r="P446" s="46">
        <v>1</v>
      </c>
    </row>
    <row r="447" spans="1:38">
      <c r="A447" s="1" t="s">
        <v>94</v>
      </c>
      <c r="B447" s="1">
        <v>2018</v>
      </c>
      <c r="C447" s="2">
        <v>43399</v>
      </c>
      <c r="D447" s="1" t="s">
        <v>72</v>
      </c>
      <c r="E447" s="46" t="s">
        <v>595</v>
      </c>
      <c r="F447">
        <v>1</v>
      </c>
      <c r="G447" t="s">
        <v>17</v>
      </c>
      <c r="P447" s="46">
        <v>2</v>
      </c>
    </row>
    <row r="448" spans="1:38">
      <c r="A448" s="1" t="s">
        <v>94</v>
      </c>
      <c r="B448" s="1">
        <v>2018</v>
      </c>
      <c r="C448" s="2">
        <v>43399</v>
      </c>
      <c r="D448" s="1" t="s">
        <v>72</v>
      </c>
      <c r="E448" s="46" t="s">
        <v>595</v>
      </c>
      <c r="F448">
        <v>2</v>
      </c>
      <c r="G448" t="s">
        <v>27</v>
      </c>
      <c r="P448" s="46">
        <v>1</v>
      </c>
    </row>
    <row r="449" spans="1:16">
      <c r="A449" s="1" t="s">
        <v>94</v>
      </c>
      <c r="B449" s="1">
        <v>2018</v>
      </c>
      <c r="C449" s="2">
        <v>43399</v>
      </c>
      <c r="D449" s="1" t="s">
        <v>72</v>
      </c>
      <c r="E449" s="46" t="s">
        <v>595</v>
      </c>
      <c r="F449">
        <v>2</v>
      </c>
      <c r="G449" t="s">
        <v>40</v>
      </c>
      <c r="P449" s="46">
        <v>2</v>
      </c>
    </row>
    <row r="450" spans="1:16">
      <c r="A450" s="1" t="s">
        <v>94</v>
      </c>
      <c r="B450" s="1">
        <v>2018</v>
      </c>
      <c r="C450" s="2">
        <v>43399</v>
      </c>
      <c r="D450" s="1" t="s">
        <v>72</v>
      </c>
      <c r="E450" s="46" t="s">
        <v>595</v>
      </c>
      <c r="F450">
        <v>3</v>
      </c>
      <c r="G450" t="s">
        <v>53</v>
      </c>
      <c r="P450" s="46">
        <v>1</v>
      </c>
    </row>
    <row r="451" spans="1:16">
      <c r="A451" s="1" t="s">
        <v>94</v>
      </c>
      <c r="B451" s="1">
        <v>2018</v>
      </c>
      <c r="C451" s="2">
        <v>43399</v>
      </c>
      <c r="D451" s="1" t="s">
        <v>72</v>
      </c>
      <c r="E451" s="46" t="s">
        <v>595</v>
      </c>
      <c r="F451">
        <v>3</v>
      </c>
      <c r="G451" t="s">
        <v>29</v>
      </c>
      <c r="P451" s="46">
        <v>2</v>
      </c>
    </row>
    <row r="452" spans="1:16">
      <c r="A452" s="1" t="s">
        <v>94</v>
      </c>
      <c r="B452" s="1">
        <v>2018</v>
      </c>
      <c r="C452" s="2">
        <v>43399</v>
      </c>
      <c r="D452" s="1" t="s">
        <v>72</v>
      </c>
      <c r="E452" s="46" t="s">
        <v>595</v>
      </c>
      <c r="F452">
        <v>4</v>
      </c>
      <c r="G452" t="s">
        <v>25</v>
      </c>
      <c r="P452" s="46">
        <v>1</v>
      </c>
    </row>
    <row r="453" spans="1:16">
      <c r="A453" s="1" t="s">
        <v>94</v>
      </c>
      <c r="B453" s="1">
        <v>2018</v>
      </c>
      <c r="C453" s="2">
        <v>43399</v>
      </c>
      <c r="D453" s="1" t="s">
        <v>72</v>
      </c>
      <c r="E453" s="46" t="s">
        <v>595</v>
      </c>
      <c r="F453">
        <v>4</v>
      </c>
      <c r="G453" t="s">
        <v>15</v>
      </c>
      <c r="P453" s="46">
        <v>2</v>
      </c>
    </row>
    <row r="454" spans="1:16">
      <c r="A454" s="1" t="s">
        <v>94</v>
      </c>
      <c r="B454" s="1">
        <v>2018</v>
      </c>
      <c r="C454" s="2">
        <v>43399</v>
      </c>
      <c r="D454" s="1" t="s">
        <v>72</v>
      </c>
      <c r="E454" s="46" t="s">
        <v>209</v>
      </c>
      <c r="F454" t="s">
        <v>210</v>
      </c>
      <c r="G454" t="s">
        <v>25</v>
      </c>
    </row>
    <row r="455" spans="1:16">
      <c r="A455" s="1" t="s">
        <v>94</v>
      </c>
      <c r="B455" s="1">
        <v>2018</v>
      </c>
      <c r="C455" s="2">
        <v>43399</v>
      </c>
      <c r="D455" s="1" t="s">
        <v>72</v>
      </c>
      <c r="E455" s="46" t="s">
        <v>209</v>
      </c>
      <c r="F455" t="s">
        <v>210</v>
      </c>
      <c r="G455" t="s">
        <v>53</v>
      </c>
    </row>
    <row r="456" spans="1:16">
      <c r="A456" s="1" t="s">
        <v>94</v>
      </c>
      <c r="B456" s="1">
        <v>2018</v>
      </c>
      <c r="C456" s="2">
        <v>43399</v>
      </c>
      <c r="D456" s="1" t="s">
        <v>72</v>
      </c>
      <c r="E456" s="46" t="s">
        <v>209</v>
      </c>
      <c r="F456" t="s">
        <v>211</v>
      </c>
      <c r="G456" t="s">
        <v>29</v>
      </c>
    </row>
    <row r="457" spans="1:16">
      <c r="A457" s="1" t="s">
        <v>94</v>
      </c>
      <c r="B457" s="1">
        <v>2018</v>
      </c>
      <c r="C457" s="2">
        <v>43399</v>
      </c>
      <c r="D457" s="1" t="s">
        <v>72</v>
      </c>
      <c r="E457" s="46" t="s">
        <v>209</v>
      </c>
      <c r="F457" t="s">
        <v>211</v>
      </c>
      <c r="G457" t="s">
        <v>15</v>
      </c>
    </row>
  </sheetData>
  <autoFilter ref="A1:AW433" xr:uid="{95C9CD9F-9CB9-483F-94A4-4C9BD94A47D2}">
    <sortState xmlns:xlrd2="http://schemas.microsoft.com/office/spreadsheetml/2017/richdata2" ref="A2:AW433">
      <sortCondition descending="1" ref="B1:B433"/>
    </sortState>
  </autoFilter>
  <sortState xmlns:xlrd2="http://schemas.microsoft.com/office/spreadsheetml/2017/richdata2" ref="Q426:AV427">
    <sortCondition ref="AV426:AV427"/>
  </sortState>
  <phoneticPr fontId="2" type="noConversion"/>
  <conditionalFormatting sqref="Q9:AV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27 AW80:AW356">
    <cfRule type="colorScale" priority="18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8:Q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27 AW80:AW356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:Q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27 AW80:AW356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408:C433 A2:P177 A458:P2000 E178:P457">
    <cfRule type="expression" dxfId="170" priority="338">
      <formula>$E2="F"</formula>
    </cfRule>
    <cfRule type="expression" dxfId="169" priority="339">
      <formula>$E2="R1"</formula>
    </cfRule>
    <cfRule type="expression" dxfId="168" priority="340">
      <formula>$E2="Q"</formula>
    </cfRule>
  </conditionalFormatting>
  <conditionalFormatting sqref="A178:B200 D178:D200">
    <cfRule type="expression" dxfId="167" priority="336">
      <formula>#REF!="F"</formula>
    </cfRule>
    <cfRule type="expression" dxfId="166" priority="337">
      <formula>#REF!="Q"</formula>
    </cfRule>
  </conditionalFormatting>
  <conditionalFormatting sqref="A201:B220 D201:D220">
    <cfRule type="expression" dxfId="165" priority="334">
      <formula>#REF!="F"</formula>
    </cfRule>
    <cfRule type="expression" dxfId="164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163" priority="332">
      <formula>#REF!="F"</formula>
    </cfRule>
    <cfRule type="expression" dxfId="162" priority="333">
      <formula>#REF!="Q"</formula>
    </cfRule>
  </conditionalFormatting>
  <conditionalFormatting sqref="A222:B222 D222 A224:B224 A226:B226 D224 D226 A228:B228 A230:B230 A232:B232 A234:B234 A236:B236 A238:B238">
    <cfRule type="expression" dxfId="161" priority="330">
      <formula>#REF!="F"</formula>
    </cfRule>
    <cfRule type="expression" dxfId="160" priority="331">
      <formula>#REF!="Q"</formula>
    </cfRule>
  </conditionalFormatting>
  <conditionalFormatting sqref="D239:D258 A239:B258">
    <cfRule type="expression" dxfId="159" priority="328">
      <formula>#REF!="F"</formula>
    </cfRule>
    <cfRule type="expression" dxfId="158" priority="329">
      <formula>#REF!="Q"</formula>
    </cfRule>
  </conditionalFormatting>
  <conditionalFormatting sqref="A259:B281 D259:D281">
    <cfRule type="expression" dxfId="157" priority="326">
      <formula>#REF!="F"</formula>
    </cfRule>
    <cfRule type="expression" dxfId="156" priority="327">
      <formula>#REF!="Q"</formula>
    </cfRule>
  </conditionalFormatting>
  <conditionalFormatting sqref="A282:B310 D282:D310">
    <cfRule type="expression" dxfId="155" priority="324">
      <formula>#REF!="F"</formula>
    </cfRule>
    <cfRule type="expression" dxfId="154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153" priority="322">
      <formula>#REF!="F"</formula>
    </cfRule>
    <cfRule type="expression" dxfId="152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151" priority="320">
      <formula>#REF!="F"</formula>
    </cfRule>
    <cfRule type="expression" dxfId="150" priority="321">
      <formula>#REF!="Q"</formula>
    </cfRule>
  </conditionalFormatting>
  <conditionalFormatting sqref="D337:D356">
    <cfRule type="expression" dxfId="149" priority="318">
      <formula>#REF!="F"</formula>
    </cfRule>
    <cfRule type="expression" dxfId="148" priority="319">
      <formula>#REF!="Q"</formula>
    </cfRule>
  </conditionalFormatting>
  <conditionalFormatting sqref="A337:B337 A339:B339 A341:B341 A343:B343 A345:B345 A347:B347 A349:B349 A351:B351 A353:B353 A355:B355">
    <cfRule type="expression" dxfId="147" priority="316">
      <formula>#REF!="F"</formula>
    </cfRule>
    <cfRule type="expression" dxfId="146" priority="317">
      <formula>#REF!="Q"</formula>
    </cfRule>
  </conditionalFormatting>
  <conditionalFormatting sqref="A338:B338 A340:B340 A342:B342 A344:B344 A346:B346 A348:B348 A350:B350 A352:B352 A354:B354 A356:B356">
    <cfRule type="expression" dxfId="145" priority="314">
      <formula>#REF!="F"</formula>
    </cfRule>
    <cfRule type="expression" dxfId="144" priority="315">
      <formula>#REF!="Q"</formula>
    </cfRule>
  </conditionalFormatting>
  <conditionalFormatting sqref="D357:D380">
    <cfRule type="expression" dxfId="143" priority="312">
      <formula>#REF!="F"</formula>
    </cfRule>
    <cfRule type="expression" dxfId="142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141" priority="310">
      <formula>#REF!="F"</formula>
    </cfRule>
    <cfRule type="expression" dxfId="140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139" priority="308">
      <formula>#REF!="F"</formula>
    </cfRule>
    <cfRule type="expression" dxfId="138" priority="309">
      <formula>#REF!="Q"</formula>
    </cfRule>
  </conditionalFormatting>
  <conditionalFormatting sqref="D381:D433">
    <cfRule type="expression" dxfId="137" priority="306">
      <formula>#REF!="F"</formula>
    </cfRule>
    <cfRule type="expression" dxfId="136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135" priority="304">
      <formula>#REF!="F"</formula>
    </cfRule>
    <cfRule type="expression" dxfId="134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133" priority="302">
      <formula>#REF!="F"</formula>
    </cfRule>
    <cfRule type="expression" dxfId="132" priority="303">
      <formula>#REF!="Q"</formula>
    </cfRule>
  </conditionalFormatting>
  <conditionalFormatting sqref="Q2:Q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:Q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4:Q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6FE41-9725-4676-95A1-34D4BC427298}">
  <dimension ref="A1"/>
  <sheetViews>
    <sheetView workbookViewId="0">
      <selection activeCell="O20" sqref="O20"/>
    </sheetView>
  </sheetViews>
  <sheetFormatPr defaultRowHeight="14.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B543"/>
  <sheetViews>
    <sheetView zoomScale="55" zoomScaleNormal="55" workbookViewId="0">
      <pane ySplit="1" topLeftCell="A26" activePane="bottomLeft" state="frozen"/>
      <selection pane="bottomLeft" activeCell="G553" sqref="G553"/>
    </sheetView>
  </sheetViews>
  <sheetFormatPr defaultRowHeight="14.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6" width="6.54296875" customWidth="1"/>
    <col min="7" max="7" width="30.1796875" bestFit="1" customWidth="1"/>
    <col min="8" max="8" width="5.54296875" bestFit="1" customWidth="1"/>
    <col min="9" max="9" width="6.54296875" bestFit="1" customWidth="1"/>
    <col min="10" max="10" width="5.7265625" bestFit="1" customWidth="1"/>
    <col min="11" max="19" width="8.453125" bestFit="1" customWidth="1"/>
    <col min="20" max="22" width="9.54296875" bestFit="1" customWidth="1"/>
    <col min="23" max="23" width="7.453125" bestFit="1" customWidth="1"/>
    <col min="24" max="24" width="7.81640625" bestFit="1" customWidth="1"/>
    <col min="25" max="25" width="6.1796875" bestFit="1" customWidth="1"/>
    <col min="26" max="26" width="9.54296875" bestFit="1" customWidth="1"/>
    <col min="27" max="27" width="11.453125" bestFit="1" customWidth="1"/>
  </cols>
  <sheetData>
    <row r="1" spans="1:28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216</v>
      </c>
      <c r="H1" t="s">
        <v>217</v>
      </c>
      <c r="I1" t="s">
        <v>6</v>
      </c>
      <c r="J1" t="s">
        <v>7</v>
      </c>
      <c r="K1" t="s">
        <v>373</v>
      </c>
      <c r="L1" t="s">
        <v>374</v>
      </c>
      <c r="M1" t="s">
        <v>375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4955</v>
      </c>
      <c r="T1" t="s">
        <v>4956</v>
      </c>
      <c r="U1" t="s">
        <v>4957</v>
      </c>
      <c r="V1" t="s">
        <v>4958</v>
      </c>
      <c r="W1" t="s">
        <v>362</v>
      </c>
      <c r="X1" t="s">
        <v>363</v>
      </c>
      <c r="Y1" t="s">
        <v>364</v>
      </c>
      <c r="Z1" t="s">
        <v>218</v>
      </c>
      <c r="AA1" t="s">
        <v>11</v>
      </c>
      <c r="AB1" t="s">
        <v>4959</v>
      </c>
    </row>
    <row r="2" spans="1:28">
      <c r="A2" s="1" t="s">
        <v>556</v>
      </c>
      <c r="B2" s="1">
        <v>2023</v>
      </c>
      <c r="C2" s="2">
        <v>44982</v>
      </c>
      <c r="D2" s="1" t="s">
        <v>72</v>
      </c>
      <c r="E2" s="1" t="s">
        <v>209</v>
      </c>
      <c r="F2" s="1" t="s">
        <v>209</v>
      </c>
      <c r="G2" s="1" t="s">
        <v>244</v>
      </c>
      <c r="H2" s="1" t="s">
        <v>245</v>
      </c>
      <c r="I2" s="1"/>
      <c r="J2" s="1">
        <v>1</v>
      </c>
      <c r="K2" s="1">
        <v>1</v>
      </c>
      <c r="L2" s="1">
        <v>5</v>
      </c>
      <c r="M2" s="1"/>
      <c r="N2" s="1">
        <v>1</v>
      </c>
      <c r="O2" s="1">
        <v>5</v>
      </c>
      <c r="P2" s="1"/>
      <c r="Q2" s="1">
        <v>2</v>
      </c>
      <c r="R2" s="1">
        <v>2</v>
      </c>
      <c r="S2" s="1">
        <v>3</v>
      </c>
      <c r="T2" s="1">
        <v>3</v>
      </c>
      <c r="U2" s="1"/>
      <c r="V2" s="1"/>
      <c r="W2" s="1">
        <v>20</v>
      </c>
      <c r="X2" s="1"/>
      <c r="Y2" s="91">
        <v>42</v>
      </c>
      <c r="Z2" s="123">
        <v>1.4215277777777777</v>
      </c>
      <c r="AA2" s="58">
        <v>52.76</v>
      </c>
      <c r="AB2" s="58"/>
    </row>
    <row r="3" spans="1:28">
      <c r="A3" s="1" t="s">
        <v>556</v>
      </c>
      <c r="B3" s="1">
        <v>2023</v>
      </c>
      <c r="C3" s="2">
        <v>44982</v>
      </c>
      <c r="D3" s="1" t="s">
        <v>72</v>
      </c>
      <c r="E3" s="1" t="s">
        <v>209</v>
      </c>
      <c r="F3" s="1" t="s">
        <v>209</v>
      </c>
      <c r="G3" s="1" t="s">
        <v>336</v>
      </c>
      <c r="H3" s="1" t="s">
        <v>245</v>
      </c>
      <c r="I3" s="1"/>
      <c r="J3" s="1">
        <v>1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91"/>
      <c r="Z3" s="58"/>
      <c r="AA3" s="58"/>
      <c r="AB3" s="58"/>
    </row>
    <row r="4" spans="1:28">
      <c r="A4" s="1" t="s">
        <v>556</v>
      </c>
      <c r="B4" s="1">
        <v>2023</v>
      </c>
      <c r="C4" s="2">
        <v>44982</v>
      </c>
      <c r="D4" s="1" t="s">
        <v>72</v>
      </c>
      <c r="E4" s="1" t="s">
        <v>209</v>
      </c>
      <c r="F4" s="1" t="s">
        <v>209</v>
      </c>
      <c r="G4" s="1" t="s">
        <v>563</v>
      </c>
      <c r="H4" s="1" t="s">
        <v>17</v>
      </c>
      <c r="I4" s="1"/>
      <c r="J4" s="1">
        <v>2</v>
      </c>
      <c r="K4" s="1">
        <v>5</v>
      </c>
      <c r="L4" s="1">
        <v>3</v>
      </c>
      <c r="M4" s="1">
        <v>5</v>
      </c>
      <c r="N4" s="1">
        <v>2</v>
      </c>
      <c r="O4" s="1"/>
      <c r="P4" s="1"/>
      <c r="Q4" s="1">
        <v>1</v>
      </c>
      <c r="R4" s="1">
        <v>5</v>
      </c>
      <c r="S4" s="1">
        <v>2</v>
      </c>
      <c r="T4" s="1">
        <v>1</v>
      </c>
      <c r="U4" s="1">
        <v>2</v>
      </c>
      <c r="V4" s="1">
        <v>6</v>
      </c>
      <c r="W4" s="1"/>
      <c r="X4" s="1"/>
      <c r="Y4" s="91">
        <v>32</v>
      </c>
      <c r="Z4" s="58"/>
      <c r="AA4" s="58"/>
      <c r="AB4" s="58"/>
    </row>
    <row r="5" spans="1:28">
      <c r="A5" s="1" t="s">
        <v>556</v>
      </c>
      <c r="B5" s="1">
        <v>2023</v>
      </c>
      <c r="C5" s="2">
        <v>44982</v>
      </c>
      <c r="D5" s="1" t="s">
        <v>72</v>
      </c>
      <c r="E5" s="1" t="s">
        <v>209</v>
      </c>
      <c r="F5" s="1" t="s">
        <v>209</v>
      </c>
      <c r="G5" s="1" t="s">
        <v>564</v>
      </c>
      <c r="H5" s="1" t="s">
        <v>17</v>
      </c>
      <c r="I5" s="1"/>
      <c r="J5" s="1">
        <v>2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91"/>
      <c r="Z5" s="58"/>
      <c r="AA5" s="58"/>
      <c r="AB5" s="58"/>
    </row>
    <row r="6" spans="1:28">
      <c r="A6" s="1" t="s">
        <v>556</v>
      </c>
      <c r="B6" s="1">
        <v>2023</v>
      </c>
      <c r="C6" s="2">
        <v>44982</v>
      </c>
      <c r="D6" s="1" t="s">
        <v>72</v>
      </c>
      <c r="E6" s="1" t="s">
        <v>209</v>
      </c>
      <c r="F6" s="1" t="s">
        <v>209</v>
      </c>
      <c r="G6" s="1" t="s">
        <v>528</v>
      </c>
      <c r="H6" s="1" t="s">
        <v>53</v>
      </c>
      <c r="I6" s="1"/>
      <c r="J6" s="1">
        <v>3</v>
      </c>
      <c r="K6" s="1"/>
      <c r="L6" s="1"/>
      <c r="M6" s="1">
        <v>2</v>
      </c>
      <c r="N6" s="1"/>
      <c r="O6" s="1">
        <v>2</v>
      </c>
      <c r="P6" s="1">
        <v>2</v>
      </c>
      <c r="Q6" s="1"/>
      <c r="R6" s="1"/>
      <c r="S6" s="1">
        <v>5</v>
      </c>
      <c r="T6" s="1"/>
      <c r="U6" s="1">
        <v>5</v>
      </c>
      <c r="V6" s="1">
        <v>10</v>
      </c>
      <c r="W6" s="1"/>
      <c r="X6" s="1"/>
      <c r="Y6" s="91">
        <v>26</v>
      </c>
      <c r="Z6" s="58"/>
      <c r="AA6" s="58"/>
      <c r="AB6" s="58"/>
    </row>
    <row r="7" spans="1:28">
      <c r="A7" s="1" t="s">
        <v>556</v>
      </c>
      <c r="B7" s="1">
        <v>2023</v>
      </c>
      <c r="C7" s="2">
        <v>44982</v>
      </c>
      <c r="D7" s="1" t="s">
        <v>72</v>
      </c>
      <c r="E7" s="1" t="s">
        <v>209</v>
      </c>
      <c r="F7" s="1" t="s">
        <v>209</v>
      </c>
      <c r="G7" s="1" t="s">
        <v>575</v>
      </c>
      <c r="H7" s="1" t="s">
        <v>53</v>
      </c>
      <c r="I7" s="1"/>
      <c r="J7" s="1">
        <v>3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91"/>
      <c r="Z7" s="58"/>
      <c r="AA7" s="58"/>
      <c r="AB7" s="58"/>
    </row>
    <row r="8" spans="1:28">
      <c r="A8" s="1" t="s">
        <v>556</v>
      </c>
      <c r="B8" s="1">
        <v>2023</v>
      </c>
      <c r="C8" s="2">
        <v>44982</v>
      </c>
      <c r="D8" s="1" t="s">
        <v>72</v>
      </c>
      <c r="E8" s="1" t="s">
        <v>209</v>
      </c>
      <c r="F8" s="1" t="s">
        <v>209</v>
      </c>
      <c r="G8" s="1" t="s">
        <v>222</v>
      </c>
      <c r="H8" s="1" t="s">
        <v>29</v>
      </c>
      <c r="I8" s="1"/>
      <c r="J8" s="1">
        <v>4</v>
      </c>
      <c r="K8" s="1"/>
      <c r="L8" s="1">
        <v>2</v>
      </c>
      <c r="M8" s="1">
        <v>1</v>
      </c>
      <c r="N8" s="1">
        <v>5</v>
      </c>
      <c r="O8" s="1">
        <v>1</v>
      </c>
      <c r="P8" s="1">
        <v>5</v>
      </c>
      <c r="Q8" s="1"/>
      <c r="R8" s="1">
        <v>1</v>
      </c>
      <c r="S8" s="1">
        <v>1</v>
      </c>
      <c r="T8" s="1"/>
      <c r="U8" s="1">
        <v>3</v>
      </c>
      <c r="V8" s="1">
        <v>4</v>
      </c>
      <c r="W8" s="1"/>
      <c r="X8" s="1"/>
      <c r="Y8" s="91">
        <v>23</v>
      </c>
      <c r="Z8" s="58"/>
      <c r="AA8" s="58"/>
      <c r="AB8" s="58"/>
    </row>
    <row r="9" spans="1:28">
      <c r="A9" s="1" t="s">
        <v>556</v>
      </c>
      <c r="B9" s="1">
        <v>2023</v>
      </c>
      <c r="C9" s="2">
        <v>44982</v>
      </c>
      <c r="D9" s="1" t="s">
        <v>72</v>
      </c>
      <c r="E9" s="1" t="s">
        <v>209</v>
      </c>
      <c r="F9" s="1" t="s">
        <v>209</v>
      </c>
      <c r="G9" s="1" t="s">
        <v>557</v>
      </c>
      <c r="H9" s="1" t="s">
        <v>29</v>
      </c>
      <c r="I9" s="1"/>
      <c r="J9" s="1">
        <v>4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91"/>
      <c r="Z9" s="58"/>
      <c r="AA9" s="58"/>
      <c r="AB9" s="58"/>
    </row>
    <row r="10" spans="1:28">
      <c r="A10" s="1" t="s">
        <v>556</v>
      </c>
      <c r="B10" s="1">
        <v>2023</v>
      </c>
      <c r="C10" s="2">
        <v>44982</v>
      </c>
      <c r="D10" s="1" t="s">
        <v>72</v>
      </c>
      <c r="E10" s="1" t="s">
        <v>209</v>
      </c>
      <c r="F10" s="1" t="s">
        <v>209</v>
      </c>
      <c r="G10" s="1" t="s">
        <v>339</v>
      </c>
      <c r="H10" s="1" t="s">
        <v>25</v>
      </c>
      <c r="I10" s="1"/>
      <c r="J10" s="1">
        <v>5</v>
      </c>
      <c r="K10" s="1"/>
      <c r="L10" s="1">
        <v>1</v>
      </c>
      <c r="M10" s="1">
        <v>3</v>
      </c>
      <c r="N10" s="1"/>
      <c r="O10" s="1">
        <v>3</v>
      </c>
      <c r="P10" s="1">
        <v>1</v>
      </c>
      <c r="Q10" s="1">
        <v>3</v>
      </c>
      <c r="R10" s="1"/>
      <c r="S10" s="1"/>
      <c r="T10" s="1">
        <v>5</v>
      </c>
      <c r="U10" s="1"/>
      <c r="V10" s="1"/>
      <c r="W10" s="1"/>
      <c r="X10" s="1"/>
      <c r="Y10" s="91">
        <v>16</v>
      </c>
      <c r="Z10" s="58"/>
      <c r="AA10" s="58"/>
      <c r="AB10" s="58"/>
    </row>
    <row r="11" spans="1:28">
      <c r="A11" s="1" t="s">
        <v>556</v>
      </c>
      <c r="B11" s="1">
        <v>2023</v>
      </c>
      <c r="C11" s="2">
        <v>44982</v>
      </c>
      <c r="D11" s="1" t="s">
        <v>72</v>
      </c>
      <c r="E11" s="1" t="s">
        <v>209</v>
      </c>
      <c r="F11" s="1" t="s">
        <v>209</v>
      </c>
      <c r="G11" s="1" t="s">
        <v>246</v>
      </c>
      <c r="H11" s="1" t="s">
        <v>25</v>
      </c>
      <c r="I11" s="1"/>
      <c r="J11" s="1">
        <v>5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91"/>
      <c r="Z11" s="58"/>
      <c r="AA11" s="58"/>
      <c r="AB11" s="58"/>
    </row>
    <row r="12" spans="1:28">
      <c r="A12" s="1" t="s">
        <v>556</v>
      </c>
      <c r="B12" s="1">
        <v>2023</v>
      </c>
      <c r="C12" s="2">
        <v>44982</v>
      </c>
      <c r="D12" s="1" t="s">
        <v>72</v>
      </c>
      <c r="E12" s="1" t="s">
        <v>209</v>
      </c>
      <c r="F12" s="1" t="s">
        <v>209</v>
      </c>
      <c r="G12" s="1" t="s">
        <v>277</v>
      </c>
      <c r="H12" s="1" t="s">
        <v>36</v>
      </c>
      <c r="I12" s="1"/>
      <c r="J12" s="1">
        <v>6</v>
      </c>
      <c r="K12" s="1"/>
      <c r="L12" s="1"/>
      <c r="M12" s="1"/>
      <c r="N12" s="1"/>
      <c r="O12" s="1"/>
      <c r="P12" s="1">
        <v>3</v>
      </c>
      <c r="Q12" s="1">
        <v>5</v>
      </c>
      <c r="R12" s="1">
        <v>3</v>
      </c>
      <c r="S12" s="1"/>
      <c r="T12" s="1"/>
      <c r="U12" s="1">
        <v>1</v>
      </c>
      <c r="V12" s="1"/>
      <c r="W12" s="1"/>
      <c r="X12" s="1"/>
      <c r="Y12" s="91">
        <v>12</v>
      </c>
      <c r="Z12" s="58"/>
      <c r="AA12" s="58"/>
      <c r="AB12" s="58"/>
    </row>
    <row r="13" spans="1:28">
      <c r="A13" s="1" t="s">
        <v>556</v>
      </c>
      <c r="B13" s="1">
        <v>2023</v>
      </c>
      <c r="C13" s="2">
        <v>44982</v>
      </c>
      <c r="D13" s="1" t="s">
        <v>72</v>
      </c>
      <c r="E13" s="1" t="s">
        <v>209</v>
      </c>
      <c r="F13" s="1" t="s">
        <v>209</v>
      </c>
      <c r="G13" s="1" t="s">
        <v>263</v>
      </c>
      <c r="H13" s="1" t="s">
        <v>36</v>
      </c>
      <c r="I13" s="1"/>
      <c r="J13" s="1">
        <v>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91"/>
      <c r="Z13" s="58"/>
      <c r="AA13" s="58"/>
      <c r="AB13" s="58"/>
    </row>
    <row r="14" spans="1:28">
      <c r="A14" s="1" t="s">
        <v>556</v>
      </c>
      <c r="B14" s="1">
        <v>2023</v>
      </c>
      <c r="C14" s="2">
        <v>44982</v>
      </c>
      <c r="D14" s="1" t="s">
        <v>72</v>
      </c>
      <c r="E14" s="1" t="s">
        <v>209</v>
      </c>
      <c r="F14" s="1" t="s">
        <v>209</v>
      </c>
      <c r="G14" s="1" t="s">
        <v>629</v>
      </c>
      <c r="H14" s="1" t="s">
        <v>239</v>
      </c>
      <c r="I14" s="1"/>
      <c r="J14" s="1">
        <v>7</v>
      </c>
      <c r="K14" s="1">
        <v>3</v>
      </c>
      <c r="L14" s="1"/>
      <c r="M14" s="1"/>
      <c r="N14" s="1"/>
      <c r="O14" s="1"/>
      <c r="P14" s="1"/>
      <c r="Q14" s="1"/>
      <c r="R14" s="1"/>
      <c r="S14" s="1"/>
      <c r="T14" s="1">
        <v>2</v>
      </c>
      <c r="U14" s="1"/>
      <c r="V14" s="1"/>
      <c r="W14" s="1"/>
      <c r="X14" s="1"/>
      <c r="Y14" s="91">
        <v>5</v>
      </c>
      <c r="Z14" s="58"/>
      <c r="AA14" s="58"/>
      <c r="AB14" s="58"/>
    </row>
    <row r="15" spans="1:28">
      <c r="A15" s="1" t="s">
        <v>556</v>
      </c>
      <c r="B15" s="1">
        <v>2023</v>
      </c>
      <c r="C15" s="2">
        <v>44982</v>
      </c>
      <c r="D15" s="1" t="s">
        <v>72</v>
      </c>
      <c r="E15" s="1" t="s">
        <v>209</v>
      </c>
      <c r="F15" s="1" t="s">
        <v>209</v>
      </c>
      <c r="G15" s="1" t="s">
        <v>238</v>
      </c>
      <c r="H15" s="1" t="s">
        <v>239</v>
      </c>
      <c r="I15" s="1"/>
      <c r="J15" s="1">
        <v>7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91"/>
      <c r="Z15" s="58"/>
      <c r="AA15" s="58"/>
      <c r="AB15" s="58"/>
    </row>
    <row r="16" spans="1:28">
      <c r="A16" s="1" t="s">
        <v>556</v>
      </c>
      <c r="B16" s="1">
        <v>2023</v>
      </c>
      <c r="C16" s="2">
        <v>44982</v>
      </c>
      <c r="D16" s="1" t="s">
        <v>72</v>
      </c>
      <c r="E16" s="1" t="s">
        <v>209</v>
      </c>
      <c r="F16" s="1" t="s">
        <v>209</v>
      </c>
      <c r="G16" s="1" t="s">
        <v>578</v>
      </c>
      <c r="H16" s="1" t="s">
        <v>67</v>
      </c>
      <c r="I16" s="1"/>
      <c r="J16" s="1">
        <v>8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>
        <v>2</v>
      </c>
      <c r="W16" s="1"/>
      <c r="X16" s="1"/>
      <c r="Y16" s="91">
        <v>2</v>
      </c>
      <c r="Z16" s="58"/>
      <c r="AA16" s="58"/>
      <c r="AB16" s="58"/>
    </row>
    <row r="17" spans="1:28">
      <c r="A17" s="1" t="s">
        <v>556</v>
      </c>
      <c r="B17" s="1">
        <v>2023</v>
      </c>
      <c r="C17" s="2">
        <v>44982</v>
      </c>
      <c r="D17" s="1" t="s">
        <v>72</v>
      </c>
      <c r="E17" s="1" t="s">
        <v>209</v>
      </c>
      <c r="F17" s="1" t="s">
        <v>209</v>
      </c>
      <c r="G17" s="1" t="s">
        <v>278</v>
      </c>
      <c r="H17" s="1" t="s">
        <v>67</v>
      </c>
      <c r="I17" s="1"/>
      <c r="J17" s="1">
        <v>8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91"/>
      <c r="Z17" s="58"/>
      <c r="AA17" s="58"/>
      <c r="AB17" s="58"/>
    </row>
    <row r="18" spans="1:28">
      <c r="A18" s="1" t="s">
        <v>556</v>
      </c>
      <c r="B18" s="1">
        <v>2023</v>
      </c>
      <c r="C18" s="2">
        <v>44982</v>
      </c>
      <c r="D18" s="1" t="s">
        <v>72</v>
      </c>
      <c r="E18" s="1" t="s">
        <v>209</v>
      </c>
      <c r="F18" s="1" t="s">
        <v>209</v>
      </c>
      <c r="G18" s="1" t="s">
        <v>567</v>
      </c>
      <c r="H18" s="1" t="s">
        <v>56</v>
      </c>
      <c r="I18" s="1"/>
      <c r="J18" s="1">
        <v>9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91">
        <v>0</v>
      </c>
      <c r="Z18" s="58"/>
      <c r="AA18" s="58"/>
      <c r="AB18" s="58"/>
    </row>
    <row r="19" spans="1:28">
      <c r="A19" s="1" t="s">
        <v>556</v>
      </c>
      <c r="B19" s="1">
        <v>2023</v>
      </c>
      <c r="C19" s="2">
        <v>44982</v>
      </c>
      <c r="D19" s="1" t="s">
        <v>72</v>
      </c>
      <c r="E19" s="1" t="s">
        <v>209</v>
      </c>
      <c r="F19" s="1" t="s">
        <v>209</v>
      </c>
      <c r="G19" s="1" t="s">
        <v>568</v>
      </c>
      <c r="H19" s="1" t="s">
        <v>56</v>
      </c>
      <c r="I19" s="1"/>
      <c r="J19" s="1">
        <v>9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91"/>
      <c r="Z19" s="58"/>
      <c r="AA19" s="58"/>
      <c r="AB19" s="58"/>
    </row>
    <row r="20" spans="1:28">
      <c r="A20" s="1" t="s">
        <v>556</v>
      </c>
      <c r="B20" s="1">
        <v>2023</v>
      </c>
      <c r="C20" s="2">
        <v>44982</v>
      </c>
      <c r="D20" s="1" t="s">
        <v>72</v>
      </c>
      <c r="E20" s="1" t="s">
        <v>209</v>
      </c>
      <c r="F20" s="1" t="s">
        <v>209</v>
      </c>
      <c r="G20" s="1" t="s">
        <v>331</v>
      </c>
      <c r="H20" s="1" t="s">
        <v>98</v>
      </c>
      <c r="I20" s="1"/>
      <c r="J20" s="1">
        <v>10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91">
        <v>0</v>
      </c>
      <c r="Z20" s="58"/>
      <c r="AA20" s="58"/>
      <c r="AB20" s="58"/>
    </row>
    <row r="21" spans="1:28">
      <c r="A21" s="1" t="s">
        <v>556</v>
      </c>
      <c r="B21" s="1">
        <v>2023</v>
      </c>
      <c r="C21" s="2">
        <v>44982</v>
      </c>
      <c r="D21" s="1" t="s">
        <v>72</v>
      </c>
      <c r="E21" s="1" t="s">
        <v>209</v>
      </c>
      <c r="F21" s="1" t="s">
        <v>209</v>
      </c>
      <c r="G21" s="1" t="s">
        <v>572</v>
      </c>
      <c r="H21" s="1" t="s">
        <v>98</v>
      </c>
      <c r="I21" s="1"/>
      <c r="J21" s="1">
        <v>10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91"/>
      <c r="Z21" s="58"/>
      <c r="AA21" s="58"/>
      <c r="AB21" s="58"/>
    </row>
    <row r="22" spans="1:28">
      <c r="A22" s="1" t="s">
        <v>556</v>
      </c>
      <c r="B22" s="1">
        <v>2023</v>
      </c>
      <c r="C22" s="2">
        <v>44982</v>
      </c>
      <c r="D22" s="1" t="s">
        <v>72</v>
      </c>
      <c r="E22" s="1" t="s">
        <v>209</v>
      </c>
      <c r="F22" s="1" t="s">
        <v>209</v>
      </c>
      <c r="G22" s="1" t="s">
        <v>235</v>
      </c>
      <c r="H22" s="1" t="s">
        <v>61</v>
      </c>
      <c r="I22" s="1"/>
      <c r="J22" s="1">
        <v>11</v>
      </c>
      <c r="K22" s="1">
        <v>2</v>
      </c>
      <c r="L22" s="1"/>
      <c r="M22" s="1"/>
      <c r="N22" s="1">
        <v>3</v>
      </c>
      <c r="O22" s="1"/>
      <c r="P22" s="1"/>
      <c r="Q22" s="1"/>
      <c r="R22" s="1"/>
      <c r="S22" s="1"/>
      <c r="T22" s="1"/>
      <c r="U22" s="1"/>
      <c r="V22" s="1"/>
      <c r="W22" s="1"/>
      <c r="X22" s="1">
        <v>20</v>
      </c>
      <c r="Y22" s="91">
        <v>-15</v>
      </c>
      <c r="Z22" s="58"/>
      <c r="AA22" s="58"/>
      <c r="AB22" s="58"/>
    </row>
    <row r="23" spans="1:28">
      <c r="A23" s="1" t="s">
        <v>556</v>
      </c>
      <c r="B23" s="1">
        <v>2023</v>
      </c>
      <c r="C23" s="2">
        <v>44982</v>
      </c>
      <c r="D23" s="1" t="s">
        <v>72</v>
      </c>
      <c r="E23" s="1" t="s">
        <v>209</v>
      </c>
      <c r="F23" s="1" t="s">
        <v>209</v>
      </c>
      <c r="G23" s="1" t="s">
        <v>585</v>
      </c>
      <c r="H23" s="1" t="s">
        <v>61</v>
      </c>
      <c r="I23" s="1"/>
      <c r="J23" s="1">
        <v>11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91"/>
      <c r="Z23" s="58"/>
      <c r="AA23" s="58"/>
      <c r="AB23" s="58"/>
    </row>
    <row r="24" spans="1:28">
      <c r="A24" s="1" t="s">
        <v>556</v>
      </c>
      <c r="B24" s="1">
        <v>2023</v>
      </c>
      <c r="C24" s="2">
        <v>44982</v>
      </c>
      <c r="D24" s="1" t="s">
        <v>72</v>
      </c>
      <c r="E24" s="1" t="s">
        <v>209</v>
      </c>
      <c r="F24" s="1" t="s">
        <v>209</v>
      </c>
      <c r="G24" s="1" t="s">
        <v>258</v>
      </c>
      <c r="H24" s="1" t="s">
        <v>65</v>
      </c>
      <c r="I24" s="1"/>
      <c r="J24" s="1">
        <v>12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>
        <v>20</v>
      </c>
      <c r="Y24" s="91">
        <v>-20</v>
      </c>
      <c r="Z24" s="58"/>
      <c r="AA24" s="58"/>
      <c r="AB24" s="58"/>
    </row>
    <row r="25" spans="1:28">
      <c r="A25" s="1" t="s">
        <v>556</v>
      </c>
      <c r="B25" s="1">
        <v>2023</v>
      </c>
      <c r="C25" s="2">
        <v>44982</v>
      </c>
      <c r="D25" s="1" t="s">
        <v>72</v>
      </c>
      <c r="E25" s="1" t="s">
        <v>209</v>
      </c>
      <c r="F25" s="1" t="s">
        <v>209</v>
      </c>
      <c r="G25" s="1" t="s">
        <v>359</v>
      </c>
      <c r="H25" s="1" t="s">
        <v>65</v>
      </c>
      <c r="I25" s="1"/>
      <c r="J25" s="1">
        <v>12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91"/>
      <c r="Z25" s="58"/>
      <c r="AA25" s="58"/>
      <c r="AB25" s="58"/>
    </row>
    <row r="26" spans="1:28">
      <c r="A26" s="1" t="s">
        <v>556</v>
      </c>
      <c r="B26" s="1">
        <v>2023</v>
      </c>
      <c r="C26" s="2">
        <v>44982</v>
      </c>
      <c r="D26" s="1" t="s">
        <v>72</v>
      </c>
      <c r="E26" s="1" t="s">
        <v>209</v>
      </c>
      <c r="F26" s="1" t="s">
        <v>209</v>
      </c>
      <c r="G26" s="1" t="s">
        <v>573</v>
      </c>
      <c r="H26" s="1" t="s">
        <v>27</v>
      </c>
      <c r="I26" s="1"/>
      <c r="J26" s="1">
        <v>13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>
        <v>20</v>
      </c>
      <c r="Y26" s="91">
        <v>-20</v>
      </c>
      <c r="Z26" s="58"/>
      <c r="AA26" s="58"/>
      <c r="AB26" s="58"/>
    </row>
    <row r="27" spans="1:28">
      <c r="A27" s="1" t="s">
        <v>556</v>
      </c>
      <c r="B27" s="1">
        <v>2023</v>
      </c>
      <c r="C27" s="2">
        <v>44982</v>
      </c>
      <c r="D27" s="1" t="s">
        <v>72</v>
      </c>
      <c r="E27" s="1" t="s">
        <v>209</v>
      </c>
      <c r="F27" s="1" t="s">
        <v>209</v>
      </c>
      <c r="G27" s="1" t="s">
        <v>537</v>
      </c>
      <c r="H27" s="1" t="s">
        <v>27</v>
      </c>
      <c r="I27" s="1"/>
      <c r="J27" s="1">
        <v>13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91"/>
      <c r="Z27" s="58"/>
      <c r="AA27" s="58"/>
      <c r="AB27" s="58"/>
    </row>
    <row r="28" spans="1:28">
      <c r="A28" s="1" t="s">
        <v>556</v>
      </c>
      <c r="B28" s="1">
        <v>2023</v>
      </c>
      <c r="C28" s="2">
        <v>44982</v>
      </c>
      <c r="D28" s="1" t="s">
        <v>72</v>
      </c>
      <c r="E28" s="1" t="s">
        <v>209</v>
      </c>
      <c r="F28" s="1" t="s">
        <v>209</v>
      </c>
      <c r="G28" s="1" t="s">
        <v>248</v>
      </c>
      <c r="H28" s="1" t="s">
        <v>44</v>
      </c>
      <c r="I28" s="1"/>
      <c r="J28" s="1">
        <v>14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>
        <v>40</v>
      </c>
      <c r="Y28" s="91">
        <v>-40</v>
      </c>
      <c r="Z28" s="58"/>
      <c r="AA28" s="58"/>
      <c r="AB28" s="58"/>
    </row>
    <row r="29" spans="1:28">
      <c r="A29" s="1" t="s">
        <v>556</v>
      </c>
      <c r="B29" s="1">
        <v>2023</v>
      </c>
      <c r="C29" s="2">
        <v>44982</v>
      </c>
      <c r="D29" s="1" t="s">
        <v>72</v>
      </c>
      <c r="E29" s="1" t="s">
        <v>209</v>
      </c>
      <c r="F29" s="1" t="s">
        <v>209</v>
      </c>
      <c r="G29" s="1" t="s">
        <v>587</v>
      </c>
      <c r="H29" s="1" t="s">
        <v>44</v>
      </c>
      <c r="I29" s="1"/>
      <c r="J29" s="1">
        <v>14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91"/>
      <c r="Z29" s="58"/>
      <c r="AA29" s="58"/>
      <c r="AB29" s="58"/>
    </row>
    <row r="30" spans="1:28">
      <c r="A30" s="1" t="s">
        <v>556</v>
      </c>
      <c r="B30" s="1">
        <v>2023</v>
      </c>
      <c r="C30" s="2">
        <v>44982</v>
      </c>
      <c r="D30" s="1" t="s">
        <v>72</v>
      </c>
      <c r="E30" s="1" t="s">
        <v>209</v>
      </c>
      <c r="F30" s="1" t="s">
        <v>209</v>
      </c>
      <c r="G30" s="1" t="s">
        <v>270</v>
      </c>
      <c r="H30" s="1" t="s">
        <v>271</v>
      </c>
      <c r="I30" s="1"/>
      <c r="J30" s="1" t="s">
        <v>318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>
        <v>40</v>
      </c>
      <c r="Y30" s="91" t="s">
        <v>318</v>
      </c>
      <c r="Z30" s="58"/>
      <c r="AA30" s="58"/>
      <c r="AB30" s="58"/>
    </row>
    <row r="31" spans="1:28">
      <c r="A31" s="1" t="s">
        <v>556</v>
      </c>
      <c r="B31" s="1">
        <v>2023</v>
      </c>
      <c r="C31" s="2">
        <v>44982</v>
      </c>
      <c r="D31" s="1" t="s">
        <v>72</v>
      </c>
      <c r="E31" s="1" t="s">
        <v>209</v>
      </c>
      <c r="F31" s="1" t="s">
        <v>209</v>
      </c>
      <c r="G31" s="1" t="s">
        <v>591</v>
      </c>
      <c r="H31" s="1" t="s">
        <v>271</v>
      </c>
      <c r="I31" s="1"/>
      <c r="J31" s="1" t="s">
        <v>318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91"/>
      <c r="Z31" s="58"/>
      <c r="AA31" s="58"/>
      <c r="AB31" s="58"/>
    </row>
    <row r="32" spans="1:28">
      <c r="A32" s="1" t="s">
        <v>556</v>
      </c>
      <c r="B32" s="1">
        <v>2023</v>
      </c>
      <c r="C32" s="2">
        <v>44982</v>
      </c>
      <c r="D32" s="1" t="s">
        <v>72</v>
      </c>
      <c r="E32" s="1" t="s">
        <v>209</v>
      </c>
      <c r="F32" s="1" t="s">
        <v>209</v>
      </c>
      <c r="G32" s="1" t="s">
        <v>321</v>
      </c>
      <c r="H32" s="1" t="s">
        <v>161</v>
      </c>
      <c r="I32" s="1"/>
      <c r="J32" s="1" t="s">
        <v>318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>
        <v>20</v>
      </c>
      <c r="Y32" s="91" t="s">
        <v>318</v>
      </c>
      <c r="Z32" s="58"/>
      <c r="AA32" s="58"/>
      <c r="AB32" s="58"/>
    </row>
    <row r="33" spans="1:28">
      <c r="A33" s="1" t="s">
        <v>556</v>
      </c>
      <c r="B33" s="1">
        <v>2023</v>
      </c>
      <c r="C33" s="2">
        <v>44982</v>
      </c>
      <c r="D33" s="1" t="s">
        <v>72</v>
      </c>
      <c r="E33" s="1" t="s">
        <v>209</v>
      </c>
      <c r="F33" s="1" t="s">
        <v>209</v>
      </c>
      <c r="G33" s="1" t="s">
        <v>6063</v>
      </c>
      <c r="H33" s="1" t="s">
        <v>161</v>
      </c>
      <c r="I33" s="1"/>
      <c r="J33" s="1" t="s">
        <v>318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91"/>
      <c r="Z33" s="58"/>
      <c r="AA33" s="58"/>
      <c r="AB33" s="58"/>
    </row>
    <row r="34" spans="1:28">
      <c r="A34" s="1" t="s">
        <v>556</v>
      </c>
      <c r="B34" s="1">
        <v>2023</v>
      </c>
      <c r="C34" s="2">
        <v>44982</v>
      </c>
      <c r="D34" s="1" t="s">
        <v>72</v>
      </c>
      <c r="E34" s="1" t="s">
        <v>209</v>
      </c>
      <c r="F34" s="1" t="s">
        <v>209</v>
      </c>
      <c r="G34" s="1" t="s">
        <v>570</v>
      </c>
      <c r="H34" s="1" t="s">
        <v>40</v>
      </c>
      <c r="I34" s="1"/>
      <c r="J34" s="1" t="s">
        <v>318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91" t="s">
        <v>318</v>
      </c>
      <c r="Z34" s="58"/>
      <c r="AA34" s="58"/>
      <c r="AB34" s="58"/>
    </row>
    <row r="35" spans="1:28">
      <c r="A35" s="1" t="s">
        <v>556</v>
      </c>
      <c r="B35" s="1">
        <v>2023</v>
      </c>
      <c r="C35" s="2">
        <v>44982</v>
      </c>
      <c r="D35" s="1" t="s">
        <v>72</v>
      </c>
      <c r="E35" s="1" t="s">
        <v>209</v>
      </c>
      <c r="F35" s="1" t="s">
        <v>209</v>
      </c>
      <c r="G35" s="1" t="s">
        <v>226</v>
      </c>
      <c r="H35" s="1" t="s">
        <v>40</v>
      </c>
      <c r="I35" s="1"/>
      <c r="J35" s="1" t="s">
        <v>318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91"/>
      <c r="Z35" s="58"/>
      <c r="AA35" s="58"/>
      <c r="AB35" s="58"/>
    </row>
    <row r="36" spans="1:28">
      <c r="A36" s="5" t="s">
        <v>12</v>
      </c>
      <c r="B36" s="5">
        <v>2022</v>
      </c>
      <c r="C36" s="6">
        <v>44849</v>
      </c>
      <c r="D36" s="5" t="s">
        <v>13</v>
      </c>
      <c r="E36" s="5" t="s">
        <v>209</v>
      </c>
      <c r="F36" s="5" t="s">
        <v>209</v>
      </c>
      <c r="G36" s="5" t="s">
        <v>1046</v>
      </c>
      <c r="H36" s="5" t="s">
        <v>51</v>
      </c>
      <c r="I36" s="16">
        <f>(C36-VLOOKUP(G36,Riders!$A$2:$C$213,2,FALSE))/365</f>
        <v>22.123287671232877</v>
      </c>
      <c r="J36" s="23">
        <v>1</v>
      </c>
      <c r="K36" s="5"/>
      <c r="L36" s="5"/>
      <c r="M36" s="5"/>
      <c r="N36" s="5"/>
      <c r="O36" s="5"/>
      <c r="P36" s="5"/>
      <c r="Q36" s="5"/>
      <c r="R36" s="5"/>
      <c r="S36" s="5">
        <v>5</v>
      </c>
      <c r="T36" s="5">
        <v>5</v>
      </c>
      <c r="U36" s="5"/>
      <c r="V36" s="5">
        <v>2</v>
      </c>
      <c r="W36" s="5">
        <v>20</v>
      </c>
      <c r="X36" s="5"/>
      <c r="Y36" s="88">
        <v>32</v>
      </c>
      <c r="Z36" s="123">
        <v>1.4076388888888889</v>
      </c>
      <c r="AA36" s="58">
        <v>53.28</v>
      </c>
      <c r="AB36" s="58">
        <v>30</v>
      </c>
    </row>
    <row r="37" spans="1:28">
      <c r="A37" s="5" t="s">
        <v>12</v>
      </c>
      <c r="B37" s="5">
        <v>2022</v>
      </c>
      <c r="C37" s="6">
        <v>44849</v>
      </c>
      <c r="D37" s="5" t="s">
        <v>13</v>
      </c>
      <c r="E37" s="5" t="s">
        <v>209</v>
      </c>
      <c r="F37" s="5" t="s">
        <v>209</v>
      </c>
      <c r="G37" s="5" t="s">
        <v>243</v>
      </c>
      <c r="H37" s="5" t="s">
        <v>51</v>
      </c>
      <c r="I37" s="16">
        <f>(C37-VLOOKUP(G37,Riders!$A$2:$C$213,2,FALSE))/365</f>
        <v>26.947945205479453</v>
      </c>
      <c r="J37" s="23">
        <v>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88"/>
      <c r="Z37" s="58"/>
      <c r="AA37" s="58"/>
      <c r="AB37" s="58"/>
    </row>
    <row r="38" spans="1:28">
      <c r="A38" s="5" t="s">
        <v>12</v>
      </c>
      <c r="B38" s="5">
        <v>2022</v>
      </c>
      <c r="C38" s="6">
        <v>44849</v>
      </c>
      <c r="D38" s="5" t="s">
        <v>13</v>
      </c>
      <c r="E38" s="5" t="s">
        <v>209</v>
      </c>
      <c r="F38" s="5" t="s">
        <v>209</v>
      </c>
      <c r="G38" s="5" t="s">
        <v>220</v>
      </c>
      <c r="H38" s="5" t="s">
        <v>17</v>
      </c>
      <c r="I38" s="16">
        <f>(C38-VLOOKUP(G38,Riders!$A$2:$C$213,2,FALSE))/365</f>
        <v>23.772602739726029</v>
      </c>
      <c r="J38" s="23">
        <v>2</v>
      </c>
      <c r="K38" s="5">
        <v>3</v>
      </c>
      <c r="L38" s="5"/>
      <c r="M38" s="5">
        <v>5</v>
      </c>
      <c r="N38" s="5">
        <v>3</v>
      </c>
      <c r="O38" s="5">
        <v>5</v>
      </c>
      <c r="P38" s="5">
        <v>1</v>
      </c>
      <c r="Q38" s="5"/>
      <c r="R38" s="5"/>
      <c r="S38" s="5">
        <v>3</v>
      </c>
      <c r="T38" s="5">
        <v>3</v>
      </c>
      <c r="U38" s="5">
        <v>2</v>
      </c>
      <c r="V38" s="5">
        <v>6</v>
      </c>
      <c r="W38" s="5"/>
      <c r="X38" s="5"/>
      <c r="Y38" s="88">
        <v>31</v>
      </c>
      <c r="Z38" s="58"/>
      <c r="AA38" s="58"/>
      <c r="AB38" s="58"/>
    </row>
    <row r="39" spans="1:28">
      <c r="A39" s="5" t="s">
        <v>12</v>
      </c>
      <c r="B39" s="5">
        <v>2022</v>
      </c>
      <c r="C39" s="6">
        <v>44849</v>
      </c>
      <c r="D39" s="5" t="s">
        <v>13</v>
      </c>
      <c r="E39" s="5" t="s">
        <v>209</v>
      </c>
      <c r="F39" s="5" t="s">
        <v>209</v>
      </c>
      <c r="G39" s="5" t="s">
        <v>563</v>
      </c>
      <c r="H39" s="5" t="s">
        <v>17</v>
      </c>
      <c r="I39" s="16">
        <f>(C39-VLOOKUP(G39,Riders!$A$2:$C$213,2,FALSE))/365</f>
        <v>23.493150684931507</v>
      </c>
      <c r="J39" s="23">
        <v>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88"/>
      <c r="Z39" s="58"/>
      <c r="AA39" s="58"/>
      <c r="AB39" s="58"/>
    </row>
    <row r="40" spans="1:28">
      <c r="A40" s="5" t="s">
        <v>12</v>
      </c>
      <c r="B40" s="5">
        <v>2022</v>
      </c>
      <c r="C40" s="6">
        <v>44849</v>
      </c>
      <c r="D40" s="5" t="s">
        <v>13</v>
      </c>
      <c r="E40" s="5" t="s">
        <v>209</v>
      </c>
      <c r="F40" s="5" t="s">
        <v>209</v>
      </c>
      <c r="G40" s="5" t="s">
        <v>244</v>
      </c>
      <c r="H40" s="5" t="s">
        <v>245</v>
      </c>
      <c r="I40" s="16">
        <f>(C40-VLOOKUP(G40,Riders!$A$2:$C$213,2,FALSE))/365</f>
        <v>26.410958904109588</v>
      </c>
      <c r="J40" s="23">
        <v>3</v>
      </c>
      <c r="K40" s="5"/>
      <c r="L40" s="5">
        <v>3</v>
      </c>
      <c r="M40" s="5"/>
      <c r="N40" s="5">
        <v>5</v>
      </c>
      <c r="O40" s="5">
        <v>1</v>
      </c>
      <c r="P40" s="5"/>
      <c r="Q40" s="5">
        <v>1</v>
      </c>
      <c r="R40" s="5">
        <v>2</v>
      </c>
      <c r="S40" s="5">
        <v>1</v>
      </c>
      <c r="T40" s="5"/>
      <c r="U40" s="5"/>
      <c r="V40" s="5">
        <v>10</v>
      </c>
      <c r="W40" s="5"/>
      <c r="X40" s="5"/>
      <c r="Y40" s="88">
        <v>23</v>
      </c>
      <c r="Z40" s="58"/>
      <c r="AA40" s="58"/>
      <c r="AB40" s="58"/>
    </row>
    <row r="41" spans="1:28">
      <c r="A41" s="5" t="s">
        <v>12</v>
      </c>
      <c r="B41" s="5">
        <v>2022</v>
      </c>
      <c r="C41" s="6">
        <v>44849</v>
      </c>
      <c r="D41" s="5" t="s">
        <v>13</v>
      </c>
      <c r="E41" s="5" t="s">
        <v>209</v>
      </c>
      <c r="F41" s="5" t="s">
        <v>209</v>
      </c>
      <c r="G41" s="5" t="s">
        <v>336</v>
      </c>
      <c r="H41" s="5" t="s">
        <v>245</v>
      </c>
      <c r="I41" s="16">
        <f>(C41-VLOOKUP(G41,Riders!$A$2:$C$213,2,FALSE))/365</f>
        <v>30.276712328767122</v>
      </c>
      <c r="J41" s="23">
        <v>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88"/>
      <c r="Z41" s="58"/>
      <c r="AA41" s="58"/>
      <c r="AB41" s="58"/>
    </row>
    <row r="42" spans="1:28">
      <c r="A42" s="5" t="s">
        <v>12</v>
      </c>
      <c r="B42" s="5">
        <v>2022</v>
      </c>
      <c r="C42" s="6">
        <v>44849</v>
      </c>
      <c r="D42" s="5" t="s">
        <v>13</v>
      </c>
      <c r="E42" s="5" t="s">
        <v>209</v>
      </c>
      <c r="F42" s="5" t="s">
        <v>209</v>
      </c>
      <c r="G42" s="5" t="s">
        <v>277</v>
      </c>
      <c r="H42" s="5" t="s">
        <v>36</v>
      </c>
      <c r="I42" s="16">
        <f>(C42-VLOOKUP(G42,Riders!$A$2:$C$213,2,FALSE))/365</f>
        <v>28.084931506849315</v>
      </c>
      <c r="J42" s="23">
        <v>4</v>
      </c>
      <c r="K42" s="5">
        <v>5</v>
      </c>
      <c r="L42" s="5"/>
      <c r="M42" s="5">
        <v>3</v>
      </c>
      <c r="N42" s="5"/>
      <c r="O42" s="5"/>
      <c r="P42" s="5">
        <v>2</v>
      </c>
      <c r="Q42" s="5">
        <v>2</v>
      </c>
      <c r="R42" s="5"/>
      <c r="S42" s="5"/>
      <c r="T42" s="5">
        <v>2</v>
      </c>
      <c r="U42" s="5">
        <v>5</v>
      </c>
      <c r="V42" s="5"/>
      <c r="W42" s="5"/>
      <c r="X42" s="5"/>
      <c r="Y42" s="88">
        <v>19</v>
      </c>
      <c r="Z42" s="58"/>
      <c r="AA42" s="58"/>
      <c r="AB42" s="58"/>
    </row>
    <row r="43" spans="1:28">
      <c r="A43" s="5" t="s">
        <v>12</v>
      </c>
      <c r="B43" s="5">
        <v>2022</v>
      </c>
      <c r="C43" s="6">
        <v>44849</v>
      </c>
      <c r="D43" s="5" t="s">
        <v>13</v>
      </c>
      <c r="E43" s="5" t="s">
        <v>209</v>
      </c>
      <c r="F43" s="5" t="s">
        <v>209</v>
      </c>
      <c r="G43" s="5" t="s">
        <v>263</v>
      </c>
      <c r="H43" s="5" t="s">
        <v>36</v>
      </c>
      <c r="I43" s="16">
        <f>(C43-VLOOKUP(G43,Riders!$A$2:$C$213,2,FALSE))/365</f>
        <v>26.646575342465752</v>
      </c>
      <c r="J43" s="23">
        <v>4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88"/>
      <c r="Z43" s="58"/>
      <c r="AA43" s="58"/>
      <c r="AB43" s="58"/>
    </row>
    <row r="44" spans="1:28">
      <c r="A44" s="5" t="s">
        <v>12</v>
      </c>
      <c r="B44" s="5">
        <v>2022</v>
      </c>
      <c r="C44" s="6">
        <v>44849</v>
      </c>
      <c r="D44" s="5" t="s">
        <v>13</v>
      </c>
      <c r="E44" s="5" t="s">
        <v>209</v>
      </c>
      <c r="F44" s="5" t="s">
        <v>209</v>
      </c>
      <c r="G44" s="5" t="s">
        <v>339</v>
      </c>
      <c r="H44" s="5" t="s">
        <v>25</v>
      </c>
      <c r="I44" s="16">
        <f>(C44-VLOOKUP(G44,Riders!$A$2:$C$213,2,FALSE))/365</f>
        <v>32.227397260273975</v>
      </c>
      <c r="J44" s="23">
        <v>5</v>
      </c>
      <c r="K44" s="5"/>
      <c r="L44" s="5">
        <v>5</v>
      </c>
      <c r="M44" s="5">
        <v>1</v>
      </c>
      <c r="N44" s="5"/>
      <c r="O44" s="5">
        <v>2</v>
      </c>
      <c r="P44" s="5"/>
      <c r="Q44" s="5">
        <v>3</v>
      </c>
      <c r="R44" s="5">
        <v>3</v>
      </c>
      <c r="S44" s="5">
        <v>2</v>
      </c>
      <c r="T44" s="5"/>
      <c r="U44" s="5">
        <v>1</v>
      </c>
      <c r="V44" s="5"/>
      <c r="W44" s="5"/>
      <c r="X44" s="5"/>
      <c r="Y44" s="88">
        <v>17</v>
      </c>
      <c r="Z44" s="58"/>
      <c r="AA44" s="58"/>
      <c r="AB44" s="58"/>
    </row>
    <row r="45" spans="1:28">
      <c r="A45" s="5" t="s">
        <v>12</v>
      </c>
      <c r="B45" s="5">
        <v>2022</v>
      </c>
      <c r="C45" s="6">
        <v>44849</v>
      </c>
      <c r="D45" s="5" t="s">
        <v>13</v>
      </c>
      <c r="E45" s="5" t="s">
        <v>209</v>
      </c>
      <c r="F45" s="5" t="s">
        <v>209</v>
      </c>
      <c r="G45" s="5" t="s">
        <v>319</v>
      </c>
      <c r="H45" s="5" t="s">
        <v>25</v>
      </c>
      <c r="I45" s="16" t="e">
        <f>(C45-VLOOKUP(G45,Riders!$A$2:$C$213,2,FALSE))/365</f>
        <v>#N/A</v>
      </c>
      <c r="J45" s="23">
        <v>5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88"/>
      <c r="Z45" s="58"/>
      <c r="AA45" s="58"/>
      <c r="AB45" s="58"/>
    </row>
    <row r="46" spans="1:28">
      <c r="A46" s="5" t="s">
        <v>12</v>
      </c>
      <c r="B46" s="5">
        <v>2022</v>
      </c>
      <c r="C46" s="6">
        <v>44849</v>
      </c>
      <c r="D46" s="5" t="s">
        <v>13</v>
      </c>
      <c r="E46" s="5" t="s">
        <v>209</v>
      </c>
      <c r="F46" s="5" t="s">
        <v>209</v>
      </c>
      <c r="G46" s="5" t="s">
        <v>223</v>
      </c>
      <c r="H46" s="5" t="s">
        <v>19</v>
      </c>
      <c r="I46" s="16">
        <f>(C46-VLOOKUP(G46,Riders!$A$2:$C$213,2,FALSE))/365</f>
        <v>21.104109589041094</v>
      </c>
      <c r="J46" s="23">
        <v>6</v>
      </c>
      <c r="K46" s="5"/>
      <c r="L46" s="5"/>
      <c r="M46" s="5"/>
      <c r="N46" s="5"/>
      <c r="O46" s="5">
        <v>3</v>
      </c>
      <c r="P46" s="5">
        <v>3</v>
      </c>
      <c r="Q46" s="5"/>
      <c r="R46" s="5">
        <v>5</v>
      </c>
      <c r="S46" s="5"/>
      <c r="T46" s="5"/>
      <c r="U46" s="5"/>
      <c r="V46" s="5">
        <v>4</v>
      </c>
      <c r="W46" s="5"/>
      <c r="X46" s="5"/>
      <c r="Y46" s="88">
        <v>15</v>
      </c>
      <c r="Z46" s="58"/>
      <c r="AA46" s="58"/>
      <c r="AB46" s="58"/>
    </row>
    <row r="47" spans="1:28">
      <c r="A47" s="5" t="s">
        <v>12</v>
      </c>
      <c r="B47" s="5">
        <v>2022</v>
      </c>
      <c r="C47" s="6">
        <v>44849</v>
      </c>
      <c r="D47" s="5" t="s">
        <v>13</v>
      </c>
      <c r="E47" s="5" t="s">
        <v>209</v>
      </c>
      <c r="F47" s="5" t="s">
        <v>209</v>
      </c>
      <c r="G47" s="5" t="s">
        <v>603</v>
      </c>
      <c r="H47" s="5" t="s">
        <v>19</v>
      </c>
      <c r="I47" s="16">
        <f>(C47-VLOOKUP(G47,Riders!$A$2:$C$213,2,FALSE))/365</f>
        <v>23.386301369863013</v>
      </c>
      <c r="J47" s="23">
        <v>6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88"/>
      <c r="Z47" s="58"/>
      <c r="AA47" s="58"/>
      <c r="AB47" s="58"/>
    </row>
    <row r="48" spans="1:28">
      <c r="A48" s="5" t="s">
        <v>12</v>
      </c>
      <c r="B48" s="5">
        <v>2022</v>
      </c>
      <c r="C48" s="6">
        <v>44849</v>
      </c>
      <c r="D48" s="5" t="s">
        <v>13</v>
      </c>
      <c r="E48" s="5" t="s">
        <v>209</v>
      </c>
      <c r="F48" s="5" t="s">
        <v>209</v>
      </c>
      <c r="G48" s="5" t="s">
        <v>279</v>
      </c>
      <c r="H48" s="5" t="s">
        <v>53</v>
      </c>
      <c r="I48" s="16">
        <f>(C48-VLOOKUP(G48,Riders!$A$2:$C$213,2,FALSE))/365</f>
        <v>25.663013698630138</v>
      </c>
      <c r="J48" s="23">
        <v>7</v>
      </c>
      <c r="K48" s="5">
        <v>1</v>
      </c>
      <c r="L48" s="5"/>
      <c r="M48" s="5"/>
      <c r="N48" s="5">
        <v>1</v>
      </c>
      <c r="O48" s="5"/>
      <c r="P48" s="5"/>
      <c r="Q48" s="5">
        <v>5</v>
      </c>
      <c r="R48" s="5"/>
      <c r="S48" s="5"/>
      <c r="T48" s="5">
        <v>1</v>
      </c>
      <c r="U48" s="5">
        <v>3</v>
      </c>
      <c r="V48" s="5"/>
      <c r="W48" s="5"/>
      <c r="X48" s="5"/>
      <c r="Y48" s="88">
        <v>11</v>
      </c>
      <c r="Z48" s="58"/>
      <c r="AA48" s="58"/>
      <c r="AB48" s="58"/>
    </row>
    <row r="49" spans="1:28">
      <c r="A49" s="5" t="s">
        <v>12</v>
      </c>
      <c r="B49" s="5">
        <v>2022</v>
      </c>
      <c r="C49" s="6">
        <v>44849</v>
      </c>
      <c r="D49" s="5" t="s">
        <v>13</v>
      </c>
      <c r="E49" s="5" t="s">
        <v>209</v>
      </c>
      <c r="F49" s="5" t="s">
        <v>209</v>
      </c>
      <c r="G49" s="5" t="s">
        <v>597</v>
      </c>
      <c r="H49" s="5" t="s">
        <v>53</v>
      </c>
      <c r="I49" s="16">
        <f>(C49-VLOOKUP(G49,Riders!$A$2:$C$213,2,FALSE))/365</f>
        <v>23.326027397260273</v>
      </c>
      <c r="J49" s="23">
        <v>7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88"/>
      <c r="Z49" s="58"/>
      <c r="AA49" s="58"/>
      <c r="AB49" s="58"/>
    </row>
    <row r="50" spans="1:28">
      <c r="A50" s="5" t="s">
        <v>12</v>
      </c>
      <c r="B50" s="5">
        <v>2022</v>
      </c>
      <c r="C50" s="6">
        <v>44849</v>
      </c>
      <c r="D50" s="5" t="s">
        <v>13</v>
      </c>
      <c r="E50" s="5" t="s">
        <v>209</v>
      </c>
      <c r="F50" s="5" t="s">
        <v>209</v>
      </c>
      <c r="G50" s="5" t="s">
        <v>222</v>
      </c>
      <c r="H50" s="5" t="s">
        <v>29</v>
      </c>
      <c r="I50" s="16">
        <f>(C50-VLOOKUP(G50,Riders!$A$2:$C$213,2,FALSE))/365</f>
        <v>24.545205479452054</v>
      </c>
      <c r="J50" s="23">
        <v>8</v>
      </c>
      <c r="K50" s="5">
        <v>2</v>
      </c>
      <c r="L50" s="5">
        <v>1</v>
      </c>
      <c r="M50" s="5">
        <v>2</v>
      </c>
      <c r="N50" s="5">
        <v>2</v>
      </c>
      <c r="O50" s="5"/>
      <c r="P50" s="5"/>
      <c r="Q50" s="5"/>
      <c r="R50" s="5"/>
      <c r="S50" s="5"/>
      <c r="T50" s="5"/>
      <c r="U50" s="5"/>
      <c r="V50" s="5"/>
      <c r="W50" s="5"/>
      <c r="X50" s="5"/>
      <c r="Y50" s="88">
        <v>7</v>
      </c>
      <c r="Z50" s="58"/>
      <c r="AA50" s="58"/>
      <c r="AB50" s="58"/>
    </row>
    <row r="51" spans="1:28">
      <c r="A51" s="5" t="s">
        <v>12</v>
      </c>
      <c r="B51" s="5">
        <v>2022</v>
      </c>
      <c r="C51" s="6">
        <v>44849</v>
      </c>
      <c r="D51" s="5" t="s">
        <v>13</v>
      </c>
      <c r="E51" s="5" t="s">
        <v>209</v>
      </c>
      <c r="F51" s="5" t="s">
        <v>209</v>
      </c>
      <c r="G51" s="5" t="s">
        <v>281</v>
      </c>
      <c r="H51" s="5" t="s">
        <v>29</v>
      </c>
      <c r="I51" s="16" t="e">
        <f>(C51-VLOOKUP(G51,Riders!$A$2:$C$213,2,FALSE))/365</f>
        <v>#N/A</v>
      </c>
      <c r="J51" s="23">
        <v>8</v>
      </c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88"/>
      <c r="Z51" s="58"/>
      <c r="AA51" s="58"/>
      <c r="AB51" s="58"/>
    </row>
    <row r="52" spans="1:28">
      <c r="A52" s="5" t="s">
        <v>12</v>
      </c>
      <c r="B52" s="5">
        <v>2022</v>
      </c>
      <c r="C52" s="6">
        <v>44849</v>
      </c>
      <c r="D52" s="5" t="s">
        <v>13</v>
      </c>
      <c r="E52" s="5" t="s">
        <v>209</v>
      </c>
      <c r="F52" s="5" t="s">
        <v>209</v>
      </c>
      <c r="G52" s="5" t="s">
        <v>278</v>
      </c>
      <c r="H52" s="5" t="s">
        <v>67</v>
      </c>
      <c r="I52" s="16" t="e">
        <f>(C52-VLOOKUP(G52,Riders!$A$2:$C$213,2,FALSE))/365</f>
        <v>#N/A</v>
      </c>
      <c r="J52" s="23">
        <v>9</v>
      </c>
      <c r="K52" s="5"/>
      <c r="L52" s="5">
        <v>2</v>
      </c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88">
        <v>2</v>
      </c>
      <c r="Z52" s="58"/>
      <c r="AA52" s="58"/>
      <c r="AB52" s="58"/>
    </row>
    <row r="53" spans="1:28">
      <c r="A53" s="5" t="s">
        <v>12</v>
      </c>
      <c r="B53" s="5">
        <v>2022</v>
      </c>
      <c r="C53" s="6">
        <v>44849</v>
      </c>
      <c r="D53" s="5" t="s">
        <v>13</v>
      </c>
      <c r="E53" s="5" t="s">
        <v>209</v>
      </c>
      <c r="F53" s="5" t="s">
        <v>209</v>
      </c>
      <c r="G53" s="5" t="s">
        <v>605</v>
      </c>
      <c r="H53" s="5" t="s">
        <v>67</v>
      </c>
      <c r="I53" s="16" t="e">
        <f>(C53-VLOOKUP(G53,Riders!$A$2:$C$213,2,FALSE))/365</f>
        <v>#N/A</v>
      </c>
      <c r="J53" s="23">
        <v>9</v>
      </c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88"/>
      <c r="Z53" s="58"/>
      <c r="AA53" s="58"/>
      <c r="AB53" s="58"/>
    </row>
    <row r="54" spans="1:28">
      <c r="A54" s="5" t="s">
        <v>12</v>
      </c>
      <c r="B54" s="5">
        <v>2022</v>
      </c>
      <c r="C54" s="6">
        <v>44849</v>
      </c>
      <c r="D54" s="5" t="s">
        <v>13</v>
      </c>
      <c r="E54" s="5" t="s">
        <v>209</v>
      </c>
      <c r="F54" s="5" t="s">
        <v>209</v>
      </c>
      <c r="G54" s="5" t="s">
        <v>300</v>
      </c>
      <c r="H54" s="5" t="s">
        <v>239</v>
      </c>
      <c r="I54" s="16" t="e">
        <f>(C54-VLOOKUP(G54,Riders!$A$2:$C$213,2,FALSE))/365</f>
        <v>#N/A</v>
      </c>
      <c r="J54" s="23">
        <v>10</v>
      </c>
      <c r="K54" s="5"/>
      <c r="L54" s="5"/>
      <c r="M54" s="5"/>
      <c r="N54" s="5"/>
      <c r="O54" s="5"/>
      <c r="P54" s="5"/>
      <c r="Q54" s="5"/>
      <c r="R54" s="5">
        <v>1</v>
      </c>
      <c r="S54" s="5"/>
      <c r="T54" s="5"/>
      <c r="U54" s="5"/>
      <c r="V54" s="5"/>
      <c r="W54" s="5"/>
      <c r="X54" s="5"/>
      <c r="Y54" s="88">
        <v>1</v>
      </c>
      <c r="Z54" s="58"/>
      <c r="AA54" s="58"/>
      <c r="AB54" s="58"/>
    </row>
    <row r="55" spans="1:28">
      <c r="A55" s="5" t="s">
        <v>12</v>
      </c>
      <c r="B55" s="5">
        <v>2022</v>
      </c>
      <c r="C55" s="6">
        <v>44849</v>
      </c>
      <c r="D55" s="5" t="s">
        <v>13</v>
      </c>
      <c r="E55" s="5" t="s">
        <v>209</v>
      </c>
      <c r="F55" s="5" t="s">
        <v>209</v>
      </c>
      <c r="G55" s="5" t="s">
        <v>238</v>
      </c>
      <c r="H55" s="5" t="s">
        <v>239</v>
      </c>
      <c r="I55" s="16" t="e">
        <f>(C55-VLOOKUP(G55,Riders!$A$2:$C$213,2,FALSE))/365</f>
        <v>#N/A</v>
      </c>
      <c r="J55" s="23">
        <v>10</v>
      </c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88"/>
      <c r="Z55" s="58"/>
      <c r="AA55" s="58"/>
      <c r="AB55" s="58"/>
    </row>
    <row r="56" spans="1:28">
      <c r="A56" s="5" t="s">
        <v>12</v>
      </c>
      <c r="B56" s="5">
        <v>2022</v>
      </c>
      <c r="C56" s="6">
        <v>44849</v>
      </c>
      <c r="D56" s="5" t="s">
        <v>13</v>
      </c>
      <c r="E56" s="5" t="s">
        <v>209</v>
      </c>
      <c r="F56" s="5" t="s">
        <v>209</v>
      </c>
      <c r="G56" s="5" t="s">
        <v>581</v>
      </c>
      <c r="H56" s="5" t="s">
        <v>15</v>
      </c>
      <c r="I56" s="16" t="e">
        <f>(C56-VLOOKUP(G56,Riders!$A$2:$C$213,2,FALSE))/365</f>
        <v>#N/A</v>
      </c>
      <c r="J56" s="23">
        <v>11</v>
      </c>
      <c r="K56" s="5"/>
      <c r="L56" s="5"/>
      <c r="M56" s="5"/>
      <c r="N56" s="5"/>
      <c r="O56" s="5"/>
      <c r="P56" s="5">
        <v>5</v>
      </c>
      <c r="Q56" s="5"/>
      <c r="R56" s="5"/>
      <c r="S56" s="5"/>
      <c r="T56" s="5"/>
      <c r="U56" s="5"/>
      <c r="V56" s="5"/>
      <c r="W56" s="5"/>
      <c r="X56" s="5">
        <v>20</v>
      </c>
      <c r="Y56" s="88">
        <v>-15</v>
      </c>
      <c r="Z56" s="58"/>
      <c r="AA56" s="58"/>
      <c r="AB56" s="58"/>
    </row>
    <row r="57" spans="1:28">
      <c r="A57" s="5" t="s">
        <v>12</v>
      </c>
      <c r="B57" s="5">
        <v>2022</v>
      </c>
      <c r="C57" s="6">
        <v>44849</v>
      </c>
      <c r="D57" s="5" t="s">
        <v>13</v>
      </c>
      <c r="E57" s="5" t="s">
        <v>209</v>
      </c>
      <c r="F57" s="5" t="s">
        <v>209</v>
      </c>
      <c r="G57" s="5" t="s">
        <v>234</v>
      </c>
      <c r="H57" s="5" t="s">
        <v>15</v>
      </c>
      <c r="I57" s="16">
        <f>(C57-VLOOKUP(G57,Riders!$A$2:$C$213,2,FALSE))/365</f>
        <v>23.304109589041097</v>
      </c>
      <c r="J57" s="23">
        <v>11</v>
      </c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88"/>
      <c r="Z57" s="58"/>
      <c r="AA57" s="58"/>
      <c r="AB57" s="58"/>
    </row>
    <row r="58" spans="1:28">
      <c r="A58" s="5" t="s">
        <v>12</v>
      </c>
      <c r="B58" s="5">
        <v>2022</v>
      </c>
      <c r="C58" s="6">
        <v>44849</v>
      </c>
      <c r="D58" s="5" t="s">
        <v>13</v>
      </c>
      <c r="E58" s="5" t="s">
        <v>209</v>
      </c>
      <c r="F58" s="5" t="s">
        <v>209</v>
      </c>
      <c r="G58" s="5" t="s">
        <v>221</v>
      </c>
      <c r="H58" s="5" t="s">
        <v>27</v>
      </c>
      <c r="I58" s="16">
        <f>(C58-VLOOKUP(G58,Riders!$A$2:$C$213,2,FALSE))/365</f>
        <v>23.687671232876713</v>
      </c>
      <c r="J58" s="23">
        <v>12</v>
      </c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>
        <v>20</v>
      </c>
      <c r="Y58" s="88">
        <v>-20</v>
      </c>
      <c r="Z58" s="58"/>
      <c r="AA58" s="58"/>
      <c r="AB58" s="58"/>
    </row>
    <row r="59" spans="1:28">
      <c r="A59" s="5" t="s">
        <v>12</v>
      </c>
      <c r="B59" s="5">
        <v>2022</v>
      </c>
      <c r="C59" s="6">
        <v>44849</v>
      </c>
      <c r="D59" s="5" t="s">
        <v>13</v>
      </c>
      <c r="E59" s="5" t="s">
        <v>209</v>
      </c>
      <c r="F59" s="5" t="s">
        <v>209</v>
      </c>
      <c r="G59" s="5" t="s">
        <v>604</v>
      </c>
      <c r="H59" s="5" t="s">
        <v>27</v>
      </c>
      <c r="I59" s="16">
        <f>(C59-VLOOKUP(G59,Riders!$A$2:$C$213,2,FALSE))/365</f>
        <v>20.876712328767123</v>
      </c>
      <c r="J59" s="23">
        <v>12</v>
      </c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88"/>
      <c r="Z59" s="58"/>
      <c r="AA59" s="58"/>
      <c r="AB59" s="58"/>
    </row>
    <row r="60" spans="1:28">
      <c r="A60" s="5" t="s">
        <v>12</v>
      </c>
      <c r="B60" s="5">
        <v>2022</v>
      </c>
      <c r="C60" s="6">
        <v>44849</v>
      </c>
      <c r="D60" s="5" t="s">
        <v>13</v>
      </c>
      <c r="E60" s="5" t="s">
        <v>209</v>
      </c>
      <c r="F60" s="5" t="s">
        <v>209</v>
      </c>
      <c r="G60" s="5" t="s">
        <v>274</v>
      </c>
      <c r="H60" s="5" t="s">
        <v>56</v>
      </c>
      <c r="I60" s="16">
        <f>(C60-VLOOKUP(G60,Riders!$A$2:$C$213,2,FALSE))/365</f>
        <v>23.80821917808219</v>
      </c>
      <c r="J60" s="23">
        <v>13</v>
      </c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>
        <v>40</v>
      </c>
      <c r="Y60" s="88">
        <v>-40</v>
      </c>
      <c r="Z60" s="58"/>
      <c r="AA60" s="58"/>
      <c r="AB60" s="58"/>
    </row>
    <row r="61" spans="1:28">
      <c r="A61" s="5" t="s">
        <v>12</v>
      </c>
      <c r="B61" s="5">
        <v>2022</v>
      </c>
      <c r="C61" s="6">
        <v>44849</v>
      </c>
      <c r="D61" s="5" t="s">
        <v>13</v>
      </c>
      <c r="E61" s="5" t="s">
        <v>209</v>
      </c>
      <c r="F61" s="5" t="s">
        <v>209</v>
      </c>
      <c r="G61" s="5" t="s">
        <v>568</v>
      </c>
      <c r="H61" s="5" t="s">
        <v>56</v>
      </c>
      <c r="I61" s="16">
        <f>(C61-VLOOKUP(G61,Riders!$A$2:$C$213,2,FALSE))/365</f>
        <v>28.471232876712328</v>
      </c>
      <c r="J61" s="23">
        <v>13</v>
      </c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88"/>
      <c r="Z61" s="58"/>
      <c r="AA61" s="58"/>
      <c r="AB61" s="58"/>
    </row>
    <row r="62" spans="1:28">
      <c r="A62" s="5" t="s">
        <v>12</v>
      </c>
      <c r="B62" s="5">
        <v>2022</v>
      </c>
      <c r="C62" s="6">
        <v>44849</v>
      </c>
      <c r="D62" s="5" t="s">
        <v>13</v>
      </c>
      <c r="E62" s="5" t="s">
        <v>209</v>
      </c>
      <c r="F62" s="5" t="s">
        <v>209</v>
      </c>
      <c r="G62" s="5" t="s">
        <v>611</v>
      </c>
      <c r="H62" s="5" t="s">
        <v>47</v>
      </c>
      <c r="I62" s="16" t="e">
        <f>(C62-VLOOKUP(G62,Riders!$A$2:$C$213,2,FALSE))/365</f>
        <v>#N/A</v>
      </c>
      <c r="J62" s="23">
        <v>14</v>
      </c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>
        <v>40</v>
      </c>
      <c r="Y62" s="88" t="s">
        <v>318</v>
      </c>
      <c r="Z62" s="58"/>
      <c r="AA62" s="58"/>
      <c r="AB62" s="58"/>
    </row>
    <row r="63" spans="1:28">
      <c r="A63" s="5" t="s">
        <v>12</v>
      </c>
      <c r="B63" s="5">
        <v>2022</v>
      </c>
      <c r="C63" s="6">
        <v>44849</v>
      </c>
      <c r="D63" s="5" t="s">
        <v>13</v>
      </c>
      <c r="E63" s="5" t="s">
        <v>209</v>
      </c>
      <c r="F63" s="5" t="s">
        <v>209</v>
      </c>
      <c r="G63" s="5" t="s">
        <v>4960</v>
      </c>
      <c r="H63" s="5" t="s">
        <v>47</v>
      </c>
      <c r="I63" s="16" t="e">
        <f>(C63-VLOOKUP(G63,Riders!$A$2:$C$213,2,FALSE))/365</f>
        <v>#N/A</v>
      </c>
      <c r="J63" s="23">
        <v>14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88"/>
      <c r="Z63" s="58"/>
      <c r="AA63" s="58"/>
      <c r="AB63" s="58"/>
    </row>
    <row r="64" spans="1:28">
      <c r="A64" s="5" t="s">
        <v>12</v>
      </c>
      <c r="B64" s="5">
        <v>2022</v>
      </c>
      <c r="C64" s="6">
        <v>44849</v>
      </c>
      <c r="D64" s="5" t="s">
        <v>13</v>
      </c>
      <c r="E64" s="5" t="s">
        <v>209</v>
      </c>
      <c r="F64" s="5" t="s">
        <v>209</v>
      </c>
      <c r="G64" s="5" t="s">
        <v>142</v>
      </c>
      <c r="H64" s="5" t="s">
        <v>61</v>
      </c>
      <c r="I64" s="16">
        <f>(C64-VLOOKUP(G64,Riders!$A$2:$C$213,2,FALSE))/365</f>
        <v>30.350684931506848</v>
      </c>
      <c r="J64" s="23">
        <v>15</v>
      </c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>
        <v>20</v>
      </c>
      <c r="Y64" s="88" t="s">
        <v>318</v>
      </c>
      <c r="Z64" s="58"/>
      <c r="AA64" s="58"/>
      <c r="AB64" s="58"/>
    </row>
    <row r="65" spans="1:28">
      <c r="A65" s="5" t="s">
        <v>12</v>
      </c>
      <c r="B65" s="5">
        <v>2022</v>
      </c>
      <c r="C65" s="6">
        <v>44849</v>
      </c>
      <c r="D65" s="5" t="s">
        <v>13</v>
      </c>
      <c r="E65" s="5" t="s">
        <v>209</v>
      </c>
      <c r="F65" s="5" t="s">
        <v>209</v>
      </c>
      <c r="G65" s="5" t="s">
        <v>585</v>
      </c>
      <c r="H65" s="5" t="s">
        <v>61</v>
      </c>
      <c r="I65" s="16" t="e">
        <f>(C65-VLOOKUP(G65,Riders!$A$2:$C$213,2,FALSE))/365</f>
        <v>#N/A</v>
      </c>
      <c r="J65" s="23">
        <v>15</v>
      </c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88"/>
      <c r="Z65" s="58"/>
      <c r="AA65" s="58"/>
      <c r="AB65" s="58"/>
    </row>
    <row r="66" spans="1:28">
      <c r="A66" s="5" t="s">
        <v>12</v>
      </c>
      <c r="B66" s="5">
        <v>2022</v>
      </c>
      <c r="C66" s="6">
        <v>44849</v>
      </c>
      <c r="D66" s="5" t="s">
        <v>13</v>
      </c>
      <c r="E66" s="5" t="s">
        <v>209</v>
      </c>
      <c r="F66" s="5" t="s">
        <v>209</v>
      </c>
      <c r="G66" s="5" t="s">
        <v>226</v>
      </c>
      <c r="H66" s="5" t="s">
        <v>40</v>
      </c>
      <c r="I66" s="16">
        <f>(C66-VLOOKUP(G66,Riders!$A$2:$C$213,2,FALSE))/365</f>
        <v>25.531506849315068</v>
      </c>
      <c r="J66" s="23">
        <v>16</v>
      </c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>
        <v>40</v>
      </c>
      <c r="Y66" s="88" t="s">
        <v>318</v>
      </c>
      <c r="Z66" s="58"/>
      <c r="AA66" s="58"/>
      <c r="AB66" s="58"/>
    </row>
    <row r="67" spans="1:28">
      <c r="A67" s="5" t="s">
        <v>12</v>
      </c>
      <c r="B67" s="5">
        <v>2022</v>
      </c>
      <c r="C67" s="6">
        <v>44849</v>
      </c>
      <c r="D67" s="5" t="s">
        <v>13</v>
      </c>
      <c r="E67" s="5" t="s">
        <v>209</v>
      </c>
      <c r="F67" s="5" t="s">
        <v>209</v>
      </c>
      <c r="G67" s="5" t="s">
        <v>571</v>
      </c>
      <c r="H67" s="5" t="s">
        <v>40</v>
      </c>
      <c r="I67" s="16" t="e">
        <f>(C67-VLOOKUP(G67,Riders!$A$2:$C$213,2,FALSE))/365</f>
        <v>#N/A</v>
      </c>
      <c r="J67" s="23">
        <v>16</v>
      </c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88"/>
      <c r="Z67" s="58"/>
      <c r="AA67" s="58"/>
      <c r="AB67" s="58"/>
    </row>
    <row r="68" spans="1:28">
      <c r="A68" s="5" t="s">
        <v>12</v>
      </c>
      <c r="B68" s="5">
        <v>2022</v>
      </c>
      <c r="C68" s="6">
        <v>44849</v>
      </c>
      <c r="D68" s="5" t="s">
        <v>13</v>
      </c>
      <c r="E68" s="5" t="s">
        <v>209</v>
      </c>
      <c r="F68" s="5" t="s">
        <v>209</v>
      </c>
      <c r="G68" s="5" t="s">
        <v>258</v>
      </c>
      <c r="H68" s="5" t="s">
        <v>65</v>
      </c>
      <c r="I68" s="16">
        <f>(C68-VLOOKUP(G68,Riders!$A$2:$C$213,2,FALSE))/365</f>
        <v>21.460273972602739</v>
      </c>
      <c r="J68" s="23">
        <v>17</v>
      </c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88"/>
      <c r="Z68" s="58"/>
      <c r="AA68" s="58"/>
      <c r="AB68" s="58"/>
    </row>
    <row r="69" spans="1:28">
      <c r="A69" s="5" t="s">
        <v>12</v>
      </c>
      <c r="B69" s="5">
        <v>2022</v>
      </c>
      <c r="C69" s="6">
        <v>44849</v>
      </c>
      <c r="D69" s="5" t="s">
        <v>13</v>
      </c>
      <c r="E69" s="5" t="s">
        <v>209</v>
      </c>
      <c r="F69" s="5" t="s">
        <v>209</v>
      </c>
      <c r="G69" s="5" t="s">
        <v>614</v>
      </c>
      <c r="H69" s="5" t="s">
        <v>65</v>
      </c>
      <c r="I69" s="16">
        <f>(C69-VLOOKUP(G69,Riders!$A$2:$C$213,2,FALSE))/365</f>
        <v>28.917808219178081</v>
      </c>
      <c r="J69" s="23">
        <v>17</v>
      </c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88"/>
      <c r="Z69" s="58"/>
      <c r="AA69" s="58"/>
      <c r="AB69" s="58"/>
    </row>
    <row r="70" spans="1:28">
      <c r="A70" s="5" t="s">
        <v>12</v>
      </c>
      <c r="B70" s="5">
        <v>2022</v>
      </c>
      <c r="C70" s="6">
        <v>44849</v>
      </c>
      <c r="D70" s="5" t="s">
        <v>13</v>
      </c>
      <c r="E70" s="5" t="s">
        <v>209</v>
      </c>
      <c r="F70" s="5" t="s">
        <v>209</v>
      </c>
      <c r="G70" s="5" t="s">
        <v>616</v>
      </c>
      <c r="H70" s="5" t="s">
        <v>271</v>
      </c>
      <c r="I70" s="16" t="e">
        <f>(C70-VLOOKUP(G70,Riders!$A$2:$C$213,2,FALSE))/365</f>
        <v>#N/A</v>
      </c>
      <c r="J70" s="23">
        <v>18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>
        <v>40</v>
      </c>
      <c r="Y70" s="88" t="s">
        <v>318</v>
      </c>
      <c r="Z70" s="58"/>
      <c r="AA70" s="58"/>
      <c r="AB70" s="58"/>
    </row>
    <row r="71" spans="1:28">
      <c r="A71" s="5" t="s">
        <v>12</v>
      </c>
      <c r="B71" s="5">
        <v>2022</v>
      </c>
      <c r="C71" s="6">
        <v>44849</v>
      </c>
      <c r="D71" s="5" t="s">
        <v>13</v>
      </c>
      <c r="E71" s="5" t="s">
        <v>209</v>
      </c>
      <c r="F71" s="5" t="s">
        <v>209</v>
      </c>
      <c r="G71" s="5" t="s">
        <v>591</v>
      </c>
      <c r="H71" s="5" t="s">
        <v>271</v>
      </c>
      <c r="I71" s="16" t="e">
        <f>(C71-VLOOKUP(G71,Riders!$A$2:$C$213,2,FALSE))/365</f>
        <v>#N/A</v>
      </c>
      <c r="J71" s="23">
        <v>18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88"/>
      <c r="Z71" s="58"/>
      <c r="AA71" s="58"/>
      <c r="AB71" s="58"/>
    </row>
    <row r="72" spans="1:28">
      <c r="A72" s="1" t="s">
        <v>71</v>
      </c>
      <c r="B72" s="1">
        <v>2022</v>
      </c>
      <c r="C72" s="2">
        <v>44752</v>
      </c>
      <c r="D72" s="1" t="s">
        <v>72</v>
      </c>
      <c r="E72" s="1" t="s">
        <v>209</v>
      </c>
      <c r="F72" s="1" t="s">
        <v>209</v>
      </c>
      <c r="G72" s="1" t="s">
        <v>578</v>
      </c>
      <c r="H72" s="1" t="s">
        <v>67</v>
      </c>
      <c r="I72" s="14" t="e">
        <f>(C72-VLOOKUP(G72,Riders!$A$2:$C$213,2,FALSE))/365</f>
        <v>#N/A</v>
      </c>
      <c r="J72" s="1">
        <v>1</v>
      </c>
      <c r="K72" s="1">
        <v>5</v>
      </c>
      <c r="L72" s="1">
        <v>3</v>
      </c>
      <c r="M72" s="1">
        <v>3</v>
      </c>
      <c r="N72" s="1"/>
      <c r="O72" s="1">
        <v>5</v>
      </c>
      <c r="P72" s="1">
        <v>5</v>
      </c>
      <c r="Q72" s="1">
        <v>5</v>
      </c>
      <c r="R72" s="1">
        <v>5</v>
      </c>
      <c r="S72" s="1">
        <v>3</v>
      </c>
      <c r="T72" s="1">
        <v>5</v>
      </c>
      <c r="U72" s="1">
        <v>5</v>
      </c>
      <c r="V72" s="1">
        <v>4</v>
      </c>
      <c r="W72" s="1"/>
      <c r="X72" s="1"/>
      <c r="Y72" s="91">
        <v>48</v>
      </c>
      <c r="Z72" s="123">
        <v>1.5506944444444446</v>
      </c>
      <c r="AA72" s="58">
        <v>48.365000000000002</v>
      </c>
      <c r="AB72" s="58">
        <v>30</v>
      </c>
    </row>
    <row r="73" spans="1:28">
      <c r="A73" s="1" t="s">
        <v>71</v>
      </c>
      <c r="B73" s="1">
        <v>2022</v>
      </c>
      <c r="C73" s="2">
        <v>44752</v>
      </c>
      <c r="D73" s="1" t="s">
        <v>72</v>
      </c>
      <c r="E73" s="1" t="s">
        <v>209</v>
      </c>
      <c r="F73" s="1" t="s">
        <v>209</v>
      </c>
      <c r="G73" s="1" t="s">
        <v>219</v>
      </c>
      <c r="H73" s="1" t="s">
        <v>67</v>
      </c>
      <c r="I73" s="14" t="e">
        <f>(C73-VLOOKUP(G73,Riders!$A$2:$C$213,2,FALSE))/365</f>
        <v>#N/A</v>
      </c>
      <c r="J73" s="1">
        <v>1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91"/>
      <c r="Z73" s="58"/>
      <c r="AA73" s="58"/>
      <c r="AB73" s="58"/>
    </row>
    <row r="74" spans="1:28">
      <c r="A74" s="1" t="s">
        <v>71</v>
      </c>
      <c r="B74" s="1">
        <v>2022</v>
      </c>
      <c r="C74" s="2">
        <v>44752</v>
      </c>
      <c r="D74" s="1" t="s">
        <v>72</v>
      </c>
      <c r="E74" s="1" t="s">
        <v>209</v>
      </c>
      <c r="F74" s="1" t="s">
        <v>209</v>
      </c>
      <c r="G74" s="1" t="s">
        <v>4961</v>
      </c>
      <c r="H74" s="1" t="s">
        <v>53</v>
      </c>
      <c r="I74" s="14" t="e">
        <f>(C74-VLOOKUP(G74,Riders!$A$2:$C$213,2,FALSE))/365</f>
        <v>#N/A</v>
      </c>
      <c r="J74" s="1">
        <v>2</v>
      </c>
      <c r="K74" s="1">
        <v>3</v>
      </c>
      <c r="L74" s="1">
        <v>5</v>
      </c>
      <c r="M74" s="1">
        <v>1</v>
      </c>
      <c r="N74" s="1">
        <v>2</v>
      </c>
      <c r="O74" s="1">
        <v>3</v>
      </c>
      <c r="P74" s="1">
        <v>2</v>
      </c>
      <c r="Q74" s="1">
        <v>3</v>
      </c>
      <c r="R74" s="1">
        <v>3</v>
      </c>
      <c r="S74" s="1"/>
      <c r="T74" s="1">
        <v>3</v>
      </c>
      <c r="U74" s="1"/>
      <c r="V74" s="1">
        <v>10</v>
      </c>
      <c r="W74" s="1"/>
      <c r="X74" s="1"/>
      <c r="Y74" s="91">
        <v>35</v>
      </c>
      <c r="Z74" s="58"/>
      <c r="AA74" s="58"/>
      <c r="AB74" s="58"/>
    </row>
    <row r="75" spans="1:28">
      <c r="A75" s="1" t="s">
        <v>71</v>
      </c>
      <c r="B75" s="1">
        <v>2022</v>
      </c>
      <c r="C75" s="2">
        <v>44752</v>
      </c>
      <c r="D75" s="1" t="s">
        <v>72</v>
      </c>
      <c r="E75" s="1" t="s">
        <v>209</v>
      </c>
      <c r="F75" s="1" t="s">
        <v>209</v>
      </c>
      <c r="G75" s="1" t="s">
        <v>308</v>
      </c>
      <c r="H75" s="1" t="s">
        <v>53</v>
      </c>
      <c r="I75" s="14">
        <f>(C75-VLOOKUP(G75,Riders!$A$2:$C$213,2,FALSE))/365</f>
        <v>22.983561643835618</v>
      </c>
      <c r="J75" s="1">
        <v>2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91"/>
      <c r="Z75" s="58"/>
      <c r="AA75" s="58"/>
      <c r="AB75" s="58"/>
    </row>
    <row r="76" spans="1:28">
      <c r="A76" s="1" t="s">
        <v>71</v>
      </c>
      <c r="B76" s="1">
        <v>2022</v>
      </c>
      <c r="C76" s="2">
        <v>44752</v>
      </c>
      <c r="D76" s="1" t="s">
        <v>72</v>
      </c>
      <c r="E76" s="1" t="s">
        <v>209</v>
      </c>
      <c r="F76" s="1" t="s">
        <v>209</v>
      </c>
      <c r="G76" s="1" t="s">
        <v>222</v>
      </c>
      <c r="H76" s="1" t="s">
        <v>29</v>
      </c>
      <c r="I76" s="14">
        <f>(C76-VLOOKUP(G76,Riders!$A$2:$C$213,2,FALSE))/365</f>
        <v>24.279452054794522</v>
      </c>
      <c r="J76" s="1">
        <v>3</v>
      </c>
      <c r="K76" s="1">
        <v>2</v>
      </c>
      <c r="L76" s="1"/>
      <c r="M76" s="1">
        <v>5</v>
      </c>
      <c r="N76" s="1">
        <v>3</v>
      </c>
      <c r="O76" s="1">
        <v>2</v>
      </c>
      <c r="P76" s="1">
        <v>3</v>
      </c>
      <c r="Q76" s="1">
        <v>2</v>
      </c>
      <c r="R76" s="1">
        <v>2</v>
      </c>
      <c r="S76" s="1"/>
      <c r="T76" s="1">
        <v>2</v>
      </c>
      <c r="U76" s="1">
        <v>2</v>
      </c>
      <c r="V76" s="1">
        <v>6</v>
      </c>
      <c r="W76" s="1"/>
      <c r="X76" s="1"/>
      <c r="Y76" s="91">
        <v>29</v>
      </c>
      <c r="Z76" s="58"/>
      <c r="AA76" s="58"/>
      <c r="AB76" s="58"/>
    </row>
    <row r="77" spans="1:28">
      <c r="A77" s="1" t="s">
        <v>71</v>
      </c>
      <c r="B77" s="1">
        <v>2022</v>
      </c>
      <c r="C77" s="2">
        <v>44752</v>
      </c>
      <c r="D77" s="1" t="s">
        <v>72</v>
      </c>
      <c r="E77" s="1" t="s">
        <v>209</v>
      </c>
      <c r="F77" s="1" t="s">
        <v>209</v>
      </c>
      <c r="G77" s="1" t="s">
        <v>625</v>
      </c>
      <c r="H77" s="1" t="s">
        <v>29</v>
      </c>
      <c r="I77" s="14" t="e">
        <f>(C77-VLOOKUP(G77,Riders!$A$2:$C$213,2,FALSE))/365</f>
        <v>#N/A</v>
      </c>
      <c r="J77" s="1">
        <v>3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91"/>
      <c r="Z77" s="58"/>
      <c r="AA77" s="58"/>
      <c r="AB77" s="58"/>
    </row>
    <row r="78" spans="1:28">
      <c r="A78" s="1" t="s">
        <v>71</v>
      </c>
      <c r="B78" s="1">
        <v>2022</v>
      </c>
      <c r="C78" s="2">
        <v>44752</v>
      </c>
      <c r="D78" s="1" t="s">
        <v>72</v>
      </c>
      <c r="E78" s="1" t="s">
        <v>209</v>
      </c>
      <c r="F78" s="1" t="s">
        <v>209</v>
      </c>
      <c r="G78" s="1" t="s">
        <v>257</v>
      </c>
      <c r="H78" s="1" t="s">
        <v>21</v>
      </c>
      <c r="I78" s="14" t="e">
        <f>(C78-VLOOKUP(G78,Riders!$A$2:$C$213,2,FALSE))/365</f>
        <v>#N/A</v>
      </c>
      <c r="J78" s="1">
        <v>4</v>
      </c>
      <c r="K78" s="1"/>
      <c r="L78" s="1">
        <v>1</v>
      </c>
      <c r="M78" s="1"/>
      <c r="N78" s="1">
        <v>1</v>
      </c>
      <c r="O78" s="1"/>
      <c r="P78" s="1"/>
      <c r="Q78" s="1">
        <v>1</v>
      </c>
      <c r="R78" s="1"/>
      <c r="S78" s="1">
        <v>1</v>
      </c>
      <c r="T78" s="1">
        <v>1</v>
      </c>
      <c r="U78" s="1">
        <v>3</v>
      </c>
      <c r="V78" s="1"/>
      <c r="W78" s="1"/>
      <c r="X78" s="1"/>
      <c r="Y78" s="91">
        <v>8</v>
      </c>
      <c r="Z78" s="58"/>
      <c r="AA78" s="58"/>
      <c r="AB78" s="58"/>
    </row>
    <row r="79" spans="1:28">
      <c r="A79" s="1" t="s">
        <v>71</v>
      </c>
      <c r="B79" s="1">
        <v>2022</v>
      </c>
      <c r="C79" s="2">
        <v>44752</v>
      </c>
      <c r="D79" s="1" t="s">
        <v>72</v>
      </c>
      <c r="E79" s="1" t="s">
        <v>209</v>
      </c>
      <c r="F79" s="1" t="s">
        <v>209</v>
      </c>
      <c r="G79" s="1" t="s">
        <v>623</v>
      </c>
      <c r="H79" s="1" t="s">
        <v>21</v>
      </c>
      <c r="I79" s="14" t="e">
        <f>(C79-VLOOKUP(G79,Riders!$A$2:$C$213,2,FALSE))/365</f>
        <v>#N/A</v>
      </c>
      <c r="J79" s="1">
        <v>4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91"/>
      <c r="Z79" s="58"/>
      <c r="AA79" s="58"/>
      <c r="AB79" s="58"/>
    </row>
    <row r="80" spans="1:28">
      <c r="A80" s="1" t="s">
        <v>71</v>
      </c>
      <c r="B80" s="1">
        <v>2022</v>
      </c>
      <c r="C80" s="2">
        <v>44752</v>
      </c>
      <c r="D80" s="1" t="s">
        <v>72</v>
      </c>
      <c r="E80" s="1" t="s">
        <v>209</v>
      </c>
      <c r="F80" s="1" t="s">
        <v>209</v>
      </c>
      <c r="G80" s="1" t="s">
        <v>248</v>
      </c>
      <c r="H80" s="1" t="s">
        <v>44</v>
      </c>
      <c r="I80" s="14">
        <f>(C80-VLOOKUP(G80,Riders!$A$2:$C$213,2,FALSE))/365</f>
        <v>19.942465753424656</v>
      </c>
      <c r="J80" s="1">
        <v>5</v>
      </c>
      <c r="K80" s="1"/>
      <c r="L80" s="1"/>
      <c r="M80" s="1"/>
      <c r="N80" s="1">
        <v>5</v>
      </c>
      <c r="O80" s="1">
        <v>1</v>
      </c>
      <c r="P80" s="1">
        <v>1</v>
      </c>
      <c r="Q80" s="1"/>
      <c r="R80" s="1"/>
      <c r="S80" s="1"/>
      <c r="T80" s="1"/>
      <c r="U80" s="1"/>
      <c r="V80" s="1"/>
      <c r="W80" s="1"/>
      <c r="X80" s="1"/>
      <c r="Y80" s="91">
        <v>7</v>
      </c>
      <c r="Z80" s="58"/>
      <c r="AA80" s="58"/>
      <c r="AB80" s="58"/>
    </row>
    <row r="81" spans="1:28">
      <c r="A81" s="1" t="s">
        <v>71</v>
      </c>
      <c r="B81" s="1">
        <v>2022</v>
      </c>
      <c r="C81" s="2">
        <v>44752</v>
      </c>
      <c r="D81" s="1" t="s">
        <v>72</v>
      </c>
      <c r="E81" s="1" t="s">
        <v>209</v>
      </c>
      <c r="F81" s="1" t="s">
        <v>209</v>
      </c>
      <c r="G81" s="1" t="s">
        <v>587</v>
      </c>
      <c r="H81" s="1" t="s">
        <v>44</v>
      </c>
      <c r="I81" s="14">
        <f>(C81-VLOOKUP(G81,Riders!$A$2:$C$213,2,FALSE))/365</f>
        <v>20.961643835616439</v>
      </c>
      <c r="J81" s="1">
        <v>5</v>
      </c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91"/>
      <c r="Z81" s="58"/>
      <c r="AA81" s="58"/>
      <c r="AB81" s="58"/>
    </row>
    <row r="82" spans="1:28">
      <c r="A82" s="1" t="s">
        <v>71</v>
      </c>
      <c r="B82" s="1">
        <v>2022</v>
      </c>
      <c r="C82" s="2">
        <v>44752</v>
      </c>
      <c r="D82" s="1" t="s">
        <v>72</v>
      </c>
      <c r="E82" s="1" t="s">
        <v>209</v>
      </c>
      <c r="F82" s="1" t="s">
        <v>209</v>
      </c>
      <c r="G82" s="1" t="s">
        <v>359</v>
      </c>
      <c r="H82" s="1" t="s">
        <v>65</v>
      </c>
      <c r="I82" s="14">
        <f>(C82-VLOOKUP(G82,Riders!$A$2:$C$213,2,FALSE))/365</f>
        <v>17.252054794520546</v>
      </c>
      <c r="J82" s="1">
        <v>6</v>
      </c>
      <c r="K82" s="1"/>
      <c r="L82" s="1"/>
      <c r="M82" s="1"/>
      <c r="N82" s="1"/>
      <c r="O82" s="1"/>
      <c r="P82" s="1"/>
      <c r="Q82" s="1"/>
      <c r="R82" s="1"/>
      <c r="S82" s="1">
        <v>5</v>
      </c>
      <c r="T82" s="1"/>
      <c r="U82" s="1"/>
      <c r="V82" s="1"/>
      <c r="W82" s="1"/>
      <c r="X82" s="1"/>
      <c r="Y82" s="91">
        <v>5</v>
      </c>
      <c r="Z82" s="58"/>
      <c r="AA82" s="58"/>
      <c r="AB82" s="58"/>
    </row>
    <row r="83" spans="1:28">
      <c r="A83" s="1" t="s">
        <v>71</v>
      </c>
      <c r="B83" s="1">
        <v>2022</v>
      </c>
      <c r="C83" s="2">
        <v>44752</v>
      </c>
      <c r="D83" s="1" t="s">
        <v>72</v>
      </c>
      <c r="E83" s="1" t="s">
        <v>209</v>
      </c>
      <c r="F83" s="1" t="s">
        <v>209</v>
      </c>
      <c r="G83" s="1" t="s">
        <v>351</v>
      </c>
      <c r="H83" s="1" t="s">
        <v>65</v>
      </c>
      <c r="I83" s="14">
        <f>(C83-VLOOKUP(G83,Riders!$A$2:$C$213,2,FALSE))/365</f>
        <v>27.139726027397259</v>
      </c>
      <c r="J83" s="1">
        <v>6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91"/>
      <c r="Z83" s="58"/>
      <c r="AA83" s="58"/>
      <c r="AB83" s="58"/>
    </row>
    <row r="84" spans="1:28">
      <c r="A84" s="1" t="s">
        <v>71</v>
      </c>
      <c r="B84" s="1">
        <v>2022</v>
      </c>
      <c r="C84" s="2">
        <v>44752</v>
      </c>
      <c r="D84" s="1" t="s">
        <v>72</v>
      </c>
      <c r="E84" s="1" t="s">
        <v>209</v>
      </c>
      <c r="F84" s="1" t="s">
        <v>209</v>
      </c>
      <c r="G84" s="1" t="s">
        <v>260</v>
      </c>
      <c r="H84" s="1" t="s">
        <v>261</v>
      </c>
      <c r="I84" s="14" t="e">
        <f>(C84-VLOOKUP(G84,Riders!$A$2:$C$213,2,FALSE))/365</f>
        <v>#N/A</v>
      </c>
      <c r="J84" s="1">
        <v>7</v>
      </c>
      <c r="K84" s="1"/>
      <c r="L84" s="1"/>
      <c r="M84" s="1"/>
      <c r="N84" s="1"/>
      <c r="O84" s="1"/>
      <c r="P84" s="1"/>
      <c r="Q84" s="1"/>
      <c r="R84" s="1"/>
      <c r="S84" s="1">
        <v>2</v>
      </c>
      <c r="T84" s="1"/>
      <c r="U84" s="1"/>
      <c r="V84" s="1"/>
      <c r="W84" s="1"/>
      <c r="X84" s="1"/>
      <c r="Y84" s="91">
        <v>2</v>
      </c>
      <c r="Z84" s="58"/>
      <c r="AA84" s="58"/>
      <c r="AB84" s="58"/>
    </row>
    <row r="85" spans="1:28">
      <c r="A85" s="1" t="s">
        <v>71</v>
      </c>
      <c r="B85" s="1">
        <v>2022</v>
      </c>
      <c r="C85" s="2">
        <v>44752</v>
      </c>
      <c r="D85" s="1" t="s">
        <v>72</v>
      </c>
      <c r="E85" s="1" t="s">
        <v>209</v>
      </c>
      <c r="F85" s="1" t="s">
        <v>209</v>
      </c>
      <c r="G85" s="1" t="s">
        <v>4962</v>
      </c>
      <c r="H85" s="1" t="s">
        <v>261</v>
      </c>
      <c r="I85" s="14" t="e">
        <f>(C85-VLOOKUP(G85,Riders!$A$2:$C$213,2,FALSE))/365</f>
        <v>#N/A</v>
      </c>
      <c r="J85" s="1">
        <v>7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91"/>
      <c r="Z85" s="58"/>
      <c r="AA85" s="58"/>
      <c r="AB85" s="58"/>
    </row>
    <row r="86" spans="1:28">
      <c r="A86" s="1" t="s">
        <v>71</v>
      </c>
      <c r="B86" s="1">
        <v>2022</v>
      </c>
      <c r="C86" s="2">
        <v>44752</v>
      </c>
      <c r="D86" s="1" t="s">
        <v>72</v>
      </c>
      <c r="E86" s="1" t="s">
        <v>209</v>
      </c>
      <c r="F86" s="1" t="s">
        <v>209</v>
      </c>
      <c r="G86" s="1" t="s">
        <v>251</v>
      </c>
      <c r="H86" s="1" t="s">
        <v>38</v>
      </c>
      <c r="I86" s="14">
        <f>(C86-VLOOKUP(G86,Riders!$A$2:$C$213,2,FALSE))/365</f>
        <v>28.279452054794522</v>
      </c>
      <c r="J86" s="1">
        <v>8</v>
      </c>
      <c r="K86" s="1">
        <v>1</v>
      </c>
      <c r="L86" s="1">
        <v>2</v>
      </c>
      <c r="M86" s="1">
        <v>2</v>
      </c>
      <c r="N86" s="1"/>
      <c r="O86" s="1"/>
      <c r="P86" s="1"/>
      <c r="Q86" s="1"/>
      <c r="R86" s="1">
        <v>1</v>
      </c>
      <c r="S86" s="1"/>
      <c r="T86" s="1"/>
      <c r="U86" s="1">
        <v>1</v>
      </c>
      <c r="V86" s="1">
        <v>2</v>
      </c>
      <c r="W86" s="1"/>
      <c r="X86" s="1">
        <v>20</v>
      </c>
      <c r="Y86" s="91">
        <v>-11</v>
      </c>
      <c r="Z86" s="58"/>
      <c r="AA86" s="58"/>
      <c r="AB86" s="58"/>
    </row>
    <row r="87" spans="1:28">
      <c r="A87" s="1" t="s">
        <v>71</v>
      </c>
      <c r="B87" s="1">
        <v>2022</v>
      </c>
      <c r="C87" s="2">
        <v>44752</v>
      </c>
      <c r="D87" s="1" t="s">
        <v>72</v>
      </c>
      <c r="E87" s="1" t="s">
        <v>209</v>
      </c>
      <c r="F87" s="1" t="s">
        <v>209</v>
      </c>
      <c r="G87" s="1" t="s">
        <v>1069</v>
      </c>
      <c r="H87" s="1" t="s">
        <v>38</v>
      </c>
      <c r="I87" s="14">
        <f>(C87-VLOOKUP(G87,Riders!$A$2:$C$2013,2,FALSE))/365</f>
        <v>27.290410958904111</v>
      </c>
      <c r="J87" s="1">
        <v>8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91"/>
      <c r="Z87" s="58"/>
      <c r="AA87" s="58"/>
      <c r="AB87" s="58"/>
    </row>
    <row r="88" spans="1:28">
      <c r="A88" s="5" t="s">
        <v>94</v>
      </c>
      <c r="B88" s="5">
        <v>2022</v>
      </c>
      <c r="C88" s="6">
        <v>44696</v>
      </c>
      <c r="D88" s="5" t="s">
        <v>72</v>
      </c>
      <c r="E88" s="5" t="s">
        <v>209</v>
      </c>
      <c r="F88" s="5" t="s">
        <v>209</v>
      </c>
      <c r="G88" s="5" t="s">
        <v>233</v>
      </c>
      <c r="H88" s="5" t="s">
        <v>53</v>
      </c>
      <c r="I88" s="16">
        <f>(C88-VLOOKUP(G88,Riders!$A$2:$C$2013,2,FALSE))/365</f>
        <v>24.227397260273971</v>
      </c>
      <c r="J88" s="5">
        <v>1</v>
      </c>
      <c r="K88" s="5">
        <v>5</v>
      </c>
      <c r="L88" s="5">
        <v>5</v>
      </c>
      <c r="M88" s="5">
        <v>5</v>
      </c>
      <c r="N88" s="5">
        <v>2</v>
      </c>
      <c r="O88" s="5"/>
      <c r="P88" s="5">
        <v>2</v>
      </c>
      <c r="Q88" s="5"/>
      <c r="R88" s="5">
        <v>2</v>
      </c>
      <c r="S88" s="5">
        <v>5</v>
      </c>
      <c r="T88" s="5">
        <v>5</v>
      </c>
      <c r="U88" s="5">
        <v>3</v>
      </c>
      <c r="V88" s="5"/>
      <c r="W88" s="5">
        <v>20</v>
      </c>
      <c r="X88" s="5"/>
      <c r="Y88" s="88">
        <v>54</v>
      </c>
      <c r="Z88" s="123">
        <v>1.4555555555555555</v>
      </c>
      <c r="AA88" s="58">
        <v>51.527000000000001</v>
      </c>
      <c r="AB88" s="58">
        <v>30</v>
      </c>
    </row>
    <row r="89" spans="1:28">
      <c r="A89" s="5" t="s">
        <v>94</v>
      </c>
      <c r="B89" s="5">
        <v>2022</v>
      </c>
      <c r="C89" s="6">
        <v>44696</v>
      </c>
      <c r="D89" s="5" t="s">
        <v>72</v>
      </c>
      <c r="E89" s="5" t="s">
        <v>209</v>
      </c>
      <c r="F89" s="5" t="s">
        <v>209</v>
      </c>
      <c r="G89" s="5" t="s">
        <v>597</v>
      </c>
      <c r="H89" s="5" t="s">
        <v>53</v>
      </c>
      <c r="I89" s="16">
        <f>(C89-VLOOKUP(G89,Riders!$A$2:$C$2013,2,FALSE))/365</f>
        <v>22.906849315068492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88"/>
      <c r="Z89" s="58"/>
      <c r="AA89" s="58"/>
      <c r="AB89" s="58"/>
    </row>
    <row r="90" spans="1:28">
      <c r="A90" s="5" t="s">
        <v>94</v>
      </c>
      <c r="B90" s="5">
        <v>2022</v>
      </c>
      <c r="C90" s="6">
        <v>44696</v>
      </c>
      <c r="D90" s="5" t="s">
        <v>72</v>
      </c>
      <c r="E90" s="5" t="s">
        <v>209</v>
      </c>
      <c r="F90" s="5" t="s">
        <v>209</v>
      </c>
      <c r="G90" s="5" t="s">
        <v>263</v>
      </c>
      <c r="H90" s="5" t="s">
        <v>36</v>
      </c>
      <c r="I90" s="16">
        <f>(C90-VLOOKUP(G90,Riders!$A$2:$C$2013,2,FALSE))/365</f>
        <v>26.227397260273971</v>
      </c>
      <c r="J90" s="5">
        <v>2</v>
      </c>
      <c r="K90" s="5"/>
      <c r="L90" s="5"/>
      <c r="M90" s="5"/>
      <c r="N90" s="5"/>
      <c r="O90" s="5">
        <v>5</v>
      </c>
      <c r="P90" s="5">
        <v>5</v>
      </c>
      <c r="Q90" s="5">
        <v>3</v>
      </c>
      <c r="R90" s="5"/>
      <c r="S90" s="5">
        <v>1</v>
      </c>
      <c r="T90" s="5"/>
      <c r="U90" s="5">
        <v>5</v>
      </c>
      <c r="V90" s="5">
        <v>6</v>
      </c>
      <c r="W90" s="5">
        <v>20</v>
      </c>
      <c r="X90" s="5"/>
      <c r="Y90" s="88">
        <v>45</v>
      </c>
      <c r="Z90" s="58"/>
      <c r="AA90" s="58"/>
      <c r="AB90" s="58"/>
    </row>
    <row r="91" spans="1:28">
      <c r="A91" s="5" t="s">
        <v>94</v>
      </c>
      <c r="B91" s="5">
        <v>2022</v>
      </c>
      <c r="C91" s="6">
        <v>44696</v>
      </c>
      <c r="D91" s="5" t="s">
        <v>72</v>
      </c>
      <c r="E91" s="5" t="s">
        <v>209</v>
      </c>
      <c r="F91" s="5" t="s">
        <v>209</v>
      </c>
      <c r="G91" s="5" t="s">
        <v>599</v>
      </c>
      <c r="H91" s="5" t="s">
        <v>36</v>
      </c>
      <c r="I91" s="16">
        <f>(C91-VLOOKUP(G91,Riders!$A$2:$C$2013,2,FALSE))/365</f>
        <v>23.509589041095889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88"/>
      <c r="Z91" s="58"/>
      <c r="AA91" s="58"/>
      <c r="AB91" s="58"/>
    </row>
    <row r="92" spans="1:28">
      <c r="A92" s="5" t="s">
        <v>94</v>
      </c>
      <c r="B92" s="5">
        <v>2022</v>
      </c>
      <c r="C92" s="6">
        <v>44696</v>
      </c>
      <c r="D92" s="5" t="s">
        <v>72</v>
      </c>
      <c r="E92" s="5" t="s">
        <v>209</v>
      </c>
      <c r="F92" s="5" t="s">
        <v>209</v>
      </c>
      <c r="G92" s="5" t="s">
        <v>274</v>
      </c>
      <c r="H92" s="5" t="s">
        <v>56</v>
      </c>
      <c r="I92" s="16">
        <f>(C92-VLOOKUP(G92,Riders!$A$2:$C$2013,2,FALSE))/365</f>
        <v>23.389041095890413</v>
      </c>
      <c r="J92" s="5">
        <v>3</v>
      </c>
      <c r="K92" s="5">
        <v>1</v>
      </c>
      <c r="L92" s="5"/>
      <c r="M92" s="5"/>
      <c r="N92" s="5">
        <v>3</v>
      </c>
      <c r="O92" s="5"/>
      <c r="P92" s="5"/>
      <c r="Q92" s="5"/>
      <c r="R92" s="5">
        <v>1</v>
      </c>
      <c r="S92" s="5">
        <v>3</v>
      </c>
      <c r="T92" s="5">
        <v>1</v>
      </c>
      <c r="U92" s="5"/>
      <c r="V92" s="5"/>
      <c r="W92" s="5">
        <v>20</v>
      </c>
      <c r="X92" s="5"/>
      <c r="Y92" s="88">
        <v>29</v>
      </c>
      <c r="Z92" s="58"/>
      <c r="AA92" s="58"/>
      <c r="AB92" s="58"/>
    </row>
    <row r="93" spans="1:28">
      <c r="A93" s="5" t="s">
        <v>94</v>
      </c>
      <c r="B93" s="5">
        <v>2022</v>
      </c>
      <c r="C93" s="6">
        <v>44696</v>
      </c>
      <c r="D93" s="5" t="s">
        <v>72</v>
      </c>
      <c r="E93" s="5" t="s">
        <v>209</v>
      </c>
      <c r="F93" s="5" t="s">
        <v>209</v>
      </c>
      <c r="G93" s="5" t="s">
        <v>568</v>
      </c>
      <c r="H93" s="5" t="s">
        <v>56</v>
      </c>
      <c r="I93" s="16">
        <f>(C93-VLOOKUP(G93,Riders!$A$2:$C$2013,2,FALSE))/365</f>
        <v>28.052054794520547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88"/>
      <c r="Z93" s="58"/>
      <c r="AA93" s="58"/>
      <c r="AB93" s="58"/>
    </row>
    <row r="94" spans="1:28">
      <c r="A94" s="5" t="s">
        <v>94</v>
      </c>
      <c r="B94" s="5">
        <v>2022</v>
      </c>
      <c r="C94" s="6">
        <v>44696</v>
      </c>
      <c r="D94" s="5" t="s">
        <v>72</v>
      </c>
      <c r="E94" s="5" t="s">
        <v>209</v>
      </c>
      <c r="F94" s="5" t="s">
        <v>209</v>
      </c>
      <c r="G94" s="5" t="s">
        <v>226</v>
      </c>
      <c r="H94" s="5" t="s">
        <v>40</v>
      </c>
      <c r="I94" s="16">
        <f>(C94-VLOOKUP(G94,Riders!$A$2:$C$2013,2,FALSE))/365</f>
        <v>25.112328767123287</v>
      </c>
      <c r="J94" s="5">
        <v>4</v>
      </c>
      <c r="K94" s="5"/>
      <c r="L94" s="5">
        <v>1</v>
      </c>
      <c r="M94" s="5"/>
      <c r="N94" s="5">
        <v>5</v>
      </c>
      <c r="O94" s="5">
        <v>3</v>
      </c>
      <c r="P94" s="5"/>
      <c r="Q94" s="5">
        <v>2</v>
      </c>
      <c r="R94" s="5"/>
      <c r="S94" s="5"/>
      <c r="T94" s="5"/>
      <c r="U94" s="5">
        <v>1</v>
      </c>
      <c r="V94" s="5">
        <v>10</v>
      </c>
      <c r="W94" s="5"/>
      <c r="X94" s="5"/>
      <c r="Y94" s="88">
        <v>22</v>
      </c>
      <c r="Z94" s="58"/>
      <c r="AA94" s="58"/>
      <c r="AB94" s="58"/>
    </row>
    <row r="95" spans="1:28">
      <c r="A95" s="5" t="s">
        <v>94</v>
      </c>
      <c r="B95" s="5">
        <v>2022</v>
      </c>
      <c r="C95" s="6">
        <v>44696</v>
      </c>
      <c r="D95" s="5" t="s">
        <v>72</v>
      </c>
      <c r="E95" s="5" t="s">
        <v>209</v>
      </c>
      <c r="F95" s="5" t="s">
        <v>209</v>
      </c>
      <c r="G95" s="5" t="s">
        <v>571</v>
      </c>
      <c r="H95" s="5" t="s">
        <v>40</v>
      </c>
      <c r="I95" s="16">
        <f>(C95-VLOOKUP(G95,Riders!$A$2:$C$2013,2,FALSE))/365</f>
        <v>20.347945205479451</v>
      </c>
      <c r="J95" s="5">
        <v>4</v>
      </c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88"/>
      <c r="Z95" s="58"/>
      <c r="AA95" s="58"/>
      <c r="AB95" s="58"/>
    </row>
    <row r="96" spans="1:28">
      <c r="A96" s="5" t="s">
        <v>94</v>
      </c>
      <c r="B96" s="5">
        <v>2022</v>
      </c>
      <c r="C96" s="6">
        <v>44696</v>
      </c>
      <c r="D96" s="5" t="s">
        <v>72</v>
      </c>
      <c r="E96" s="5" t="s">
        <v>209</v>
      </c>
      <c r="F96" s="5" t="s">
        <v>209</v>
      </c>
      <c r="G96" s="5" t="s">
        <v>581</v>
      </c>
      <c r="H96" s="5" t="s">
        <v>15</v>
      </c>
      <c r="I96" s="16" t="e">
        <f>(C96-VLOOKUP(G96,Riders!$A$2:$C$2013,2,FALSE))/365</f>
        <v>#N/A</v>
      </c>
      <c r="J96" s="5">
        <v>5</v>
      </c>
      <c r="K96" s="5">
        <v>2</v>
      </c>
      <c r="L96" s="5"/>
      <c r="M96" s="5">
        <v>2</v>
      </c>
      <c r="N96" s="5"/>
      <c r="O96" s="5"/>
      <c r="P96" s="5">
        <v>3</v>
      </c>
      <c r="Q96" s="5"/>
      <c r="R96" s="5"/>
      <c r="S96" s="5">
        <v>2</v>
      </c>
      <c r="T96" s="5"/>
      <c r="U96" s="5"/>
      <c r="V96" s="5">
        <v>4</v>
      </c>
      <c r="W96" s="5"/>
      <c r="X96" s="5"/>
      <c r="Y96" s="88">
        <v>13</v>
      </c>
      <c r="Z96" s="58"/>
      <c r="AA96" s="58"/>
      <c r="AB96" s="58"/>
    </row>
    <row r="97" spans="1:28">
      <c r="A97" s="5" t="s">
        <v>94</v>
      </c>
      <c r="B97" s="5">
        <v>2022</v>
      </c>
      <c r="C97" s="6">
        <v>44696</v>
      </c>
      <c r="D97" s="5" t="s">
        <v>72</v>
      </c>
      <c r="E97" s="5" t="s">
        <v>209</v>
      </c>
      <c r="F97" s="5" t="s">
        <v>209</v>
      </c>
      <c r="G97" s="5" t="s">
        <v>234</v>
      </c>
      <c r="H97" s="5" t="s">
        <v>15</v>
      </c>
      <c r="I97" s="16">
        <f>(C97-VLOOKUP(G97,Riders!$A$2:$C$2013,2,FALSE))/365</f>
        <v>22.884931506849316</v>
      </c>
      <c r="J97" s="5">
        <v>5</v>
      </c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88"/>
      <c r="Z97" s="58"/>
      <c r="AA97" s="58"/>
      <c r="AB97" s="58"/>
    </row>
    <row r="98" spans="1:28">
      <c r="A98" s="5" t="s">
        <v>94</v>
      </c>
      <c r="B98" s="5">
        <v>2022</v>
      </c>
      <c r="C98" s="6">
        <v>44696</v>
      </c>
      <c r="D98" s="5" t="s">
        <v>72</v>
      </c>
      <c r="E98" s="5" t="s">
        <v>209</v>
      </c>
      <c r="F98" s="5" t="s">
        <v>209</v>
      </c>
      <c r="G98" s="5" t="s">
        <v>278</v>
      </c>
      <c r="H98" s="5" t="s">
        <v>67</v>
      </c>
      <c r="I98" s="16">
        <f>(C98-VLOOKUP(G98,Riders!$A$2:$C$2013,2,FALSE))/365</f>
        <v>27.909589041095892</v>
      </c>
      <c r="J98" s="5">
        <v>6</v>
      </c>
      <c r="K98" s="5">
        <v>3</v>
      </c>
      <c r="L98" s="5">
        <v>2</v>
      </c>
      <c r="M98" s="5">
        <v>3</v>
      </c>
      <c r="N98" s="5"/>
      <c r="O98" s="5"/>
      <c r="P98" s="5">
        <v>1</v>
      </c>
      <c r="Q98" s="5">
        <v>1</v>
      </c>
      <c r="R98" s="5"/>
      <c r="S98" s="5"/>
      <c r="T98" s="5"/>
      <c r="U98" s="5">
        <v>2</v>
      </c>
      <c r="V98" s="5"/>
      <c r="W98" s="5"/>
      <c r="X98" s="5"/>
      <c r="Y98" s="88">
        <v>12</v>
      </c>
      <c r="Z98" s="58"/>
      <c r="AA98" s="58"/>
      <c r="AB98" s="58"/>
    </row>
    <row r="99" spans="1:28">
      <c r="A99" s="5" t="s">
        <v>94</v>
      </c>
      <c r="B99" s="5">
        <v>2022</v>
      </c>
      <c r="C99" s="6">
        <v>44696</v>
      </c>
      <c r="D99" s="5" t="s">
        <v>72</v>
      </c>
      <c r="E99" s="5" t="s">
        <v>209</v>
      </c>
      <c r="F99" s="5" t="s">
        <v>209</v>
      </c>
      <c r="G99" s="5" t="s">
        <v>605</v>
      </c>
      <c r="H99" s="5" t="s">
        <v>67</v>
      </c>
      <c r="I99" s="16">
        <f>(C99-VLOOKUP(G99,Riders!$A$2:$C$2013,2,FALSE))/365</f>
        <v>20.304109589041097</v>
      </c>
      <c r="J99" s="5">
        <v>6</v>
      </c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88"/>
      <c r="Z99" s="58"/>
      <c r="AA99" s="58"/>
      <c r="AB99" s="58"/>
    </row>
    <row r="100" spans="1:28">
      <c r="A100" s="5" t="s">
        <v>94</v>
      </c>
      <c r="B100" s="5">
        <v>2022</v>
      </c>
      <c r="C100" s="6">
        <v>44696</v>
      </c>
      <c r="D100" s="5" t="s">
        <v>72</v>
      </c>
      <c r="E100" s="5" t="s">
        <v>209</v>
      </c>
      <c r="F100" s="5" t="s">
        <v>209</v>
      </c>
      <c r="G100" s="5" t="s">
        <v>300</v>
      </c>
      <c r="H100" s="5" t="s">
        <v>239</v>
      </c>
      <c r="I100" s="16">
        <f>(C100-VLOOKUP(G100,Riders!$A$2:$C$2013,2,FALSE))/365</f>
        <v>23.698630136986303</v>
      </c>
      <c r="J100" s="5">
        <v>7</v>
      </c>
      <c r="K100" s="5"/>
      <c r="L100" s="5"/>
      <c r="M100" s="5"/>
      <c r="N100" s="5"/>
      <c r="O100" s="5"/>
      <c r="P100" s="5"/>
      <c r="Q100" s="5">
        <v>5</v>
      </c>
      <c r="R100" s="5">
        <v>3</v>
      </c>
      <c r="S100" s="5"/>
      <c r="T100" s="5">
        <v>3</v>
      </c>
      <c r="U100" s="5"/>
      <c r="V100" s="5"/>
      <c r="W100" s="5"/>
      <c r="X100" s="5"/>
      <c r="Y100" s="88">
        <v>11</v>
      </c>
      <c r="Z100" s="58"/>
      <c r="AA100" s="58"/>
      <c r="AB100" s="58"/>
    </row>
    <row r="101" spans="1:28">
      <c r="A101" s="5" t="s">
        <v>94</v>
      </c>
      <c r="B101" s="5">
        <v>2022</v>
      </c>
      <c r="C101" s="6">
        <v>44696</v>
      </c>
      <c r="D101" s="5" t="s">
        <v>72</v>
      </c>
      <c r="E101" s="5" t="s">
        <v>209</v>
      </c>
      <c r="F101" s="5" t="s">
        <v>209</v>
      </c>
      <c r="G101" s="5" t="s">
        <v>629</v>
      </c>
      <c r="H101" s="5" t="s">
        <v>239</v>
      </c>
      <c r="I101" s="16">
        <f>(C101-VLOOKUP(G101,Riders!$A$2:$C$2013,2,FALSE))/365</f>
        <v>24.986301369863014</v>
      </c>
      <c r="J101" s="5">
        <v>7</v>
      </c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88"/>
      <c r="Z101" s="58"/>
      <c r="AA101" s="58"/>
      <c r="AB101" s="58"/>
    </row>
    <row r="102" spans="1:28">
      <c r="A102" s="5" t="s">
        <v>94</v>
      </c>
      <c r="B102" s="5">
        <v>2022</v>
      </c>
      <c r="C102" s="6">
        <v>44696</v>
      </c>
      <c r="D102" s="5" t="s">
        <v>72</v>
      </c>
      <c r="E102" s="5" t="s">
        <v>209</v>
      </c>
      <c r="F102" s="5" t="s">
        <v>209</v>
      </c>
      <c r="G102" s="5" t="s">
        <v>266</v>
      </c>
      <c r="H102" s="5" t="s">
        <v>25</v>
      </c>
      <c r="I102" s="16">
        <f>(C102-VLOOKUP(G102,Riders!$A$2:$C$2013,2,FALSE))/365</f>
        <v>21.345205479452055</v>
      </c>
      <c r="J102" s="5">
        <v>8</v>
      </c>
      <c r="K102" s="5"/>
      <c r="L102" s="5">
        <v>3</v>
      </c>
      <c r="M102" s="5">
        <v>1</v>
      </c>
      <c r="N102" s="5"/>
      <c r="O102" s="5">
        <v>1</v>
      </c>
      <c r="P102" s="5"/>
      <c r="Q102" s="5"/>
      <c r="R102" s="5"/>
      <c r="S102" s="5"/>
      <c r="T102" s="5"/>
      <c r="U102" s="5"/>
      <c r="V102" s="5"/>
      <c r="W102" s="5"/>
      <c r="X102" s="5"/>
      <c r="Y102" s="88">
        <v>5</v>
      </c>
      <c r="Z102" s="58"/>
      <c r="AA102" s="58"/>
      <c r="AB102" s="58"/>
    </row>
    <row r="103" spans="1:28">
      <c r="A103" s="5" t="s">
        <v>94</v>
      </c>
      <c r="B103" s="5">
        <v>2022</v>
      </c>
      <c r="C103" s="6">
        <v>44696</v>
      </c>
      <c r="D103" s="5" t="s">
        <v>72</v>
      </c>
      <c r="E103" s="5" t="s">
        <v>209</v>
      </c>
      <c r="F103" s="5" t="s">
        <v>209</v>
      </c>
      <c r="G103" s="5" t="s">
        <v>246</v>
      </c>
      <c r="H103" s="5" t="s">
        <v>25</v>
      </c>
      <c r="I103" s="16">
        <f>(C103-VLOOKUP(G103,Riders!$A$2:$C$2013,2,FALSE))/365</f>
        <v>19.923287671232877</v>
      </c>
      <c r="J103" s="5">
        <v>8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88"/>
      <c r="Z103" s="58"/>
      <c r="AA103" s="58"/>
      <c r="AB103" s="58"/>
    </row>
    <row r="104" spans="1:28">
      <c r="A104" s="5" t="s">
        <v>94</v>
      </c>
      <c r="B104" s="5">
        <v>2022</v>
      </c>
      <c r="C104" s="6">
        <v>44696</v>
      </c>
      <c r="D104" s="5" t="s">
        <v>72</v>
      </c>
      <c r="E104" s="5" t="s">
        <v>209</v>
      </c>
      <c r="F104" s="5" t="s">
        <v>209</v>
      </c>
      <c r="G104" s="5" t="s">
        <v>142</v>
      </c>
      <c r="H104" s="5" t="s">
        <v>61</v>
      </c>
      <c r="I104" s="16">
        <f>(C104-VLOOKUP(G104,Riders!$A$2:$C$2013,2,FALSE))/365</f>
        <v>29.931506849315067</v>
      </c>
      <c r="J104" s="5">
        <v>9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2</v>
      </c>
      <c r="U104" s="5"/>
      <c r="V104" s="5">
        <v>2</v>
      </c>
      <c r="W104" s="5"/>
      <c r="X104" s="5"/>
      <c r="Y104" s="88">
        <v>4</v>
      </c>
      <c r="Z104" s="58"/>
      <c r="AA104" s="58"/>
      <c r="AB104" s="58"/>
    </row>
    <row r="105" spans="1:28">
      <c r="A105" s="5" t="s">
        <v>94</v>
      </c>
      <c r="B105" s="5">
        <v>2022</v>
      </c>
      <c r="C105" s="6">
        <v>44696</v>
      </c>
      <c r="D105" s="5" t="s">
        <v>72</v>
      </c>
      <c r="E105" s="5" t="s">
        <v>209</v>
      </c>
      <c r="F105" s="5" t="s">
        <v>209</v>
      </c>
      <c r="G105" s="5" t="s">
        <v>585</v>
      </c>
      <c r="H105" s="5" t="s">
        <v>61</v>
      </c>
      <c r="I105" s="16">
        <f>(C105-VLOOKUP(G105,Riders!$A$2:$C$2013,2,FALSE))/365</f>
        <v>22.838356164383562</v>
      </c>
      <c r="J105" s="5">
        <v>9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88"/>
      <c r="Z105" s="58"/>
      <c r="AA105" s="58"/>
      <c r="AB105" s="58"/>
    </row>
    <row r="106" spans="1:28">
      <c r="A106" s="5" t="s">
        <v>94</v>
      </c>
      <c r="B106" s="5">
        <v>2022</v>
      </c>
      <c r="C106" s="6">
        <v>44696</v>
      </c>
      <c r="D106" s="5" t="s">
        <v>72</v>
      </c>
      <c r="E106" s="5" t="s">
        <v>209</v>
      </c>
      <c r="F106" s="5" t="s">
        <v>209</v>
      </c>
      <c r="G106" s="5" t="s">
        <v>265</v>
      </c>
      <c r="H106" s="5" t="s">
        <v>51</v>
      </c>
      <c r="I106" s="16">
        <f>(C106-VLOOKUP(G106,Riders!$A$2:$C$2013,2,FALSE))/365</f>
        <v>20.284931506849315</v>
      </c>
      <c r="J106" s="5">
        <v>10</v>
      </c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88">
        <v>0</v>
      </c>
      <c r="Z106" s="58"/>
      <c r="AA106" s="58"/>
      <c r="AB106" s="58"/>
    </row>
    <row r="107" spans="1:28">
      <c r="A107" s="5" t="s">
        <v>94</v>
      </c>
      <c r="B107" s="5">
        <v>2022</v>
      </c>
      <c r="C107" s="6">
        <v>44696</v>
      </c>
      <c r="D107" s="5" t="s">
        <v>72</v>
      </c>
      <c r="E107" s="5" t="s">
        <v>209</v>
      </c>
      <c r="F107" s="5" t="s">
        <v>209</v>
      </c>
      <c r="G107" s="5" t="s">
        <v>4963</v>
      </c>
      <c r="H107" s="5" t="s">
        <v>51</v>
      </c>
      <c r="I107" s="16">
        <f>(C107-VLOOKUP(G107,Riders!$A$2:$C$2013,2,FALSE))/365</f>
        <v>19.202739726027396</v>
      </c>
      <c r="J107" s="5">
        <v>10</v>
      </c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88"/>
      <c r="Z107" s="58"/>
      <c r="AA107" s="58"/>
      <c r="AB107" s="58"/>
    </row>
    <row r="108" spans="1:28">
      <c r="A108" s="5" t="s">
        <v>94</v>
      </c>
      <c r="B108" s="5">
        <v>2022</v>
      </c>
      <c r="C108" s="6">
        <v>44696</v>
      </c>
      <c r="D108" s="5" t="s">
        <v>72</v>
      </c>
      <c r="E108" s="5" t="s">
        <v>209</v>
      </c>
      <c r="F108" s="5" t="s">
        <v>209</v>
      </c>
      <c r="G108" s="5" t="s">
        <v>604</v>
      </c>
      <c r="H108" s="5" t="s">
        <v>27</v>
      </c>
      <c r="I108" s="16">
        <f>(C108-VLOOKUP(G108,Riders!$A$2:$C$2013,2,FALSE))/365</f>
        <v>20.457534246575342</v>
      </c>
      <c r="J108" s="5">
        <v>11</v>
      </c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88">
        <v>0</v>
      </c>
      <c r="Z108" s="58"/>
      <c r="AA108" s="58"/>
      <c r="AB108" s="58"/>
    </row>
    <row r="109" spans="1:28">
      <c r="A109" s="5" t="s">
        <v>94</v>
      </c>
      <c r="B109" s="5">
        <v>2022</v>
      </c>
      <c r="C109" s="6">
        <v>44696</v>
      </c>
      <c r="D109" s="5" t="s">
        <v>72</v>
      </c>
      <c r="E109" s="5" t="s">
        <v>209</v>
      </c>
      <c r="F109" s="5" t="s">
        <v>209</v>
      </c>
      <c r="G109" s="5" t="s">
        <v>537</v>
      </c>
      <c r="H109" s="5" t="s">
        <v>27</v>
      </c>
      <c r="I109" s="16">
        <f>(C109-VLOOKUP(G109,Riders!$A$2:$C$2013,2,FALSE))/365</f>
        <v>20.931506849315067</v>
      </c>
      <c r="J109" s="5">
        <v>11</v>
      </c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88"/>
      <c r="Z109" s="58"/>
      <c r="AA109" s="58"/>
      <c r="AB109" s="58"/>
    </row>
    <row r="110" spans="1:28">
      <c r="A110" s="5" t="s">
        <v>94</v>
      </c>
      <c r="B110" s="5">
        <v>2022</v>
      </c>
      <c r="C110" s="6">
        <v>44696</v>
      </c>
      <c r="D110" s="5" t="s">
        <v>72</v>
      </c>
      <c r="E110" s="5" t="s">
        <v>209</v>
      </c>
      <c r="F110" s="5" t="s">
        <v>209</v>
      </c>
      <c r="G110" s="5" t="s">
        <v>587</v>
      </c>
      <c r="H110" s="5" t="s">
        <v>44</v>
      </c>
      <c r="I110" s="16">
        <f>(C110-VLOOKUP(G110,Riders!$A$2:$C$2013,2,FALSE))/365</f>
        <v>20.80821917808219</v>
      </c>
      <c r="J110" s="5">
        <v>12</v>
      </c>
      <c r="K110" s="5"/>
      <c r="L110" s="5"/>
      <c r="M110" s="5"/>
      <c r="N110" s="5">
        <v>1</v>
      </c>
      <c r="O110" s="5">
        <v>2</v>
      </c>
      <c r="P110" s="5"/>
      <c r="Q110" s="5"/>
      <c r="R110" s="5">
        <v>5</v>
      </c>
      <c r="S110" s="5"/>
      <c r="T110" s="5"/>
      <c r="U110" s="5"/>
      <c r="V110" s="5"/>
      <c r="W110" s="5"/>
      <c r="X110" s="5">
        <v>20</v>
      </c>
      <c r="Y110" s="88">
        <v>-12</v>
      </c>
      <c r="Z110" s="58"/>
      <c r="AA110" s="58"/>
      <c r="AB110" s="58"/>
    </row>
    <row r="111" spans="1:28">
      <c r="A111" s="5" t="s">
        <v>94</v>
      </c>
      <c r="B111" s="5">
        <v>2022</v>
      </c>
      <c r="C111" s="6">
        <v>44696</v>
      </c>
      <c r="D111" s="5" t="s">
        <v>72</v>
      </c>
      <c r="E111" s="5" t="s">
        <v>209</v>
      </c>
      <c r="F111" s="5" t="s">
        <v>209</v>
      </c>
      <c r="G111" s="5" t="s">
        <v>248</v>
      </c>
      <c r="H111" s="5" t="s">
        <v>44</v>
      </c>
      <c r="I111" s="16">
        <f>(C111-VLOOKUP(G111,Riders!$A$2:$C$2013,2,FALSE))/365</f>
        <v>19.789041095890411</v>
      </c>
      <c r="J111" s="5">
        <v>12</v>
      </c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88"/>
      <c r="Z111" s="58"/>
      <c r="AA111" s="58"/>
      <c r="AB111" s="58"/>
    </row>
    <row r="112" spans="1:28">
      <c r="A112" s="5" t="s">
        <v>94</v>
      </c>
      <c r="B112" s="5">
        <v>2022</v>
      </c>
      <c r="C112" s="6">
        <v>44696</v>
      </c>
      <c r="D112" s="5" t="s">
        <v>72</v>
      </c>
      <c r="E112" s="5" t="s">
        <v>209</v>
      </c>
      <c r="F112" s="5" t="s">
        <v>209</v>
      </c>
      <c r="G112" s="5" t="s">
        <v>1069</v>
      </c>
      <c r="H112" s="5" t="s">
        <v>38</v>
      </c>
      <c r="I112" s="16">
        <f>(C112-VLOOKUP(G112,Riders!$A$2:$C$2013,2,FALSE))/365</f>
        <v>27.136986301369863</v>
      </c>
      <c r="J112" s="5">
        <v>13</v>
      </c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>
        <v>20</v>
      </c>
      <c r="Y112" s="88">
        <v>-20</v>
      </c>
      <c r="Z112" s="58"/>
      <c r="AA112" s="58"/>
      <c r="AB112" s="58"/>
    </row>
    <row r="113" spans="1:28">
      <c r="A113" s="5" t="s">
        <v>94</v>
      </c>
      <c r="B113" s="5">
        <v>2022</v>
      </c>
      <c r="C113" s="6">
        <v>44696</v>
      </c>
      <c r="D113" s="5" t="s">
        <v>72</v>
      </c>
      <c r="E113" s="5" t="s">
        <v>209</v>
      </c>
      <c r="F113" s="5" t="s">
        <v>209</v>
      </c>
      <c r="G113" s="5" t="s">
        <v>251</v>
      </c>
      <c r="H113" s="5" t="s">
        <v>38</v>
      </c>
      <c r="I113" s="16">
        <f>(C113-VLOOKUP(G113,Riders!$A$2:$C$2013,2,FALSE))/365</f>
        <v>28.126027397260273</v>
      </c>
      <c r="J113" s="5">
        <v>13</v>
      </c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88"/>
      <c r="Z113" s="58"/>
      <c r="AA113" s="58"/>
      <c r="AB113" s="58"/>
    </row>
    <row r="114" spans="1:28">
      <c r="A114" s="5" t="s">
        <v>94</v>
      </c>
      <c r="B114" s="5">
        <v>2022</v>
      </c>
      <c r="C114" s="6">
        <v>44696</v>
      </c>
      <c r="D114" s="5" t="s">
        <v>72</v>
      </c>
      <c r="E114" s="5" t="s">
        <v>209</v>
      </c>
      <c r="F114" s="5" t="s">
        <v>209</v>
      </c>
      <c r="G114" s="5" t="s">
        <v>4964</v>
      </c>
      <c r="H114" s="5" t="s">
        <v>49</v>
      </c>
      <c r="I114" s="16">
        <f>(C114-VLOOKUP(G114,Riders!$A$2:$C$2013,2,FALSE))/365</f>
        <v>20.153424657534245</v>
      </c>
      <c r="J114" s="5">
        <v>14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>
        <v>20</v>
      </c>
      <c r="Y114" s="88">
        <v>-20</v>
      </c>
      <c r="Z114" s="58"/>
      <c r="AA114" s="58"/>
      <c r="AB114" s="58"/>
    </row>
    <row r="115" spans="1:28">
      <c r="A115" s="5" t="s">
        <v>94</v>
      </c>
      <c r="B115" s="5">
        <v>2022</v>
      </c>
      <c r="C115" s="6">
        <v>44696</v>
      </c>
      <c r="D115" s="5" t="s">
        <v>72</v>
      </c>
      <c r="E115" s="5" t="s">
        <v>209</v>
      </c>
      <c r="F115" s="5" t="s">
        <v>209</v>
      </c>
      <c r="G115" s="5" t="s">
        <v>231</v>
      </c>
      <c r="H115" s="5" t="s">
        <v>49</v>
      </c>
      <c r="I115" s="16" t="e">
        <f>(C115-VLOOKUP(G115,Riders!$A$2:$C$2013,2,FALSE))/365</f>
        <v>#N/A</v>
      </c>
      <c r="J115" s="5">
        <v>14</v>
      </c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88"/>
      <c r="Z115" s="58"/>
      <c r="AA115" s="58"/>
      <c r="AB115" s="58"/>
    </row>
    <row r="116" spans="1:28">
      <c r="A116" s="5" t="s">
        <v>94</v>
      </c>
      <c r="B116" s="5">
        <v>2022</v>
      </c>
      <c r="C116" s="6">
        <v>44696</v>
      </c>
      <c r="D116" s="5" t="s">
        <v>72</v>
      </c>
      <c r="E116" s="5" t="s">
        <v>209</v>
      </c>
      <c r="F116" s="5" t="s">
        <v>209</v>
      </c>
      <c r="G116" s="5" t="s">
        <v>270</v>
      </c>
      <c r="H116" s="5" t="s">
        <v>271</v>
      </c>
      <c r="I116" s="16">
        <f>(C116-VLOOKUP(G116,Riders!$A$2:$C$2013,2,FALSE))/365</f>
        <v>19.093150684931508</v>
      </c>
      <c r="J116" s="5">
        <v>15</v>
      </c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>
        <v>20</v>
      </c>
      <c r="Y116" s="88" t="s">
        <v>318</v>
      </c>
      <c r="Z116" s="58"/>
      <c r="AA116" s="58"/>
      <c r="AB116" s="58"/>
    </row>
    <row r="117" spans="1:28">
      <c r="A117" s="5" t="s">
        <v>94</v>
      </c>
      <c r="B117" s="5">
        <v>2022</v>
      </c>
      <c r="C117" s="6">
        <v>44696</v>
      </c>
      <c r="D117" s="5" t="s">
        <v>72</v>
      </c>
      <c r="E117" s="5" t="s">
        <v>209</v>
      </c>
      <c r="F117" s="5" t="s">
        <v>209</v>
      </c>
      <c r="G117" s="5" t="s">
        <v>298</v>
      </c>
      <c r="H117" s="5" t="s">
        <v>271</v>
      </c>
      <c r="I117" s="16">
        <f>(C117-VLOOKUP(G117,Riders!$A$2:$C$2013,2,FALSE))/365</f>
        <v>20.454794520547946</v>
      </c>
      <c r="J117" s="5">
        <v>15</v>
      </c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88"/>
      <c r="Z117" s="58"/>
      <c r="AA117" s="58"/>
      <c r="AB117" s="58"/>
    </row>
    <row r="118" spans="1:28">
      <c r="A118" s="1" t="s">
        <v>103</v>
      </c>
      <c r="B118" s="1">
        <v>2022</v>
      </c>
      <c r="C118" s="2">
        <v>44675</v>
      </c>
      <c r="D118" s="1" t="s">
        <v>72</v>
      </c>
      <c r="E118" s="1" t="s">
        <v>209</v>
      </c>
      <c r="F118" s="1" t="s">
        <v>209</v>
      </c>
      <c r="G118" s="1" t="s">
        <v>564</v>
      </c>
      <c r="H118" s="1" t="s">
        <v>17</v>
      </c>
      <c r="I118" s="1"/>
      <c r="J118" s="1">
        <v>1</v>
      </c>
      <c r="K118" s="1">
        <v>5</v>
      </c>
      <c r="L118" s="1"/>
      <c r="M118" s="1">
        <v>5</v>
      </c>
      <c r="N118" s="1">
        <v>5</v>
      </c>
      <c r="O118" s="1"/>
      <c r="P118" s="1">
        <v>5</v>
      </c>
      <c r="Q118" s="1">
        <v>5</v>
      </c>
      <c r="R118" s="1">
        <v>2</v>
      </c>
      <c r="S118" s="1">
        <v>3</v>
      </c>
      <c r="T118" s="1">
        <v>3</v>
      </c>
      <c r="U118" s="1"/>
      <c r="V118" s="1"/>
      <c r="W118" s="1"/>
      <c r="X118" s="1"/>
      <c r="Y118" s="91">
        <v>33</v>
      </c>
      <c r="Z118" s="123">
        <v>1.9263888888888889</v>
      </c>
      <c r="AA118" s="58">
        <v>38.933</v>
      </c>
      <c r="AB118" s="58">
        <v>30</v>
      </c>
    </row>
    <row r="119" spans="1:28">
      <c r="A119" s="1" t="s">
        <v>103</v>
      </c>
      <c r="B119" s="1">
        <v>2022</v>
      </c>
      <c r="C119" s="2">
        <v>44675</v>
      </c>
      <c r="D119" s="1" t="s">
        <v>72</v>
      </c>
      <c r="E119" s="1" t="s">
        <v>209</v>
      </c>
      <c r="F119" s="1" t="s">
        <v>209</v>
      </c>
      <c r="G119" s="1" t="s">
        <v>563</v>
      </c>
      <c r="H119" s="1" t="s">
        <v>17</v>
      </c>
      <c r="I119" s="1"/>
      <c r="J119" s="1">
        <v>1</v>
      </c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91"/>
      <c r="Z119" s="58"/>
      <c r="AA119" s="58"/>
      <c r="AB119" s="58"/>
    </row>
    <row r="120" spans="1:28">
      <c r="A120" s="1" t="s">
        <v>103</v>
      </c>
      <c r="B120" s="1">
        <v>2022</v>
      </c>
      <c r="C120" s="2">
        <v>44675</v>
      </c>
      <c r="D120" s="1" t="s">
        <v>72</v>
      </c>
      <c r="E120" s="1" t="s">
        <v>209</v>
      </c>
      <c r="F120" s="1" t="s">
        <v>209</v>
      </c>
      <c r="G120" s="1" t="s">
        <v>233</v>
      </c>
      <c r="H120" s="1" t="s">
        <v>53</v>
      </c>
      <c r="I120" s="1"/>
      <c r="J120" s="1">
        <v>2</v>
      </c>
      <c r="K120" s="1">
        <v>3</v>
      </c>
      <c r="L120" s="1">
        <v>3</v>
      </c>
      <c r="M120" s="1">
        <v>3</v>
      </c>
      <c r="N120" s="1"/>
      <c r="O120" s="1"/>
      <c r="P120" s="1"/>
      <c r="Q120" s="1"/>
      <c r="R120" s="1"/>
      <c r="S120" s="1">
        <v>2</v>
      </c>
      <c r="T120" s="1">
        <v>5</v>
      </c>
      <c r="U120" s="1">
        <v>1</v>
      </c>
      <c r="V120" s="1">
        <v>6</v>
      </c>
      <c r="W120" s="1"/>
      <c r="X120" s="1"/>
      <c r="Y120" s="91">
        <v>23</v>
      </c>
      <c r="Z120" s="58"/>
      <c r="AA120" s="58"/>
      <c r="AB120" s="58"/>
    </row>
    <row r="121" spans="1:28">
      <c r="A121" s="1" t="s">
        <v>103</v>
      </c>
      <c r="B121" s="1">
        <v>2022</v>
      </c>
      <c r="C121" s="2">
        <v>44675</v>
      </c>
      <c r="D121" s="1" t="s">
        <v>72</v>
      </c>
      <c r="E121" s="1" t="s">
        <v>209</v>
      </c>
      <c r="F121" s="1" t="s">
        <v>209</v>
      </c>
      <c r="G121" s="1" t="s">
        <v>327</v>
      </c>
      <c r="H121" s="1" t="s">
        <v>53</v>
      </c>
      <c r="I121" s="1"/>
      <c r="J121" s="1">
        <v>2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91"/>
      <c r="Z121" s="58"/>
      <c r="AA121" s="58"/>
      <c r="AB121" s="58"/>
    </row>
    <row r="122" spans="1:28">
      <c r="A122" s="1" t="s">
        <v>103</v>
      </c>
      <c r="B122" s="1">
        <v>2022</v>
      </c>
      <c r="C122" s="2">
        <v>44675</v>
      </c>
      <c r="D122" s="1" t="s">
        <v>72</v>
      </c>
      <c r="E122" s="1" t="s">
        <v>209</v>
      </c>
      <c r="F122" s="1" t="s">
        <v>209</v>
      </c>
      <c r="G122" s="1" t="s">
        <v>244</v>
      </c>
      <c r="H122" s="1" t="s">
        <v>245</v>
      </c>
      <c r="I122" s="1"/>
      <c r="J122" s="1">
        <v>3</v>
      </c>
      <c r="K122" s="1">
        <v>1</v>
      </c>
      <c r="L122" s="1"/>
      <c r="M122" s="1">
        <v>1</v>
      </c>
      <c r="N122" s="1"/>
      <c r="O122" s="1">
        <v>2</v>
      </c>
      <c r="P122" s="1">
        <v>3</v>
      </c>
      <c r="Q122" s="1"/>
      <c r="R122" s="1"/>
      <c r="S122" s="1"/>
      <c r="T122" s="1">
        <v>1</v>
      </c>
      <c r="U122" s="1"/>
      <c r="V122" s="1">
        <v>10</v>
      </c>
      <c r="W122" s="1"/>
      <c r="X122" s="1"/>
      <c r="Y122" s="91">
        <v>18</v>
      </c>
      <c r="Z122" s="58"/>
      <c r="AA122" s="58"/>
      <c r="AB122" s="58"/>
    </row>
    <row r="123" spans="1:28">
      <c r="A123" s="1" t="s">
        <v>103</v>
      </c>
      <c r="B123" s="1">
        <v>2022</v>
      </c>
      <c r="C123" s="2">
        <v>44675</v>
      </c>
      <c r="D123" s="1" t="s">
        <v>72</v>
      </c>
      <c r="E123" s="1" t="s">
        <v>209</v>
      </c>
      <c r="F123" s="1" t="s">
        <v>209</v>
      </c>
      <c r="G123" s="1" t="s">
        <v>336</v>
      </c>
      <c r="H123" s="1" t="s">
        <v>245</v>
      </c>
      <c r="I123" s="1"/>
      <c r="J123" s="1">
        <v>3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91"/>
      <c r="Z123" s="58"/>
      <c r="AA123" s="58"/>
      <c r="AB123" s="58"/>
    </row>
    <row r="124" spans="1:28">
      <c r="A124" s="1" t="s">
        <v>103</v>
      </c>
      <c r="B124" s="1">
        <v>2022</v>
      </c>
      <c r="C124" s="2">
        <v>44675</v>
      </c>
      <c r="D124" s="1" t="s">
        <v>72</v>
      </c>
      <c r="E124" s="1" t="s">
        <v>209</v>
      </c>
      <c r="F124" s="1" t="s">
        <v>209</v>
      </c>
      <c r="G124" s="1" t="s">
        <v>275</v>
      </c>
      <c r="H124" s="1" t="s">
        <v>47</v>
      </c>
      <c r="I124" s="1"/>
      <c r="J124" s="1">
        <v>4</v>
      </c>
      <c r="K124" s="1"/>
      <c r="L124" s="1">
        <v>2</v>
      </c>
      <c r="M124" s="1"/>
      <c r="N124" s="1"/>
      <c r="O124" s="1">
        <v>3</v>
      </c>
      <c r="P124" s="1"/>
      <c r="Q124" s="1">
        <v>2</v>
      </c>
      <c r="R124" s="1">
        <v>1</v>
      </c>
      <c r="S124" s="1">
        <v>5</v>
      </c>
      <c r="T124" s="1"/>
      <c r="U124" s="1">
        <v>3</v>
      </c>
      <c r="V124" s="1">
        <v>2</v>
      </c>
      <c r="W124" s="1"/>
      <c r="X124" s="1"/>
      <c r="Y124" s="91">
        <v>18</v>
      </c>
      <c r="Z124" s="58"/>
      <c r="AA124" s="58"/>
      <c r="AB124" s="58"/>
    </row>
    <row r="125" spans="1:28">
      <c r="A125" s="1" t="s">
        <v>103</v>
      </c>
      <c r="B125" s="1">
        <v>2022</v>
      </c>
      <c r="C125" s="2">
        <v>44675</v>
      </c>
      <c r="D125" s="1" t="s">
        <v>72</v>
      </c>
      <c r="E125" s="1" t="s">
        <v>209</v>
      </c>
      <c r="F125" s="1" t="s">
        <v>209</v>
      </c>
      <c r="G125" s="1" t="s">
        <v>611</v>
      </c>
      <c r="H125" s="1" t="s">
        <v>47</v>
      </c>
      <c r="I125" s="1"/>
      <c r="J125" s="1">
        <v>4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91"/>
      <c r="Z125" s="58"/>
      <c r="AA125" s="58"/>
      <c r="AB125" s="58"/>
    </row>
    <row r="126" spans="1:28">
      <c r="A126" s="1" t="s">
        <v>103</v>
      </c>
      <c r="B126" s="1">
        <v>2022</v>
      </c>
      <c r="C126" s="2">
        <v>44675</v>
      </c>
      <c r="D126" s="1" t="s">
        <v>72</v>
      </c>
      <c r="E126" s="1" t="s">
        <v>209</v>
      </c>
      <c r="F126" s="1" t="s">
        <v>209</v>
      </c>
      <c r="G126" s="1" t="s">
        <v>1046</v>
      </c>
      <c r="H126" s="1" t="s">
        <v>51</v>
      </c>
      <c r="I126" s="1"/>
      <c r="J126" s="1">
        <v>5</v>
      </c>
      <c r="K126" s="1"/>
      <c r="L126" s="1"/>
      <c r="M126" s="1"/>
      <c r="N126" s="1"/>
      <c r="O126" s="1"/>
      <c r="P126" s="1"/>
      <c r="Q126" s="1"/>
      <c r="R126" s="1">
        <v>3</v>
      </c>
      <c r="S126" s="1"/>
      <c r="T126" s="1"/>
      <c r="U126" s="1">
        <v>5</v>
      </c>
      <c r="V126" s="1">
        <v>4</v>
      </c>
      <c r="W126" s="1"/>
      <c r="X126" s="1"/>
      <c r="Y126" s="91">
        <v>12</v>
      </c>
      <c r="Z126" s="58"/>
      <c r="AA126" s="58"/>
      <c r="AB126" s="58"/>
    </row>
    <row r="127" spans="1:28">
      <c r="A127" s="1" t="s">
        <v>103</v>
      </c>
      <c r="B127" s="1">
        <v>2022</v>
      </c>
      <c r="C127" s="2">
        <v>44675</v>
      </c>
      <c r="D127" s="1" t="s">
        <v>72</v>
      </c>
      <c r="E127" s="1" t="s">
        <v>209</v>
      </c>
      <c r="F127" s="1" t="s">
        <v>209</v>
      </c>
      <c r="G127" s="1" t="s">
        <v>243</v>
      </c>
      <c r="H127" s="1" t="s">
        <v>51</v>
      </c>
      <c r="I127" s="1"/>
      <c r="J127" s="1">
        <v>5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91"/>
      <c r="Z127" s="58"/>
      <c r="AA127" s="58"/>
      <c r="AB127" s="58"/>
    </row>
    <row r="128" spans="1:28">
      <c r="A128" s="1" t="s">
        <v>103</v>
      </c>
      <c r="B128" s="1">
        <v>2022</v>
      </c>
      <c r="C128" s="2">
        <v>44675</v>
      </c>
      <c r="D128" s="1" t="s">
        <v>72</v>
      </c>
      <c r="E128" s="1" t="s">
        <v>209</v>
      </c>
      <c r="F128" s="1" t="s">
        <v>209</v>
      </c>
      <c r="G128" s="1" t="s">
        <v>277</v>
      </c>
      <c r="H128" s="1" t="s">
        <v>36</v>
      </c>
      <c r="I128" s="1"/>
      <c r="J128" s="1">
        <v>6</v>
      </c>
      <c r="K128" s="1"/>
      <c r="L128" s="1">
        <v>5</v>
      </c>
      <c r="M128" s="1"/>
      <c r="N128" s="1">
        <v>2</v>
      </c>
      <c r="O128" s="1"/>
      <c r="P128" s="1"/>
      <c r="Q128" s="1">
        <v>3</v>
      </c>
      <c r="R128" s="1"/>
      <c r="S128" s="1"/>
      <c r="T128" s="1">
        <v>2</v>
      </c>
      <c r="U128" s="1"/>
      <c r="V128" s="1"/>
      <c r="W128" s="1"/>
      <c r="X128" s="1"/>
      <c r="Y128" s="91">
        <v>12</v>
      </c>
      <c r="Z128" s="58"/>
      <c r="AA128" s="58"/>
      <c r="AB128" s="58"/>
    </row>
    <row r="129" spans="1:28">
      <c r="A129" s="1" t="s">
        <v>103</v>
      </c>
      <c r="B129" s="1">
        <v>2022</v>
      </c>
      <c r="C129" s="2">
        <v>44675</v>
      </c>
      <c r="D129" s="1" t="s">
        <v>72</v>
      </c>
      <c r="E129" s="1" t="s">
        <v>209</v>
      </c>
      <c r="F129" s="1" t="s">
        <v>209</v>
      </c>
      <c r="G129" s="1" t="s">
        <v>4965</v>
      </c>
      <c r="H129" s="1" t="s">
        <v>36</v>
      </c>
      <c r="I129" s="1"/>
      <c r="J129" s="1">
        <v>6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91"/>
      <c r="Z129" s="58"/>
      <c r="AA129" s="58"/>
      <c r="AB129" s="58"/>
    </row>
    <row r="130" spans="1:28">
      <c r="A130" s="1" t="s">
        <v>103</v>
      </c>
      <c r="B130" s="1">
        <v>2022</v>
      </c>
      <c r="C130" s="2">
        <v>44675</v>
      </c>
      <c r="D130" s="1" t="s">
        <v>72</v>
      </c>
      <c r="E130" s="1" t="s">
        <v>209</v>
      </c>
      <c r="F130" s="1" t="s">
        <v>209</v>
      </c>
      <c r="G130" s="1" t="s">
        <v>240</v>
      </c>
      <c r="H130" s="1" t="s">
        <v>56</v>
      </c>
      <c r="I130" s="1"/>
      <c r="J130" s="1">
        <v>7</v>
      </c>
      <c r="K130" s="1"/>
      <c r="L130" s="1"/>
      <c r="M130" s="1"/>
      <c r="N130" s="1"/>
      <c r="O130" s="1"/>
      <c r="P130" s="1">
        <v>2</v>
      </c>
      <c r="Q130" s="1">
        <v>1</v>
      </c>
      <c r="R130" s="1"/>
      <c r="S130" s="1"/>
      <c r="T130" s="1"/>
      <c r="U130" s="1">
        <v>2</v>
      </c>
      <c r="V130" s="1"/>
      <c r="W130" s="1"/>
      <c r="X130" s="1"/>
      <c r="Y130" s="91">
        <v>5</v>
      </c>
      <c r="Z130" s="58"/>
      <c r="AA130" s="58"/>
      <c r="AB130" s="58"/>
    </row>
    <row r="131" spans="1:28">
      <c r="A131" s="1" t="s">
        <v>103</v>
      </c>
      <c r="B131" s="1">
        <v>2022</v>
      </c>
      <c r="C131" s="2">
        <v>44675</v>
      </c>
      <c r="D131" s="1" t="s">
        <v>72</v>
      </c>
      <c r="E131" s="1" t="s">
        <v>209</v>
      </c>
      <c r="F131" s="1" t="s">
        <v>209</v>
      </c>
      <c r="G131" s="1" t="s">
        <v>568</v>
      </c>
      <c r="H131" s="1" t="s">
        <v>56</v>
      </c>
      <c r="I131" s="1"/>
      <c r="J131" s="1">
        <v>7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91"/>
      <c r="Z131" s="58"/>
      <c r="AA131" s="58"/>
      <c r="AB131" s="58"/>
    </row>
    <row r="132" spans="1:28">
      <c r="A132" s="1" t="s">
        <v>103</v>
      </c>
      <c r="B132" s="1">
        <v>2022</v>
      </c>
      <c r="C132" s="2">
        <v>44675</v>
      </c>
      <c r="D132" s="1" t="s">
        <v>72</v>
      </c>
      <c r="E132" s="1" t="s">
        <v>209</v>
      </c>
      <c r="F132" s="1" t="s">
        <v>209</v>
      </c>
      <c r="G132" s="1" t="s">
        <v>234</v>
      </c>
      <c r="H132" s="1" t="s">
        <v>15</v>
      </c>
      <c r="I132" s="1"/>
      <c r="J132" s="1">
        <v>8</v>
      </c>
      <c r="K132" s="1"/>
      <c r="L132" s="1"/>
      <c r="M132" s="1"/>
      <c r="N132" s="1"/>
      <c r="O132" s="1"/>
      <c r="P132" s="1"/>
      <c r="Q132" s="1"/>
      <c r="R132" s="1">
        <v>5</v>
      </c>
      <c r="S132" s="1"/>
      <c r="T132" s="1"/>
      <c r="U132" s="1"/>
      <c r="V132" s="1"/>
      <c r="W132" s="1"/>
      <c r="X132" s="1"/>
      <c r="Y132" s="91">
        <v>5</v>
      </c>
      <c r="Z132" s="58"/>
      <c r="AA132" s="58"/>
      <c r="AB132" s="58"/>
    </row>
    <row r="133" spans="1:28">
      <c r="A133" s="1" t="s">
        <v>103</v>
      </c>
      <c r="B133" s="1">
        <v>2022</v>
      </c>
      <c r="C133" s="2">
        <v>44675</v>
      </c>
      <c r="D133" s="1" t="s">
        <v>72</v>
      </c>
      <c r="E133" s="1" t="s">
        <v>209</v>
      </c>
      <c r="F133" s="1" t="s">
        <v>209</v>
      </c>
      <c r="G133" s="1" t="s">
        <v>600</v>
      </c>
      <c r="H133" s="1" t="s">
        <v>15</v>
      </c>
      <c r="I133" s="1"/>
      <c r="J133" s="1">
        <v>8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91"/>
      <c r="Z133" s="58"/>
      <c r="AA133" s="58"/>
      <c r="AB133" s="58"/>
    </row>
    <row r="134" spans="1:28">
      <c r="A134" s="1" t="s">
        <v>103</v>
      </c>
      <c r="B134" s="1">
        <v>2022</v>
      </c>
      <c r="C134" s="2">
        <v>44675</v>
      </c>
      <c r="D134" s="1" t="s">
        <v>72</v>
      </c>
      <c r="E134" s="1" t="s">
        <v>209</v>
      </c>
      <c r="F134" s="1" t="s">
        <v>209</v>
      </c>
      <c r="G134" s="1" t="s">
        <v>331</v>
      </c>
      <c r="H134" s="1" t="s">
        <v>98</v>
      </c>
      <c r="I134" s="1"/>
      <c r="J134" s="1">
        <v>9</v>
      </c>
      <c r="K134" s="1"/>
      <c r="L134" s="1"/>
      <c r="M134" s="1"/>
      <c r="N134" s="1">
        <v>3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91">
        <v>3</v>
      </c>
      <c r="Z134" s="58"/>
      <c r="AA134" s="58"/>
      <c r="AB134" s="58"/>
    </row>
    <row r="135" spans="1:28">
      <c r="A135" s="1" t="s">
        <v>103</v>
      </c>
      <c r="B135" s="1">
        <v>2022</v>
      </c>
      <c r="C135" s="2">
        <v>44675</v>
      </c>
      <c r="D135" s="1" t="s">
        <v>72</v>
      </c>
      <c r="E135" s="1" t="s">
        <v>209</v>
      </c>
      <c r="F135" s="1" t="s">
        <v>209</v>
      </c>
      <c r="G135" s="1" t="s">
        <v>571</v>
      </c>
      <c r="H135" s="1" t="s">
        <v>98</v>
      </c>
      <c r="I135" s="1"/>
      <c r="J135" s="1">
        <v>9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91"/>
      <c r="Z135" s="58"/>
      <c r="AA135" s="58"/>
      <c r="AB135" s="58"/>
    </row>
    <row r="136" spans="1:28">
      <c r="A136" s="1" t="s">
        <v>103</v>
      </c>
      <c r="B136" s="1">
        <v>2022</v>
      </c>
      <c r="C136" s="2">
        <v>44675</v>
      </c>
      <c r="D136" s="1" t="s">
        <v>72</v>
      </c>
      <c r="E136" s="1" t="s">
        <v>209</v>
      </c>
      <c r="F136" s="1" t="s">
        <v>209</v>
      </c>
      <c r="G136" s="1" t="s">
        <v>278</v>
      </c>
      <c r="H136" s="1" t="s">
        <v>67</v>
      </c>
      <c r="I136" s="1"/>
      <c r="J136" s="1">
        <v>10</v>
      </c>
      <c r="K136" s="1"/>
      <c r="L136" s="1">
        <v>1</v>
      </c>
      <c r="M136" s="1"/>
      <c r="N136" s="1"/>
      <c r="O136" s="1">
        <v>1</v>
      </c>
      <c r="P136" s="1"/>
      <c r="Q136" s="1"/>
      <c r="R136" s="1"/>
      <c r="S136" s="1"/>
      <c r="T136" s="1"/>
      <c r="U136" s="1"/>
      <c r="V136" s="1"/>
      <c r="W136" s="1"/>
      <c r="X136" s="1"/>
      <c r="Y136" s="91">
        <v>2</v>
      </c>
      <c r="Z136" s="58"/>
      <c r="AA136" s="58"/>
      <c r="AB136" s="58"/>
    </row>
    <row r="137" spans="1:28">
      <c r="A137" s="1" t="s">
        <v>103</v>
      </c>
      <c r="B137" s="1">
        <v>2022</v>
      </c>
      <c r="C137" s="2">
        <v>44675</v>
      </c>
      <c r="D137" s="1" t="s">
        <v>72</v>
      </c>
      <c r="E137" s="1" t="s">
        <v>209</v>
      </c>
      <c r="F137" s="1" t="s">
        <v>209</v>
      </c>
      <c r="G137" s="1" t="s">
        <v>605</v>
      </c>
      <c r="H137" s="1" t="s">
        <v>67</v>
      </c>
      <c r="I137" s="1"/>
      <c r="J137" s="1">
        <v>10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91"/>
      <c r="Z137" s="58"/>
      <c r="AA137" s="58"/>
      <c r="AB137" s="58"/>
    </row>
    <row r="138" spans="1:28">
      <c r="A138" s="1" t="s">
        <v>103</v>
      </c>
      <c r="B138" s="1">
        <v>2022</v>
      </c>
      <c r="C138" s="2">
        <v>44675</v>
      </c>
      <c r="D138" s="1" t="s">
        <v>72</v>
      </c>
      <c r="E138" s="1" t="s">
        <v>209</v>
      </c>
      <c r="F138" s="1" t="s">
        <v>209</v>
      </c>
      <c r="G138" s="1" t="s">
        <v>300</v>
      </c>
      <c r="H138" s="1" t="s">
        <v>239</v>
      </c>
      <c r="I138" s="1"/>
      <c r="J138" s="1">
        <v>11</v>
      </c>
      <c r="K138" s="1"/>
      <c r="L138" s="1"/>
      <c r="M138" s="1"/>
      <c r="N138" s="1"/>
      <c r="O138" s="1"/>
      <c r="P138" s="1"/>
      <c r="Q138" s="1"/>
      <c r="R138" s="1"/>
      <c r="S138" s="1">
        <v>1</v>
      </c>
      <c r="T138" s="1"/>
      <c r="U138" s="1"/>
      <c r="V138" s="1"/>
      <c r="W138" s="1"/>
      <c r="X138" s="1"/>
      <c r="Y138" s="91">
        <v>1</v>
      </c>
      <c r="Z138" s="58"/>
      <c r="AA138" s="58"/>
      <c r="AB138" s="58"/>
    </row>
    <row r="139" spans="1:28">
      <c r="A139" s="1" t="s">
        <v>103</v>
      </c>
      <c r="B139" s="1">
        <v>2022</v>
      </c>
      <c r="C139" s="2">
        <v>44675</v>
      </c>
      <c r="D139" s="1" t="s">
        <v>72</v>
      </c>
      <c r="E139" s="1" t="s">
        <v>209</v>
      </c>
      <c r="F139" s="1" t="s">
        <v>209</v>
      </c>
      <c r="G139" s="1" t="s">
        <v>629</v>
      </c>
      <c r="H139" s="1" t="s">
        <v>239</v>
      </c>
      <c r="I139" s="1"/>
      <c r="J139" s="1">
        <v>11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91"/>
      <c r="Z139" s="58"/>
      <c r="AA139" s="58"/>
      <c r="AB139" s="58"/>
    </row>
    <row r="140" spans="1:28">
      <c r="A140" s="1" t="s">
        <v>103</v>
      </c>
      <c r="B140" s="1">
        <v>2022</v>
      </c>
      <c r="C140" s="2">
        <v>44675</v>
      </c>
      <c r="D140" s="1" t="s">
        <v>72</v>
      </c>
      <c r="E140" s="1" t="s">
        <v>209</v>
      </c>
      <c r="F140" s="1" t="s">
        <v>209</v>
      </c>
      <c r="G140" s="1" t="s">
        <v>282</v>
      </c>
      <c r="H140" s="1" t="s">
        <v>21</v>
      </c>
      <c r="I140" s="1"/>
      <c r="J140" s="1">
        <v>12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91">
        <v>0</v>
      </c>
      <c r="Z140" s="58"/>
      <c r="AA140" s="58"/>
      <c r="AB140" s="58"/>
    </row>
    <row r="141" spans="1:28">
      <c r="A141" s="1" t="s">
        <v>103</v>
      </c>
      <c r="B141" s="1">
        <v>2022</v>
      </c>
      <c r="C141" s="2">
        <v>44675</v>
      </c>
      <c r="D141" s="1" t="s">
        <v>72</v>
      </c>
      <c r="E141" s="1" t="s">
        <v>209</v>
      </c>
      <c r="F141" s="1" t="s">
        <v>209</v>
      </c>
      <c r="G141" s="1" t="s">
        <v>257</v>
      </c>
      <c r="H141" s="1" t="s">
        <v>21</v>
      </c>
      <c r="I141" s="1"/>
      <c r="J141" s="1">
        <v>12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91"/>
      <c r="Z141" s="58"/>
      <c r="AA141" s="58"/>
      <c r="AB141" s="58"/>
    </row>
    <row r="142" spans="1:28">
      <c r="A142" s="1" t="s">
        <v>103</v>
      </c>
      <c r="B142" s="1">
        <v>2022</v>
      </c>
      <c r="C142" s="2">
        <v>44675</v>
      </c>
      <c r="D142" s="1" t="s">
        <v>72</v>
      </c>
      <c r="E142" s="1" t="s">
        <v>209</v>
      </c>
      <c r="F142" s="1" t="s">
        <v>209</v>
      </c>
      <c r="G142" s="1" t="s">
        <v>142</v>
      </c>
      <c r="H142" s="1" t="s">
        <v>61</v>
      </c>
      <c r="I142" s="1"/>
      <c r="J142" s="1">
        <v>13</v>
      </c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>
        <v>20</v>
      </c>
      <c r="Y142" s="91">
        <v>-20</v>
      </c>
      <c r="Z142" s="58"/>
      <c r="AA142" s="58"/>
      <c r="AB142" s="58"/>
    </row>
    <row r="143" spans="1:28">
      <c r="A143" s="1" t="s">
        <v>103</v>
      </c>
      <c r="B143" s="1">
        <v>2022</v>
      </c>
      <c r="C143" s="2">
        <v>44675</v>
      </c>
      <c r="D143" s="1" t="s">
        <v>72</v>
      </c>
      <c r="E143" s="1" t="s">
        <v>209</v>
      </c>
      <c r="F143" s="1" t="s">
        <v>209</v>
      </c>
      <c r="G143" s="1" t="s">
        <v>585</v>
      </c>
      <c r="H143" s="1" t="s">
        <v>61</v>
      </c>
      <c r="I143" s="1"/>
      <c r="J143" s="1">
        <v>13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91"/>
      <c r="Z143" s="58"/>
      <c r="AA143" s="58"/>
      <c r="AB143" s="58"/>
    </row>
    <row r="144" spans="1:28">
      <c r="A144" s="1" t="s">
        <v>103</v>
      </c>
      <c r="B144" s="1">
        <v>2022</v>
      </c>
      <c r="C144" s="2">
        <v>44675</v>
      </c>
      <c r="D144" s="1" t="s">
        <v>72</v>
      </c>
      <c r="E144" s="1" t="s">
        <v>209</v>
      </c>
      <c r="F144" s="1" t="s">
        <v>209</v>
      </c>
      <c r="G144" s="1" t="s">
        <v>4966</v>
      </c>
      <c r="H144" s="1" t="s">
        <v>250</v>
      </c>
      <c r="I144" s="1"/>
      <c r="J144" s="1" t="s">
        <v>318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>
        <v>20</v>
      </c>
      <c r="Y144" s="91" t="s">
        <v>318</v>
      </c>
      <c r="Z144" s="58"/>
      <c r="AA144" s="58"/>
      <c r="AB144" s="58"/>
    </row>
    <row r="145" spans="1:28">
      <c r="A145" s="1" t="s">
        <v>103</v>
      </c>
      <c r="B145" s="1">
        <v>2022</v>
      </c>
      <c r="C145" s="2">
        <v>44675</v>
      </c>
      <c r="D145" s="1" t="s">
        <v>72</v>
      </c>
      <c r="E145" s="1" t="s">
        <v>209</v>
      </c>
      <c r="F145" s="1" t="s">
        <v>209</v>
      </c>
      <c r="G145" s="1" t="s">
        <v>249</v>
      </c>
      <c r="H145" s="1" t="s">
        <v>250</v>
      </c>
      <c r="I145" s="1"/>
      <c r="J145" s="1" t="s">
        <v>318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91"/>
      <c r="Z145" s="58"/>
      <c r="AA145" s="58"/>
      <c r="AB145" s="58"/>
    </row>
    <row r="146" spans="1:28">
      <c r="A146" s="1" t="s">
        <v>103</v>
      </c>
      <c r="B146" s="1">
        <v>2022</v>
      </c>
      <c r="C146" s="2">
        <v>44675</v>
      </c>
      <c r="D146" s="1" t="s">
        <v>72</v>
      </c>
      <c r="E146" s="1" t="s">
        <v>209</v>
      </c>
      <c r="F146" s="1" t="s">
        <v>209</v>
      </c>
      <c r="G146" s="1" t="s">
        <v>231</v>
      </c>
      <c r="H146" s="1" t="s">
        <v>49</v>
      </c>
      <c r="I146" s="1"/>
      <c r="J146" s="1" t="s">
        <v>318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>
        <v>20</v>
      </c>
      <c r="Y146" s="91" t="s">
        <v>318</v>
      </c>
      <c r="Z146" s="58"/>
      <c r="AA146" s="58"/>
      <c r="AB146" s="58"/>
    </row>
    <row r="147" spans="1:28">
      <c r="A147" s="1" t="s">
        <v>103</v>
      </c>
      <c r="B147" s="1">
        <v>2022</v>
      </c>
      <c r="C147" s="2">
        <v>44675</v>
      </c>
      <c r="D147" s="1" t="s">
        <v>72</v>
      </c>
      <c r="E147" s="1" t="s">
        <v>209</v>
      </c>
      <c r="F147" s="1" t="s">
        <v>209</v>
      </c>
      <c r="G147" s="1" t="s">
        <v>4967</v>
      </c>
      <c r="H147" s="1" t="s">
        <v>49</v>
      </c>
      <c r="I147" s="1"/>
      <c r="J147" s="1" t="s">
        <v>318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91"/>
      <c r="Z147" s="58"/>
      <c r="AA147" s="58"/>
      <c r="AB147" s="58"/>
    </row>
    <row r="148" spans="1:28">
      <c r="A148" s="1" t="s">
        <v>103</v>
      </c>
      <c r="B148" s="1">
        <v>2022</v>
      </c>
      <c r="C148" s="2">
        <v>44675</v>
      </c>
      <c r="D148" s="1" t="s">
        <v>72</v>
      </c>
      <c r="E148" s="1" t="s">
        <v>209</v>
      </c>
      <c r="F148" s="1" t="s">
        <v>209</v>
      </c>
      <c r="G148" s="1" t="s">
        <v>223</v>
      </c>
      <c r="H148" s="1" t="s">
        <v>19</v>
      </c>
      <c r="I148" s="1"/>
      <c r="J148" s="1" t="s">
        <v>318</v>
      </c>
      <c r="K148" s="1"/>
      <c r="L148" s="1"/>
      <c r="M148" s="1"/>
      <c r="N148" s="1">
        <v>1</v>
      </c>
      <c r="O148" s="1"/>
      <c r="P148" s="1">
        <v>1</v>
      </c>
      <c r="Q148" s="1"/>
      <c r="R148" s="1"/>
      <c r="S148" s="1"/>
      <c r="T148" s="1"/>
      <c r="U148" s="1"/>
      <c r="V148" s="1"/>
      <c r="W148" s="1"/>
      <c r="X148" s="1"/>
      <c r="Y148" s="91" t="s">
        <v>318</v>
      </c>
      <c r="Z148" s="58"/>
      <c r="AA148" s="58"/>
      <c r="AB148" s="58"/>
    </row>
    <row r="149" spans="1:28">
      <c r="A149" s="1" t="s">
        <v>103</v>
      </c>
      <c r="B149" s="1">
        <v>2022</v>
      </c>
      <c r="C149" s="2">
        <v>44675</v>
      </c>
      <c r="D149" s="1" t="s">
        <v>72</v>
      </c>
      <c r="E149" s="1" t="s">
        <v>209</v>
      </c>
      <c r="F149" s="1" t="s">
        <v>209</v>
      </c>
      <c r="G149" s="1" t="s">
        <v>603</v>
      </c>
      <c r="H149" s="1" t="s">
        <v>19</v>
      </c>
      <c r="I149" s="1"/>
      <c r="J149" s="1" t="s">
        <v>318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91"/>
      <c r="Z149" s="58"/>
      <c r="AA149" s="58"/>
      <c r="AB149" s="58"/>
    </row>
    <row r="150" spans="1:28">
      <c r="A150" s="1" t="s">
        <v>103</v>
      </c>
      <c r="B150" s="1">
        <v>2022</v>
      </c>
      <c r="C150" s="2">
        <v>44675</v>
      </c>
      <c r="D150" s="1" t="s">
        <v>72</v>
      </c>
      <c r="E150" s="1" t="s">
        <v>209</v>
      </c>
      <c r="F150" s="1" t="s">
        <v>209</v>
      </c>
      <c r="G150" s="1" t="s">
        <v>319</v>
      </c>
      <c r="H150" s="1" t="s">
        <v>280</v>
      </c>
      <c r="I150" s="1"/>
      <c r="J150" s="1" t="s">
        <v>318</v>
      </c>
      <c r="K150" s="1">
        <v>2</v>
      </c>
      <c r="L150" s="1"/>
      <c r="M150" s="1">
        <v>2</v>
      </c>
      <c r="N150" s="1"/>
      <c r="O150" s="1">
        <v>5</v>
      </c>
      <c r="P150" s="1"/>
      <c r="Q150" s="1"/>
      <c r="R150" s="1"/>
      <c r="S150" s="1"/>
      <c r="T150" s="1"/>
      <c r="U150" s="1"/>
      <c r="V150" s="1"/>
      <c r="W150" s="1"/>
      <c r="X150" s="1"/>
      <c r="Y150" s="91" t="s">
        <v>318</v>
      </c>
      <c r="Z150" s="58"/>
      <c r="AA150" s="58"/>
      <c r="AB150" s="58"/>
    </row>
    <row r="151" spans="1:28">
      <c r="A151" s="1" t="s">
        <v>103</v>
      </c>
      <c r="B151" s="1">
        <v>2022</v>
      </c>
      <c r="C151" s="2">
        <v>44675</v>
      </c>
      <c r="D151" s="1" t="s">
        <v>72</v>
      </c>
      <c r="E151" s="1" t="s">
        <v>209</v>
      </c>
      <c r="F151" s="1" t="s">
        <v>209</v>
      </c>
      <c r="G151" s="1" t="s">
        <v>638</v>
      </c>
      <c r="H151" s="1" t="s">
        <v>280</v>
      </c>
      <c r="I151" s="1"/>
      <c r="J151" s="1" t="s">
        <v>318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91"/>
      <c r="Z151" s="58"/>
      <c r="AA151" s="58"/>
      <c r="AB151" s="58"/>
    </row>
    <row r="152" spans="1:28">
      <c r="A152" s="1" t="s">
        <v>103</v>
      </c>
      <c r="B152" s="1">
        <v>2022</v>
      </c>
      <c r="C152" s="2">
        <v>44675</v>
      </c>
      <c r="D152" s="1" t="s">
        <v>72</v>
      </c>
      <c r="E152" s="1" t="s">
        <v>209</v>
      </c>
      <c r="F152" s="1" t="s">
        <v>209</v>
      </c>
      <c r="G152" s="1" t="s">
        <v>270</v>
      </c>
      <c r="H152" s="1" t="s">
        <v>271</v>
      </c>
      <c r="I152" s="1"/>
      <c r="J152" s="1" t="s">
        <v>318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>
        <v>20</v>
      </c>
      <c r="Y152" s="91" t="s">
        <v>318</v>
      </c>
      <c r="Z152" s="58"/>
      <c r="AA152" s="58"/>
      <c r="AB152" s="58"/>
    </row>
    <row r="153" spans="1:28">
      <c r="A153" s="1" t="s">
        <v>103</v>
      </c>
      <c r="B153" s="1">
        <v>2022</v>
      </c>
      <c r="C153" s="2">
        <v>44675</v>
      </c>
      <c r="D153" s="1" t="s">
        <v>72</v>
      </c>
      <c r="E153" s="1" t="s">
        <v>209</v>
      </c>
      <c r="F153" s="1" t="s">
        <v>209</v>
      </c>
      <c r="G153" s="1" t="s">
        <v>298</v>
      </c>
      <c r="H153" s="1" t="s">
        <v>271</v>
      </c>
      <c r="I153" s="1"/>
      <c r="J153" s="1" t="s">
        <v>318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91"/>
      <c r="Z153" s="58"/>
      <c r="AA153" s="58"/>
      <c r="AB153" s="58"/>
    </row>
    <row r="154" spans="1:28">
      <c r="A154" s="5" t="s">
        <v>110</v>
      </c>
      <c r="B154" s="5">
        <v>2021</v>
      </c>
      <c r="C154" s="6">
        <v>44492</v>
      </c>
      <c r="D154" s="5" t="s">
        <v>13</v>
      </c>
      <c r="E154" s="5" t="s">
        <v>518</v>
      </c>
      <c r="F154" s="5">
        <v>1</v>
      </c>
      <c r="G154" s="5" t="s">
        <v>360</v>
      </c>
      <c r="H154" s="5" t="s">
        <v>19</v>
      </c>
      <c r="I154" s="5"/>
      <c r="J154" s="5">
        <v>1</v>
      </c>
      <c r="K154" s="5">
        <v>3</v>
      </c>
      <c r="L154" s="5">
        <v>3</v>
      </c>
      <c r="M154" s="5">
        <v>5</v>
      </c>
      <c r="N154" s="5">
        <v>3</v>
      </c>
      <c r="O154" s="5">
        <v>5</v>
      </c>
      <c r="P154" s="5"/>
      <c r="Q154" s="5"/>
      <c r="R154" s="5"/>
      <c r="S154" s="5"/>
      <c r="T154" s="5"/>
      <c r="U154" s="5"/>
      <c r="V154" s="5"/>
      <c r="W154" s="5"/>
      <c r="X154" s="5"/>
      <c r="Y154" s="88">
        <v>19</v>
      </c>
      <c r="Z154" s="124">
        <v>0.71944444444444444</v>
      </c>
      <c r="AA154" s="58">
        <v>52.124000000000002</v>
      </c>
      <c r="AB154" s="58">
        <v>15</v>
      </c>
    </row>
    <row r="155" spans="1:28">
      <c r="A155" s="5" t="s">
        <v>110</v>
      </c>
      <c r="B155" s="5">
        <v>2021</v>
      </c>
      <c r="C155" s="6">
        <v>44492</v>
      </c>
      <c r="D155" s="5" t="s">
        <v>13</v>
      </c>
      <c r="E155" s="5" t="s">
        <v>518</v>
      </c>
      <c r="F155" s="5">
        <v>1</v>
      </c>
      <c r="G155" s="5" t="s">
        <v>316</v>
      </c>
      <c r="H155" s="5" t="s">
        <v>19</v>
      </c>
      <c r="I155" s="5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88"/>
      <c r="Z155" s="58"/>
      <c r="AA155" s="58"/>
      <c r="AB155" s="58"/>
    </row>
    <row r="156" spans="1:28">
      <c r="A156" s="5" t="s">
        <v>110</v>
      </c>
      <c r="B156" s="5">
        <v>2021</v>
      </c>
      <c r="C156" s="6">
        <v>44492</v>
      </c>
      <c r="D156" s="5" t="s">
        <v>13</v>
      </c>
      <c r="E156" s="5" t="s">
        <v>518</v>
      </c>
      <c r="F156" s="5">
        <v>1</v>
      </c>
      <c r="G156" s="5" t="s">
        <v>275</v>
      </c>
      <c r="H156" s="5" t="s">
        <v>47</v>
      </c>
      <c r="I156" s="5"/>
      <c r="J156" s="5">
        <v>2</v>
      </c>
      <c r="K156" s="5">
        <v>5</v>
      </c>
      <c r="L156" s="5"/>
      <c r="M156" s="5"/>
      <c r="N156" s="5">
        <v>1</v>
      </c>
      <c r="O156" s="5"/>
      <c r="P156" s="5">
        <v>6</v>
      </c>
      <c r="Q156" s="5"/>
      <c r="R156" s="5"/>
      <c r="S156" s="5"/>
      <c r="T156" s="5"/>
      <c r="U156" s="5"/>
      <c r="V156" s="5"/>
      <c r="W156" s="5"/>
      <c r="X156" s="5"/>
      <c r="Y156" s="88">
        <v>12</v>
      </c>
      <c r="Z156" s="58"/>
      <c r="AA156" s="58"/>
      <c r="AB156" s="58"/>
    </row>
    <row r="157" spans="1:28">
      <c r="A157" s="5" t="s">
        <v>110</v>
      </c>
      <c r="B157" s="5">
        <v>2021</v>
      </c>
      <c r="C157" s="6">
        <v>44492</v>
      </c>
      <c r="D157" s="5" t="s">
        <v>13</v>
      </c>
      <c r="E157" s="5" t="s">
        <v>518</v>
      </c>
      <c r="F157" s="5">
        <v>1</v>
      </c>
      <c r="G157" s="5" t="s">
        <v>611</v>
      </c>
      <c r="H157" s="5" t="s">
        <v>47</v>
      </c>
      <c r="I157" s="5"/>
      <c r="J157" s="5">
        <v>2</v>
      </c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88"/>
      <c r="Z157" s="58"/>
      <c r="AA157" s="58"/>
      <c r="AB157" s="58"/>
    </row>
    <row r="158" spans="1:28">
      <c r="A158" s="5" t="s">
        <v>110</v>
      </c>
      <c r="B158" s="5">
        <v>2021</v>
      </c>
      <c r="C158" s="6">
        <v>44492</v>
      </c>
      <c r="D158" s="5" t="s">
        <v>13</v>
      </c>
      <c r="E158" s="5" t="s">
        <v>518</v>
      </c>
      <c r="F158" s="5">
        <v>1</v>
      </c>
      <c r="G158" s="5" t="s">
        <v>276</v>
      </c>
      <c r="H158" s="5" t="s">
        <v>25</v>
      </c>
      <c r="I158" s="5"/>
      <c r="J158" s="5">
        <v>3</v>
      </c>
      <c r="K158" s="5"/>
      <c r="L158" s="5">
        <v>5</v>
      </c>
      <c r="M158" s="5"/>
      <c r="N158" s="5">
        <v>5</v>
      </c>
      <c r="O158" s="5">
        <v>2</v>
      </c>
      <c r="P158" s="5"/>
      <c r="Q158" s="5"/>
      <c r="R158" s="5"/>
      <c r="S158" s="5"/>
      <c r="T158" s="5"/>
      <c r="U158" s="5"/>
      <c r="V158" s="5"/>
      <c r="W158" s="5"/>
      <c r="X158" s="5"/>
      <c r="Y158" s="88">
        <v>12</v>
      </c>
      <c r="Z158" s="58"/>
      <c r="AA158" s="58"/>
      <c r="AB158" s="58"/>
    </row>
    <row r="159" spans="1:28">
      <c r="A159" s="5" t="s">
        <v>110</v>
      </c>
      <c r="B159" s="5">
        <v>2021</v>
      </c>
      <c r="C159" s="6">
        <v>44492</v>
      </c>
      <c r="D159" s="5" t="s">
        <v>13</v>
      </c>
      <c r="E159" s="5" t="s">
        <v>518</v>
      </c>
      <c r="F159" s="5">
        <v>1</v>
      </c>
      <c r="G159" s="5" t="s">
        <v>339</v>
      </c>
      <c r="H159" s="5" t="s">
        <v>25</v>
      </c>
      <c r="I159" s="5"/>
      <c r="J159" s="5">
        <v>3</v>
      </c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88"/>
      <c r="Z159" s="58"/>
      <c r="AA159" s="58"/>
      <c r="AB159" s="58"/>
    </row>
    <row r="160" spans="1:28">
      <c r="A160" s="5" t="s">
        <v>110</v>
      </c>
      <c r="B160" s="5">
        <v>2021</v>
      </c>
      <c r="C160" s="6">
        <v>44492</v>
      </c>
      <c r="D160" s="5" t="s">
        <v>13</v>
      </c>
      <c r="E160" s="5" t="s">
        <v>518</v>
      </c>
      <c r="F160" s="5">
        <v>1</v>
      </c>
      <c r="G160" s="5" t="s">
        <v>1393</v>
      </c>
      <c r="H160" s="5" t="s">
        <v>31</v>
      </c>
      <c r="I160" s="5"/>
      <c r="J160" s="5">
        <v>4</v>
      </c>
      <c r="K160" s="5"/>
      <c r="L160" s="5"/>
      <c r="M160" s="5"/>
      <c r="N160" s="5"/>
      <c r="O160" s="5"/>
      <c r="P160" s="5">
        <v>10</v>
      </c>
      <c r="Q160" s="5"/>
      <c r="R160" s="5"/>
      <c r="S160" s="5"/>
      <c r="T160" s="5"/>
      <c r="U160" s="5"/>
      <c r="V160" s="5"/>
      <c r="W160" s="5"/>
      <c r="X160" s="5"/>
      <c r="Y160" s="88">
        <v>10</v>
      </c>
      <c r="Z160" s="58"/>
      <c r="AA160" s="58"/>
      <c r="AB160" s="58"/>
    </row>
    <row r="161" spans="1:28">
      <c r="A161" s="5" t="s">
        <v>110</v>
      </c>
      <c r="B161" s="5">
        <v>2021</v>
      </c>
      <c r="C161" s="6">
        <v>44492</v>
      </c>
      <c r="D161" s="5" t="s">
        <v>13</v>
      </c>
      <c r="E161" s="5" t="s">
        <v>518</v>
      </c>
      <c r="F161" s="5">
        <v>1</v>
      </c>
      <c r="G161" s="5" t="s">
        <v>292</v>
      </c>
      <c r="H161" s="5" t="s">
        <v>31</v>
      </c>
      <c r="I161" s="5"/>
      <c r="J161" s="5">
        <v>4</v>
      </c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88"/>
      <c r="Z161" s="58"/>
      <c r="AA161" s="58"/>
      <c r="AB161" s="58"/>
    </row>
    <row r="162" spans="1:28">
      <c r="A162" s="5" t="s">
        <v>110</v>
      </c>
      <c r="B162" s="5">
        <v>2021</v>
      </c>
      <c r="C162" s="6">
        <v>44492</v>
      </c>
      <c r="D162" s="5" t="s">
        <v>13</v>
      </c>
      <c r="E162" s="5" t="s">
        <v>518</v>
      </c>
      <c r="F162" s="5">
        <v>1</v>
      </c>
      <c r="G162" s="5" t="s">
        <v>308</v>
      </c>
      <c r="H162" s="5" t="s">
        <v>53</v>
      </c>
      <c r="I162" s="5"/>
      <c r="J162" s="5">
        <v>5</v>
      </c>
      <c r="K162" s="5">
        <v>2</v>
      </c>
      <c r="L162" s="5">
        <v>2</v>
      </c>
      <c r="M162" s="5">
        <v>3</v>
      </c>
      <c r="N162" s="5"/>
      <c r="O162" s="5">
        <v>1</v>
      </c>
      <c r="P162" s="5"/>
      <c r="Q162" s="5"/>
      <c r="R162" s="5"/>
      <c r="S162" s="5"/>
      <c r="T162" s="5"/>
      <c r="U162" s="5"/>
      <c r="V162" s="5"/>
      <c r="W162" s="5"/>
      <c r="X162" s="5"/>
      <c r="Y162" s="88">
        <v>8</v>
      </c>
      <c r="Z162" s="58"/>
      <c r="AA162" s="58"/>
      <c r="AB162" s="58"/>
    </row>
    <row r="163" spans="1:28">
      <c r="A163" s="5" t="s">
        <v>110</v>
      </c>
      <c r="B163" s="5">
        <v>2021</v>
      </c>
      <c r="C163" s="6">
        <v>44492</v>
      </c>
      <c r="D163" s="5" t="s">
        <v>13</v>
      </c>
      <c r="E163" s="5" t="s">
        <v>518</v>
      </c>
      <c r="F163" s="5">
        <v>1</v>
      </c>
      <c r="G163" s="5" t="s">
        <v>279</v>
      </c>
      <c r="H163" s="5" t="s">
        <v>53</v>
      </c>
      <c r="I163" s="5"/>
      <c r="J163" s="5">
        <v>5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88"/>
      <c r="Z163" s="58"/>
      <c r="AA163" s="58"/>
      <c r="AB163" s="58"/>
    </row>
    <row r="164" spans="1:28">
      <c r="A164" s="5" t="s">
        <v>110</v>
      </c>
      <c r="B164" s="5">
        <v>2021</v>
      </c>
      <c r="C164" s="6">
        <v>44492</v>
      </c>
      <c r="D164" s="5" t="s">
        <v>13</v>
      </c>
      <c r="E164" s="5" t="s">
        <v>518</v>
      </c>
      <c r="F164" s="5">
        <v>1</v>
      </c>
      <c r="G164" s="5" t="s">
        <v>281</v>
      </c>
      <c r="H164" s="5" t="s">
        <v>29</v>
      </c>
      <c r="I164" s="5"/>
      <c r="J164" s="5">
        <v>6</v>
      </c>
      <c r="K164" s="5">
        <v>1</v>
      </c>
      <c r="L164" s="5">
        <v>1</v>
      </c>
      <c r="M164" s="5">
        <v>1</v>
      </c>
      <c r="N164" s="5"/>
      <c r="O164" s="5"/>
      <c r="P164" s="5">
        <v>2</v>
      </c>
      <c r="Q164" s="5"/>
      <c r="R164" s="5"/>
      <c r="S164" s="5"/>
      <c r="T164" s="5"/>
      <c r="U164" s="5"/>
      <c r="V164" s="5"/>
      <c r="W164" s="5"/>
      <c r="X164" s="5"/>
      <c r="Y164" s="88">
        <v>5</v>
      </c>
      <c r="Z164" s="58"/>
      <c r="AA164" s="58"/>
      <c r="AB164" s="58"/>
    </row>
    <row r="165" spans="1:28">
      <c r="A165" s="5" t="s">
        <v>110</v>
      </c>
      <c r="B165" s="5">
        <v>2021</v>
      </c>
      <c r="C165" s="6">
        <v>44492</v>
      </c>
      <c r="D165" s="5" t="s">
        <v>13</v>
      </c>
      <c r="E165" s="5" t="s">
        <v>518</v>
      </c>
      <c r="F165" s="5">
        <v>1</v>
      </c>
      <c r="G165" s="5" t="s">
        <v>222</v>
      </c>
      <c r="H165" s="5" t="s">
        <v>29</v>
      </c>
      <c r="I165" s="5"/>
      <c r="J165" s="5">
        <v>6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88"/>
      <c r="Z165" s="58"/>
      <c r="AA165" s="58"/>
      <c r="AB165" s="58"/>
    </row>
    <row r="166" spans="1:28">
      <c r="A166" s="5" t="s">
        <v>110</v>
      </c>
      <c r="B166" s="5">
        <v>2021</v>
      </c>
      <c r="C166" s="6">
        <v>44492</v>
      </c>
      <c r="D166" s="5" t="s">
        <v>13</v>
      </c>
      <c r="E166" s="5" t="s">
        <v>518</v>
      </c>
      <c r="F166" s="5">
        <v>1</v>
      </c>
      <c r="G166" s="5" t="s">
        <v>288</v>
      </c>
      <c r="H166" s="5" t="s">
        <v>175</v>
      </c>
      <c r="I166" s="5"/>
      <c r="J166" s="5">
        <v>7</v>
      </c>
      <c r="K166" s="5"/>
      <c r="L166" s="5"/>
      <c r="M166" s="5"/>
      <c r="N166" s="5"/>
      <c r="O166" s="5"/>
      <c r="P166" s="5">
        <v>4</v>
      </c>
      <c r="Q166" s="5"/>
      <c r="R166" s="5"/>
      <c r="S166" s="5"/>
      <c r="T166" s="5"/>
      <c r="U166" s="5"/>
      <c r="V166" s="5"/>
      <c r="W166" s="5"/>
      <c r="X166" s="5"/>
      <c r="Y166" s="88">
        <v>4</v>
      </c>
      <c r="Z166" s="58"/>
      <c r="AA166" s="58"/>
      <c r="AB166" s="58"/>
    </row>
    <row r="167" spans="1:28">
      <c r="A167" s="5" t="s">
        <v>110</v>
      </c>
      <c r="B167" s="5">
        <v>2021</v>
      </c>
      <c r="C167" s="6">
        <v>44492</v>
      </c>
      <c r="D167" s="5" t="s">
        <v>13</v>
      </c>
      <c r="E167" s="5" t="s">
        <v>518</v>
      </c>
      <c r="F167" s="5">
        <v>1</v>
      </c>
      <c r="G167" s="5" t="s">
        <v>646</v>
      </c>
      <c r="H167" s="5" t="s">
        <v>175</v>
      </c>
      <c r="I167" s="5"/>
      <c r="J167" s="5">
        <v>7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88"/>
      <c r="Z167" s="58"/>
      <c r="AA167" s="58"/>
      <c r="AB167" s="58"/>
    </row>
    <row r="168" spans="1:28">
      <c r="A168" s="5" t="s">
        <v>110</v>
      </c>
      <c r="B168" s="5">
        <v>2021</v>
      </c>
      <c r="C168" s="6">
        <v>44492</v>
      </c>
      <c r="D168" s="5" t="s">
        <v>13</v>
      </c>
      <c r="E168" s="5" t="s">
        <v>518</v>
      </c>
      <c r="F168" s="5">
        <v>1</v>
      </c>
      <c r="G168" s="5" t="s">
        <v>235</v>
      </c>
      <c r="H168" s="5" t="s">
        <v>61</v>
      </c>
      <c r="I168" s="5"/>
      <c r="J168" s="5">
        <v>8</v>
      </c>
      <c r="K168" s="5"/>
      <c r="L168" s="5"/>
      <c r="M168" s="5"/>
      <c r="N168" s="5"/>
      <c r="O168" s="5">
        <v>3</v>
      </c>
      <c r="P168" s="5"/>
      <c r="Q168" s="5"/>
      <c r="R168" s="5"/>
      <c r="S168" s="5"/>
      <c r="T168" s="5"/>
      <c r="U168" s="5"/>
      <c r="V168" s="5"/>
      <c r="W168" s="5"/>
      <c r="X168" s="5"/>
      <c r="Y168" s="88">
        <v>3</v>
      </c>
      <c r="Z168" s="58"/>
      <c r="AA168" s="58"/>
      <c r="AB168" s="58"/>
    </row>
    <row r="169" spans="1:28">
      <c r="A169" s="5" t="s">
        <v>110</v>
      </c>
      <c r="B169" s="5">
        <v>2021</v>
      </c>
      <c r="C169" s="6">
        <v>44492</v>
      </c>
      <c r="D169" s="5" t="s">
        <v>13</v>
      </c>
      <c r="E169" s="5" t="s">
        <v>518</v>
      </c>
      <c r="F169" s="5">
        <v>1</v>
      </c>
      <c r="G169" s="5" t="s">
        <v>613</v>
      </c>
      <c r="H169" s="5" t="s">
        <v>61</v>
      </c>
      <c r="I169" s="5"/>
      <c r="J169" s="5">
        <v>8</v>
      </c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88"/>
      <c r="Z169" s="58"/>
      <c r="AA169" s="58"/>
      <c r="AB169" s="58"/>
    </row>
    <row r="170" spans="1:28">
      <c r="A170" s="5" t="s">
        <v>110</v>
      </c>
      <c r="B170" s="5">
        <v>2021</v>
      </c>
      <c r="C170" s="6">
        <v>44492</v>
      </c>
      <c r="D170" s="5" t="s">
        <v>13</v>
      </c>
      <c r="E170" s="5" t="s">
        <v>518</v>
      </c>
      <c r="F170" s="5">
        <v>1</v>
      </c>
      <c r="G170" s="5" t="s">
        <v>1066</v>
      </c>
      <c r="H170" s="5" t="s">
        <v>67</v>
      </c>
      <c r="I170" s="5"/>
      <c r="J170" s="5">
        <v>9</v>
      </c>
      <c r="K170" s="5"/>
      <c r="L170" s="5"/>
      <c r="M170" s="5">
        <v>2</v>
      </c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88">
        <v>2</v>
      </c>
      <c r="Z170" s="58"/>
      <c r="AA170" s="58"/>
      <c r="AB170" s="58"/>
    </row>
    <row r="171" spans="1:28">
      <c r="A171" s="5" t="s">
        <v>110</v>
      </c>
      <c r="B171" s="5">
        <v>2021</v>
      </c>
      <c r="C171" s="6">
        <v>44492</v>
      </c>
      <c r="D171" s="5" t="s">
        <v>13</v>
      </c>
      <c r="E171" s="5" t="s">
        <v>518</v>
      </c>
      <c r="F171" s="5">
        <v>1</v>
      </c>
      <c r="G171" s="5" t="s">
        <v>278</v>
      </c>
      <c r="H171" s="5" t="s">
        <v>67</v>
      </c>
      <c r="I171" s="5"/>
      <c r="J171" s="5">
        <v>9</v>
      </c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88"/>
      <c r="Z171" s="58"/>
      <c r="AA171" s="58"/>
      <c r="AB171" s="58"/>
    </row>
    <row r="172" spans="1:28">
      <c r="A172" s="5" t="s">
        <v>110</v>
      </c>
      <c r="B172" s="5">
        <v>2021</v>
      </c>
      <c r="C172" s="6">
        <v>44492</v>
      </c>
      <c r="D172" s="5" t="s">
        <v>13</v>
      </c>
      <c r="E172" s="5" t="s">
        <v>518</v>
      </c>
      <c r="F172" s="5">
        <v>1</v>
      </c>
      <c r="G172" s="5" t="s">
        <v>240</v>
      </c>
      <c r="H172" s="5" t="s">
        <v>56</v>
      </c>
      <c r="I172" s="5"/>
      <c r="J172" s="5">
        <v>10</v>
      </c>
      <c r="K172" s="5"/>
      <c r="L172" s="5"/>
      <c r="M172" s="5"/>
      <c r="N172" s="5">
        <v>2</v>
      </c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88">
        <v>2</v>
      </c>
      <c r="Z172" s="58"/>
      <c r="AA172" s="58"/>
      <c r="AB172" s="58"/>
    </row>
    <row r="173" spans="1:28">
      <c r="A173" s="5" t="s">
        <v>110</v>
      </c>
      <c r="B173" s="5">
        <v>2021</v>
      </c>
      <c r="C173" s="6">
        <v>44492</v>
      </c>
      <c r="D173" s="5" t="s">
        <v>13</v>
      </c>
      <c r="E173" s="5" t="s">
        <v>518</v>
      </c>
      <c r="F173" s="5">
        <v>1</v>
      </c>
      <c r="G173" s="5" t="s">
        <v>568</v>
      </c>
      <c r="H173" s="5" t="s">
        <v>56</v>
      </c>
      <c r="I173" s="5"/>
      <c r="J173" s="5">
        <v>10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88"/>
      <c r="Z173" s="58"/>
      <c r="AA173" s="58"/>
      <c r="AB173" s="58"/>
    </row>
    <row r="174" spans="1:28">
      <c r="A174" s="1" t="s">
        <v>110</v>
      </c>
      <c r="B174" s="1">
        <v>2021</v>
      </c>
      <c r="C174" s="2">
        <v>44492</v>
      </c>
      <c r="D174" s="1" t="s">
        <v>13</v>
      </c>
      <c r="E174" s="1" t="s">
        <v>518</v>
      </c>
      <c r="F174" s="1">
        <v>2</v>
      </c>
      <c r="G174" s="1" t="s">
        <v>277</v>
      </c>
      <c r="H174" s="1" t="s">
        <v>36</v>
      </c>
      <c r="I174" s="1"/>
      <c r="J174" s="1">
        <v>1</v>
      </c>
      <c r="K174" s="1">
        <v>5</v>
      </c>
      <c r="L174" s="1">
        <v>3</v>
      </c>
      <c r="M174" s="1">
        <v>5</v>
      </c>
      <c r="N174" s="1">
        <v>3</v>
      </c>
      <c r="O174" s="1">
        <v>5</v>
      </c>
      <c r="P174" s="1">
        <v>6</v>
      </c>
      <c r="Q174" s="1"/>
      <c r="R174" s="1"/>
      <c r="S174" s="1"/>
      <c r="T174" s="1"/>
      <c r="U174" s="1"/>
      <c r="V174" s="1"/>
      <c r="W174" s="1"/>
      <c r="X174" s="1"/>
      <c r="Y174" s="91">
        <v>27</v>
      </c>
      <c r="Z174" s="124">
        <v>0.7270833333333333</v>
      </c>
      <c r="AA174" s="58">
        <v>51.576000000000001</v>
      </c>
      <c r="AB174" s="58">
        <v>15</v>
      </c>
    </row>
    <row r="175" spans="1:28">
      <c r="A175" s="1" t="s">
        <v>110</v>
      </c>
      <c r="B175" s="1">
        <v>2021</v>
      </c>
      <c r="C175" s="2">
        <v>44492</v>
      </c>
      <c r="D175" s="1" t="s">
        <v>13</v>
      </c>
      <c r="E175" s="1" t="s">
        <v>518</v>
      </c>
      <c r="F175" s="1">
        <v>2</v>
      </c>
      <c r="G175" s="1" t="s">
        <v>263</v>
      </c>
      <c r="H175" s="1" t="s">
        <v>36</v>
      </c>
      <c r="I175" s="1"/>
      <c r="J175" s="1">
        <v>1</v>
      </c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91"/>
      <c r="Z175" s="58"/>
      <c r="AA175" s="58"/>
      <c r="AB175" s="58"/>
    </row>
    <row r="176" spans="1:28">
      <c r="A176" s="1" t="s">
        <v>110</v>
      </c>
      <c r="B176" s="1">
        <v>2021</v>
      </c>
      <c r="C176" s="2">
        <v>44492</v>
      </c>
      <c r="D176" s="1" t="s">
        <v>13</v>
      </c>
      <c r="E176" s="1" t="s">
        <v>518</v>
      </c>
      <c r="F176" s="1">
        <v>2</v>
      </c>
      <c r="G176" s="1" t="s">
        <v>220</v>
      </c>
      <c r="H176" s="1" t="s">
        <v>17</v>
      </c>
      <c r="I176" s="1"/>
      <c r="J176" s="1">
        <v>2</v>
      </c>
      <c r="K176" s="1">
        <v>1</v>
      </c>
      <c r="L176" s="1">
        <v>5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>
        <v>20</v>
      </c>
      <c r="X176" s="1"/>
      <c r="Y176" s="91">
        <v>26</v>
      </c>
      <c r="Z176" s="58"/>
      <c r="AA176" s="58"/>
      <c r="AB176" s="58"/>
    </row>
    <row r="177" spans="1:28">
      <c r="A177" s="1" t="s">
        <v>110</v>
      </c>
      <c r="B177" s="1">
        <v>2021</v>
      </c>
      <c r="C177" s="2">
        <v>44492</v>
      </c>
      <c r="D177" s="1" t="s">
        <v>13</v>
      </c>
      <c r="E177" s="1" t="s">
        <v>518</v>
      </c>
      <c r="F177" s="1">
        <v>2</v>
      </c>
      <c r="G177" s="1" t="s">
        <v>1045</v>
      </c>
      <c r="H177" s="1" t="s">
        <v>17</v>
      </c>
      <c r="I177" s="1"/>
      <c r="J177" s="1">
        <v>2</v>
      </c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91"/>
      <c r="Z177" s="58"/>
      <c r="AA177" s="58"/>
      <c r="AB177" s="58"/>
    </row>
    <row r="178" spans="1:28">
      <c r="A178" s="1" t="s">
        <v>110</v>
      </c>
      <c r="B178" s="1">
        <v>2021</v>
      </c>
      <c r="C178" s="2">
        <v>44492</v>
      </c>
      <c r="D178" s="1" t="s">
        <v>13</v>
      </c>
      <c r="E178" s="1" t="s">
        <v>518</v>
      </c>
      <c r="F178" s="1">
        <v>2</v>
      </c>
      <c r="G178" s="1" t="s">
        <v>4968</v>
      </c>
      <c r="H178" s="1" t="s">
        <v>112</v>
      </c>
      <c r="I178" s="1"/>
      <c r="J178" s="1">
        <v>3</v>
      </c>
      <c r="K178" s="1">
        <v>2</v>
      </c>
      <c r="L178" s="1"/>
      <c r="M178" s="1">
        <v>2</v>
      </c>
      <c r="N178" s="1"/>
      <c r="O178" s="1">
        <v>1</v>
      </c>
      <c r="P178" s="1">
        <v>10</v>
      </c>
      <c r="Q178" s="1"/>
      <c r="R178" s="1"/>
      <c r="S178" s="1"/>
      <c r="T178" s="1"/>
      <c r="U178" s="1"/>
      <c r="V178" s="1"/>
      <c r="W178" s="1"/>
      <c r="X178" s="1"/>
      <c r="Y178" s="91">
        <v>15</v>
      </c>
      <c r="Z178" s="58"/>
      <c r="AA178" s="58"/>
      <c r="AB178" s="58"/>
    </row>
    <row r="179" spans="1:28">
      <c r="A179" s="1" t="s">
        <v>110</v>
      </c>
      <c r="B179" s="1">
        <v>2021</v>
      </c>
      <c r="C179" s="2">
        <v>44492</v>
      </c>
      <c r="D179" s="1" t="s">
        <v>13</v>
      </c>
      <c r="E179" s="1" t="s">
        <v>518</v>
      </c>
      <c r="F179" s="1">
        <v>2</v>
      </c>
      <c r="G179" s="1" t="s">
        <v>1034</v>
      </c>
      <c r="H179" s="1" t="s">
        <v>112</v>
      </c>
      <c r="I179" s="1"/>
      <c r="J179" s="1">
        <v>3</v>
      </c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91"/>
      <c r="Z179" s="58"/>
      <c r="AA179" s="58"/>
      <c r="AB179" s="58"/>
    </row>
    <row r="180" spans="1:28">
      <c r="A180" s="1" t="s">
        <v>110</v>
      </c>
      <c r="B180" s="1">
        <v>2021</v>
      </c>
      <c r="C180" s="2">
        <v>44492</v>
      </c>
      <c r="D180" s="1" t="s">
        <v>13</v>
      </c>
      <c r="E180" s="1" t="s">
        <v>518</v>
      </c>
      <c r="F180" s="1">
        <v>2</v>
      </c>
      <c r="G180" s="1" t="s">
        <v>244</v>
      </c>
      <c r="H180" s="1" t="s">
        <v>245</v>
      </c>
      <c r="I180" s="1"/>
      <c r="J180" s="1">
        <v>4</v>
      </c>
      <c r="K180" s="1">
        <v>3</v>
      </c>
      <c r="L180" s="1">
        <v>2</v>
      </c>
      <c r="M180" s="1"/>
      <c r="N180" s="1">
        <v>5</v>
      </c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91">
        <v>10</v>
      </c>
      <c r="Z180" s="58"/>
      <c r="AA180" s="58"/>
      <c r="AB180" s="58"/>
    </row>
    <row r="181" spans="1:28">
      <c r="A181" s="1" t="s">
        <v>110</v>
      </c>
      <c r="B181" s="1">
        <v>2021</v>
      </c>
      <c r="C181" s="2">
        <v>44492</v>
      </c>
      <c r="D181" s="1" t="s">
        <v>13</v>
      </c>
      <c r="E181" s="1" t="s">
        <v>518</v>
      </c>
      <c r="F181" s="1">
        <v>2</v>
      </c>
      <c r="G181" s="1" t="s">
        <v>336</v>
      </c>
      <c r="H181" s="1" t="s">
        <v>245</v>
      </c>
      <c r="I181" s="1"/>
      <c r="J181" s="1">
        <v>4</v>
      </c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91"/>
      <c r="Z181" s="58"/>
      <c r="AA181" s="58"/>
      <c r="AB181" s="58"/>
    </row>
    <row r="182" spans="1:28">
      <c r="A182" s="1" t="s">
        <v>110</v>
      </c>
      <c r="B182" s="1">
        <v>2021</v>
      </c>
      <c r="C182" s="2">
        <v>44492</v>
      </c>
      <c r="D182" s="1" t="s">
        <v>13</v>
      </c>
      <c r="E182" s="1" t="s">
        <v>518</v>
      </c>
      <c r="F182" s="1">
        <v>2</v>
      </c>
      <c r="G182" s="1" t="s">
        <v>1046</v>
      </c>
      <c r="H182" s="1" t="s">
        <v>51</v>
      </c>
      <c r="I182" s="1"/>
      <c r="J182" s="1">
        <v>5</v>
      </c>
      <c r="K182" s="1"/>
      <c r="L182" s="1">
        <v>1</v>
      </c>
      <c r="M182" s="1">
        <v>1</v>
      </c>
      <c r="N182" s="1"/>
      <c r="O182" s="1">
        <v>2</v>
      </c>
      <c r="P182" s="1">
        <v>4</v>
      </c>
      <c r="Q182" s="1"/>
      <c r="R182" s="1"/>
      <c r="S182" s="1"/>
      <c r="T182" s="1"/>
      <c r="U182" s="1"/>
      <c r="V182" s="1"/>
      <c r="W182" s="1"/>
      <c r="X182" s="1"/>
      <c r="Y182" s="91">
        <v>8</v>
      </c>
      <c r="Z182" s="58"/>
      <c r="AA182" s="58"/>
      <c r="AB182" s="58"/>
    </row>
    <row r="183" spans="1:28">
      <c r="A183" s="1" t="s">
        <v>110</v>
      </c>
      <c r="B183" s="1">
        <v>2021</v>
      </c>
      <c r="C183" s="2">
        <v>44492</v>
      </c>
      <c r="D183" s="1" t="s">
        <v>13</v>
      </c>
      <c r="E183" s="1" t="s">
        <v>518</v>
      </c>
      <c r="F183" s="1">
        <v>2</v>
      </c>
      <c r="G183" s="1" t="s">
        <v>265</v>
      </c>
      <c r="H183" s="1" t="s">
        <v>51</v>
      </c>
      <c r="I183" s="1"/>
      <c r="J183" s="1">
        <v>5</v>
      </c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91"/>
      <c r="Z183" s="58"/>
      <c r="AA183" s="58"/>
      <c r="AB183" s="58"/>
    </row>
    <row r="184" spans="1:28">
      <c r="A184" s="1" t="s">
        <v>110</v>
      </c>
      <c r="B184" s="1">
        <v>2021</v>
      </c>
      <c r="C184" s="2">
        <v>44492</v>
      </c>
      <c r="D184" s="1" t="s">
        <v>13</v>
      </c>
      <c r="E184" s="1" t="s">
        <v>518</v>
      </c>
      <c r="F184" s="1">
        <v>2</v>
      </c>
      <c r="G184" s="1" t="s">
        <v>234</v>
      </c>
      <c r="H184" s="1" t="s">
        <v>15</v>
      </c>
      <c r="I184" s="1"/>
      <c r="J184" s="1">
        <v>6</v>
      </c>
      <c r="K184" s="1"/>
      <c r="L184" s="1"/>
      <c r="M184" s="1"/>
      <c r="N184" s="1">
        <v>2</v>
      </c>
      <c r="O184" s="1">
        <v>3</v>
      </c>
      <c r="P184" s="1">
        <v>2</v>
      </c>
      <c r="Q184" s="1"/>
      <c r="R184" s="1"/>
      <c r="S184" s="1"/>
      <c r="T184" s="1"/>
      <c r="U184" s="1"/>
      <c r="V184" s="1"/>
      <c r="W184" s="1"/>
      <c r="X184" s="1"/>
      <c r="Y184" s="91">
        <v>7</v>
      </c>
      <c r="Z184" s="58"/>
      <c r="AA184" s="58"/>
      <c r="AB184" s="58"/>
    </row>
    <row r="185" spans="1:28">
      <c r="A185" s="1" t="s">
        <v>110</v>
      </c>
      <c r="B185" s="1">
        <v>2021</v>
      </c>
      <c r="C185" s="2">
        <v>44492</v>
      </c>
      <c r="D185" s="1" t="s">
        <v>13</v>
      </c>
      <c r="E185" s="1" t="s">
        <v>518</v>
      </c>
      <c r="F185" s="1">
        <v>2</v>
      </c>
      <c r="G185" s="1" t="s">
        <v>650</v>
      </c>
      <c r="H185" s="1" t="s">
        <v>15</v>
      </c>
      <c r="I185" s="1"/>
      <c r="J185" s="1">
        <v>6</v>
      </c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91"/>
      <c r="Z185" s="58"/>
      <c r="AA185" s="58"/>
      <c r="AB185" s="58"/>
    </row>
    <row r="186" spans="1:28">
      <c r="A186" s="1" t="s">
        <v>110</v>
      </c>
      <c r="B186" s="1">
        <v>2021</v>
      </c>
      <c r="C186" s="2">
        <v>44492</v>
      </c>
      <c r="D186" s="1" t="s">
        <v>13</v>
      </c>
      <c r="E186" s="1" t="s">
        <v>518</v>
      </c>
      <c r="F186" s="1">
        <v>2</v>
      </c>
      <c r="G186" s="1" t="s">
        <v>629</v>
      </c>
      <c r="H186" s="1" t="s">
        <v>239</v>
      </c>
      <c r="I186" s="1"/>
      <c r="J186" s="1">
        <v>7</v>
      </c>
      <c r="K186" s="1"/>
      <c r="L186" s="1"/>
      <c r="M186" s="1">
        <v>3</v>
      </c>
      <c r="N186" s="1">
        <v>1</v>
      </c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91">
        <v>4</v>
      </c>
      <c r="Z186" s="58"/>
      <c r="AA186" s="58"/>
      <c r="AB186" s="58"/>
    </row>
    <row r="187" spans="1:28">
      <c r="A187" s="1" t="s">
        <v>110</v>
      </c>
      <c r="B187" s="1">
        <v>2021</v>
      </c>
      <c r="C187" s="2">
        <v>44492</v>
      </c>
      <c r="D187" s="1" t="s">
        <v>13</v>
      </c>
      <c r="E187" s="1" t="s">
        <v>518</v>
      </c>
      <c r="F187" s="1">
        <v>2</v>
      </c>
      <c r="G187" s="1" t="s">
        <v>300</v>
      </c>
      <c r="H187" s="1" t="s">
        <v>239</v>
      </c>
      <c r="I187" s="1"/>
      <c r="J187" s="1">
        <v>7</v>
      </c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91"/>
      <c r="Z187" s="58"/>
      <c r="AA187" s="58"/>
      <c r="AB187" s="58"/>
    </row>
    <row r="188" spans="1:28">
      <c r="A188" s="1" t="s">
        <v>110</v>
      </c>
      <c r="B188" s="1">
        <v>2021</v>
      </c>
      <c r="C188" s="2">
        <v>44492</v>
      </c>
      <c r="D188" s="1" t="s">
        <v>13</v>
      </c>
      <c r="E188" s="1" t="s">
        <v>518</v>
      </c>
      <c r="F188" s="1">
        <v>2</v>
      </c>
      <c r="G188" s="1" t="s">
        <v>284</v>
      </c>
      <c r="H188" s="1" t="s">
        <v>49</v>
      </c>
      <c r="I188" s="1"/>
      <c r="J188" s="1">
        <v>8</v>
      </c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91">
        <v>0</v>
      </c>
      <c r="Z188" s="58"/>
      <c r="AA188" s="58"/>
      <c r="AB188" s="58"/>
    </row>
    <row r="189" spans="1:28">
      <c r="A189" s="1" t="s">
        <v>110</v>
      </c>
      <c r="B189" s="1">
        <v>2021</v>
      </c>
      <c r="C189" s="2">
        <v>44492</v>
      </c>
      <c r="D189" s="1" t="s">
        <v>13</v>
      </c>
      <c r="E189" s="1" t="s">
        <v>518</v>
      </c>
      <c r="F189" s="1">
        <v>2</v>
      </c>
      <c r="G189" s="1" t="s">
        <v>337</v>
      </c>
      <c r="H189" s="1" t="s">
        <v>49</v>
      </c>
      <c r="I189" s="1"/>
      <c r="J189" s="1">
        <v>8</v>
      </c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91"/>
      <c r="Z189" s="58"/>
      <c r="AA189" s="58"/>
      <c r="AB189" s="58"/>
    </row>
    <row r="190" spans="1:28">
      <c r="A190" s="1" t="s">
        <v>110</v>
      </c>
      <c r="B190" s="1">
        <v>2021</v>
      </c>
      <c r="C190" s="2">
        <v>44492</v>
      </c>
      <c r="D190" s="1" t="s">
        <v>13</v>
      </c>
      <c r="E190" s="1" t="s">
        <v>518</v>
      </c>
      <c r="F190" s="1">
        <v>2</v>
      </c>
      <c r="G190" s="1" t="s">
        <v>248</v>
      </c>
      <c r="H190" s="1" t="s">
        <v>44</v>
      </c>
      <c r="I190" s="1"/>
      <c r="J190" s="1">
        <v>9</v>
      </c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>
        <v>40</v>
      </c>
      <c r="Y190" s="91" t="s">
        <v>318</v>
      </c>
      <c r="Z190" s="58"/>
      <c r="AA190" s="58"/>
      <c r="AB190" s="58"/>
    </row>
    <row r="191" spans="1:28">
      <c r="A191" s="1" t="s">
        <v>110</v>
      </c>
      <c r="B191" s="1">
        <v>2021</v>
      </c>
      <c r="C191" s="2">
        <v>44492</v>
      </c>
      <c r="D191" s="1" t="s">
        <v>13</v>
      </c>
      <c r="E191" s="1" t="s">
        <v>518</v>
      </c>
      <c r="F191" s="1">
        <v>2</v>
      </c>
      <c r="G191" s="1" t="s">
        <v>587</v>
      </c>
      <c r="H191" s="1" t="s">
        <v>44</v>
      </c>
      <c r="I191" s="1"/>
      <c r="J191" s="1">
        <v>9</v>
      </c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91"/>
      <c r="Z191" s="58"/>
      <c r="AA191" s="58"/>
      <c r="AB191" s="58"/>
    </row>
    <row r="192" spans="1:28">
      <c r="A192" s="5" t="s">
        <v>110</v>
      </c>
      <c r="B192" s="5">
        <v>2021</v>
      </c>
      <c r="C192" s="6">
        <v>44492</v>
      </c>
      <c r="D192" s="5" t="s">
        <v>13</v>
      </c>
      <c r="E192" s="5" t="s">
        <v>209</v>
      </c>
      <c r="F192" s="5" t="s">
        <v>209</v>
      </c>
      <c r="G192" s="5" t="s">
        <v>360</v>
      </c>
      <c r="H192" s="5" t="s">
        <v>19</v>
      </c>
      <c r="I192" s="5"/>
      <c r="J192" s="5">
        <v>1</v>
      </c>
      <c r="K192" s="5">
        <v>5</v>
      </c>
      <c r="L192" s="5"/>
      <c r="M192" s="5">
        <v>5</v>
      </c>
      <c r="N192" s="5"/>
      <c r="O192" s="5">
        <v>2</v>
      </c>
      <c r="P192" s="5">
        <v>5</v>
      </c>
      <c r="Q192" s="5">
        <v>5</v>
      </c>
      <c r="R192" s="5">
        <v>3</v>
      </c>
      <c r="S192" s="5">
        <v>3</v>
      </c>
      <c r="T192" s="5">
        <v>1</v>
      </c>
      <c r="U192" s="5"/>
      <c r="V192" s="5">
        <v>6</v>
      </c>
      <c r="W192" s="5"/>
      <c r="X192" s="5"/>
      <c r="Y192" s="88">
        <v>35</v>
      </c>
      <c r="Z192" s="123">
        <v>1.4194444444444445</v>
      </c>
      <c r="AA192" s="58">
        <v>52.838000000000001</v>
      </c>
      <c r="AB192" s="58">
        <v>30</v>
      </c>
    </row>
    <row r="193" spans="1:28">
      <c r="A193" s="5" t="s">
        <v>110</v>
      </c>
      <c r="B193" s="5">
        <v>2021</v>
      </c>
      <c r="C193" s="6">
        <v>44492</v>
      </c>
      <c r="D193" s="5" t="s">
        <v>13</v>
      </c>
      <c r="E193" s="5" t="s">
        <v>209</v>
      </c>
      <c r="F193" s="5" t="s">
        <v>209</v>
      </c>
      <c r="G193" s="5" t="s">
        <v>316</v>
      </c>
      <c r="H193" s="5" t="s">
        <v>19</v>
      </c>
      <c r="I193" s="5"/>
      <c r="J193" s="5">
        <v>1</v>
      </c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88"/>
      <c r="Z193" s="58"/>
      <c r="AA193" s="58"/>
      <c r="AB193" s="58"/>
    </row>
    <row r="194" spans="1:28">
      <c r="A194" s="5" t="s">
        <v>110</v>
      </c>
      <c r="B194" s="5">
        <v>2021</v>
      </c>
      <c r="C194" s="6">
        <v>44492</v>
      </c>
      <c r="D194" s="5" t="s">
        <v>13</v>
      </c>
      <c r="E194" s="5" t="s">
        <v>209</v>
      </c>
      <c r="F194" s="5" t="s">
        <v>209</v>
      </c>
      <c r="G194" s="5" t="s">
        <v>220</v>
      </c>
      <c r="H194" s="5" t="s">
        <v>17</v>
      </c>
      <c r="I194" s="5"/>
      <c r="J194" s="5">
        <v>2</v>
      </c>
      <c r="K194" s="5"/>
      <c r="L194" s="5">
        <v>2</v>
      </c>
      <c r="M194" s="5">
        <v>3</v>
      </c>
      <c r="N194" s="5">
        <v>5</v>
      </c>
      <c r="O194" s="5"/>
      <c r="P194" s="5">
        <v>3</v>
      </c>
      <c r="Q194" s="5">
        <v>3</v>
      </c>
      <c r="R194" s="5">
        <v>5</v>
      </c>
      <c r="S194" s="5"/>
      <c r="T194" s="5">
        <v>2</v>
      </c>
      <c r="U194" s="5">
        <v>3</v>
      </c>
      <c r="V194" s="5">
        <v>4</v>
      </c>
      <c r="W194" s="5"/>
      <c r="X194" s="5"/>
      <c r="Y194" s="88">
        <v>30</v>
      </c>
      <c r="Z194" s="58"/>
      <c r="AA194" s="58"/>
      <c r="AB194" s="58"/>
    </row>
    <row r="195" spans="1:28">
      <c r="A195" s="5" t="s">
        <v>110</v>
      </c>
      <c r="B195" s="5">
        <v>2021</v>
      </c>
      <c r="C195" s="6">
        <v>44492</v>
      </c>
      <c r="D195" s="5" t="s">
        <v>13</v>
      </c>
      <c r="E195" s="5" t="s">
        <v>209</v>
      </c>
      <c r="F195" s="5" t="s">
        <v>209</v>
      </c>
      <c r="G195" s="5" t="s">
        <v>1045</v>
      </c>
      <c r="H195" s="5" t="s">
        <v>17</v>
      </c>
      <c r="I195" s="5"/>
      <c r="J195" s="5">
        <v>2</v>
      </c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88"/>
      <c r="Z195" s="58"/>
      <c r="AA195" s="58"/>
      <c r="AB195" s="58"/>
    </row>
    <row r="196" spans="1:28">
      <c r="A196" s="5" t="s">
        <v>110</v>
      </c>
      <c r="B196" s="5">
        <v>2021</v>
      </c>
      <c r="C196" s="6">
        <v>44492</v>
      </c>
      <c r="D196" s="5" t="s">
        <v>13</v>
      </c>
      <c r="E196" s="5" t="s">
        <v>209</v>
      </c>
      <c r="F196" s="5" t="s">
        <v>209</v>
      </c>
      <c r="G196" s="5" t="s">
        <v>276</v>
      </c>
      <c r="H196" s="5" t="s">
        <v>25</v>
      </c>
      <c r="I196" s="5"/>
      <c r="J196" s="5">
        <v>3</v>
      </c>
      <c r="K196" s="5">
        <v>3</v>
      </c>
      <c r="L196" s="5">
        <v>5</v>
      </c>
      <c r="M196" s="5">
        <v>1</v>
      </c>
      <c r="N196" s="5">
        <v>1</v>
      </c>
      <c r="O196" s="5">
        <v>3</v>
      </c>
      <c r="P196" s="5">
        <v>2</v>
      </c>
      <c r="Q196" s="5">
        <v>2</v>
      </c>
      <c r="R196" s="5"/>
      <c r="S196" s="5">
        <v>2</v>
      </c>
      <c r="T196" s="5">
        <v>3</v>
      </c>
      <c r="U196" s="5"/>
      <c r="V196" s="5">
        <v>2</v>
      </c>
      <c r="W196" s="5"/>
      <c r="X196" s="5"/>
      <c r="Y196" s="88">
        <v>24</v>
      </c>
      <c r="Z196" s="58"/>
      <c r="AA196" s="58"/>
      <c r="AB196" s="58"/>
    </row>
    <row r="197" spans="1:28">
      <c r="A197" s="5" t="s">
        <v>110</v>
      </c>
      <c r="B197" s="5">
        <v>2021</v>
      </c>
      <c r="C197" s="6">
        <v>44492</v>
      </c>
      <c r="D197" s="5" t="s">
        <v>13</v>
      </c>
      <c r="E197" s="5" t="s">
        <v>209</v>
      </c>
      <c r="F197" s="5" t="s">
        <v>209</v>
      </c>
      <c r="G197" s="5" t="s">
        <v>339</v>
      </c>
      <c r="H197" s="5" t="s">
        <v>25</v>
      </c>
      <c r="I197" s="5"/>
      <c r="J197" s="5">
        <v>3</v>
      </c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88"/>
      <c r="Z197" s="58"/>
      <c r="AA197" s="58"/>
      <c r="AB197" s="58"/>
    </row>
    <row r="198" spans="1:28">
      <c r="A198" s="5" t="s">
        <v>110</v>
      </c>
      <c r="B198" s="5">
        <v>2021</v>
      </c>
      <c r="C198" s="6">
        <v>44492</v>
      </c>
      <c r="D198" s="5" t="s">
        <v>13</v>
      </c>
      <c r="E198" s="5" t="s">
        <v>209</v>
      </c>
      <c r="F198" s="5" t="s">
        <v>209</v>
      </c>
      <c r="G198" s="5" t="s">
        <v>308</v>
      </c>
      <c r="H198" s="5" t="s">
        <v>53</v>
      </c>
      <c r="I198" s="5"/>
      <c r="J198" s="5">
        <v>4</v>
      </c>
      <c r="K198" s="5"/>
      <c r="L198" s="5">
        <v>3</v>
      </c>
      <c r="M198" s="5"/>
      <c r="N198" s="5">
        <v>2</v>
      </c>
      <c r="O198" s="5">
        <v>1</v>
      </c>
      <c r="P198" s="5"/>
      <c r="Q198" s="5">
        <v>1</v>
      </c>
      <c r="R198" s="5">
        <v>1</v>
      </c>
      <c r="S198" s="5"/>
      <c r="T198" s="5"/>
      <c r="U198" s="5">
        <v>5</v>
      </c>
      <c r="V198" s="5">
        <v>10</v>
      </c>
      <c r="W198" s="5"/>
      <c r="X198" s="5"/>
      <c r="Y198" s="88">
        <v>23</v>
      </c>
      <c r="Z198" s="58"/>
      <c r="AA198" s="58"/>
      <c r="AB198" s="58"/>
    </row>
    <row r="199" spans="1:28">
      <c r="A199" s="5" t="s">
        <v>110</v>
      </c>
      <c r="B199" s="5">
        <v>2021</v>
      </c>
      <c r="C199" s="6">
        <v>44492</v>
      </c>
      <c r="D199" s="5" t="s">
        <v>13</v>
      </c>
      <c r="E199" s="5" t="s">
        <v>209</v>
      </c>
      <c r="F199" s="5" t="s">
        <v>209</v>
      </c>
      <c r="G199" s="5" t="s">
        <v>279</v>
      </c>
      <c r="H199" s="5" t="s">
        <v>53</v>
      </c>
      <c r="I199" s="5"/>
      <c r="J199" s="5">
        <v>4</v>
      </c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88"/>
      <c r="Z199" s="58"/>
      <c r="AA199" s="58"/>
      <c r="AB199" s="58"/>
    </row>
    <row r="200" spans="1:28">
      <c r="A200" s="5" t="s">
        <v>110</v>
      </c>
      <c r="B200" s="5">
        <v>2021</v>
      </c>
      <c r="C200" s="6">
        <v>44492</v>
      </c>
      <c r="D200" s="5" t="s">
        <v>13</v>
      </c>
      <c r="E200" s="5" t="s">
        <v>209</v>
      </c>
      <c r="F200" s="5" t="s">
        <v>209</v>
      </c>
      <c r="G200" s="5" t="s">
        <v>244</v>
      </c>
      <c r="H200" s="5" t="s">
        <v>245</v>
      </c>
      <c r="I200" s="5"/>
      <c r="J200" s="5">
        <v>5</v>
      </c>
      <c r="K200" s="5"/>
      <c r="L200" s="5">
        <v>1</v>
      </c>
      <c r="M200" s="5"/>
      <c r="N200" s="5"/>
      <c r="O200" s="5">
        <v>5</v>
      </c>
      <c r="P200" s="5">
        <v>1</v>
      </c>
      <c r="Q200" s="5"/>
      <c r="R200" s="5">
        <v>2</v>
      </c>
      <c r="S200" s="5"/>
      <c r="T200" s="5"/>
      <c r="U200" s="5">
        <v>2</v>
      </c>
      <c r="V200" s="5"/>
      <c r="W200" s="5"/>
      <c r="X200" s="5"/>
      <c r="Y200" s="88">
        <v>11</v>
      </c>
      <c r="Z200" s="58"/>
      <c r="AA200" s="58"/>
      <c r="AB200" s="58"/>
    </row>
    <row r="201" spans="1:28">
      <c r="A201" s="5" t="s">
        <v>110</v>
      </c>
      <c r="B201" s="5">
        <v>2021</v>
      </c>
      <c r="C201" s="6">
        <v>44492</v>
      </c>
      <c r="D201" s="5" t="s">
        <v>13</v>
      </c>
      <c r="E201" s="5" t="s">
        <v>209</v>
      </c>
      <c r="F201" s="5" t="s">
        <v>209</v>
      </c>
      <c r="G201" s="5" t="s">
        <v>336</v>
      </c>
      <c r="H201" s="5" t="s">
        <v>245</v>
      </c>
      <c r="I201" s="5"/>
      <c r="J201" s="5">
        <v>5</v>
      </c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88"/>
      <c r="Z201" s="58"/>
      <c r="AA201" s="58"/>
      <c r="AB201" s="58"/>
    </row>
    <row r="202" spans="1:28">
      <c r="A202" s="5" t="s">
        <v>110</v>
      </c>
      <c r="B202" s="5">
        <v>2021</v>
      </c>
      <c r="C202" s="6">
        <v>44492</v>
      </c>
      <c r="D202" s="5" t="s">
        <v>13</v>
      </c>
      <c r="E202" s="5" t="s">
        <v>209</v>
      </c>
      <c r="F202" s="5" t="s">
        <v>209</v>
      </c>
      <c r="G202" s="5" t="s">
        <v>277</v>
      </c>
      <c r="H202" s="5" t="s">
        <v>36</v>
      </c>
      <c r="I202" s="5"/>
      <c r="J202" s="5">
        <v>6</v>
      </c>
      <c r="K202" s="5"/>
      <c r="L202" s="5"/>
      <c r="M202" s="5"/>
      <c r="N202" s="5">
        <v>3</v>
      </c>
      <c r="O202" s="5"/>
      <c r="P202" s="5"/>
      <c r="Q202" s="5"/>
      <c r="R202" s="5"/>
      <c r="S202" s="5">
        <v>1</v>
      </c>
      <c r="T202" s="5"/>
      <c r="U202" s="5">
        <v>1</v>
      </c>
      <c r="V202" s="5"/>
      <c r="W202" s="5"/>
      <c r="X202" s="5"/>
      <c r="Y202" s="88">
        <v>5</v>
      </c>
      <c r="Z202" s="58"/>
      <c r="AA202" s="58"/>
      <c r="AB202" s="58"/>
    </row>
    <row r="203" spans="1:28">
      <c r="A203" s="5" t="s">
        <v>110</v>
      </c>
      <c r="B203" s="5">
        <v>2021</v>
      </c>
      <c r="C203" s="6">
        <v>44492</v>
      </c>
      <c r="D203" s="5" t="s">
        <v>13</v>
      </c>
      <c r="E203" s="5" t="s">
        <v>209</v>
      </c>
      <c r="F203" s="5" t="s">
        <v>209</v>
      </c>
      <c r="G203" s="5" t="s">
        <v>263</v>
      </c>
      <c r="H203" s="5" t="s">
        <v>36</v>
      </c>
      <c r="I203" s="5"/>
      <c r="J203" s="5">
        <v>6</v>
      </c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88"/>
      <c r="Z203" s="58"/>
      <c r="AA203" s="58"/>
      <c r="AB203" s="58"/>
    </row>
    <row r="204" spans="1:28">
      <c r="A204" s="5" t="s">
        <v>110</v>
      </c>
      <c r="B204" s="5">
        <v>2021</v>
      </c>
      <c r="C204" s="6">
        <v>44492</v>
      </c>
      <c r="D204" s="5" t="s">
        <v>13</v>
      </c>
      <c r="E204" s="5" t="s">
        <v>209</v>
      </c>
      <c r="F204" s="5" t="s">
        <v>209</v>
      </c>
      <c r="G204" s="5" t="s">
        <v>4968</v>
      </c>
      <c r="H204" s="5" t="s">
        <v>112</v>
      </c>
      <c r="I204" s="5"/>
      <c r="J204" s="5">
        <v>7</v>
      </c>
      <c r="K204" s="5">
        <v>2</v>
      </c>
      <c r="L204" s="5"/>
      <c r="M204" s="5">
        <v>2</v>
      </c>
      <c r="N204" s="5"/>
      <c r="O204" s="5"/>
      <c r="P204" s="5"/>
      <c r="Q204" s="5"/>
      <c r="R204" s="5"/>
      <c r="S204" s="5">
        <v>5</v>
      </c>
      <c r="T204" s="5">
        <v>5</v>
      </c>
      <c r="U204" s="5"/>
      <c r="V204" s="5"/>
      <c r="W204" s="5"/>
      <c r="X204" s="5">
        <v>20</v>
      </c>
      <c r="Y204" s="88">
        <v>-6</v>
      </c>
      <c r="Z204" s="58"/>
      <c r="AA204" s="58"/>
      <c r="AB204" s="58"/>
    </row>
    <row r="205" spans="1:28">
      <c r="A205" s="5" t="s">
        <v>110</v>
      </c>
      <c r="B205" s="5">
        <v>2021</v>
      </c>
      <c r="C205" s="6">
        <v>44492</v>
      </c>
      <c r="D205" s="5" t="s">
        <v>13</v>
      </c>
      <c r="E205" s="5" t="s">
        <v>209</v>
      </c>
      <c r="F205" s="5" t="s">
        <v>209</v>
      </c>
      <c r="G205" s="5" t="s">
        <v>1034</v>
      </c>
      <c r="H205" s="5" t="s">
        <v>112</v>
      </c>
      <c r="I205" s="5"/>
      <c r="J205" s="5">
        <v>7</v>
      </c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88"/>
      <c r="Z205" s="58"/>
      <c r="AA205" s="58"/>
      <c r="AB205" s="58"/>
    </row>
    <row r="206" spans="1:28">
      <c r="A206" s="5" t="s">
        <v>110</v>
      </c>
      <c r="B206" s="5">
        <v>2021</v>
      </c>
      <c r="C206" s="6">
        <v>44492</v>
      </c>
      <c r="D206" s="5" t="s">
        <v>13</v>
      </c>
      <c r="E206" s="5" t="s">
        <v>209</v>
      </c>
      <c r="F206" s="5" t="s">
        <v>209</v>
      </c>
      <c r="G206" s="5" t="s">
        <v>1046</v>
      </c>
      <c r="H206" s="5" t="s">
        <v>51</v>
      </c>
      <c r="I206" s="5"/>
      <c r="J206" s="5">
        <v>8</v>
      </c>
      <c r="K206" s="5">
        <v>1</v>
      </c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>
        <v>20</v>
      </c>
      <c r="Y206" s="88">
        <v>-19</v>
      </c>
      <c r="Z206" s="58"/>
      <c r="AA206" s="58"/>
      <c r="AB206" s="58"/>
    </row>
    <row r="207" spans="1:28">
      <c r="A207" s="5" t="s">
        <v>110</v>
      </c>
      <c r="B207" s="5">
        <v>2021</v>
      </c>
      <c r="C207" s="6">
        <v>44492</v>
      </c>
      <c r="D207" s="5" t="s">
        <v>13</v>
      </c>
      <c r="E207" s="5" t="s">
        <v>209</v>
      </c>
      <c r="F207" s="5" t="s">
        <v>209</v>
      </c>
      <c r="G207" s="5" t="s">
        <v>265</v>
      </c>
      <c r="H207" s="5" t="s">
        <v>51</v>
      </c>
      <c r="I207" s="5"/>
      <c r="J207" s="5">
        <v>8</v>
      </c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88"/>
      <c r="Z207" s="58"/>
      <c r="AA207" s="58"/>
      <c r="AB207" s="58"/>
    </row>
    <row r="208" spans="1:28">
      <c r="A208" s="5" t="s">
        <v>110</v>
      </c>
      <c r="B208" s="5">
        <v>2021</v>
      </c>
      <c r="C208" s="6">
        <v>44492</v>
      </c>
      <c r="D208" s="5" t="s">
        <v>13</v>
      </c>
      <c r="E208" s="5" t="s">
        <v>209</v>
      </c>
      <c r="F208" s="5" t="s">
        <v>209</v>
      </c>
      <c r="G208" s="5" t="s">
        <v>281</v>
      </c>
      <c r="H208" s="5" t="s">
        <v>29</v>
      </c>
      <c r="I208" s="5"/>
      <c r="J208" s="5">
        <v>9</v>
      </c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>
        <v>20</v>
      </c>
      <c r="Y208" s="88">
        <v>-20</v>
      </c>
      <c r="Z208" s="58"/>
      <c r="AA208" s="58"/>
      <c r="AB208" s="58"/>
    </row>
    <row r="209" spans="1:28">
      <c r="A209" s="5" t="s">
        <v>110</v>
      </c>
      <c r="B209" s="5">
        <v>2021</v>
      </c>
      <c r="C209" s="6">
        <v>44492</v>
      </c>
      <c r="D209" s="5" t="s">
        <v>13</v>
      </c>
      <c r="E209" s="5" t="s">
        <v>209</v>
      </c>
      <c r="F209" s="5" t="s">
        <v>209</v>
      </c>
      <c r="G209" s="5" t="s">
        <v>222</v>
      </c>
      <c r="H209" s="5" t="s">
        <v>29</v>
      </c>
      <c r="I209" s="5"/>
      <c r="J209" s="5">
        <v>9</v>
      </c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88"/>
      <c r="Z209" s="58"/>
      <c r="AA209" s="58"/>
      <c r="AB209" s="58"/>
    </row>
    <row r="210" spans="1:28">
      <c r="A210" s="5" t="s">
        <v>110</v>
      </c>
      <c r="B210" s="5">
        <v>2021</v>
      </c>
      <c r="C210" s="6">
        <v>44492</v>
      </c>
      <c r="D210" s="5" t="s">
        <v>13</v>
      </c>
      <c r="E210" s="5" t="s">
        <v>209</v>
      </c>
      <c r="F210" s="5" t="s">
        <v>209</v>
      </c>
      <c r="G210" s="5" t="s">
        <v>234</v>
      </c>
      <c r="H210" s="5" t="s">
        <v>15</v>
      </c>
      <c r="I210" s="5"/>
      <c r="J210" s="5">
        <v>10</v>
      </c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>
        <v>40</v>
      </c>
      <c r="Y210" s="88">
        <v>-40</v>
      </c>
      <c r="Z210" s="58"/>
      <c r="AA210" s="58"/>
      <c r="AB210" s="58"/>
    </row>
    <row r="211" spans="1:28">
      <c r="A211" s="5" t="s">
        <v>110</v>
      </c>
      <c r="B211" s="5">
        <v>2021</v>
      </c>
      <c r="C211" s="6">
        <v>44492</v>
      </c>
      <c r="D211" s="5" t="s">
        <v>13</v>
      </c>
      <c r="E211" s="5" t="s">
        <v>209</v>
      </c>
      <c r="F211" s="5" t="s">
        <v>209</v>
      </c>
      <c r="G211" s="5" t="s">
        <v>650</v>
      </c>
      <c r="H211" s="5" t="s">
        <v>15</v>
      </c>
      <c r="I211" s="5"/>
      <c r="J211" s="5">
        <v>10</v>
      </c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88"/>
      <c r="Z211" s="58"/>
      <c r="AA211" s="58"/>
      <c r="AB211" s="58"/>
    </row>
    <row r="212" spans="1:28">
      <c r="A212" s="5" t="s">
        <v>110</v>
      </c>
      <c r="B212" s="5">
        <v>2021</v>
      </c>
      <c r="C212" s="6">
        <v>44492</v>
      </c>
      <c r="D212" s="5" t="s">
        <v>13</v>
      </c>
      <c r="E212" s="5" t="s">
        <v>209</v>
      </c>
      <c r="F212" s="5" t="s">
        <v>209</v>
      </c>
      <c r="G212" s="5" t="s">
        <v>629</v>
      </c>
      <c r="H212" s="5" t="s">
        <v>239</v>
      </c>
      <c r="I212" s="5"/>
      <c r="J212" s="5">
        <v>11</v>
      </c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>
        <v>40</v>
      </c>
      <c r="Y212" s="88">
        <v>-40</v>
      </c>
      <c r="Z212" s="58"/>
      <c r="AA212" s="58"/>
      <c r="AB212" s="58"/>
    </row>
    <row r="213" spans="1:28">
      <c r="A213" s="5" t="s">
        <v>110</v>
      </c>
      <c r="B213" s="5">
        <v>2021</v>
      </c>
      <c r="C213" s="6">
        <v>44492</v>
      </c>
      <c r="D213" s="5" t="s">
        <v>13</v>
      </c>
      <c r="E213" s="5" t="s">
        <v>209</v>
      </c>
      <c r="F213" s="5" t="s">
        <v>209</v>
      </c>
      <c r="G213" s="5" t="s">
        <v>300</v>
      </c>
      <c r="H213" s="5" t="s">
        <v>239</v>
      </c>
      <c r="I213" s="5"/>
      <c r="J213" s="5">
        <v>11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88"/>
      <c r="Z213" s="58"/>
      <c r="AA213" s="58"/>
      <c r="AB213" s="58"/>
    </row>
    <row r="214" spans="1:28">
      <c r="A214" s="5" t="s">
        <v>110</v>
      </c>
      <c r="B214" s="5">
        <v>2021</v>
      </c>
      <c r="C214" s="6">
        <v>44492</v>
      </c>
      <c r="D214" s="5" t="s">
        <v>13</v>
      </c>
      <c r="E214" s="5" t="s">
        <v>209</v>
      </c>
      <c r="F214" s="5" t="s">
        <v>209</v>
      </c>
      <c r="G214" s="5" t="s">
        <v>275</v>
      </c>
      <c r="H214" s="5" t="s">
        <v>47</v>
      </c>
      <c r="I214" s="5"/>
      <c r="J214" s="5" t="s">
        <v>318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88" t="s">
        <v>318</v>
      </c>
      <c r="Z214" s="58"/>
      <c r="AA214" s="58"/>
      <c r="AB214" s="58"/>
    </row>
    <row r="215" spans="1:28">
      <c r="A215" s="5" t="s">
        <v>110</v>
      </c>
      <c r="B215" s="5">
        <v>2021</v>
      </c>
      <c r="C215" s="6">
        <v>44492</v>
      </c>
      <c r="D215" s="5" t="s">
        <v>13</v>
      </c>
      <c r="E215" s="5" t="s">
        <v>209</v>
      </c>
      <c r="F215" s="5" t="s">
        <v>209</v>
      </c>
      <c r="G215" s="5" t="s">
        <v>611</v>
      </c>
      <c r="H215" s="5" t="s">
        <v>47</v>
      </c>
      <c r="I215" s="5"/>
      <c r="J215" s="5" t="s">
        <v>318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88"/>
      <c r="Z215" s="58"/>
      <c r="AA215" s="58"/>
      <c r="AB215" s="58"/>
    </row>
    <row r="216" spans="1:28">
      <c r="A216" s="5" t="s">
        <v>110</v>
      </c>
      <c r="B216" s="5">
        <v>2021</v>
      </c>
      <c r="C216" s="6">
        <v>44492</v>
      </c>
      <c r="D216" s="5" t="s">
        <v>13</v>
      </c>
      <c r="E216" s="5" t="s">
        <v>209</v>
      </c>
      <c r="F216" s="5" t="s">
        <v>209</v>
      </c>
      <c r="G216" s="5" t="s">
        <v>288</v>
      </c>
      <c r="H216" s="5" t="s">
        <v>175</v>
      </c>
      <c r="I216" s="5"/>
      <c r="J216" s="5" t="s">
        <v>318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>
        <v>60</v>
      </c>
      <c r="Y216" s="88" t="s">
        <v>318</v>
      </c>
      <c r="Z216" s="58"/>
      <c r="AA216" s="58"/>
      <c r="AB216" s="58"/>
    </row>
    <row r="217" spans="1:28">
      <c r="A217" s="5" t="s">
        <v>110</v>
      </c>
      <c r="B217" s="5">
        <v>2021</v>
      </c>
      <c r="C217" s="6">
        <v>44492</v>
      </c>
      <c r="D217" s="5" t="s">
        <v>13</v>
      </c>
      <c r="E217" s="5" t="s">
        <v>209</v>
      </c>
      <c r="F217" s="5" t="s">
        <v>209</v>
      </c>
      <c r="G217" s="5" t="s">
        <v>646</v>
      </c>
      <c r="H217" s="5" t="s">
        <v>175</v>
      </c>
      <c r="I217" s="5"/>
      <c r="J217" s="5" t="s">
        <v>318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88"/>
      <c r="Z217" s="58"/>
      <c r="AA217" s="58"/>
      <c r="AB217" s="58"/>
    </row>
    <row r="218" spans="1:28">
      <c r="A218" s="5" t="s">
        <v>110</v>
      </c>
      <c r="B218" s="5">
        <v>2021</v>
      </c>
      <c r="C218" s="6">
        <v>44492</v>
      </c>
      <c r="D218" s="5" t="s">
        <v>13</v>
      </c>
      <c r="E218" s="5" t="s">
        <v>209</v>
      </c>
      <c r="F218" s="5" t="s">
        <v>209</v>
      </c>
      <c r="G218" s="5" t="s">
        <v>1393</v>
      </c>
      <c r="H218" s="5" t="s">
        <v>31</v>
      </c>
      <c r="I218" s="5"/>
      <c r="J218" s="5" t="s">
        <v>318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>
        <v>60</v>
      </c>
      <c r="Y218" s="88" t="s">
        <v>318</v>
      </c>
      <c r="Z218" s="58"/>
      <c r="AA218" s="58"/>
      <c r="AB218" s="58"/>
    </row>
    <row r="219" spans="1:28">
      <c r="A219" s="5" t="s">
        <v>110</v>
      </c>
      <c r="B219" s="5">
        <v>2021</v>
      </c>
      <c r="C219" s="6">
        <v>44492</v>
      </c>
      <c r="D219" s="5" t="s">
        <v>13</v>
      </c>
      <c r="E219" s="5" t="s">
        <v>209</v>
      </c>
      <c r="F219" s="5" t="s">
        <v>209</v>
      </c>
      <c r="G219" s="5" t="s">
        <v>292</v>
      </c>
      <c r="H219" s="5" t="s">
        <v>31</v>
      </c>
      <c r="I219" s="5"/>
      <c r="J219" s="5" t="s">
        <v>318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88"/>
      <c r="Z219" s="58"/>
      <c r="AA219" s="58"/>
      <c r="AB219" s="58"/>
    </row>
    <row r="220" spans="1:28">
      <c r="A220" s="5" t="s">
        <v>110</v>
      </c>
      <c r="B220" s="5">
        <v>2021</v>
      </c>
      <c r="C220" s="6">
        <v>44492</v>
      </c>
      <c r="D220" s="5" t="s">
        <v>13</v>
      </c>
      <c r="E220" s="5" t="s">
        <v>209</v>
      </c>
      <c r="F220" s="5" t="s">
        <v>209</v>
      </c>
      <c r="G220" s="5" t="s">
        <v>235</v>
      </c>
      <c r="H220" s="5" t="s">
        <v>61</v>
      </c>
      <c r="I220" s="5"/>
      <c r="J220" s="5" t="s">
        <v>318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>
        <v>60</v>
      </c>
      <c r="Y220" s="88" t="s">
        <v>318</v>
      </c>
      <c r="Z220" s="58"/>
      <c r="AA220" s="58"/>
      <c r="AB220" s="58"/>
    </row>
    <row r="221" spans="1:28">
      <c r="A221" s="5" t="s">
        <v>110</v>
      </c>
      <c r="B221" s="5">
        <v>2021</v>
      </c>
      <c r="C221" s="6">
        <v>44492</v>
      </c>
      <c r="D221" s="5" t="s">
        <v>13</v>
      </c>
      <c r="E221" s="5" t="s">
        <v>209</v>
      </c>
      <c r="F221" s="5" t="s">
        <v>209</v>
      </c>
      <c r="G221" s="5" t="s">
        <v>613</v>
      </c>
      <c r="H221" s="5" t="s">
        <v>61</v>
      </c>
      <c r="I221" s="5"/>
      <c r="J221" s="5" t="s">
        <v>318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88"/>
      <c r="Z221" s="58"/>
      <c r="AA221" s="58"/>
      <c r="AB221" s="58"/>
    </row>
    <row r="222" spans="1:28">
      <c r="A222" s="1" t="s">
        <v>71</v>
      </c>
      <c r="B222" s="1">
        <v>2021</v>
      </c>
      <c r="C222" s="2">
        <v>44448</v>
      </c>
      <c r="D222" s="1" t="s">
        <v>72</v>
      </c>
      <c r="E222" s="1" t="s">
        <v>209</v>
      </c>
      <c r="F222" s="1" t="s">
        <v>209</v>
      </c>
      <c r="G222" s="1" t="s">
        <v>275</v>
      </c>
      <c r="H222" s="1" t="s">
        <v>47</v>
      </c>
      <c r="I222" s="1"/>
      <c r="J222" s="1">
        <v>1</v>
      </c>
      <c r="K222" s="1">
        <v>5</v>
      </c>
      <c r="L222" s="1">
        <v>5</v>
      </c>
      <c r="M222" s="1">
        <v>5</v>
      </c>
      <c r="N222" s="1">
        <v>5</v>
      </c>
      <c r="O222" s="1">
        <v>5</v>
      </c>
      <c r="P222" s="1">
        <v>5</v>
      </c>
      <c r="Q222" s="1">
        <v>5</v>
      </c>
      <c r="R222" s="1">
        <v>5</v>
      </c>
      <c r="S222" s="1">
        <v>5</v>
      </c>
      <c r="T222" s="1">
        <v>3</v>
      </c>
      <c r="U222" s="1">
        <v>5</v>
      </c>
      <c r="V222" s="1"/>
      <c r="W222" s="1"/>
      <c r="X222" s="1"/>
      <c r="Y222" s="91">
        <v>53</v>
      </c>
      <c r="Z222" s="123">
        <v>1.5423611111111111</v>
      </c>
      <c r="AA222" s="58">
        <v>48.615000000000002</v>
      </c>
      <c r="AB222" s="58"/>
    </row>
    <row r="223" spans="1:28">
      <c r="A223" s="1" t="s">
        <v>71</v>
      </c>
      <c r="B223" s="1">
        <v>2021</v>
      </c>
      <c r="C223" s="2">
        <v>44448</v>
      </c>
      <c r="D223" s="1" t="s">
        <v>72</v>
      </c>
      <c r="E223" s="1" t="s">
        <v>209</v>
      </c>
      <c r="F223" s="1" t="s">
        <v>209</v>
      </c>
      <c r="G223" s="1" t="s">
        <v>611</v>
      </c>
      <c r="H223" s="1" t="s">
        <v>47</v>
      </c>
      <c r="I223" s="1"/>
      <c r="J223" s="1">
        <v>1</v>
      </c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91"/>
      <c r="Z223" s="58"/>
      <c r="AA223" s="58"/>
      <c r="AB223" s="58"/>
    </row>
    <row r="224" spans="1:28">
      <c r="A224" s="1" t="s">
        <v>71</v>
      </c>
      <c r="B224" s="1">
        <v>2021</v>
      </c>
      <c r="C224" s="2">
        <v>44448</v>
      </c>
      <c r="D224" s="1" t="s">
        <v>72</v>
      </c>
      <c r="E224" s="1" t="s">
        <v>209</v>
      </c>
      <c r="F224" s="1" t="s">
        <v>209</v>
      </c>
      <c r="G224" s="1" t="s">
        <v>1393</v>
      </c>
      <c r="H224" s="1" t="s">
        <v>31</v>
      </c>
      <c r="I224" s="1"/>
      <c r="J224" s="1">
        <v>2</v>
      </c>
      <c r="K224" s="1"/>
      <c r="L224" s="1">
        <v>1</v>
      </c>
      <c r="M224" s="1">
        <v>3</v>
      </c>
      <c r="N224" s="1"/>
      <c r="O224" s="1">
        <v>3</v>
      </c>
      <c r="P224" s="1">
        <v>2</v>
      </c>
      <c r="Q224" s="1">
        <v>2</v>
      </c>
      <c r="R224" s="1">
        <v>1</v>
      </c>
      <c r="S224" s="1"/>
      <c r="T224" s="1">
        <v>1</v>
      </c>
      <c r="U224" s="1">
        <v>3</v>
      </c>
      <c r="V224" s="1">
        <v>6</v>
      </c>
      <c r="W224" s="1"/>
      <c r="X224" s="1"/>
      <c r="Y224" s="91">
        <v>22</v>
      </c>
      <c r="Z224" s="58"/>
      <c r="AA224" s="58"/>
      <c r="AB224" s="58"/>
    </row>
    <row r="225" spans="1:28">
      <c r="A225" s="1" t="s">
        <v>71</v>
      </c>
      <c r="B225" s="1">
        <v>2021</v>
      </c>
      <c r="C225" s="2">
        <v>44448</v>
      </c>
      <c r="D225" s="1" t="s">
        <v>72</v>
      </c>
      <c r="E225" s="1" t="s">
        <v>209</v>
      </c>
      <c r="F225" s="1" t="s">
        <v>209</v>
      </c>
      <c r="G225" s="1" t="s">
        <v>292</v>
      </c>
      <c r="H225" s="1" t="s">
        <v>31</v>
      </c>
      <c r="I225" s="1"/>
      <c r="J225" s="1">
        <v>2</v>
      </c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91"/>
      <c r="Z225" s="58"/>
      <c r="AA225" s="58"/>
      <c r="AB225" s="58"/>
    </row>
    <row r="226" spans="1:28">
      <c r="A226" s="1" t="s">
        <v>71</v>
      </c>
      <c r="B226" s="1">
        <v>2021</v>
      </c>
      <c r="C226" s="2">
        <v>44448</v>
      </c>
      <c r="D226" s="1" t="s">
        <v>72</v>
      </c>
      <c r="E226" s="1" t="s">
        <v>209</v>
      </c>
      <c r="F226" s="1" t="s">
        <v>209</v>
      </c>
      <c r="G226" s="1" t="s">
        <v>4969</v>
      </c>
      <c r="H226" s="1" t="s">
        <v>21</v>
      </c>
      <c r="I226" s="1"/>
      <c r="J226" s="1">
        <v>3</v>
      </c>
      <c r="K226" s="1">
        <v>3</v>
      </c>
      <c r="L226" s="1">
        <v>3</v>
      </c>
      <c r="M226" s="1">
        <v>1</v>
      </c>
      <c r="N226" s="1">
        <v>3</v>
      </c>
      <c r="O226" s="1">
        <v>1</v>
      </c>
      <c r="P226" s="1">
        <v>1</v>
      </c>
      <c r="Q226" s="1">
        <v>3</v>
      </c>
      <c r="R226" s="1"/>
      <c r="S226" s="1">
        <v>3</v>
      </c>
      <c r="T226" s="1">
        <v>2</v>
      </c>
      <c r="U226" s="1">
        <v>1</v>
      </c>
      <c r="V226" s="1"/>
      <c r="W226" s="1"/>
      <c r="X226" s="1"/>
      <c r="Y226" s="91">
        <v>21</v>
      </c>
      <c r="Z226" s="58"/>
      <c r="AA226" s="58"/>
      <c r="AB226" s="58"/>
    </row>
    <row r="227" spans="1:28">
      <c r="A227" s="1" t="s">
        <v>71</v>
      </c>
      <c r="B227" s="1">
        <v>2021</v>
      </c>
      <c r="C227" s="2">
        <v>44448</v>
      </c>
      <c r="D227" s="1" t="s">
        <v>72</v>
      </c>
      <c r="E227" s="1" t="s">
        <v>209</v>
      </c>
      <c r="F227" s="1" t="s">
        <v>209</v>
      </c>
      <c r="G227" s="1" t="s">
        <v>705</v>
      </c>
      <c r="H227" s="1" t="s">
        <v>21</v>
      </c>
      <c r="I227" s="1"/>
      <c r="J227" s="1">
        <v>3</v>
      </c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91"/>
      <c r="Z227" s="58"/>
      <c r="AA227" s="58"/>
      <c r="AB227" s="58"/>
    </row>
    <row r="228" spans="1:28">
      <c r="A228" s="1" t="s">
        <v>71</v>
      </c>
      <c r="B228" s="1">
        <v>2021</v>
      </c>
      <c r="C228" s="2">
        <v>44448</v>
      </c>
      <c r="D228" s="1" t="s">
        <v>72</v>
      </c>
      <c r="E228" s="1" t="s">
        <v>209</v>
      </c>
      <c r="F228" s="1" t="s">
        <v>209</v>
      </c>
      <c r="G228" s="1" t="s">
        <v>1066</v>
      </c>
      <c r="H228" s="1" t="s">
        <v>67</v>
      </c>
      <c r="I228" s="1"/>
      <c r="J228" s="1">
        <v>4</v>
      </c>
      <c r="K228" s="1"/>
      <c r="L228" s="1">
        <v>2</v>
      </c>
      <c r="M228" s="1"/>
      <c r="N228" s="1"/>
      <c r="O228" s="1"/>
      <c r="P228" s="1">
        <v>3</v>
      </c>
      <c r="Q228" s="1"/>
      <c r="R228" s="1">
        <v>2</v>
      </c>
      <c r="S228" s="1">
        <v>2</v>
      </c>
      <c r="T228" s="1">
        <v>5</v>
      </c>
      <c r="U228" s="1">
        <v>2</v>
      </c>
      <c r="V228" s="1">
        <v>2</v>
      </c>
      <c r="W228" s="1"/>
      <c r="X228" s="1"/>
      <c r="Y228" s="91">
        <v>18</v>
      </c>
      <c r="Z228" s="58"/>
      <c r="AA228" s="58"/>
      <c r="AB228" s="58"/>
    </row>
    <row r="229" spans="1:28">
      <c r="A229" s="1" t="s">
        <v>71</v>
      </c>
      <c r="B229" s="1">
        <v>2021</v>
      </c>
      <c r="C229" s="2">
        <v>44448</v>
      </c>
      <c r="D229" s="1" t="s">
        <v>72</v>
      </c>
      <c r="E229" s="1" t="s">
        <v>209</v>
      </c>
      <c r="F229" s="1" t="s">
        <v>209</v>
      </c>
      <c r="G229" s="1" t="s">
        <v>278</v>
      </c>
      <c r="H229" s="1" t="s">
        <v>67</v>
      </c>
      <c r="I229" s="1"/>
      <c r="J229" s="1">
        <v>4</v>
      </c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91"/>
      <c r="Z229" s="58"/>
      <c r="AA229" s="58"/>
      <c r="AB229" s="58"/>
    </row>
    <row r="230" spans="1:28">
      <c r="A230" s="1" t="s">
        <v>71</v>
      </c>
      <c r="B230" s="1">
        <v>2021</v>
      </c>
      <c r="C230" s="2">
        <v>44448</v>
      </c>
      <c r="D230" s="1" t="s">
        <v>72</v>
      </c>
      <c r="E230" s="1" t="s">
        <v>209</v>
      </c>
      <c r="F230" s="1" t="s">
        <v>209</v>
      </c>
      <c r="G230" s="1" t="s">
        <v>537</v>
      </c>
      <c r="H230" s="1" t="s">
        <v>27</v>
      </c>
      <c r="I230" s="1"/>
      <c r="J230" s="1">
        <v>5</v>
      </c>
      <c r="K230" s="1">
        <v>2</v>
      </c>
      <c r="L230" s="1"/>
      <c r="M230" s="1">
        <v>2</v>
      </c>
      <c r="N230" s="1">
        <v>2</v>
      </c>
      <c r="O230" s="1"/>
      <c r="P230" s="1"/>
      <c r="Q230" s="1"/>
      <c r="R230" s="1"/>
      <c r="S230" s="1"/>
      <c r="T230" s="1"/>
      <c r="U230" s="1"/>
      <c r="V230" s="1">
        <v>10</v>
      </c>
      <c r="W230" s="1"/>
      <c r="X230" s="1"/>
      <c r="Y230" s="91">
        <v>16</v>
      </c>
      <c r="Z230" s="58"/>
      <c r="AA230" s="58"/>
      <c r="AB230" s="58"/>
    </row>
    <row r="231" spans="1:28">
      <c r="A231" s="1" t="s">
        <v>71</v>
      </c>
      <c r="B231" s="1">
        <v>2021</v>
      </c>
      <c r="C231" s="2">
        <v>44448</v>
      </c>
      <c r="D231" s="1" t="s">
        <v>72</v>
      </c>
      <c r="E231" s="1" t="s">
        <v>209</v>
      </c>
      <c r="F231" s="1" t="s">
        <v>209</v>
      </c>
      <c r="G231" s="1" t="s">
        <v>677</v>
      </c>
      <c r="H231" s="1" t="s">
        <v>27</v>
      </c>
      <c r="I231" s="1"/>
      <c r="J231" s="1">
        <v>5</v>
      </c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91"/>
      <c r="Z231" s="58"/>
      <c r="AA231" s="58"/>
      <c r="AB231" s="58"/>
    </row>
    <row r="232" spans="1:28">
      <c r="A232" s="1" t="s">
        <v>71</v>
      </c>
      <c r="B232" s="1">
        <v>2021</v>
      </c>
      <c r="C232" s="2">
        <v>44448</v>
      </c>
      <c r="D232" s="1" t="s">
        <v>72</v>
      </c>
      <c r="E232" s="1" t="s">
        <v>209</v>
      </c>
      <c r="F232" s="1" t="s">
        <v>209</v>
      </c>
      <c r="G232" s="1" t="s">
        <v>4970</v>
      </c>
      <c r="H232" s="1" t="s">
        <v>261</v>
      </c>
      <c r="I232" s="1"/>
      <c r="J232" s="1">
        <v>6</v>
      </c>
      <c r="K232" s="1">
        <v>1</v>
      </c>
      <c r="L232" s="1"/>
      <c r="M232" s="1"/>
      <c r="N232" s="1">
        <v>1</v>
      </c>
      <c r="O232" s="1">
        <v>2</v>
      </c>
      <c r="P232" s="1"/>
      <c r="Q232" s="1">
        <v>1</v>
      </c>
      <c r="R232" s="1">
        <v>3</v>
      </c>
      <c r="S232" s="1">
        <v>1</v>
      </c>
      <c r="T232" s="1"/>
      <c r="U232" s="1"/>
      <c r="V232" s="1">
        <v>4</v>
      </c>
      <c r="W232" s="1"/>
      <c r="X232" s="1"/>
      <c r="Y232" s="91">
        <v>13</v>
      </c>
      <c r="Z232" s="58"/>
      <c r="AA232" s="58"/>
      <c r="AB232" s="58"/>
    </row>
    <row r="233" spans="1:28">
      <c r="A233" s="1" t="s">
        <v>71</v>
      </c>
      <c r="B233" s="1">
        <v>2021</v>
      </c>
      <c r="C233" s="2">
        <v>44448</v>
      </c>
      <c r="D233" s="1" t="s">
        <v>72</v>
      </c>
      <c r="E233" s="1" t="s">
        <v>209</v>
      </c>
      <c r="F233" s="1" t="s">
        <v>209</v>
      </c>
      <c r="G233" s="1" t="s">
        <v>4971</v>
      </c>
      <c r="H233" s="1" t="s">
        <v>261</v>
      </c>
      <c r="I233" s="1"/>
      <c r="J233" s="1">
        <v>6</v>
      </c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91"/>
      <c r="Z233" s="58"/>
      <c r="AA233" s="58"/>
      <c r="AB233" s="58"/>
    </row>
    <row r="234" spans="1:28">
      <c r="A234" s="1" t="s">
        <v>71</v>
      </c>
      <c r="B234" s="1">
        <v>2021</v>
      </c>
      <c r="C234" s="2">
        <v>44448</v>
      </c>
      <c r="D234" s="1" t="s">
        <v>72</v>
      </c>
      <c r="E234" s="1" t="s">
        <v>209</v>
      </c>
      <c r="F234" s="1" t="s">
        <v>209</v>
      </c>
      <c r="G234" s="1" t="s">
        <v>4972</v>
      </c>
      <c r="H234" s="1" t="s">
        <v>49</v>
      </c>
      <c r="I234" s="1"/>
      <c r="J234" s="1">
        <v>7</v>
      </c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>
        <v>20</v>
      </c>
      <c r="Y234" s="91">
        <v>-20</v>
      </c>
      <c r="Z234" s="58"/>
      <c r="AA234" s="58"/>
      <c r="AB234" s="58"/>
    </row>
    <row r="235" spans="1:28">
      <c r="A235" s="1" t="s">
        <v>71</v>
      </c>
      <c r="B235" s="1">
        <v>2021</v>
      </c>
      <c r="C235" s="2">
        <v>44448</v>
      </c>
      <c r="D235" s="1" t="s">
        <v>72</v>
      </c>
      <c r="E235" s="1" t="s">
        <v>209</v>
      </c>
      <c r="F235" s="1" t="s">
        <v>209</v>
      </c>
      <c r="G235" s="1" t="s">
        <v>284</v>
      </c>
      <c r="H235" s="1" t="s">
        <v>49</v>
      </c>
      <c r="I235" s="1"/>
      <c r="J235" s="1">
        <v>7</v>
      </c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91"/>
      <c r="Z235" s="58"/>
      <c r="AA235" s="58"/>
      <c r="AB235" s="58"/>
    </row>
    <row r="236" spans="1:28">
      <c r="A236" s="1" t="s">
        <v>71</v>
      </c>
      <c r="B236" s="1">
        <v>2021</v>
      </c>
      <c r="C236" s="2">
        <v>44448</v>
      </c>
      <c r="D236" s="1" t="s">
        <v>72</v>
      </c>
      <c r="E236" s="1" t="s">
        <v>209</v>
      </c>
      <c r="F236" s="1" t="s">
        <v>209</v>
      </c>
      <c r="G236" s="1" t="s">
        <v>298</v>
      </c>
      <c r="H236" s="1" t="s">
        <v>271</v>
      </c>
      <c r="I236" s="1"/>
      <c r="J236" s="1">
        <v>8</v>
      </c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>
        <v>40</v>
      </c>
      <c r="Y236" s="91">
        <v>-40</v>
      </c>
      <c r="Z236" s="58"/>
      <c r="AA236" s="58"/>
      <c r="AB236" s="58"/>
    </row>
    <row r="237" spans="1:28">
      <c r="A237" s="1" t="s">
        <v>71</v>
      </c>
      <c r="B237" s="1">
        <v>2021</v>
      </c>
      <c r="C237" s="2">
        <v>44448</v>
      </c>
      <c r="D237" s="1" t="s">
        <v>72</v>
      </c>
      <c r="E237" s="1" t="s">
        <v>209</v>
      </c>
      <c r="F237" s="1" t="s">
        <v>209</v>
      </c>
      <c r="G237" s="1" t="s">
        <v>270</v>
      </c>
      <c r="H237" s="1" t="s">
        <v>271</v>
      </c>
      <c r="I237" s="1"/>
      <c r="J237" s="1">
        <v>8</v>
      </c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91"/>
      <c r="Z237" s="58"/>
      <c r="AA237" s="58"/>
      <c r="AB237" s="58"/>
    </row>
    <row r="238" spans="1:28">
      <c r="A238" s="1" t="s">
        <v>71</v>
      </c>
      <c r="B238" s="1">
        <v>2021</v>
      </c>
      <c r="C238" s="2">
        <v>44448</v>
      </c>
      <c r="D238" s="1" t="s">
        <v>72</v>
      </c>
      <c r="E238" s="1" t="s">
        <v>209</v>
      </c>
      <c r="F238" s="1" t="s">
        <v>209</v>
      </c>
      <c r="G238" s="1" t="s">
        <v>293</v>
      </c>
      <c r="H238" s="1" t="s">
        <v>51</v>
      </c>
      <c r="I238" s="1"/>
      <c r="J238" s="1" t="s">
        <v>318</v>
      </c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>
        <v>20</v>
      </c>
      <c r="Y238" s="91" t="s">
        <v>318</v>
      </c>
      <c r="Z238" s="58"/>
      <c r="AA238" s="58"/>
      <c r="AB238" s="58"/>
    </row>
    <row r="239" spans="1:28">
      <c r="A239" s="1" t="s">
        <v>71</v>
      </c>
      <c r="B239" s="1">
        <v>2021</v>
      </c>
      <c r="C239" s="2">
        <v>44448</v>
      </c>
      <c r="D239" s="1" t="s">
        <v>72</v>
      </c>
      <c r="E239" s="1" t="s">
        <v>209</v>
      </c>
      <c r="F239" s="1" t="s">
        <v>209</v>
      </c>
      <c r="G239" s="1" t="s">
        <v>50</v>
      </c>
      <c r="H239" s="1" t="s">
        <v>51</v>
      </c>
      <c r="I239" s="1"/>
      <c r="J239" s="1" t="s">
        <v>318</v>
      </c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91"/>
      <c r="Z239" s="58"/>
      <c r="AA239" s="58"/>
      <c r="AB239" s="58"/>
    </row>
    <row r="240" spans="1:28">
      <c r="A240" s="1" t="s">
        <v>71</v>
      </c>
      <c r="B240" s="1">
        <v>2021</v>
      </c>
      <c r="C240" s="2">
        <v>44448</v>
      </c>
      <c r="D240" s="1" t="s">
        <v>72</v>
      </c>
      <c r="E240" s="1" t="s">
        <v>209</v>
      </c>
      <c r="F240" s="1" t="s">
        <v>209</v>
      </c>
      <c r="G240" s="1" t="s">
        <v>587</v>
      </c>
      <c r="H240" s="1" t="s">
        <v>44</v>
      </c>
      <c r="I240" s="1"/>
      <c r="J240" s="1" t="s">
        <v>318</v>
      </c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91" t="s">
        <v>318</v>
      </c>
      <c r="Z240" s="58"/>
      <c r="AA240" s="58"/>
      <c r="AB240" s="58"/>
    </row>
    <row r="241" spans="1:28">
      <c r="A241" s="1" t="s">
        <v>71</v>
      </c>
      <c r="B241" s="1">
        <v>2021</v>
      </c>
      <c r="C241" s="2">
        <v>44448</v>
      </c>
      <c r="D241" s="1" t="s">
        <v>72</v>
      </c>
      <c r="E241" s="1" t="s">
        <v>209</v>
      </c>
      <c r="F241" s="1" t="s">
        <v>209</v>
      </c>
      <c r="G241" s="1" t="s">
        <v>248</v>
      </c>
      <c r="H241" s="1" t="s">
        <v>44</v>
      </c>
      <c r="I241" s="1"/>
      <c r="J241" s="1" t="s">
        <v>318</v>
      </c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91"/>
      <c r="Z241" s="58"/>
      <c r="AA241" s="58"/>
      <c r="AB241" s="58"/>
    </row>
    <row r="242" spans="1:28">
      <c r="A242" s="1" t="s">
        <v>71</v>
      </c>
      <c r="B242" s="1">
        <v>2021</v>
      </c>
      <c r="C242" s="2">
        <v>44448</v>
      </c>
      <c r="D242" s="1" t="s">
        <v>72</v>
      </c>
      <c r="E242" s="1" t="s">
        <v>209</v>
      </c>
      <c r="F242" s="1" t="s">
        <v>209</v>
      </c>
      <c r="G242" s="1" t="s">
        <v>296</v>
      </c>
      <c r="H242" s="1" t="s">
        <v>59</v>
      </c>
      <c r="I242" s="1"/>
      <c r="J242" s="1" t="s">
        <v>318</v>
      </c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>
        <v>60</v>
      </c>
      <c r="Y242" s="91" t="s">
        <v>318</v>
      </c>
      <c r="Z242" s="58"/>
      <c r="AA242" s="58"/>
      <c r="AB242" s="58"/>
    </row>
    <row r="243" spans="1:28">
      <c r="A243" s="1" t="s">
        <v>71</v>
      </c>
      <c r="B243" s="1">
        <v>2021</v>
      </c>
      <c r="C243" s="2">
        <v>44448</v>
      </c>
      <c r="D243" s="1" t="s">
        <v>72</v>
      </c>
      <c r="E243" s="1" t="s">
        <v>209</v>
      </c>
      <c r="F243" s="1" t="s">
        <v>209</v>
      </c>
      <c r="G243" s="1" t="s">
        <v>4973</v>
      </c>
      <c r="H243" s="1" t="s">
        <v>59</v>
      </c>
      <c r="I243" s="1"/>
      <c r="J243" s="1" t="s">
        <v>318</v>
      </c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91"/>
      <c r="Z243" s="58"/>
      <c r="AA243" s="58"/>
      <c r="AB243" s="58"/>
    </row>
    <row r="244" spans="1:28">
      <c r="A244" s="5" t="s">
        <v>120</v>
      </c>
      <c r="B244" s="5">
        <v>2021</v>
      </c>
      <c r="C244" s="6">
        <v>44388</v>
      </c>
      <c r="D244" s="5" t="s">
        <v>72</v>
      </c>
      <c r="E244" s="5" t="s">
        <v>209</v>
      </c>
      <c r="F244" s="5" t="s">
        <v>209</v>
      </c>
      <c r="G244" s="5" t="s">
        <v>289</v>
      </c>
      <c r="H244" s="5" t="s">
        <v>127</v>
      </c>
      <c r="I244" s="5"/>
      <c r="J244" s="5">
        <v>1</v>
      </c>
      <c r="K244" s="5">
        <v>5</v>
      </c>
      <c r="L244" s="5">
        <v>3</v>
      </c>
      <c r="M244" s="5">
        <v>5</v>
      </c>
      <c r="N244" s="5">
        <v>5</v>
      </c>
      <c r="O244" s="5">
        <v>2</v>
      </c>
      <c r="P244" s="5">
        <v>1</v>
      </c>
      <c r="Q244" s="5">
        <v>5</v>
      </c>
      <c r="R244" s="5">
        <v>3</v>
      </c>
      <c r="S244" s="5">
        <v>5</v>
      </c>
      <c r="T244" s="5">
        <v>5</v>
      </c>
      <c r="U244" s="5">
        <v>5</v>
      </c>
      <c r="V244" s="5">
        <v>6</v>
      </c>
      <c r="W244" s="5"/>
      <c r="X244" s="5"/>
      <c r="Y244" s="88">
        <v>50</v>
      </c>
      <c r="Z244" s="123">
        <v>1.5430555555555554</v>
      </c>
      <c r="AA244" s="58">
        <v>48.585000000000001</v>
      </c>
      <c r="AB244" s="58"/>
    </row>
    <row r="245" spans="1:28">
      <c r="A245" s="5" t="s">
        <v>120</v>
      </c>
      <c r="B245" s="5">
        <v>2021</v>
      </c>
      <c r="C245" s="6">
        <v>44388</v>
      </c>
      <c r="D245" s="5" t="s">
        <v>72</v>
      </c>
      <c r="E245" s="5" t="s">
        <v>209</v>
      </c>
      <c r="F245" s="5" t="s">
        <v>209</v>
      </c>
      <c r="G245" s="5" t="s">
        <v>325</v>
      </c>
      <c r="H245" s="5" t="s">
        <v>127</v>
      </c>
      <c r="I245" s="5"/>
      <c r="J245" s="5">
        <v>1</v>
      </c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88"/>
      <c r="Z245" s="58"/>
      <c r="AA245" s="58"/>
      <c r="AB245" s="58"/>
    </row>
    <row r="246" spans="1:28">
      <c r="A246" s="5" t="s">
        <v>120</v>
      </c>
      <c r="B246" s="5">
        <v>2021</v>
      </c>
      <c r="C246" s="6">
        <v>44388</v>
      </c>
      <c r="D246" s="5" t="s">
        <v>72</v>
      </c>
      <c r="E246" s="5" t="s">
        <v>209</v>
      </c>
      <c r="F246" s="5" t="s">
        <v>209</v>
      </c>
      <c r="G246" s="5" t="s">
        <v>1027</v>
      </c>
      <c r="H246" s="5" t="s">
        <v>121</v>
      </c>
      <c r="I246" s="5"/>
      <c r="J246" s="5">
        <v>2</v>
      </c>
      <c r="K246" s="5">
        <v>1</v>
      </c>
      <c r="L246" s="5">
        <v>5</v>
      </c>
      <c r="M246" s="5">
        <v>3</v>
      </c>
      <c r="N246" s="5"/>
      <c r="O246" s="5">
        <v>3</v>
      </c>
      <c r="P246" s="5">
        <v>5</v>
      </c>
      <c r="Q246" s="5">
        <v>3</v>
      </c>
      <c r="R246" s="5">
        <v>5</v>
      </c>
      <c r="S246" s="5">
        <v>1</v>
      </c>
      <c r="T246" s="5">
        <v>2</v>
      </c>
      <c r="U246" s="5">
        <v>3</v>
      </c>
      <c r="V246" s="5">
        <v>10</v>
      </c>
      <c r="W246" s="5"/>
      <c r="X246" s="5"/>
      <c r="Y246" s="88">
        <v>41</v>
      </c>
      <c r="Z246" s="58"/>
      <c r="AA246" s="58"/>
      <c r="AB246" s="58"/>
    </row>
    <row r="247" spans="1:28">
      <c r="A247" s="5" t="s">
        <v>120</v>
      </c>
      <c r="B247" s="5">
        <v>2021</v>
      </c>
      <c r="C247" s="6">
        <v>44388</v>
      </c>
      <c r="D247" s="5" t="s">
        <v>72</v>
      </c>
      <c r="E247" s="5" t="s">
        <v>209</v>
      </c>
      <c r="F247" s="5" t="s">
        <v>209</v>
      </c>
      <c r="G247" s="5" t="s">
        <v>1029</v>
      </c>
      <c r="H247" s="5" t="s">
        <v>121</v>
      </c>
      <c r="I247" s="5"/>
      <c r="J247" s="5">
        <v>2</v>
      </c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88"/>
      <c r="Z247" s="58"/>
      <c r="AA247" s="58"/>
      <c r="AB247" s="58"/>
    </row>
    <row r="248" spans="1:28">
      <c r="A248" s="5" t="s">
        <v>120</v>
      </c>
      <c r="B248" s="5">
        <v>2021</v>
      </c>
      <c r="C248" s="6">
        <v>44388</v>
      </c>
      <c r="D248" s="5" t="s">
        <v>72</v>
      </c>
      <c r="E248" s="5" t="s">
        <v>209</v>
      </c>
      <c r="F248" s="5" t="s">
        <v>209</v>
      </c>
      <c r="G248" s="5" t="s">
        <v>238</v>
      </c>
      <c r="H248" s="5" t="s">
        <v>239</v>
      </c>
      <c r="I248" s="5"/>
      <c r="J248" s="5">
        <v>3</v>
      </c>
      <c r="K248" s="5">
        <v>3</v>
      </c>
      <c r="L248" s="5">
        <v>2</v>
      </c>
      <c r="M248" s="5">
        <v>2</v>
      </c>
      <c r="N248" s="5">
        <v>3</v>
      </c>
      <c r="O248" s="5">
        <v>5</v>
      </c>
      <c r="P248" s="5">
        <v>3</v>
      </c>
      <c r="Q248" s="5">
        <v>2</v>
      </c>
      <c r="R248" s="5">
        <v>2</v>
      </c>
      <c r="S248" s="5">
        <v>3</v>
      </c>
      <c r="T248" s="5">
        <v>1</v>
      </c>
      <c r="U248" s="5">
        <v>2</v>
      </c>
      <c r="V248" s="5">
        <v>4</v>
      </c>
      <c r="W248" s="5"/>
      <c r="X248" s="5"/>
      <c r="Y248" s="88">
        <v>32</v>
      </c>
      <c r="Z248" s="58"/>
      <c r="AA248" s="58"/>
      <c r="AB248" s="58"/>
    </row>
    <row r="249" spans="1:28">
      <c r="A249" s="5" t="s">
        <v>120</v>
      </c>
      <c r="B249" s="5">
        <v>2021</v>
      </c>
      <c r="C249" s="6">
        <v>44388</v>
      </c>
      <c r="D249" s="5" t="s">
        <v>72</v>
      </c>
      <c r="E249" s="5" t="s">
        <v>209</v>
      </c>
      <c r="F249" s="5" t="s">
        <v>209</v>
      </c>
      <c r="G249" s="5" t="s">
        <v>629</v>
      </c>
      <c r="H249" s="5" t="s">
        <v>239</v>
      </c>
      <c r="I249" s="5"/>
      <c r="J249" s="5">
        <v>3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88"/>
      <c r="Z249" s="58"/>
      <c r="AA249" s="58"/>
      <c r="AB249" s="58"/>
    </row>
    <row r="250" spans="1:28">
      <c r="A250" s="5" t="s">
        <v>120</v>
      </c>
      <c r="B250" s="5">
        <v>2021</v>
      </c>
      <c r="C250" s="6">
        <v>44388</v>
      </c>
      <c r="D250" s="5" t="s">
        <v>72</v>
      </c>
      <c r="E250" s="5" t="s">
        <v>209</v>
      </c>
      <c r="F250" s="5" t="s">
        <v>209</v>
      </c>
      <c r="G250" s="5" t="s">
        <v>267</v>
      </c>
      <c r="H250" s="5" t="s">
        <v>245</v>
      </c>
      <c r="I250" s="5"/>
      <c r="J250" s="5">
        <v>4</v>
      </c>
      <c r="K250" s="5">
        <v>2</v>
      </c>
      <c r="L250" s="5">
        <v>1</v>
      </c>
      <c r="M250" s="5"/>
      <c r="N250" s="5">
        <v>2</v>
      </c>
      <c r="O250" s="5">
        <v>1</v>
      </c>
      <c r="P250" s="5"/>
      <c r="Q250" s="5"/>
      <c r="R250" s="5"/>
      <c r="S250" s="5">
        <v>2</v>
      </c>
      <c r="T250" s="5">
        <v>3</v>
      </c>
      <c r="U250" s="5">
        <v>1</v>
      </c>
      <c r="V250" s="5"/>
      <c r="W250" s="5"/>
      <c r="X250" s="5"/>
      <c r="Y250" s="88">
        <v>12</v>
      </c>
      <c r="Z250" s="58"/>
      <c r="AA250" s="58"/>
      <c r="AB250" s="58"/>
    </row>
    <row r="251" spans="1:28">
      <c r="A251" s="5" t="s">
        <v>120</v>
      </c>
      <c r="B251" s="5">
        <v>2021</v>
      </c>
      <c r="C251" s="6">
        <v>44388</v>
      </c>
      <c r="D251" s="5" t="s">
        <v>72</v>
      </c>
      <c r="E251" s="5" t="s">
        <v>209</v>
      </c>
      <c r="F251" s="5" t="s">
        <v>209</v>
      </c>
      <c r="G251" s="5" t="s">
        <v>4974</v>
      </c>
      <c r="H251" s="5" t="s">
        <v>245</v>
      </c>
      <c r="I251" s="5"/>
      <c r="J251" s="5">
        <v>4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88"/>
      <c r="Z251" s="58"/>
      <c r="AA251" s="58"/>
      <c r="AB251" s="58"/>
    </row>
    <row r="252" spans="1:28">
      <c r="A252" s="5" t="s">
        <v>120</v>
      </c>
      <c r="B252" s="5">
        <v>2021</v>
      </c>
      <c r="C252" s="6">
        <v>44388</v>
      </c>
      <c r="D252" s="5" t="s">
        <v>72</v>
      </c>
      <c r="E252" s="5" t="s">
        <v>209</v>
      </c>
      <c r="F252" s="5" t="s">
        <v>209</v>
      </c>
      <c r="G252" s="5" t="s">
        <v>260</v>
      </c>
      <c r="H252" s="5" t="s">
        <v>261</v>
      </c>
      <c r="I252" s="5"/>
      <c r="J252" s="5">
        <v>5</v>
      </c>
      <c r="K252" s="5"/>
      <c r="L252" s="5"/>
      <c r="M252" s="5">
        <v>1</v>
      </c>
      <c r="N252" s="5"/>
      <c r="O252" s="5"/>
      <c r="P252" s="5">
        <v>2</v>
      </c>
      <c r="Q252" s="5">
        <v>1</v>
      </c>
      <c r="R252" s="5">
        <v>1</v>
      </c>
      <c r="S252" s="5"/>
      <c r="T252" s="5"/>
      <c r="U252" s="5"/>
      <c r="V252" s="5"/>
      <c r="W252" s="5"/>
      <c r="X252" s="5"/>
      <c r="Y252" s="88">
        <v>5</v>
      </c>
      <c r="Z252" s="58"/>
      <c r="AA252" s="58"/>
      <c r="AB252" s="58"/>
    </row>
    <row r="253" spans="1:28">
      <c r="A253" s="5" t="s">
        <v>120</v>
      </c>
      <c r="B253" s="5">
        <v>2021</v>
      </c>
      <c r="C253" s="6">
        <v>44388</v>
      </c>
      <c r="D253" s="5" t="s">
        <v>72</v>
      </c>
      <c r="E253" s="5" t="s">
        <v>209</v>
      </c>
      <c r="F253" s="5" t="s">
        <v>209</v>
      </c>
      <c r="G253" s="5" t="s">
        <v>4962</v>
      </c>
      <c r="H253" s="5" t="s">
        <v>261</v>
      </c>
      <c r="I253" s="5"/>
      <c r="J253" s="5">
        <v>5</v>
      </c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88"/>
      <c r="Z253" s="58"/>
      <c r="AA253" s="58"/>
      <c r="AB253" s="58"/>
    </row>
    <row r="254" spans="1:28">
      <c r="A254" s="5" t="s">
        <v>120</v>
      </c>
      <c r="B254" s="5">
        <v>2021</v>
      </c>
      <c r="C254" s="6">
        <v>44388</v>
      </c>
      <c r="D254" s="5" t="s">
        <v>72</v>
      </c>
      <c r="E254" s="5" t="s">
        <v>209</v>
      </c>
      <c r="F254" s="5" t="s">
        <v>209</v>
      </c>
      <c r="G254" s="5" t="s">
        <v>1032</v>
      </c>
      <c r="H254" s="5" t="s">
        <v>175</v>
      </c>
      <c r="I254" s="5"/>
      <c r="J254" s="5">
        <v>6</v>
      </c>
      <c r="K254" s="5"/>
      <c r="L254" s="5"/>
      <c r="M254" s="5"/>
      <c r="N254" s="5">
        <v>1</v>
      </c>
      <c r="O254" s="5"/>
      <c r="P254" s="5"/>
      <c r="Q254" s="5"/>
      <c r="R254" s="5"/>
      <c r="S254" s="5"/>
      <c r="T254" s="5"/>
      <c r="U254" s="5"/>
      <c r="V254" s="5">
        <v>2</v>
      </c>
      <c r="W254" s="5"/>
      <c r="X254" s="5">
        <v>20</v>
      </c>
      <c r="Y254" s="88">
        <v>-17</v>
      </c>
      <c r="Z254" s="58"/>
      <c r="AA254" s="58"/>
      <c r="AB254" s="58"/>
    </row>
    <row r="255" spans="1:28">
      <c r="A255" s="5" t="s">
        <v>120</v>
      </c>
      <c r="B255" s="5">
        <v>2021</v>
      </c>
      <c r="C255" s="6">
        <v>44388</v>
      </c>
      <c r="D255" s="5" t="s">
        <v>72</v>
      </c>
      <c r="E255" s="5" t="s">
        <v>209</v>
      </c>
      <c r="F255" s="5" t="s">
        <v>209</v>
      </c>
      <c r="G255" s="5" t="s">
        <v>1031</v>
      </c>
      <c r="H255" s="5" t="s">
        <v>175</v>
      </c>
      <c r="I255" s="5"/>
      <c r="J255" s="5">
        <v>6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88"/>
      <c r="Z255" s="58"/>
      <c r="AA255" s="58"/>
      <c r="AB255" s="58"/>
    </row>
    <row r="256" spans="1:28">
      <c r="A256" s="5" t="s">
        <v>120</v>
      </c>
      <c r="B256" s="5">
        <v>2021</v>
      </c>
      <c r="C256" s="6">
        <v>44388</v>
      </c>
      <c r="D256" s="5" t="s">
        <v>72</v>
      </c>
      <c r="E256" s="5" t="s">
        <v>209</v>
      </c>
      <c r="F256" s="5" t="s">
        <v>209</v>
      </c>
      <c r="G256" s="5" t="s">
        <v>301</v>
      </c>
      <c r="H256" s="5" t="s">
        <v>56</v>
      </c>
      <c r="I256" s="5"/>
      <c r="J256" s="5" t="s">
        <v>318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88" t="s">
        <v>318</v>
      </c>
      <c r="Z256" s="58"/>
      <c r="AA256" s="58"/>
      <c r="AB256" s="58"/>
    </row>
    <row r="257" spans="1:28">
      <c r="A257" s="5" t="s">
        <v>120</v>
      </c>
      <c r="B257" s="5">
        <v>2021</v>
      </c>
      <c r="C257" s="6">
        <v>44388</v>
      </c>
      <c r="D257" s="5" t="s">
        <v>72</v>
      </c>
      <c r="E257" s="5" t="s">
        <v>209</v>
      </c>
      <c r="F257" s="5" t="s">
        <v>209</v>
      </c>
      <c r="G257" s="5" t="s">
        <v>274</v>
      </c>
      <c r="H257" s="5" t="s">
        <v>56</v>
      </c>
      <c r="I257" s="5"/>
      <c r="J257" s="5" t="s">
        <v>318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88"/>
      <c r="Z257" s="58"/>
      <c r="AA257" s="58"/>
      <c r="AB257" s="58"/>
    </row>
    <row r="258" spans="1:28">
      <c r="A258" s="1" t="s">
        <v>134</v>
      </c>
      <c r="B258" s="1">
        <v>2020</v>
      </c>
      <c r="C258" s="2">
        <v>43890</v>
      </c>
      <c r="D258" s="1" t="s">
        <v>13</v>
      </c>
      <c r="E258" s="1" t="s">
        <v>209</v>
      </c>
      <c r="F258" s="1" t="s">
        <v>209</v>
      </c>
      <c r="G258" s="1" t="s">
        <v>316</v>
      </c>
      <c r="H258" s="1" t="s">
        <v>19</v>
      </c>
      <c r="I258" s="1"/>
      <c r="J258" s="1">
        <v>1</v>
      </c>
      <c r="K258" s="1">
        <v>5</v>
      </c>
      <c r="L258" s="1">
        <v>2</v>
      </c>
      <c r="M258" s="1">
        <v>5</v>
      </c>
      <c r="N258" s="1">
        <v>2</v>
      </c>
      <c r="O258" s="1"/>
      <c r="P258" s="1">
        <v>3</v>
      </c>
      <c r="Q258" s="1">
        <v>2</v>
      </c>
      <c r="R258" s="1">
        <v>3</v>
      </c>
      <c r="S258" s="1">
        <v>3</v>
      </c>
      <c r="T258" s="1">
        <v>2</v>
      </c>
      <c r="U258" s="1">
        <v>5</v>
      </c>
      <c r="V258" s="1">
        <v>4</v>
      </c>
      <c r="W258" s="1"/>
      <c r="X258" s="1"/>
      <c r="Y258" s="91">
        <v>36</v>
      </c>
      <c r="Z258" s="123">
        <v>1.4729166666666667</v>
      </c>
      <c r="AA258" s="58">
        <v>50.908000000000001</v>
      </c>
      <c r="AB258" s="58"/>
    </row>
    <row r="259" spans="1:28">
      <c r="A259" s="1" t="s">
        <v>134</v>
      </c>
      <c r="B259" s="1">
        <v>2020</v>
      </c>
      <c r="C259" s="2">
        <v>43890</v>
      </c>
      <c r="D259" s="1" t="s">
        <v>13</v>
      </c>
      <c r="E259" s="1" t="s">
        <v>209</v>
      </c>
      <c r="F259" s="1" t="s">
        <v>209</v>
      </c>
      <c r="G259" s="1" t="s">
        <v>360</v>
      </c>
      <c r="H259" s="1" t="s">
        <v>19</v>
      </c>
      <c r="I259" s="1"/>
      <c r="J259" s="1">
        <v>1</v>
      </c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91"/>
      <c r="Z259" s="58"/>
      <c r="AA259" s="58"/>
      <c r="AB259" s="58"/>
    </row>
    <row r="260" spans="1:28">
      <c r="A260" s="1" t="s">
        <v>134</v>
      </c>
      <c r="B260" s="1">
        <v>2020</v>
      </c>
      <c r="C260" s="2">
        <v>43890</v>
      </c>
      <c r="D260" s="1" t="s">
        <v>13</v>
      </c>
      <c r="E260" s="1" t="s">
        <v>209</v>
      </c>
      <c r="F260" s="1" t="s">
        <v>209</v>
      </c>
      <c r="G260" s="1" t="s">
        <v>220</v>
      </c>
      <c r="H260" s="1" t="s">
        <v>17</v>
      </c>
      <c r="I260" s="1"/>
      <c r="J260" s="1">
        <v>2</v>
      </c>
      <c r="K260" s="1">
        <v>2</v>
      </c>
      <c r="L260" s="1">
        <v>1</v>
      </c>
      <c r="M260" s="1"/>
      <c r="N260" s="1"/>
      <c r="O260" s="1"/>
      <c r="P260" s="1">
        <v>1</v>
      </c>
      <c r="Q260" s="1">
        <v>5</v>
      </c>
      <c r="R260" s="1">
        <v>5</v>
      </c>
      <c r="S260" s="1"/>
      <c r="T260" s="1"/>
      <c r="U260" s="1"/>
      <c r="V260" s="1">
        <v>10</v>
      </c>
      <c r="W260" s="1"/>
      <c r="X260" s="1"/>
      <c r="Y260" s="91">
        <v>24</v>
      </c>
      <c r="Z260" s="58"/>
      <c r="AA260" s="58"/>
      <c r="AB260" s="58"/>
    </row>
    <row r="261" spans="1:28">
      <c r="A261" s="1" t="s">
        <v>134</v>
      </c>
      <c r="B261" s="1">
        <v>2020</v>
      </c>
      <c r="C261" s="2">
        <v>43890</v>
      </c>
      <c r="D261" s="1" t="s">
        <v>13</v>
      </c>
      <c r="E261" s="1" t="s">
        <v>209</v>
      </c>
      <c r="F261" s="1" t="s">
        <v>209</v>
      </c>
      <c r="G261" s="1" t="s">
        <v>1045</v>
      </c>
      <c r="H261" s="1" t="s">
        <v>17</v>
      </c>
      <c r="I261" s="1"/>
      <c r="J261" s="1">
        <v>2</v>
      </c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91"/>
      <c r="Z261" s="58"/>
      <c r="AA261" s="58"/>
      <c r="AB261" s="58"/>
    </row>
    <row r="262" spans="1:28">
      <c r="A262" s="1" t="s">
        <v>134</v>
      </c>
      <c r="B262" s="1">
        <v>2020</v>
      </c>
      <c r="C262" s="2">
        <v>43890</v>
      </c>
      <c r="D262" s="1" t="s">
        <v>13</v>
      </c>
      <c r="E262" s="1" t="s">
        <v>209</v>
      </c>
      <c r="F262" s="1" t="s">
        <v>209</v>
      </c>
      <c r="G262" s="1" t="s">
        <v>308</v>
      </c>
      <c r="H262" s="1" t="s">
        <v>53</v>
      </c>
      <c r="I262" s="1"/>
      <c r="J262" s="1">
        <v>3</v>
      </c>
      <c r="K262" s="1">
        <v>1</v>
      </c>
      <c r="L262" s="1"/>
      <c r="M262" s="1"/>
      <c r="N262" s="1">
        <v>5</v>
      </c>
      <c r="O262" s="1"/>
      <c r="P262" s="1">
        <v>5</v>
      </c>
      <c r="Q262" s="1"/>
      <c r="R262" s="1"/>
      <c r="S262" s="1">
        <v>2</v>
      </c>
      <c r="T262" s="1"/>
      <c r="U262" s="1">
        <v>1</v>
      </c>
      <c r="V262" s="1">
        <v>6</v>
      </c>
      <c r="W262" s="1"/>
      <c r="X262" s="1"/>
      <c r="Y262" s="91">
        <v>20</v>
      </c>
      <c r="Z262" s="58"/>
      <c r="AA262" s="58"/>
      <c r="AB262" s="58"/>
    </row>
    <row r="263" spans="1:28">
      <c r="A263" s="1" t="s">
        <v>134</v>
      </c>
      <c r="B263" s="1">
        <v>2020</v>
      </c>
      <c r="C263" s="2">
        <v>43890</v>
      </c>
      <c r="D263" s="1" t="s">
        <v>13</v>
      </c>
      <c r="E263" s="1" t="s">
        <v>209</v>
      </c>
      <c r="F263" s="1" t="s">
        <v>209</v>
      </c>
      <c r="G263" s="1" t="s">
        <v>233</v>
      </c>
      <c r="H263" s="1" t="s">
        <v>53</v>
      </c>
      <c r="I263" s="1"/>
      <c r="J263" s="1">
        <v>3</v>
      </c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91"/>
      <c r="Z263" s="58"/>
      <c r="AA263" s="58"/>
      <c r="AB263" s="58"/>
    </row>
    <row r="264" spans="1:28">
      <c r="A264" s="1" t="s">
        <v>134</v>
      </c>
      <c r="B264" s="1">
        <v>2020</v>
      </c>
      <c r="C264" s="2">
        <v>43890</v>
      </c>
      <c r="D264" s="1" t="s">
        <v>13</v>
      </c>
      <c r="E264" s="1" t="s">
        <v>209</v>
      </c>
      <c r="F264" s="1" t="s">
        <v>209</v>
      </c>
      <c r="G264" s="1" t="s">
        <v>311</v>
      </c>
      <c r="H264" s="1" t="s">
        <v>51</v>
      </c>
      <c r="I264" s="1"/>
      <c r="J264" s="1">
        <v>4</v>
      </c>
      <c r="K264" s="1"/>
      <c r="L264" s="1"/>
      <c r="M264" s="1"/>
      <c r="N264" s="1">
        <v>3</v>
      </c>
      <c r="O264" s="1">
        <v>5</v>
      </c>
      <c r="P264" s="1"/>
      <c r="Q264" s="1"/>
      <c r="R264" s="1"/>
      <c r="S264" s="1"/>
      <c r="T264" s="1">
        <v>1</v>
      </c>
      <c r="U264" s="1">
        <v>2</v>
      </c>
      <c r="V264" s="1">
        <v>2</v>
      </c>
      <c r="W264" s="1"/>
      <c r="X264" s="1"/>
      <c r="Y264" s="91">
        <v>13</v>
      </c>
      <c r="Z264" s="58"/>
      <c r="AA264" s="58"/>
      <c r="AB264" s="58"/>
    </row>
    <row r="265" spans="1:28">
      <c r="A265" s="1" t="s">
        <v>134</v>
      </c>
      <c r="B265" s="1">
        <v>2020</v>
      </c>
      <c r="C265" s="2">
        <v>43890</v>
      </c>
      <c r="D265" s="1" t="s">
        <v>13</v>
      </c>
      <c r="E265" s="1" t="s">
        <v>209</v>
      </c>
      <c r="F265" s="1" t="s">
        <v>209</v>
      </c>
      <c r="G265" s="1" t="s">
        <v>243</v>
      </c>
      <c r="H265" s="1" t="s">
        <v>51</v>
      </c>
      <c r="I265" s="1"/>
      <c r="J265" s="1">
        <v>4</v>
      </c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91"/>
      <c r="Z265" s="58"/>
      <c r="AA265" s="58"/>
      <c r="AB265" s="58"/>
    </row>
    <row r="266" spans="1:28">
      <c r="A266" s="1" t="s">
        <v>134</v>
      </c>
      <c r="B266" s="1">
        <v>2020</v>
      </c>
      <c r="C266" s="2">
        <v>43890</v>
      </c>
      <c r="D266" s="1" t="s">
        <v>13</v>
      </c>
      <c r="E266" s="1" t="s">
        <v>209</v>
      </c>
      <c r="F266" s="1" t="s">
        <v>209</v>
      </c>
      <c r="G266" s="1" t="s">
        <v>244</v>
      </c>
      <c r="H266" s="1" t="s">
        <v>245</v>
      </c>
      <c r="I266" s="1"/>
      <c r="J266" s="1">
        <v>5</v>
      </c>
      <c r="K266" s="1"/>
      <c r="L266" s="1"/>
      <c r="M266" s="1"/>
      <c r="N266" s="1"/>
      <c r="O266" s="1">
        <v>2</v>
      </c>
      <c r="P266" s="1">
        <v>2</v>
      </c>
      <c r="Q266" s="1"/>
      <c r="R266" s="1"/>
      <c r="S266" s="1">
        <v>5</v>
      </c>
      <c r="T266" s="1">
        <v>3</v>
      </c>
      <c r="U266" s="1"/>
      <c r="V266" s="1"/>
      <c r="W266" s="1"/>
      <c r="X266" s="1"/>
      <c r="Y266" s="91">
        <v>12</v>
      </c>
      <c r="Z266" s="58"/>
      <c r="AA266" s="58"/>
      <c r="AB266" s="58"/>
    </row>
    <row r="267" spans="1:28">
      <c r="A267" s="1" t="s">
        <v>134</v>
      </c>
      <c r="B267" s="1">
        <v>2020</v>
      </c>
      <c r="C267" s="2">
        <v>43890</v>
      </c>
      <c r="D267" s="1" t="s">
        <v>13</v>
      </c>
      <c r="E267" s="1" t="s">
        <v>209</v>
      </c>
      <c r="F267" s="1" t="s">
        <v>209</v>
      </c>
      <c r="G267" s="1" t="s">
        <v>336</v>
      </c>
      <c r="H267" s="1" t="s">
        <v>245</v>
      </c>
      <c r="I267" s="1"/>
      <c r="J267" s="1">
        <v>5</v>
      </c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91"/>
      <c r="Z267" s="58"/>
      <c r="AA267" s="58"/>
      <c r="AB267" s="58"/>
    </row>
    <row r="268" spans="1:28">
      <c r="A268" s="1" t="s">
        <v>134</v>
      </c>
      <c r="B268" s="1">
        <v>2020</v>
      </c>
      <c r="C268" s="2">
        <v>43890</v>
      </c>
      <c r="D268" s="1" t="s">
        <v>13</v>
      </c>
      <c r="E268" s="1" t="s">
        <v>209</v>
      </c>
      <c r="F268" s="1" t="s">
        <v>209</v>
      </c>
      <c r="G268" s="1" t="s">
        <v>354</v>
      </c>
      <c r="H268" s="1" t="s">
        <v>25</v>
      </c>
      <c r="I268" s="1"/>
      <c r="J268" s="1">
        <v>6</v>
      </c>
      <c r="K268" s="1"/>
      <c r="L268" s="1">
        <v>5</v>
      </c>
      <c r="M268" s="1">
        <v>3</v>
      </c>
      <c r="N268" s="1"/>
      <c r="O268" s="1"/>
      <c r="P268" s="1"/>
      <c r="Q268" s="1"/>
      <c r="R268" s="1">
        <v>1</v>
      </c>
      <c r="S268" s="1">
        <v>1</v>
      </c>
      <c r="T268" s="1"/>
      <c r="U268" s="1"/>
      <c r="V268" s="1"/>
      <c r="W268" s="1"/>
      <c r="X268" s="1"/>
      <c r="Y268" s="91">
        <v>10</v>
      </c>
      <c r="Z268" s="58"/>
      <c r="AA268" s="58"/>
      <c r="AB268" s="58"/>
    </row>
    <row r="269" spans="1:28">
      <c r="A269" s="1" t="s">
        <v>134</v>
      </c>
      <c r="B269" s="1">
        <v>2020</v>
      </c>
      <c r="C269" s="2">
        <v>43890</v>
      </c>
      <c r="D269" s="1" t="s">
        <v>13</v>
      </c>
      <c r="E269" s="1" t="s">
        <v>209</v>
      </c>
      <c r="F269" s="1" t="s">
        <v>209</v>
      </c>
      <c r="G269" s="1" t="s">
        <v>339</v>
      </c>
      <c r="H269" s="1" t="s">
        <v>25</v>
      </c>
      <c r="I269" s="1"/>
      <c r="J269" s="1">
        <v>6</v>
      </c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91"/>
      <c r="Z269" s="58"/>
      <c r="AA269" s="58"/>
      <c r="AB269" s="58"/>
    </row>
    <row r="270" spans="1:28">
      <c r="A270" s="1" t="s">
        <v>134</v>
      </c>
      <c r="B270" s="1">
        <v>2020</v>
      </c>
      <c r="C270" s="2">
        <v>43890</v>
      </c>
      <c r="D270" s="1" t="s">
        <v>13</v>
      </c>
      <c r="E270" s="1" t="s">
        <v>209</v>
      </c>
      <c r="F270" s="1" t="s">
        <v>209</v>
      </c>
      <c r="G270" s="1" t="s">
        <v>275</v>
      </c>
      <c r="H270" s="1" t="s">
        <v>47</v>
      </c>
      <c r="I270" s="1"/>
      <c r="J270" s="1">
        <v>7</v>
      </c>
      <c r="K270" s="1"/>
      <c r="L270" s="1"/>
      <c r="M270" s="1"/>
      <c r="N270" s="1"/>
      <c r="O270" s="1">
        <v>1</v>
      </c>
      <c r="P270" s="1"/>
      <c r="Q270" s="1"/>
      <c r="R270" s="1"/>
      <c r="S270" s="1"/>
      <c r="T270" s="1">
        <v>5</v>
      </c>
      <c r="U270" s="1">
        <v>3</v>
      </c>
      <c r="V270" s="1"/>
      <c r="W270" s="1"/>
      <c r="X270" s="1"/>
      <c r="Y270" s="91">
        <v>9</v>
      </c>
      <c r="Z270" s="58"/>
      <c r="AA270" s="58"/>
      <c r="AB270" s="58"/>
    </row>
    <row r="271" spans="1:28">
      <c r="A271" s="1" t="s">
        <v>134</v>
      </c>
      <c r="B271" s="1">
        <v>2020</v>
      </c>
      <c r="C271" s="2">
        <v>43890</v>
      </c>
      <c r="D271" s="1" t="s">
        <v>13</v>
      </c>
      <c r="E271" s="1" t="s">
        <v>209</v>
      </c>
      <c r="F271" s="1" t="s">
        <v>209</v>
      </c>
      <c r="G271" s="1" t="s">
        <v>287</v>
      </c>
      <c r="H271" s="1" t="s">
        <v>47</v>
      </c>
      <c r="I271" s="1"/>
      <c r="J271" s="1">
        <v>7</v>
      </c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91"/>
      <c r="Z271" s="58"/>
      <c r="AA271" s="58"/>
      <c r="AB271" s="58"/>
    </row>
    <row r="272" spans="1:28">
      <c r="A272" s="1" t="s">
        <v>134</v>
      </c>
      <c r="B272" s="1">
        <v>2020</v>
      </c>
      <c r="C272" s="2">
        <v>43890</v>
      </c>
      <c r="D272" s="1" t="s">
        <v>13</v>
      </c>
      <c r="E272" s="1" t="s">
        <v>209</v>
      </c>
      <c r="F272" s="1" t="s">
        <v>209</v>
      </c>
      <c r="G272" s="1" t="s">
        <v>4975</v>
      </c>
      <c r="H272" s="1" t="s">
        <v>121</v>
      </c>
      <c r="I272" s="1"/>
      <c r="J272" s="1">
        <v>8</v>
      </c>
      <c r="K272" s="1"/>
      <c r="L272" s="1"/>
      <c r="M272" s="1">
        <v>1</v>
      </c>
      <c r="N272" s="1"/>
      <c r="O272" s="1">
        <v>3</v>
      </c>
      <c r="P272" s="1"/>
      <c r="Q272" s="1"/>
      <c r="R272" s="1"/>
      <c r="S272" s="1"/>
      <c r="T272" s="1"/>
      <c r="U272" s="1"/>
      <c r="V272" s="1"/>
      <c r="W272" s="1"/>
      <c r="X272" s="1"/>
      <c r="Y272" s="91">
        <v>4</v>
      </c>
      <c r="Z272" s="58"/>
      <c r="AA272" s="58"/>
      <c r="AB272" s="58"/>
    </row>
    <row r="273" spans="1:28">
      <c r="A273" s="1" t="s">
        <v>134</v>
      </c>
      <c r="B273" s="1">
        <v>2020</v>
      </c>
      <c r="C273" s="2">
        <v>43890</v>
      </c>
      <c r="D273" s="1" t="s">
        <v>13</v>
      </c>
      <c r="E273" s="1" t="s">
        <v>209</v>
      </c>
      <c r="F273" s="1" t="s">
        <v>209</v>
      </c>
      <c r="G273" s="1" t="s">
        <v>325</v>
      </c>
      <c r="H273" s="1" t="s">
        <v>121</v>
      </c>
      <c r="I273" s="1"/>
      <c r="J273" s="1">
        <v>8</v>
      </c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91"/>
      <c r="Z273" s="58"/>
      <c r="AA273" s="58"/>
      <c r="AB273" s="58"/>
    </row>
    <row r="274" spans="1:28">
      <c r="A274" s="1" t="s">
        <v>134</v>
      </c>
      <c r="B274" s="1">
        <v>2020</v>
      </c>
      <c r="C274" s="2">
        <v>43890</v>
      </c>
      <c r="D274" s="1" t="s">
        <v>13</v>
      </c>
      <c r="E274" s="1" t="s">
        <v>209</v>
      </c>
      <c r="F274" s="1" t="s">
        <v>209</v>
      </c>
      <c r="G274" s="1" t="s">
        <v>219</v>
      </c>
      <c r="H274" s="1" t="s">
        <v>67</v>
      </c>
      <c r="I274" s="1"/>
      <c r="J274" s="1">
        <v>9</v>
      </c>
      <c r="K274" s="1"/>
      <c r="L274" s="1"/>
      <c r="M274" s="1"/>
      <c r="N274" s="1">
        <v>1</v>
      </c>
      <c r="O274" s="1"/>
      <c r="P274" s="1"/>
      <c r="Q274" s="1">
        <v>1</v>
      </c>
      <c r="R274" s="1"/>
      <c r="S274" s="1"/>
      <c r="T274" s="1"/>
      <c r="U274" s="1"/>
      <c r="V274" s="1"/>
      <c r="W274" s="1"/>
      <c r="X274" s="1"/>
      <c r="Y274" s="91">
        <v>2</v>
      </c>
      <c r="Z274" s="58"/>
      <c r="AA274" s="58"/>
      <c r="AB274" s="58"/>
    </row>
    <row r="275" spans="1:28">
      <c r="A275" s="1" t="s">
        <v>134</v>
      </c>
      <c r="B275" s="1">
        <v>2020</v>
      </c>
      <c r="C275" s="2">
        <v>43890</v>
      </c>
      <c r="D275" s="1" t="s">
        <v>13</v>
      </c>
      <c r="E275" s="1" t="s">
        <v>209</v>
      </c>
      <c r="F275" s="1" t="s">
        <v>209</v>
      </c>
      <c r="G275" s="1" t="s">
        <v>605</v>
      </c>
      <c r="H275" s="1" t="s">
        <v>67</v>
      </c>
      <c r="I275" s="1"/>
      <c r="J275" s="1">
        <v>9</v>
      </c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91"/>
      <c r="Z275" s="58"/>
      <c r="AA275" s="58"/>
      <c r="AB275" s="58"/>
    </row>
    <row r="276" spans="1:28">
      <c r="A276" s="1" t="s">
        <v>134</v>
      </c>
      <c r="B276" s="1">
        <v>2020</v>
      </c>
      <c r="C276" s="2">
        <v>43890</v>
      </c>
      <c r="D276" s="1" t="s">
        <v>13</v>
      </c>
      <c r="E276" s="1" t="s">
        <v>209</v>
      </c>
      <c r="F276" s="1" t="s">
        <v>209</v>
      </c>
      <c r="G276" s="1" t="s">
        <v>642</v>
      </c>
      <c r="H276" s="1" t="s">
        <v>15</v>
      </c>
      <c r="I276" s="1"/>
      <c r="J276" s="1">
        <v>10</v>
      </c>
      <c r="K276" s="1"/>
      <c r="L276" s="1"/>
      <c r="M276" s="1"/>
      <c r="N276" s="1"/>
      <c r="O276" s="1"/>
      <c r="P276" s="1"/>
      <c r="Q276" s="1">
        <v>3</v>
      </c>
      <c r="R276" s="1">
        <v>2</v>
      </c>
      <c r="S276" s="1"/>
      <c r="T276" s="1"/>
      <c r="U276" s="1"/>
      <c r="V276" s="1"/>
      <c r="W276" s="1"/>
      <c r="X276" s="1">
        <v>20</v>
      </c>
      <c r="Y276" s="91">
        <v>-15</v>
      </c>
      <c r="Z276" s="58"/>
      <c r="AA276" s="58"/>
      <c r="AB276" s="58"/>
    </row>
    <row r="277" spans="1:28">
      <c r="A277" s="1" t="s">
        <v>134</v>
      </c>
      <c r="B277" s="1">
        <v>2020</v>
      </c>
      <c r="C277" s="2">
        <v>43890</v>
      </c>
      <c r="D277" s="1" t="s">
        <v>13</v>
      </c>
      <c r="E277" s="1" t="s">
        <v>209</v>
      </c>
      <c r="F277" s="1" t="s">
        <v>209</v>
      </c>
      <c r="G277" s="1" t="s">
        <v>632</v>
      </c>
      <c r="H277" s="1" t="s">
        <v>15</v>
      </c>
      <c r="I277" s="1"/>
      <c r="J277" s="1">
        <v>10</v>
      </c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91"/>
      <c r="Z277" s="58"/>
      <c r="AA277" s="58"/>
      <c r="AB277" s="58"/>
    </row>
    <row r="278" spans="1:28">
      <c r="A278" s="1" t="s">
        <v>134</v>
      </c>
      <c r="B278" s="1">
        <v>2020</v>
      </c>
      <c r="C278" s="2">
        <v>43890</v>
      </c>
      <c r="D278" s="1" t="s">
        <v>13</v>
      </c>
      <c r="E278" s="1" t="s">
        <v>209</v>
      </c>
      <c r="F278" s="1" t="s">
        <v>209</v>
      </c>
      <c r="G278" s="1" t="s">
        <v>310</v>
      </c>
      <c r="H278" s="1" t="s">
        <v>56</v>
      </c>
      <c r="I278" s="1"/>
      <c r="J278" s="1">
        <v>11</v>
      </c>
      <c r="K278" s="1"/>
      <c r="L278" s="1"/>
      <c r="M278" s="1">
        <v>2</v>
      </c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>
        <v>20</v>
      </c>
      <c r="Y278" s="91">
        <v>-18</v>
      </c>
      <c r="Z278" s="58"/>
      <c r="AA278" s="58"/>
      <c r="AB278" s="58"/>
    </row>
    <row r="279" spans="1:28">
      <c r="A279" s="1" t="s">
        <v>134</v>
      </c>
      <c r="B279" s="1">
        <v>2020</v>
      </c>
      <c r="C279" s="2">
        <v>43890</v>
      </c>
      <c r="D279" s="1" t="s">
        <v>13</v>
      </c>
      <c r="E279" s="1" t="s">
        <v>209</v>
      </c>
      <c r="F279" s="1" t="s">
        <v>209</v>
      </c>
      <c r="G279" s="1" t="s">
        <v>4976</v>
      </c>
      <c r="H279" s="1" t="s">
        <v>56</v>
      </c>
      <c r="I279" s="1"/>
      <c r="J279" s="1">
        <v>11</v>
      </c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91"/>
      <c r="Z279" s="58"/>
      <c r="AA279" s="58"/>
      <c r="AB279" s="58"/>
    </row>
    <row r="280" spans="1:28">
      <c r="A280" s="1" t="s">
        <v>134</v>
      </c>
      <c r="B280" s="1">
        <v>2020</v>
      </c>
      <c r="C280" s="2">
        <v>43890</v>
      </c>
      <c r="D280" s="1" t="s">
        <v>13</v>
      </c>
      <c r="E280" s="1" t="s">
        <v>209</v>
      </c>
      <c r="F280" s="1" t="s">
        <v>209</v>
      </c>
      <c r="G280" s="1" t="s">
        <v>291</v>
      </c>
      <c r="H280" s="1" t="s">
        <v>31</v>
      </c>
      <c r="I280" s="1"/>
      <c r="J280" s="1">
        <v>12</v>
      </c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>
        <v>20</v>
      </c>
      <c r="Y280" s="91">
        <v>-20</v>
      </c>
      <c r="Z280" s="58"/>
      <c r="AA280" s="58"/>
      <c r="AB280" s="58"/>
    </row>
    <row r="281" spans="1:28">
      <c r="A281" s="1" t="s">
        <v>134</v>
      </c>
      <c r="B281" s="1">
        <v>2020</v>
      </c>
      <c r="C281" s="2">
        <v>43890</v>
      </c>
      <c r="D281" s="1" t="s">
        <v>13</v>
      </c>
      <c r="E281" s="1" t="s">
        <v>209</v>
      </c>
      <c r="F281" s="1" t="s">
        <v>209</v>
      </c>
      <c r="G281" s="1" t="s">
        <v>358</v>
      </c>
      <c r="H281" s="1" t="s">
        <v>31</v>
      </c>
      <c r="I281" s="1"/>
      <c r="J281" s="1">
        <v>12</v>
      </c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91"/>
      <c r="Z281" s="58"/>
      <c r="AA281" s="58"/>
      <c r="AB281" s="58"/>
    </row>
    <row r="282" spans="1:28">
      <c r="A282" s="1" t="s">
        <v>134</v>
      </c>
      <c r="B282" s="1">
        <v>2020</v>
      </c>
      <c r="C282" s="2">
        <v>43890</v>
      </c>
      <c r="D282" s="1" t="s">
        <v>13</v>
      </c>
      <c r="E282" s="1" t="s">
        <v>209</v>
      </c>
      <c r="F282" s="1" t="s">
        <v>209</v>
      </c>
      <c r="G282" s="1" t="s">
        <v>313</v>
      </c>
      <c r="H282" s="1" t="s">
        <v>239</v>
      </c>
      <c r="I282" s="1"/>
      <c r="J282" s="1">
        <v>13</v>
      </c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>
        <v>20</v>
      </c>
      <c r="Y282" s="91">
        <v>-20</v>
      </c>
      <c r="Z282" s="58"/>
      <c r="AA282" s="58"/>
      <c r="AB282" s="58"/>
    </row>
    <row r="283" spans="1:28">
      <c r="A283" s="1" t="s">
        <v>134</v>
      </c>
      <c r="B283" s="1">
        <v>2020</v>
      </c>
      <c r="C283" s="2">
        <v>43890</v>
      </c>
      <c r="D283" s="1" t="s">
        <v>13</v>
      </c>
      <c r="E283" s="1" t="s">
        <v>209</v>
      </c>
      <c r="F283" s="1" t="s">
        <v>209</v>
      </c>
      <c r="G283" s="1" t="s">
        <v>300</v>
      </c>
      <c r="H283" s="1" t="s">
        <v>239</v>
      </c>
      <c r="I283" s="1"/>
      <c r="J283" s="1">
        <v>13</v>
      </c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91"/>
      <c r="Z283" s="58"/>
      <c r="AA283" s="58"/>
      <c r="AB283" s="58"/>
    </row>
    <row r="284" spans="1:28">
      <c r="A284" s="1" t="s">
        <v>134</v>
      </c>
      <c r="B284" s="1">
        <v>2020</v>
      </c>
      <c r="C284" s="2">
        <v>43890</v>
      </c>
      <c r="D284" s="1" t="s">
        <v>13</v>
      </c>
      <c r="E284" s="1" t="s">
        <v>209</v>
      </c>
      <c r="F284" s="1" t="s">
        <v>209</v>
      </c>
      <c r="G284" s="1" t="s">
        <v>614</v>
      </c>
      <c r="H284" s="1" t="s">
        <v>65</v>
      </c>
      <c r="I284" s="1"/>
      <c r="J284" s="1">
        <v>14</v>
      </c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91"/>
      <c r="Z284" s="58"/>
      <c r="AA284" s="58"/>
      <c r="AB284" s="58"/>
    </row>
    <row r="285" spans="1:28">
      <c r="A285" s="1" t="s">
        <v>134</v>
      </c>
      <c r="B285" s="1">
        <v>2020</v>
      </c>
      <c r="C285" s="2">
        <v>43890</v>
      </c>
      <c r="D285" s="1" t="s">
        <v>13</v>
      </c>
      <c r="E285" s="1" t="s">
        <v>209</v>
      </c>
      <c r="F285" s="1" t="s">
        <v>209</v>
      </c>
      <c r="G285" s="1" t="s">
        <v>351</v>
      </c>
      <c r="H285" s="1" t="s">
        <v>65</v>
      </c>
      <c r="I285" s="1"/>
      <c r="J285" s="1">
        <v>14</v>
      </c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91"/>
      <c r="Z285" s="58"/>
      <c r="AA285" s="58"/>
      <c r="AB285" s="58"/>
    </row>
    <row r="286" spans="1:28">
      <c r="A286" s="1" t="s">
        <v>134</v>
      </c>
      <c r="B286" s="1">
        <v>2020</v>
      </c>
      <c r="C286" s="2">
        <v>43890</v>
      </c>
      <c r="D286" s="1" t="s">
        <v>13</v>
      </c>
      <c r="E286" s="1" t="s">
        <v>209</v>
      </c>
      <c r="F286" s="1" t="s">
        <v>209</v>
      </c>
      <c r="G286" s="1" t="s">
        <v>331</v>
      </c>
      <c r="H286" s="1" t="s">
        <v>40</v>
      </c>
      <c r="I286" s="1"/>
      <c r="J286" s="1">
        <v>15</v>
      </c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>
        <v>40</v>
      </c>
      <c r="Y286" s="91">
        <v>-40</v>
      </c>
      <c r="Z286" s="58"/>
      <c r="AA286" s="58"/>
      <c r="AB286" s="58"/>
    </row>
    <row r="287" spans="1:28">
      <c r="A287" s="1" t="s">
        <v>134</v>
      </c>
      <c r="B287" s="1">
        <v>2020</v>
      </c>
      <c r="C287" s="2">
        <v>43890</v>
      </c>
      <c r="D287" s="1" t="s">
        <v>13</v>
      </c>
      <c r="E287" s="1" t="s">
        <v>209</v>
      </c>
      <c r="F287" s="1" t="s">
        <v>209</v>
      </c>
      <c r="G287" s="1" t="s">
        <v>324</v>
      </c>
      <c r="H287" s="1" t="s">
        <v>40</v>
      </c>
      <c r="I287" s="1"/>
      <c r="J287" s="1">
        <v>15</v>
      </c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91"/>
      <c r="Z287" s="58"/>
      <c r="AA287" s="58"/>
      <c r="AB287" s="58"/>
    </row>
    <row r="288" spans="1:28">
      <c r="A288" s="1" t="s">
        <v>134</v>
      </c>
      <c r="B288" s="1">
        <v>2020</v>
      </c>
      <c r="C288" s="2">
        <v>43890</v>
      </c>
      <c r="D288" s="1" t="s">
        <v>13</v>
      </c>
      <c r="E288" s="1" t="s">
        <v>209</v>
      </c>
      <c r="F288" s="1" t="s">
        <v>209</v>
      </c>
      <c r="G288" s="1" t="s">
        <v>309</v>
      </c>
      <c r="H288" s="1" t="s">
        <v>38</v>
      </c>
      <c r="I288" s="1"/>
      <c r="J288" s="1">
        <v>16</v>
      </c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>
        <v>40</v>
      </c>
      <c r="Y288" s="91">
        <v>-40</v>
      </c>
      <c r="Z288" s="58"/>
      <c r="AA288" s="58"/>
      <c r="AB288" s="58"/>
    </row>
    <row r="289" spans="1:28">
      <c r="A289" s="1" t="s">
        <v>134</v>
      </c>
      <c r="B289" s="1">
        <v>2020</v>
      </c>
      <c r="C289" s="2">
        <v>43890</v>
      </c>
      <c r="D289" s="1" t="s">
        <v>13</v>
      </c>
      <c r="E289" s="1" t="s">
        <v>209</v>
      </c>
      <c r="F289" s="1" t="s">
        <v>209</v>
      </c>
      <c r="G289" s="1" t="s">
        <v>251</v>
      </c>
      <c r="H289" s="1" t="s">
        <v>38</v>
      </c>
      <c r="I289" s="1"/>
      <c r="J289" s="1">
        <v>16</v>
      </c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91"/>
      <c r="Z289" s="58"/>
      <c r="AA289" s="58"/>
      <c r="AB289" s="58"/>
    </row>
    <row r="290" spans="1:28">
      <c r="A290" s="1" t="s">
        <v>134</v>
      </c>
      <c r="B290" s="1">
        <v>2020</v>
      </c>
      <c r="C290" s="2">
        <v>43890</v>
      </c>
      <c r="D290" s="1" t="s">
        <v>13</v>
      </c>
      <c r="E290" s="1" t="s">
        <v>209</v>
      </c>
      <c r="F290" s="1" t="s">
        <v>209</v>
      </c>
      <c r="G290" s="1" t="s">
        <v>357</v>
      </c>
      <c r="H290" s="1" t="s">
        <v>36</v>
      </c>
      <c r="I290" s="1"/>
      <c r="J290" s="1" t="s">
        <v>318</v>
      </c>
      <c r="K290" s="1">
        <v>3</v>
      </c>
      <c r="L290" s="1">
        <v>3</v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>
        <v>60</v>
      </c>
      <c r="Y290" s="91" t="s">
        <v>318</v>
      </c>
      <c r="Z290" s="58"/>
      <c r="AA290" s="58"/>
      <c r="AB290" s="58"/>
    </row>
    <row r="291" spans="1:28">
      <c r="A291" s="1" t="s">
        <v>134</v>
      </c>
      <c r="B291" s="1">
        <v>2020</v>
      </c>
      <c r="C291" s="2">
        <v>43890</v>
      </c>
      <c r="D291" s="1" t="s">
        <v>13</v>
      </c>
      <c r="E291" s="1" t="s">
        <v>209</v>
      </c>
      <c r="F291" s="1" t="s">
        <v>209</v>
      </c>
      <c r="G291" s="1" t="s">
        <v>326</v>
      </c>
      <c r="H291" s="1" t="s">
        <v>36</v>
      </c>
      <c r="I291" s="1"/>
      <c r="J291" s="1" t="s">
        <v>318</v>
      </c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91"/>
      <c r="Z291" s="58"/>
      <c r="AA291" s="58"/>
      <c r="AB291" s="58"/>
    </row>
    <row r="292" spans="1:28">
      <c r="A292" s="1" t="s">
        <v>134</v>
      </c>
      <c r="B292" s="1">
        <v>2020</v>
      </c>
      <c r="C292" s="2">
        <v>43890</v>
      </c>
      <c r="D292" s="1" t="s">
        <v>13</v>
      </c>
      <c r="E292" s="1" t="s">
        <v>209</v>
      </c>
      <c r="F292" s="1" t="s">
        <v>209</v>
      </c>
      <c r="G292" s="1" t="s">
        <v>1050</v>
      </c>
      <c r="H292" s="1" t="s">
        <v>175</v>
      </c>
      <c r="I292" s="1"/>
      <c r="J292" s="1" t="s">
        <v>318</v>
      </c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>
        <v>20</v>
      </c>
      <c r="Y292" s="91" t="s">
        <v>318</v>
      </c>
      <c r="Z292" s="58"/>
      <c r="AA292" s="58"/>
      <c r="AB292" s="58"/>
    </row>
    <row r="293" spans="1:28">
      <c r="A293" s="1" t="s">
        <v>134</v>
      </c>
      <c r="B293" s="1">
        <v>2020</v>
      </c>
      <c r="C293" s="2">
        <v>43890</v>
      </c>
      <c r="D293" s="1" t="s">
        <v>13</v>
      </c>
      <c r="E293" s="1" t="s">
        <v>209</v>
      </c>
      <c r="F293" s="1" t="s">
        <v>209</v>
      </c>
      <c r="G293" s="1" t="s">
        <v>344</v>
      </c>
      <c r="H293" s="1" t="s">
        <v>175</v>
      </c>
      <c r="I293" s="1"/>
      <c r="J293" s="1" t="s">
        <v>318</v>
      </c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91"/>
      <c r="Z293" s="58"/>
      <c r="AA293" s="58"/>
      <c r="AB293" s="58"/>
    </row>
    <row r="294" spans="1:28">
      <c r="A294" s="5" t="s">
        <v>94</v>
      </c>
      <c r="B294" s="5">
        <v>2020</v>
      </c>
      <c r="C294" s="6">
        <v>43855</v>
      </c>
      <c r="D294" s="5" t="s">
        <v>72</v>
      </c>
      <c r="E294" s="5" t="s">
        <v>209</v>
      </c>
      <c r="F294" s="5" t="s">
        <v>209</v>
      </c>
      <c r="G294" s="5" t="s">
        <v>339</v>
      </c>
      <c r="H294" s="5" t="s">
        <v>25</v>
      </c>
      <c r="I294" s="5"/>
      <c r="J294" s="5">
        <v>1</v>
      </c>
      <c r="K294" s="5">
        <v>5</v>
      </c>
      <c r="L294" s="5">
        <v>5</v>
      </c>
      <c r="M294" s="5">
        <v>3</v>
      </c>
      <c r="N294" s="5">
        <v>5</v>
      </c>
      <c r="O294" s="5">
        <v>2</v>
      </c>
      <c r="P294" s="5">
        <v>2</v>
      </c>
      <c r="Q294" s="5"/>
      <c r="R294" s="5">
        <v>5</v>
      </c>
      <c r="S294" s="5"/>
      <c r="T294" s="5">
        <v>3</v>
      </c>
      <c r="U294" s="5"/>
      <c r="V294" s="5"/>
      <c r="W294" s="5"/>
      <c r="X294" s="5"/>
      <c r="Y294" s="88">
        <v>30</v>
      </c>
      <c r="Z294" s="58"/>
      <c r="AA294" s="58"/>
      <c r="AB294" s="58"/>
    </row>
    <row r="295" spans="1:28">
      <c r="A295" s="5" t="s">
        <v>94</v>
      </c>
      <c r="B295" s="5">
        <v>2020</v>
      </c>
      <c r="C295" s="6">
        <v>43855</v>
      </c>
      <c r="D295" s="5" t="s">
        <v>72</v>
      </c>
      <c r="E295" s="5" t="s">
        <v>209</v>
      </c>
      <c r="F295" s="5" t="s">
        <v>209</v>
      </c>
      <c r="G295" s="5" t="s">
        <v>319</v>
      </c>
      <c r="H295" s="5" t="s">
        <v>25</v>
      </c>
      <c r="I295" s="5"/>
      <c r="J295" s="5">
        <v>1</v>
      </c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88"/>
      <c r="Z295" s="58"/>
      <c r="AA295" s="58"/>
      <c r="AB295" s="58"/>
    </row>
    <row r="296" spans="1:28">
      <c r="A296" s="5" t="s">
        <v>94</v>
      </c>
      <c r="B296" s="5">
        <v>2020</v>
      </c>
      <c r="C296" s="6">
        <v>43855</v>
      </c>
      <c r="D296" s="5" t="s">
        <v>72</v>
      </c>
      <c r="E296" s="5" t="s">
        <v>209</v>
      </c>
      <c r="F296" s="5" t="s">
        <v>209</v>
      </c>
      <c r="G296" s="5" t="s">
        <v>311</v>
      </c>
      <c r="H296" s="5" t="s">
        <v>51</v>
      </c>
      <c r="I296" s="5"/>
      <c r="J296" s="5">
        <v>2</v>
      </c>
      <c r="K296" s="5">
        <v>3</v>
      </c>
      <c r="L296" s="5"/>
      <c r="M296" s="5"/>
      <c r="N296" s="5">
        <v>2</v>
      </c>
      <c r="O296" s="5">
        <v>1</v>
      </c>
      <c r="P296" s="5">
        <v>5</v>
      </c>
      <c r="Q296" s="5">
        <v>1</v>
      </c>
      <c r="R296" s="5"/>
      <c r="S296" s="5">
        <v>2</v>
      </c>
      <c r="T296" s="5">
        <v>5</v>
      </c>
      <c r="U296" s="5">
        <v>3</v>
      </c>
      <c r="V296" s="5">
        <v>6</v>
      </c>
      <c r="W296" s="5"/>
      <c r="X296" s="5"/>
      <c r="Y296" s="88">
        <v>28</v>
      </c>
      <c r="Z296" s="58"/>
      <c r="AA296" s="58"/>
      <c r="AB296" s="58"/>
    </row>
    <row r="297" spans="1:28">
      <c r="A297" s="5" t="s">
        <v>94</v>
      </c>
      <c r="B297" s="5">
        <v>2020</v>
      </c>
      <c r="C297" s="6">
        <v>43855</v>
      </c>
      <c r="D297" s="5" t="s">
        <v>72</v>
      </c>
      <c r="E297" s="5" t="s">
        <v>209</v>
      </c>
      <c r="F297" s="5" t="s">
        <v>209</v>
      </c>
      <c r="G297" s="5" t="s">
        <v>243</v>
      </c>
      <c r="H297" s="5" t="s">
        <v>51</v>
      </c>
      <c r="I297" s="5"/>
      <c r="J297" s="5">
        <v>2</v>
      </c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88"/>
      <c r="Z297" s="58"/>
      <c r="AA297" s="58"/>
      <c r="AB297" s="58"/>
    </row>
    <row r="298" spans="1:28">
      <c r="A298" s="5" t="s">
        <v>94</v>
      </c>
      <c r="B298" s="5">
        <v>2020</v>
      </c>
      <c r="C298" s="6">
        <v>43855</v>
      </c>
      <c r="D298" s="5" t="s">
        <v>72</v>
      </c>
      <c r="E298" s="5" t="s">
        <v>209</v>
      </c>
      <c r="F298" s="5" t="s">
        <v>209</v>
      </c>
      <c r="G298" s="5" t="s">
        <v>605</v>
      </c>
      <c r="H298" s="5" t="s">
        <v>67</v>
      </c>
      <c r="I298" s="5"/>
      <c r="J298" s="5">
        <v>3</v>
      </c>
      <c r="K298" s="5">
        <v>2</v>
      </c>
      <c r="L298" s="5">
        <v>3</v>
      </c>
      <c r="M298" s="5">
        <v>1</v>
      </c>
      <c r="N298" s="5">
        <v>3</v>
      </c>
      <c r="O298" s="5">
        <v>5</v>
      </c>
      <c r="P298" s="5"/>
      <c r="Q298" s="5">
        <v>2</v>
      </c>
      <c r="R298" s="5">
        <v>2</v>
      </c>
      <c r="S298" s="5">
        <v>5</v>
      </c>
      <c r="T298" s="5">
        <v>1</v>
      </c>
      <c r="U298" s="5"/>
      <c r="V298" s="5"/>
      <c r="W298" s="5"/>
      <c r="X298" s="5"/>
      <c r="Y298" s="88">
        <v>24</v>
      </c>
      <c r="Z298" s="58"/>
      <c r="AA298" s="58"/>
      <c r="AB298" s="58"/>
    </row>
    <row r="299" spans="1:28">
      <c r="A299" s="5" t="s">
        <v>94</v>
      </c>
      <c r="B299" s="5">
        <v>2020</v>
      </c>
      <c r="C299" s="6">
        <v>43855</v>
      </c>
      <c r="D299" s="5" t="s">
        <v>72</v>
      </c>
      <c r="E299" s="5" t="s">
        <v>209</v>
      </c>
      <c r="F299" s="5" t="s">
        <v>209</v>
      </c>
      <c r="G299" s="5" t="s">
        <v>219</v>
      </c>
      <c r="H299" s="5" t="s">
        <v>67</v>
      </c>
      <c r="I299" s="5"/>
      <c r="J299" s="5">
        <v>3</v>
      </c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88"/>
      <c r="Z299" s="58"/>
      <c r="AA299" s="58"/>
      <c r="AB299" s="58"/>
    </row>
    <row r="300" spans="1:28">
      <c r="A300" s="5" t="s">
        <v>94</v>
      </c>
      <c r="B300" s="5">
        <v>2020</v>
      </c>
      <c r="C300" s="6">
        <v>43855</v>
      </c>
      <c r="D300" s="5" t="s">
        <v>72</v>
      </c>
      <c r="E300" s="5" t="s">
        <v>209</v>
      </c>
      <c r="F300" s="5" t="s">
        <v>209</v>
      </c>
      <c r="G300" s="5" t="s">
        <v>308</v>
      </c>
      <c r="H300" s="5" t="s">
        <v>53</v>
      </c>
      <c r="I300" s="5"/>
      <c r="J300" s="5">
        <v>4</v>
      </c>
      <c r="K300" s="5"/>
      <c r="L300" s="5"/>
      <c r="M300" s="5"/>
      <c r="N300" s="5"/>
      <c r="O300" s="5">
        <v>3</v>
      </c>
      <c r="P300" s="5"/>
      <c r="Q300" s="5">
        <v>3</v>
      </c>
      <c r="R300" s="5">
        <v>3</v>
      </c>
      <c r="S300" s="5"/>
      <c r="T300" s="5"/>
      <c r="U300" s="5">
        <v>5</v>
      </c>
      <c r="V300" s="5">
        <v>4</v>
      </c>
      <c r="W300" s="5"/>
      <c r="X300" s="5"/>
      <c r="Y300" s="88">
        <v>18</v>
      </c>
      <c r="Z300" s="58"/>
      <c r="AA300" s="58"/>
      <c r="AB300" s="58"/>
    </row>
    <row r="301" spans="1:28">
      <c r="A301" s="5" t="s">
        <v>94</v>
      </c>
      <c r="B301" s="5">
        <v>2020</v>
      </c>
      <c r="C301" s="6">
        <v>43855</v>
      </c>
      <c r="D301" s="5" t="s">
        <v>72</v>
      </c>
      <c r="E301" s="5" t="s">
        <v>209</v>
      </c>
      <c r="F301" s="5" t="s">
        <v>209</v>
      </c>
      <c r="G301" s="5" t="s">
        <v>356</v>
      </c>
      <c r="H301" s="5" t="s">
        <v>53</v>
      </c>
      <c r="I301" s="5"/>
      <c r="J301" s="5">
        <v>4</v>
      </c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88"/>
      <c r="Z301" s="58"/>
      <c r="AA301" s="58"/>
      <c r="AB301" s="58"/>
    </row>
    <row r="302" spans="1:28">
      <c r="A302" s="5" t="s">
        <v>94</v>
      </c>
      <c r="B302" s="5">
        <v>2020</v>
      </c>
      <c r="C302" s="6">
        <v>43855</v>
      </c>
      <c r="D302" s="5" t="s">
        <v>72</v>
      </c>
      <c r="E302" s="5" t="s">
        <v>209</v>
      </c>
      <c r="F302" s="5" t="s">
        <v>209</v>
      </c>
      <c r="G302" s="5" t="s">
        <v>334</v>
      </c>
      <c r="H302" s="5" t="s">
        <v>121</v>
      </c>
      <c r="I302" s="5"/>
      <c r="J302" s="5">
        <v>5</v>
      </c>
      <c r="K302" s="5"/>
      <c r="L302" s="5">
        <v>1</v>
      </c>
      <c r="M302" s="5">
        <v>5</v>
      </c>
      <c r="N302" s="5"/>
      <c r="O302" s="5"/>
      <c r="P302" s="5"/>
      <c r="Q302" s="5">
        <v>5</v>
      </c>
      <c r="R302" s="5"/>
      <c r="S302" s="5">
        <v>3</v>
      </c>
      <c r="T302" s="5"/>
      <c r="U302" s="5">
        <v>1</v>
      </c>
      <c r="V302" s="5"/>
      <c r="W302" s="5"/>
      <c r="X302" s="5"/>
      <c r="Y302" s="88">
        <v>15</v>
      </c>
      <c r="Z302" s="58"/>
      <c r="AA302" s="58"/>
      <c r="AB302" s="58"/>
    </row>
    <row r="303" spans="1:28">
      <c r="A303" s="5" t="s">
        <v>94</v>
      </c>
      <c r="B303" s="5">
        <v>2020</v>
      </c>
      <c r="C303" s="6">
        <v>43855</v>
      </c>
      <c r="D303" s="5" t="s">
        <v>72</v>
      </c>
      <c r="E303" s="5" t="s">
        <v>209</v>
      </c>
      <c r="F303" s="5" t="s">
        <v>209</v>
      </c>
      <c r="G303" s="5" t="s">
        <v>325</v>
      </c>
      <c r="H303" s="5" t="s">
        <v>121</v>
      </c>
      <c r="I303" s="5"/>
      <c r="J303" s="5">
        <v>5</v>
      </c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88"/>
      <c r="Z303" s="58"/>
      <c r="AA303" s="58"/>
      <c r="AB303" s="58"/>
    </row>
    <row r="304" spans="1:28">
      <c r="A304" s="5" t="s">
        <v>94</v>
      </c>
      <c r="B304" s="5">
        <v>2020</v>
      </c>
      <c r="C304" s="6">
        <v>43855</v>
      </c>
      <c r="D304" s="5" t="s">
        <v>72</v>
      </c>
      <c r="E304" s="5" t="s">
        <v>209</v>
      </c>
      <c r="F304" s="5" t="s">
        <v>209</v>
      </c>
      <c r="G304" s="5" t="s">
        <v>562</v>
      </c>
      <c r="H304" s="5" t="s">
        <v>17</v>
      </c>
      <c r="I304" s="5"/>
      <c r="J304" s="5">
        <v>6</v>
      </c>
      <c r="K304" s="5"/>
      <c r="L304" s="5"/>
      <c r="M304" s="5"/>
      <c r="N304" s="5"/>
      <c r="O304" s="5"/>
      <c r="P304" s="5">
        <v>1</v>
      </c>
      <c r="Q304" s="5"/>
      <c r="R304" s="5">
        <v>1</v>
      </c>
      <c r="S304" s="5"/>
      <c r="T304" s="5">
        <v>2</v>
      </c>
      <c r="U304" s="5"/>
      <c r="V304" s="5">
        <v>10</v>
      </c>
      <c r="W304" s="5"/>
      <c r="X304" s="5"/>
      <c r="Y304" s="88">
        <v>14</v>
      </c>
      <c r="Z304" s="58"/>
      <c r="AA304" s="58"/>
      <c r="AB304" s="58"/>
    </row>
    <row r="305" spans="1:28">
      <c r="A305" s="5" t="s">
        <v>94</v>
      </c>
      <c r="B305" s="5">
        <v>2020</v>
      </c>
      <c r="C305" s="6">
        <v>43855</v>
      </c>
      <c r="D305" s="5" t="s">
        <v>72</v>
      </c>
      <c r="E305" s="5" t="s">
        <v>209</v>
      </c>
      <c r="F305" s="5" t="s">
        <v>209</v>
      </c>
      <c r="G305" s="5" t="s">
        <v>1045</v>
      </c>
      <c r="H305" s="5" t="s">
        <v>17</v>
      </c>
      <c r="I305" s="5"/>
      <c r="J305" s="5">
        <v>6</v>
      </c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88"/>
      <c r="Z305" s="58"/>
      <c r="AA305" s="58"/>
      <c r="AB305" s="58"/>
    </row>
    <row r="306" spans="1:28">
      <c r="A306" s="5" t="s">
        <v>94</v>
      </c>
      <c r="B306" s="5">
        <v>2020</v>
      </c>
      <c r="C306" s="6">
        <v>43855</v>
      </c>
      <c r="D306" s="5" t="s">
        <v>72</v>
      </c>
      <c r="E306" s="5" t="s">
        <v>209</v>
      </c>
      <c r="F306" s="5" t="s">
        <v>209</v>
      </c>
      <c r="G306" s="5" t="s">
        <v>240</v>
      </c>
      <c r="H306" s="5" t="s">
        <v>56</v>
      </c>
      <c r="I306" s="5"/>
      <c r="J306" s="5">
        <v>7</v>
      </c>
      <c r="K306" s="5">
        <v>1</v>
      </c>
      <c r="L306" s="5">
        <v>2</v>
      </c>
      <c r="M306" s="5">
        <v>2</v>
      </c>
      <c r="N306" s="5">
        <v>1</v>
      </c>
      <c r="O306" s="5"/>
      <c r="P306" s="5">
        <v>3</v>
      </c>
      <c r="Q306" s="5"/>
      <c r="R306" s="5"/>
      <c r="S306" s="5"/>
      <c r="T306" s="5"/>
      <c r="U306" s="5"/>
      <c r="V306" s="5"/>
      <c r="W306" s="5"/>
      <c r="X306" s="5"/>
      <c r="Y306" s="88">
        <v>9</v>
      </c>
      <c r="Z306" s="58"/>
      <c r="AA306" s="58"/>
      <c r="AB306" s="58"/>
    </row>
    <row r="307" spans="1:28">
      <c r="A307" s="5" t="s">
        <v>94</v>
      </c>
      <c r="B307" s="5">
        <v>2020</v>
      </c>
      <c r="C307" s="6">
        <v>43855</v>
      </c>
      <c r="D307" s="5" t="s">
        <v>72</v>
      </c>
      <c r="E307" s="5" t="s">
        <v>209</v>
      </c>
      <c r="F307" s="5" t="s">
        <v>209</v>
      </c>
      <c r="G307" s="5" t="s">
        <v>332</v>
      </c>
      <c r="H307" s="5" t="s">
        <v>56</v>
      </c>
      <c r="I307" s="5"/>
      <c r="J307" s="5">
        <v>7</v>
      </c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88"/>
      <c r="Z307" s="58"/>
      <c r="AA307" s="58"/>
      <c r="AB307" s="58"/>
    </row>
    <row r="308" spans="1:28">
      <c r="A308" s="5" t="s">
        <v>94</v>
      </c>
      <c r="B308" s="5">
        <v>2020</v>
      </c>
      <c r="C308" s="6">
        <v>43855</v>
      </c>
      <c r="D308" s="5" t="s">
        <v>72</v>
      </c>
      <c r="E308" s="5" t="s">
        <v>209</v>
      </c>
      <c r="F308" s="5" t="s">
        <v>209</v>
      </c>
      <c r="G308" s="5" t="s">
        <v>238</v>
      </c>
      <c r="H308" s="5" t="s">
        <v>239</v>
      </c>
      <c r="I308" s="5"/>
      <c r="J308" s="5">
        <v>8</v>
      </c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>
        <v>2</v>
      </c>
      <c r="W308" s="5"/>
      <c r="X308" s="5"/>
      <c r="Y308" s="88">
        <v>2</v>
      </c>
      <c r="Z308" s="58"/>
      <c r="AA308" s="58"/>
      <c r="AB308" s="58"/>
    </row>
    <row r="309" spans="1:28">
      <c r="A309" s="5" t="s">
        <v>94</v>
      </c>
      <c r="B309" s="5">
        <v>2020</v>
      </c>
      <c r="C309" s="6">
        <v>43855</v>
      </c>
      <c r="D309" s="5" t="s">
        <v>72</v>
      </c>
      <c r="E309" s="5" t="s">
        <v>209</v>
      </c>
      <c r="F309" s="5" t="s">
        <v>209</v>
      </c>
      <c r="G309" s="5" t="s">
        <v>313</v>
      </c>
      <c r="H309" s="5" t="s">
        <v>239</v>
      </c>
      <c r="I309" s="5"/>
      <c r="J309" s="5">
        <v>8</v>
      </c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88"/>
      <c r="Z309" s="58"/>
      <c r="AA309" s="58"/>
      <c r="AB309" s="58"/>
    </row>
    <row r="310" spans="1:28">
      <c r="A310" s="5" t="s">
        <v>94</v>
      </c>
      <c r="B310" s="5">
        <v>2020</v>
      </c>
      <c r="C310" s="6">
        <v>43855</v>
      </c>
      <c r="D310" s="5" t="s">
        <v>72</v>
      </c>
      <c r="E310" s="5" t="s">
        <v>209</v>
      </c>
      <c r="F310" s="5" t="s">
        <v>209</v>
      </c>
      <c r="G310" s="5" t="s">
        <v>331</v>
      </c>
      <c r="H310" s="5" t="s">
        <v>40</v>
      </c>
      <c r="I310" s="5"/>
      <c r="J310" s="5">
        <v>9</v>
      </c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>
        <v>2</v>
      </c>
      <c r="V310" s="5"/>
      <c r="W310" s="5"/>
      <c r="X310" s="5"/>
      <c r="Y310" s="88">
        <v>2</v>
      </c>
      <c r="Z310" s="58"/>
      <c r="AA310" s="58"/>
      <c r="AB310" s="58"/>
    </row>
    <row r="311" spans="1:28">
      <c r="A311" s="5" t="s">
        <v>94</v>
      </c>
      <c r="B311" s="5">
        <v>2020</v>
      </c>
      <c r="C311" s="6">
        <v>43855</v>
      </c>
      <c r="D311" s="5" t="s">
        <v>72</v>
      </c>
      <c r="E311" s="5" t="s">
        <v>209</v>
      </c>
      <c r="F311" s="5" t="s">
        <v>209</v>
      </c>
      <c r="G311" s="5" t="s">
        <v>324</v>
      </c>
      <c r="H311" s="5" t="s">
        <v>40</v>
      </c>
      <c r="I311" s="5"/>
      <c r="J311" s="5">
        <v>9</v>
      </c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88"/>
      <c r="Z311" s="58"/>
      <c r="AA311" s="58"/>
      <c r="AB311" s="58"/>
    </row>
    <row r="312" spans="1:28">
      <c r="A312" s="5" t="s">
        <v>94</v>
      </c>
      <c r="B312" s="5">
        <v>2020</v>
      </c>
      <c r="C312" s="6">
        <v>43855</v>
      </c>
      <c r="D312" s="5" t="s">
        <v>72</v>
      </c>
      <c r="E312" s="5" t="s">
        <v>209</v>
      </c>
      <c r="F312" s="5" t="s">
        <v>209</v>
      </c>
      <c r="G312" s="5" t="s">
        <v>251</v>
      </c>
      <c r="H312" s="5" t="s">
        <v>38</v>
      </c>
      <c r="I312" s="5"/>
      <c r="J312" s="5">
        <v>10</v>
      </c>
      <c r="K312" s="5"/>
      <c r="L312" s="5"/>
      <c r="M312" s="5"/>
      <c r="N312" s="5"/>
      <c r="O312" s="5"/>
      <c r="P312" s="5"/>
      <c r="Q312" s="5"/>
      <c r="R312" s="5"/>
      <c r="S312" s="5">
        <v>1</v>
      </c>
      <c r="T312" s="5"/>
      <c r="U312" s="5"/>
      <c r="V312" s="5"/>
      <c r="W312" s="5"/>
      <c r="X312" s="5"/>
      <c r="Y312" s="88">
        <v>1</v>
      </c>
      <c r="Z312" s="58"/>
      <c r="AA312" s="58"/>
      <c r="AB312" s="58"/>
    </row>
    <row r="313" spans="1:28">
      <c r="A313" s="5" t="s">
        <v>94</v>
      </c>
      <c r="B313" s="5">
        <v>2020</v>
      </c>
      <c r="C313" s="6">
        <v>43855</v>
      </c>
      <c r="D313" s="5" t="s">
        <v>72</v>
      </c>
      <c r="E313" s="5" t="s">
        <v>209</v>
      </c>
      <c r="F313" s="5" t="s">
        <v>209</v>
      </c>
      <c r="G313" s="5" t="s">
        <v>309</v>
      </c>
      <c r="H313" s="5" t="s">
        <v>38</v>
      </c>
      <c r="I313" s="5"/>
      <c r="J313" s="5">
        <v>10</v>
      </c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88"/>
      <c r="Z313" s="58"/>
      <c r="AA313" s="58"/>
      <c r="AB313" s="58"/>
    </row>
    <row r="314" spans="1:28">
      <c r="A314" s="5" t="s">
        <v>94</v>
      </c>
      <c r="B314" s="5">
        <v>2020</v>
      </c>
      <c r="C314" s="6">
        <v>43855</v>
      </c>
      <c r="D314" s="5" t="s">
        <v>72</v>
      </c>
      <c r="E314" s="5" t="s">
        <v>209</v>
      </c>
      <c r="F314" s="5" t="s">
        <v>209</v>
      </c>
      <c r="G314" s="5" t="s">
        <v>614</v>
      </c>
      <c r="H314" s="5" t="s">
        <v>65</v>
      </c>
      <c r="I314" s="5"/>
      <c r="J314" s="5">
        <v>11</v>
      </c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88">
        <v>0</v>
      </c>
      <c r="Z314" s="58"/>
      <c r="AA314" s="58"/>
      <c r="AB314" s="58"/>
    </row>
    <row r="315" spans="1:28">
      <c r="A315" s="5" t="s">
        <v>94</v>
      </c>
      <c r="B315" s="5">
        <v>2020</v>
      </c>
      <c r="C315" s="6">
        <v>43855</v>
      </c>
      <c r="D315" s="5" t="s">
        <v>72</v>
      </c>
      <c r="E315" s="5" t="s">
        <v>209</v>
      </c>
      <c r="F315" s="5" t="s">
        <v>209</v>
      </c>
      <c r="G315" s="5" t="s">
        <v>351</v>
      </c>
      <c r="H315" s="5" t="s">
        <v>65</v>
      </c>
      <c r="I315" s="5"/>
      <c r="J315" s="5">
        <v>11</v>
      </c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88"/>
      <c r="Z315" s="58"/>
      <c r="AA315" s="58"/>
      <c r="AB315" s="58"/>
    </row>
    <row r="316" spans="1:28">
      <c r="A316" s="5" t="s">
        <v>94</v>
      </c>
      <c r="B316" s="5">
        <v>2020</v>
      </c>
      <c r="C316" s="6">
        <v>43855</v>
      </c>
      <c r="D316" s="5" t="s">
        <v>72</v>
      </c>
      <c r="E316" s="5" t="s">
        <v>209</v>
      </c>
      <c r="F316" s="5" t="s">
        <v>209</v>
      </c>
      <c r="G316" s="5" t="s">
        <v>348</v>
      </c>
      <c r="H316" s="5" t="s">
        <v>15</v>
      </c>
      <c r="I316" s="5"/>
      <c r="J316" s="5">
        <v>12</v>
      </c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88">
        <v>0</v>
      </c>
      <c r="Z316" s="58"/>
      <c r="AA316" s="58"/>
      <c r="AB316" s="58"/>
    </row>
    <row r="317" spans="1:28">
      <c r="A317" s="5" t="s">
        <v>94</v>
      </c>
      <c r="B317" s="5">
        <v>2020</v>
      </c>
      <c r="C317" s="6">
        <v>43855</v>
      </c>
      <c r="D317" s="5" t="s">
        <v>72</v>
      </c>
      <c r="E317" s="5" t="s">
        <v>209</v>
      </c>
      <c r="F317" s="5" t="s">
        <v>209</v>
      </c>
      <c r="G317" s="5" t="s">
        <v>1054</v>
      </c>
      <c r="H317" s="5" t="s">
        <v>15</v>
      </c>
      <c r="I317" s="5"/>
      <c r="J317" s="5">
        <v>12</v>
      </c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88"/>
      <c r="Z317" s="58"/>
      <c r="AA317" s="58"/>
      <c r="AB317" s="58"/>
    </row>
    <row r="318" spans="1:28">
      <c r="A318" s="5" t="s">
        <v>94</v>
      </c>
      <c r="B318" s="5">
        <v>2020</v>
      </c>
      <c r="C318" s="6">
        <v>43855</v>
      </c>
      <c r="D318" s="5" t="s">
        <v>72</v>
      </c>
      <c r="E318" s="5" t="s">
        <v>209</v>
      </c>
      <c r="F318" s="5" t="s">
        <v>209</v>
      </c>
      <c r="G318" s="5" t="s">
        <v>323</v>
      </c>
      <c r="H318" s="5" t="s">
        <v>27</v>
      </c>
      <c r="I318" s="5"/>
      <c r="J318" s="5">
        <v>13</v>
      </c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88">
        <v>0</v>
      </c>
      <c r="Z318" s="58"/>
      <c r="AA318" s="58"/>
      <c r="AB318" s="58"/>
    </row>
    <row r="319" spans="1:28">
      <c r="A319" s="5" t="s">
        <v>94</v>
      </c>
      <c r="B319" s="5">
        <v>2020</v>
      </c>
      <c r="C319" s="6">
        <v>43855</v>
      </c>
      <c r="D319" s="5" t="s">
        <v>72</v>
      </c>
      <c r="E319" s="5" t="s">
        <v>209</v>
      </c>
      <c r="F319" s="5" t="s">
        <v>209</v>
      </c>
      <c r="G319" s="5" t="s">
        <v>1052</v>
      </c>
      <c r="H319" s="5" t="s">
        <v>27</v>
      </c>
      <c r="I319" s="5"/>
      <c r="J319" s="5">
        <v>13</v>
      </c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88"/>
      <c r="Z319" s="58"/>
      <c r="AA319" s="58"/>
      <c r="AB319" s="58"/>
    </row>
    <row r="320" spans="1:28">
      <c r="A320" s="5" t="s">
        <v>94</v>
      </c>
      <c r="B320" s="5">
        <v>2020</v>
      </c>
      <c r="C320" s="6">
        <v>43855</v>
      </c>
      <c r="D320" s="5" t="s">
        <v>72</v>
      </c>
      <c r="E320" s="5" t="s">
        <v>209</v>
      </c>
      <c r="F320" s="5" t="s">
        <v>209</v>
      </c>
      <c r="G320" s="5" t="s">
        <v>315</v>
      </c>
      <c r="H320" s="5" t="s">
        <v>175</v>
      </c>
      <c r="I320" s="5"/>
      <c r="J320" s="5">
        <v>14</v>
      </c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88">
        <v>0</v>
      </c>
      <c r="Z320" s="58"/>
      <c r="AA320" s="58"/>
      <c r="AB320" s="58"/>
    </row>
    <row r="321" spans="1:28">
      <c r="A321" s="5" t="s">
        <v>94</v>
      </c>
      <c r="B321" s="5">
        <v>2020</v>
      </c>
      <c r="C321" s="6">
        <v>43855</v>
      </c>
      <c r="D321" s="5" t="s">
        <v>72</v>
      </c>
      <c r="E321" s="5" t="s">
        <v>209</v>
      </c>
      <c r="F321" s="5" t="s">
        <v>209</v>
      </c>
      <c r="G321" s="5" t="s">
        <v>288</v>
      </c>
      <c r="H321" s="5" t="s">
        <v>175</v>
      </c>
      <c r="I321" s="5"/>
      <c r="J321" s="5">
        <v>14</v>
      </c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88"/>
      <c r="Z321" s="58"/>
      <c r="AA321" s="58"/>
      <c r="AB321" s="58"/>
    </row>
    <row r="322" spans="1:28">
      <c r="A322" s="5" t="s">
        <v>94</v>
      </c>
      <c r="B322" s="5">
        <v>2020</v>
      </c>
      <c r="C322" s="6">
        <v>43855</v>
      </c>
      <c r="D322" s="5" t="s">
        <v>72</v>
      </c>
      <c r="E322" s="5" t="s">
        <v>209</v>
      </c>
      <c r="F322" s="5" t="s">
        <v>209</v>
      </c>
      <c r="G322" s="5" t="s">
        <v>337</v>
      </c>
      <c r="H322" s="5" t="s">
        <v>49</v>
      </c>
      <c r="I322" s="5"/>
      <c r="J322" s="5">
        <v>15</v>
      </c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88">
        <v>0</v>
      </c>
      <c r="Z322" s="58"/>
      <c r="AA322" s="58"/>
      <c r="AB322" s="58"/>
    </row>
    <row r="323" spans="1:28">
      <c r="A323" s="5" t="s">
        <v>94</v>
      </c>
      <c r="B323" s="5">
        <v>2020</v>
      </c>
      <c r="C323" s="6">
        <v>43855</v>
      </c>
      <c r="D323" s="5" t="s">
        <v>72</v>
      </c>
      <c r="E323" s="5" t="s">
        <v>209</v>
      </c>
      <c r="F323" s="5" t="s">
        <v>209</v>
      </c>
      <c r="G323" s="5" t="s">
        <v>306</v>
      </c>
      <c r="H323" s="5" t="s">
        <v>49</v>
      </c>
      <c r="I323" s="5"/>
      <c r="J323" s="5">
        <v>15</v>
      </c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88"/>
      <c r="Z323" s="58"/>
      <c r="AA323" s="58"/>
      <c r="AB323" s="58"/>
    </row>
    <row r="324" spans="1:28">
      <c r="A324" s="1" t="s">
        <v>152</v>
      </c>
      <c r="B324" s="1">
        <v>2019</v>
      </c>
      <c r="C324" s="2">
        <v>43813</v>
      </c>
      <c r="D324" s="1" t="s">
        <v>72</v>
      </c>
      <c r="E324" s="1" t="s">
        <v>209</v>
      </c>
      <c r="F324" s="1" t="s">
        <v>209</v>
      </c>
      <c r="G324" s="1" t="s">
        <v>277</v>
      </c>
      <c r="H324" s="1" t="s">
        <v>36</v>
      </c>
      <c r="I324" s="1"/>
      <c r="J324" s="1">
        <v>1</v>
      </c>
      <c r="K324" s="1">
        <v>1</v>
      </c>
      <c r="L324" s="1">
        <v>5</v>
      </c>
      <c r="M324" s="1">
        <v>5</v>
      </c>
      <c r="N324" s="1">
        <v>5</v>
      </c>
      <c r="O324" s="1">
        <v>2</v>
      </c>
      <c r="P324" s="1">
        <v>1</v>
      </c>
      <c r="Q324" s="1">
        <v>5</v>
      </c>
      <c r="R324" s="1">
        <v>3</v>
      </c>
      <c r="S324" s="1">
        <v>5</v>
      </c>
      <c r="T324" s="1">
        <v>1</v>
      </c>
      <c r="U324" s="1">
        <v>3</v>
      </c>
      <c r="V324" s="1"/>
      <c r="W324" s="1">
        <v>20</v>
      </c>
      <c r="X324" s="1"/>
      <c r="Y324" s="91">
        <v>56</v>
      </c>
      <c r="Z324" s="123">
        <v>1.5534722222222221</v>
      </c>
      <c r="AA324" s="58">
        <v>48.262</v>
      </c>
      <c r="AB324" s="58"/>
    </row>
    <row r="325" spans="1:28">
      <c r="A325" s="1" t="s">
        <v>152</v>
      </c>
      <c r="B325" s="1">
        <v>2019</v>
      </c>
      <c r="C325" s="2">
        <v>43813</v>
      </c>
      <c r="D325" s="1" t="s">
        <v>72</v>
      </c>
      <c r="E325" s="1" t="s">
        <v>209</v>
      </c>
      <c r="F325" s="1" t="s">
        <v>209</v>
      </c>
      <c r="G325" s="1" t="s">
        <v>326</v>
      </c>
      <c r="H325" s="1" t="s">
        <v>36</v>
      </c>
      <c r="I325" s="1"/>
      <c r="J325" s="1">
        <v>1</v>
      </c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91"/>
      <c r="Z325" s="58"/>
      <c r="AA325" s="58"/>
      <c r="AB325" s="58"/>
    </row>
    <row r="326" spans="1:28">
      <c r="A326" s="1" t="s">
        <v>152</v>
      </c>
      <c r="B326" s="1">
        <v>2019</v>
      </c>
      <c r="C326" s="2">
        <v>43813</v>
      </c>
      <c r="D326" s="1" t="s">
        <v>72</v>
      </c>
      <c r="E326" s="1" t="s">
        <v>209</v>
      </c>
      <c r="F326" s="1" t="s">
        <v>209</v>
      </c>
      <c r="G326" s="1" t="s">
        <v>220</v>
      </c>
      <c r="H326" s="1" t="s">
        <v>17</v>
      </c>
      <c r="I326" s="1"/>
      <c r="J326" s="1">
        <v>2</v>
      </c>
      <c r="K326" s="1">
        <v>3</v>
      </c>
      <c r="L326" s="1">
        <v>3</v>
      </c>
      <c r="M326" s="1">
        <v>3</v>
      </c>
      <c r="N326" s="1"/>
      <c r="O326" s="1">
        <v>3</v>
      </c>
      <c r="P326" s="1"/>
      <c r="Q326" s="1"/>
      <c r="R326" s="1">
        <v>5</v>
      </c>
      <c r="S326" s="1">
        <v>3</v>
      </c>
      <c r="T326" s="1"/>
      <c r="U326" s="1">
        <v>1</v>
      </c>
      <c r="V326" s="1">
        <v>10</v>
      </c>
      <c r="W326" s="1">
        <v>20</v>
      </c>
      <c r="X326" s="1"/>
      <c r="Y326" s="91">
        <v>51</v>
      </c>
      <c r="Z326" s="58"/>
      <c r="AA326" s="58"/>
      <c r="AB326" s="58"/>
    </row>
    <row r="327" spans="1:28">
      <c r="A327" s="1" t="s">
        <v>152</v>
      </c>
      <c r="B327" s="1">
        <v>2019</v>
      </c>
      <c r="C327" s="2">
        <v>43813</v>
      </c>
      <c r="D327" s="1" t="s">
        <v>72</v>
      </c>
      <c r="E327" s="1" t="s">
        <v>209</v>
      </c>
      <c r="F327" s="1" t="s">
        <v>209</v>
      </c>
      <c r="G327" s="1" t="s">
        <v>1045</v>
      </c>
      <c r="H327" s="1" t="s">
        <v>17</v>
      </c>
      <c r="I327" s="1"/>
      <c r="J327" s="1">
        <v>2</v>
      </c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91"/>
      <c r="Z327" s="58"/>
      <c r="AA327" s="58"/>
      <c r="AB327" s="58"/>
    </row>
    <row r="328" spans="1:28">
      <c r="A328" s="1" t="s">
        <v>152</v>
      </c>
      <c r="B328" s="1">
        <v>2019</v>
      </c>
      <c r="C328" s="2">
        <v>43813</v>
      </c>
      <c r="D328" s="1" t="s">
        <v>72</v>
      </c>
      <c r="E328" s="1" t="s">
        <v>209</v>
      </c>
      <c r="F328" s="1" t="s">
        <v>209</v>
      </c>
      <c r="G328" s="1" t="s">
        <v>1066</v>
      </c>
      <c r="H328" s="1" t="s">
        <v>67</v>
      </c>
      <c r="I328" s="1"/>
      <c r="J328" s="1">
        <v>3</v>
      </c>
      <c r="K328" s="1">
        <v>5</v>
      </c>
      <c r="L328" s="1"/>
      <c r="M328" s="1"/>
      <c r="N328" s="1"/>
      <c r="O328" s="1"/>
      <c r="P328" s="1">
        <v>3</v>
      </c>
      <c r="Q328" s="1"/>
      <c r="R328" s="1">
        <v>2</v>
      </c>
      <c r="S328" s="1">
        <v>2</v>
      </c>
      <c r="T328" s="1"/>
      <c r="U328" s="1"/>
      <c r="V328" s="1"/>
      <c r="W328" s="1">
        <v>20</v>
      </c>
      <c r="X328" s="1"/>
      <c r="Y328" s="91">
        <v>32</v>
      </c>
      <c r="Z328" s="58"/>
      <c r="AA328" s="58"/>
      <c r="AB328" s="58"/>
    </row>
    <row r="329" spans="1:28">
      <c r="A329" s="1" t="s">
        <v>152</v>
      </c>
      <c r="B329" s="1">
        <v>2019</v>
      </c>
      <c r="C329" s="2">
        <v>43813</v>
      </c>
      <c r="D329" s="1" t="s">
        <v>72</v>
      </c>
      <c r="E329" s="1" t="s">
        <v>209</v>
      </c>
      <c r="F329" s="1" t="s">
        <v>209</v>
      </c>
      <c r="G329" s="1" t="s">
        <v>340</v>
      </c>
      <c r="H329" s="1" t="s">
        <v>67</v>
      </c>
      <c r="I329" s="1"/>
      <c r="J329" s="1">
        <v>3</v>
      </c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91"/>
      <c r="Z329" s="58"/>
      <c r="AA329" s="58"/>
      <c r="AB329" s="58"/>
    </row>
    <row r="330" spans="1:28">
      <c r="A330" s="1" t="s">
        <v>152</v>
      </c>
      <c r="B330" s="1">
        <v>2019</v>
      </c>
      <c r="C330" s="2">
        <v>43813</v>
      </c>
      <c r="D330" s="1" t="s">
        <v>72</v>
      </c>
      <c r="E330" s="1" t="s">
        <v>209</v>
      </c>
      <c r="F330" s="1" t="s">
        <v>209</v>
      </c>
      <c r="G330" s="1" t="s">
        <v>351</v>
      </c>
      <c r="H330" s="1" t="s">
        <v>65</v>
      </c>
      <c r="I330" s="1"/>
      <c r="J330" s="1">
        <v>4</v>
      </c>
      <c r="K330" s="1"/>
      <c r="L330" s="1"/>
      <c r="M330" s="1"/>
      <c r="N330" s="1"/>
      <c r="O330" s="1"/>
      <c r="P330" s="1"/>
      <c r="Q330" s="1"/>
      <c r="R330" s="1">
        <v>1</v>
      </c>
      <c r="S330" s="1">
        <v>1</v>
      </c>
      <c r="T330" s="1"/>
      <c r="U330" s="1"/>
      <c r="V330" s="1"/>
      <c r="W330" s="1">
        <v>20</v>
      </c>
      <c r="X330" s="1"/>
      <c r="Y330" s="91">
        <v>22</v>
      </c>
      <c r="Z330" s="58"/>
      <c r="AA330" s="58"/>
      <c r="AB330" s="58"/>
    </row>
    <row r="331" spans="1:28">
      <c r="A331" s="1" t="s">
        <v>152</v>
      </c>
      <c r="B331" s="1">
        <v>2019</v>
      </c>
      <c r="C331" s="2">
        <v>43813</v>
      </c>
      <c r="D331" s="1" t="s">
        <v>72</v>
      </c>
      <c r="E331" s="1" t="s">
        <v>209</v>
      </c>
      <c r="F331" s="1" t="s">
        <v>209</v>
      </c>
      <c r="G331" s="1" t="s">
        <v>614</v>
      </c>
      <c r="H331" s="1" t="s">
        <v>65</v>
      </c>
      <c r="I331" s="1"/>
      <c r="J331" s="1">
        <v>4</v>
      </c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91"/>
      <c r="Z331" s="58"/>
      <c r="AA331" s="58"/>
      <c r="AB331" s="58"/>
    </row>
    <row r="332" spans="1:28">
      <c r="A332" s="1" t="s">
        <v>152</v>
      </c>
      <c r="B332" s="1">
        <v>2019</v>
      </c>
      <c r="C332" s="2">
        <v>43813</v>
      </c>
      <c r="D332" s="1" t="s">
        <v>72</v>
      </c>
      <c r="E332" s="1" t="s">
        <v>209</v>
      </c>
      <c r="F332" s="1" t="s">
        <v>209</v>
      </c>
      <c r="G332" s="1" t="s">
        <v>528</v>
      </c>
      <c r="H332" s="1" t="s">
        <v>53</v>
      </c>
      <c r="I332" s="1"/>
      <c r="J332" s="1">
        <v>5</v>
      </c>
      <c r="K332" s="1"/>
      <c r="L332" s="1"/>
      <c r="M332" s="1"/>
      <c r="N332" s="1">
        <v>2</v>
      </c>
      <c r="O332" s="1">
        <v>5</v>
      </c>
      <c r="P332" s="1"/>
      <c r="Q332" s="1"/>
      <c r="R332" s="1"/>
      <c r="S332" s="1"/>
      <c r="T332" s="1">
        <v>5</v>
      </c>
      <c r="U332" s="1"/>
      <c r="V332" s="1"/>
      <c r="W332" s="1"/>
      <c r="X332" s="1"/>
      <c r="Y332" s="91">
        <v>12</v>
      </c>
      <c r="Z332" s="58"/>
      <c r="AA332" s="58"/>
      <c r="AB332" s="58"/>
    </row>
    <row r="333" spans="1:28">
      <c r="A333" s="1" t="s">
        <v>152</v>
      </c>
      <c r="B333" s="1">
        <v>2019</v>
      </c>
      <c r="C333" s="2">
        <v>43813</v>
      </c>
      <c r="D333" s="1" t="s">
        <v>72</v>
      </c>
      <c r="E333" s="1" t="s">
        <v>209</v>
      </c>
      <c r="F333" s="1" t="s">
        <v>209</v>
      </c>
      <c r="G333" s="1" t="s">
        <v>233</v>
      </c>
      <c r="H333" s="1" t="s">
        <v>53</v>
      </c>
      <c r="I333" s="1"/>
      <c r="J333" s="1">
        <v>5</v>
      </c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91"/>
      <c r="Z333" s="58"/>
      <c r="AA333" s="58"/>
      <c r="AB333" s="58"/>
    </row>
    <row r="334" spans="1:28">
      <c r="A334" s="1" t="s">
        <v>152</v>
      </c>
      <c r="B334" s="1">
        <v>2019</v>
      </c>
      <c r="C334" s="2">
        <v>43813</v>
      </c>
      <c r="D334" s="1" t="s">
        <v>72</v>
      </c>
      <c r="E334" s="1" t="s">
        <v>209</v>
      </c>
      <c r="F334" s="1" t="s">
        <v>209</v>
      </c>
      <c r="G334" s="1" t="s">
        <v>251</v>
      </c>
      <c r="H334" s="1" t="s">
        <v>38</v>
      </c>
      <c r="I334" s="1"/>
      <c r="J334" s="1">
        <v>6</v>
      </c>
      <c r="K334" s="1"/>
      <c r="L334" s="1">
        <v>2</v>
      </c>
      <c r="M334" s="1"/>
      <c r="N334" s="1"/>
      <c r="O334" s="1"/>
      <c r="P334" s="1">
        <v>5</v>
      </c>
      <c r="Q334" s="1"/>
      <c r="R334" s="1"/>
      <c r="S334" s="1"/>
      <c r="T334" s="1"/>
      <c r="U334" s="1">
        <v>5</v>
      </c>
      <c r="V334" s="1"/>
      <c r="W334" s="1"/>
      <c r="X334" s="1"/>
      <c r="Y334" s="91">
        <v>12</v>
      </c>
      <c r="Z334" s="58"/>
      <c r="AA334" s="58"/>
      <c r="AB334" s="58"/>
    </row>
    <row r="335" spans="1:28">
      <c r="A335" s="1" t="s">
        <v>152</v>
      </c>
      <c r="B335" s="1">
        <v>2019</v>
      </c>
      <c r="C335" s="2">
        <v>43813</v>
      </c>
      <c r="D335" s="1" t="s">
        <v>72</v>
      </c>
      <c r="E335" s="1" t="s">
        <v>209</v>
      </c>
      <c r="F335" s="1" t="s">
        <v>209</v>
      </c>
      <c r="G335" s="1" t="s">
        <v>309</v>
      </c>
      <c r="H335" s="1" t="s">
        <v>38</v>
      </c>
      <c r="I335" s="1"/>
      <c r="J335" s="1">
        <v>6</v>
      </c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91"/>
      <c r="Z335" s="58"/>
      <c r="AA335" s="58"/>
      <c r="AB335" s="58"/>
    </row>
    <row r="336" spans="1:28">
      <c r="A336" s="1" t="s">
        <v>152</v>
      </c>
      <c r="B336" s="1">
        <v>2019</v>
      </c>
      <c r="C336" s="2">
        <v>43813</v>
      </c>
      <c r="D336" s="1" t="s">
        <v>72</v>
      </c>
      <c r="E336" s="1" t="s">
        <v>209</v>
      </c>
      <c r="F336" s="1" t="s">
        <v>209</v>
      </c>
      <c r="G336" s="1" t="s">
        <v>287</v>
      </c>
      <c r="H336" s="1" t="s">
        <v>47</v>
      </c>
      <c r="I336" s="1"/>
      <c r="J336" s="1">
        <v>7</v>
      </c>
      <c r="K336" s="1"/>
      <c r="L336" s="1"/>
      <c r="M336" s="1">
        <v>1</v>
      </c>
      <c r="N336" s="1">
        <v>3</v>
      </c>
      <c r="O336" s="1"/>
      <c r="P336" s="1">
        <v>2</v>
      </c>
      <c r="Q336" s="1">
        <v>1</v>
      </c>
      <c r="R336" s="1"/>
      <c r="S336" s="1"/>
      <c r="T336" s="1"/>
      <c r="U336" s="1">
        <v>2</v>
      </c>
      <c r="V336" s="1">
        <v>2</v>
      </c>
      <c r="W336" s="1"/>
      <c r="X336" s="1"/>
      <c r="Y336" s="91">
        <v>11</v>
      </c>
      <c r="Z336" s="58"/>
      <c r="AA336" s="58"/>
      <c r="AB336" s="58"/>
    </row>
    <row r="337" spans="1:28">
      <c r="A337" s="1" t="s">
        <v>152</v>
      </c>
      <c r="B337" s="1">
        <v>2019</v>
      </c>
      <c r="C337" s="2">
        <v>43813</v>
      </c>
      <c r="D337" s="1" t="s">
        <v>72</v>
      </c>
      <c r="E337" s="1" t="s">
        <v>209</v>
      </c>
      <c r="F337" s="1" t="s">
        <v>209</v>
      </c>
      <c r="G337" s="1" t="s">
        <v>611</v>
      </c>
      <c r="H337" s="1" t="s">
        <v>47</v>
      </c>
      <c r="I337" s="1"/>
      <c r="J337" s="1">
        <v>7</v>
      </c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91"/>
      <c r="Z337" s="58"/>
      <c r="AA337" s="58"/>
      <c r="AB337" s="58"/>
    </row>
    <row r="338" spans="1:28">
      <c r="A338" s="1" t="s">
        <v>152</v>
      </c>
      <c r="B338" s="1">
        <v>2019</v>
      </c>
      <c r="C338" s="2">
        <v>43813</v>
      </c>
      <c r="D338" s="1" t="s">
        <v>72</v>
      </c>
      <c r="E338" s="1" t="s">
        <v>209</v>
      </c>
      <c r="F338" s="1" t="s">
        <v>209</v>
      </c>
      <c r="G338" s="1" t="s">
        <v>310</v>
      </c>
      <c r="H338" s="1" t="s">
        <v>56</v>
      </c>
      <c r="I338" s="1"/>
      <c r="J338" s="1">
        <v>8</v>
      </c>
      <c r="K338" s="1">
        <v>2</v>
      </c>
      <c r="L338" s="1">
        <v>1</v>
      </c>
      <c r="M338" s="1"/>
      <c r="N338" s="1">
        <v>1</v>
      </c>
      <c r="O338" s="1"/>
      <c r="P338" s="1"/>
      <c r="Q338" s="1">
        <v>3</v>
      </c>
      <c r="R338" s="1"/>
      <c r="S338" s="1"/>
      <c r="T338" s="1">
        <v>2</v>
      </c>
      <c r="U338" s="1"/>
      <c r="V338" s="1"/>
      <c r="W338" s="1"/>
      <c r="X338" s="1"/>
      <c r="Y338" s="91">
        <v>9</v>
      </c>
      <c r="Z338" s="58"/>
      <c r="AA338" s="58"/>
      <c r="AB338" s="58"/>
    </row>
    <row r="339" spans="1:28">
      <c r="A339" s="1" t="s">
        <v>152</v>
      </c>
      <c r="B339" s="1">
        <v>2019</v>
      </c>
      <c r="C339" s="2">
        <v>43813</v>
      </c>
      <c r="D339" s="1" t="s">
        <v>72</v>
      </c>
      <c r="E339" s="1" t="s">
        <v>209</v>
      </c>
      <c r="F339" s="1" t="s">
        <v>209</v>
      </c>
      <c r="G339" s="1" t="s">
        <v>332</v>
      </c>
      <c r="H339" s="1" t="s">
        <v>56</v>
      </c>
      <c r="I339" s="1"/>
      <c r="J339" s="1">
        <v>8</v>
      </c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91"/>
      <c r="Z339" s="58"/>
      <c r="AA339" s="58"/>
      <c r="AB339" s="58"/>
    </row>
    <row r="340" spans="1:28">
      <c r="A340" s="1" t="s">
        <v>152</v>
      </c>
      <c r="B340" s="1">
        <v>2019</v>
      </c>
      <c r="C340" s="2">
        <v>43813</v>
      </c>
      <c r="D340" s="1" t="s">
        <v>72</v>
      </c>
      <c r="E340" s="1" t="s">
        <v>209</v>
      </c>
      <c r="F340" s="1" t="s">
        <v>209</v>
      </c>
      <c r="G340" s="1" t="s">
        <v>331</v>
      </c>
      <c r="H340" s="1" t="s">
        <v>40</v>
      </c>
      <c r="I340" s="1"/>
      <c r="J340" s="1">
        <v>9</v>
      </c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>
        <v>6</v>
      </c>
      <c r="W340" s="1"/>
      <c r="X340" s="1"/>
      <c r="Y340" s="91">
        <v>6</v>
      </c>
      <c r="Z340" s="58"/>
      <c r="AA340" s="58"/>
      <c r="AB340" s="58"/>
    </row>
    <row r="341" spans="1:28">
      <c r="A341" s="1" t="s">
        <v>152</v>
      </c>
      <c r="B341" s="1">
        <v>2019</v>
      </c>
      <c r="C341" s="2">
        <v>43813</v>
      </c>
      <c r="D341" s="1" t="s">
        <v>72</v>
      </c>
      <c r="E341" s="1" t="s">
        <v>209</v>
      </c>
      <c r="F341" s="1" t="s">
        <v>209</v>
      </c>
      <c r="G341" s="1" t="s">
        <v>1063</v>
      </c>
      <c r="H341" s="1" t="s">
        <v>40</v>
      </c>
      <c r="I341" s="1"/>
      <c r="J341" s="1">
        <v>9</v>
      </c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91"/>
      <c r="Z341" s="58"/>
      <c r="AA341" s="58"/>
      <c r="AB341" s="58"/>
    </row>
    <row r="342" spans="1:28">
      <c r="A342" s="1" t="s">
        <v>152</v>
      </c>
      <c r="B342" s="1">
        <v>2019</v>
      </c>
      <c r="C342" s="2">
        <v>43813</v>
      </c>
      <c r="D342" s="1" t="s">
        <v>72</v>
      </c>
      <c r="E342" s="1" t="s">
        <v>209</v>
      </c>
      <c r="F342" s="1" t="s">
        <v>209</v>
      </c>
      <c r="G342" s="1" t="s">
        <v>346</v>
      </c>
      <c r="H342" s="1" t="s">
        <v>29</v>
      </c>
      <c r="I342" s="1"/>
      <c r="J342" s="1">
        <v>10</v>
      </c>
      <c r="K342" s="1"/>
      <c r="L342" s="1"/>
      <c r="M342" s="1"/>
      <c r="N342" s="1"/>
      <c r="O342" s="1"/>
      <c r="P342" s="1"/>
      <c r="Q342" s="1">
        <v>2</v>
      </c>
      <c r="R342" s="1"/>
      <c r="S342" s="1"/>
      <c r="T342" s="1"/>
      <c r="U342" s="1"/>
      <c r="V342" s="1">
        <v>4</v>
      </c>
      <c r="W342" s="1"/>
      <c r="X342" s="1"/>
      <c r="Y342" s="91">
        <v>6</v>
      </c>
      <c r="Z342" s="58"/>
      <c r="AA342" s="58"/>
      <c r="AB342" s="58"/>
    </row>
    <row r="343" spans="1:28">
      <c r="A343" s="1" t="s">
        <v>152</v>
      </c>
      <c r="B343" s="1">
        <v>2019</v>
      </c>
      <c r="C343" s="2">
        <v>43813</v>
      </c>
      <c r="D343" s="1" t="s">
        <v>72</v>
      </c>
      <c r="E343" s="1" t="s">
        <v>209</v>
      </c>
      <c r="F343" s="1" t="s">
        <v>209</v>
      </c>
      <c r="G343" s="1" t="s">
        <v>333</v>
      </c>
      <c r="H343" s="1" t="s">
        <v>29</v>
      </c>
      <c r="I343" s="1"/>
      <c r="J343" s="1">
        <v>10</v>
      </c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91"/>
      <c r="Z343" s="58"/>
      <c r="AA343" s="58"/>
      <c r="AB343" s="58"/>
    </row>
    <row r="344" spans="1:28">
      <c r="A344" s="1" t="s">
        <v>152</v>
      </c>
      <c r="B344" s="1">
        <v>2019</v>
      </c>
      <c r="C344" s="2">
        <v>43813</v>
      </c>
      <c r="D344" s="1" t="s">
        <v>72</v>
      </c>
      <c r="E344" s="1" t="s">
        <v>209</v>
      </c>
      <c r="F344" s="1" t="s">
        <v>209</v>
      </c>
      <c r="G344" s="1" t="s">
        <v>1050</v>
      </c>
      <c r="H344" s="1" t="s">
        <v>175</v>
      </c>
      <c r="I344" s="1"/>
      <c r="J344" s="1">
        <v>11</v>
      </c>
      <c r="K344" s="1"/>
      <c r="L344" s="1"/>
      <c r="M344" s="1"/>
      <c r="N344" s="1"/>
      <c r="O344" s="1"/>
      <c r="P344" s="1"/>
      <c r="Q344" s="1"/>
      <c r="R344" s="1"/>
      <c r="S344" s="1"/>
      <c r="T344" s="1">
        <v>3</v>
      </c>
      <c r="U344" s="1"/>
      <c r="V344" s="1"/>
      <c r="W344" s="1"/>
      <c r="X344" s="1"/>
      <c r="Y344" s="91">
        <v>3</v>
      </c>
      <c r="Z344" s="58"/>
      <c r="AA344" s="58"/>
      <c r="AB344" s="58"/>
    </row>
    <row r="345" spans="1:28">
      <c r="A345" s="1" t="s">
        <v>152</v>
      </c>
      <c r="B345" s="1">
        <v>2019</v>
      </c>
      <c r="C345" s="2">
        <v>43813</v>
      </c>
      <c r="D345" s="1" t="s">
        <v>72</v>
      </c>
      <c r="E345" s="1" t="s">
        <v>209</v>
      </c>
      <c r="F345" s="1" t="s">
        <v>209</v>
      </c>
      <c r="G345" s="1" t="s">
        <v>344</v>
      </c>
      <c r="H345" s="1" t="s">
        <v>175</v>
      </c>
      <c r="I345" s="1"/>
      <c r="J345" s="1">
        <v>11</v>
      </c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91"/>
      <c r="Z345" s="58"/>
      <c r="AA345" s="58"/>
      <c r="AB345" s="58"/>
    </row>
    <row r="346" spans="1:28">
      <c r="A346" s="1" t="s">
        <v>152</v>
      </c>
      <c r="B346" s="1">
        <v>2019</v>
      </c>
      <c r="C346" s="2">
        <v>43813</v>
      </c>
      <c r="D346" s="1" t="s">
        <v>72</v>
      </c>
      <c r="E346" s="1" t="s">
        <v>209</v>
      </c>
      <c r="F346" s="1" t="s">
        <v>209</v>
      </c>
      <c r="G346" s="1" t="s">
        <v>300</v>
      </c>
      <c r="H346" s="1" t="s">
        <v>239</v>
      </c>
      <c r="I346" s="1"/>
      <c r="J346" s="1">
        <v>12</v>
      </c>
      <c r="K346" s="1"/>
      <c r="L346" s="1"/>
      <c r="M346" s="1">
        <v>2</v>
      </c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91">
        <v>2</v>
      </c>
      <c r="Z346" s="58"/>
      <c r="AA346" s="58"/>
      <c r="AB346" s="58"/>
    </row>
    <row r="347" spans="1:28">
      <c r="A347" s="1" t="s">
        <v>152</v>
      </c>
      <c r="B347" s="1">
        <v>2019</v>
      </c>
      <c r="C347" s="2">
        <v>43813</v>
      </c>
      <c r="D347" s="1" t="s">
        <v>72</v>
      </c>
      <c r="E347" s="1" t="s">
        <v>209</v>
      </c>
      <c r="F347" s="1" t="s">
        <v>209</v>
      </c>
      <c r="G347" s="1" t="s">
        <v>238</v>
      </c>
      <c r="H347" s="1" t="s">
        <v>239</v>
      </c>
      <c r="I347" s="1"/>
      <c r="J347" s="1">
        <v>12</v>
      </c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91"/>
      <c r="Z347" s="58"/>
      <c r="AA347" s="58"/>
      <c r="AB347" s="58"/>
    </row>
    <row r="348" spans="1:28">
      <c r="A348" s="1" t="s">
        <v>152</v>
      </c>
      <c r="B348" s="1">
        <v>2019</v>
      </c>
      <c r="C348" s="2">
        <v>43813</v>
      </c>
      <c r="D348" s="1" t="s">
        <v>72</v>
      </c>
      <c r="E348" s="1" t="s">
        <v>209</v>
      </c>
      <c r="F348" s="1" t="s">
        <v>209</v>
      </c>
      <c r="G348" s="1" t="s">
        <v>291</v>
      </c>
      <c r="H348" s="1" t="s">
        <v>31</v>
      </c>
      <c r="I348" s="1"/>
      <c r="J348" s="1">
        <v>13</v>
      </c>
      <c r="K348" s="1"/>
      <c r="L348" s="1"/>
      <c r="M348" s="1"/>
      <c r="N348" s="1"/>
      <c r="O348" s="1">
        <v>1</v>
      </c>
      <c r="P348" s="1"/>
      <c r="Q348" s="1"/>
      <c r="R348" s="1"/>
      <c r="S348" s="1"/>
      <c r="T348" s="1"/>
      <c r="U348" s="1"/>
      <c r="V348" s="1"/>
      <c r="W348" s="1"/>
      <c r="X348" s="1"/>
      <c r="Y348" s="91">
        <v>1</v>
      </c>
      <c r="Z348" s="58"/>
      <c r="AA348" s="58"/>
      <c r="AB348" s="58"/>
    </row>
    <row r="349" spans="1:28">
      <c r="A349" s="1" t="s">
        <v>152</v>
      </c>
      <c r="B349" s="1">
        <v>2019</v>
      </c>
      <c r="C349" s="2">
        <v>43813</v>
      </c>
      <c r="D349" s="1" t="s">
        <v>72</v>
      </c>
      <c r="E349" s="1" t="s">
        <v>209</v>
      </c>
      <c r="F349" s="1" t="s">
        <v>209</v>
      </c>
      <c r="G349" s="1" t="s">
        <v>1395</v>
      </c>
      <c r="H349" s="1" t="s">
        <v>31</v>
      </c>
      <c r="I349" s="1"/>
      <c r="J349" s="1">
        <v>13</v>
      </c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91"/>
      <c r="Z349" s="58"/>
      <c r="AA349" s="58"/>
      <c r="AB349" s="58"/>
    </row>
    <row r="350" spans="1:28">
      <c r="A350" s="1" t="s">
        <v>152</v>
      </c>
      <c r="B350" s="1">
        <v>2019</v>
      </c>
      <c r="C350" s="2">
        <v>43813</v>
      </c>
      <c r="D350" s="1" t="s">
        <v>72</v>
      </c>
      <c r="E350" s="1" t="s">
        <v>209</v>
      </c>
      <c r="F350" s="1" t="s">
        <v>209</v>
      </c>
      <c r="G350" s="1" t="s">
        <v>1060</v>
      </c>
      <c r="H350" s="1" t="s">
        <v>15</v>
      </c>
      <c r="I350" s="1"/>
      <c r="J350" s="1">
        <v>14</v>
      </c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91">
        <v>0</v>
      </c>
      <c r="Z350" s="58"/>
      <c r="AA350" s="58"/>
      <c r="AB350" s="58"/>
    </row>
    <row r="351" spans="1:28">
      <c r="A351" s="1" t="s">
        <v>152</v>
      </c>
      <c r="B351" s="1">
        <v>2019</v>
      </c>
      <c r="C351" s="2">
        <v>43813</v>
      </c>
      <c r="D351" s="1" t="s">
        <v>72</v>
      </c>
      <c r="E351" s="1" t="s">
        <v>209</v>
      </c>
      <c r="F351" s="1" t="s">
        <v>209</v>
      </c>
      <c r="G351" s="1" t="s">
        <v>234</v>
      </c>
      <c r="H351" s="1" t="s">
        <v>15</v>
      </c>
      <c r="I351" s="1"/>
      <c r="J351" s="1">
        <v>14</v>
      </c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91"/>
      <c r="Z351" s="58"/>
      <c r="AA351" s="58"/>
      <c r="AB351" s="58"/>
    </row>
    <row r="352" spans="1:28">
      <c r="A352" s="5" t="s">
        <v>162</v>
      </c>
      <c r="B352" s="5">
        <v>2019</v>
      </c>
      <c r="C352" s="6">
        <v>43806</v>
      </c>
      <c r="D352" s="5" t="s">
        <v>72</v>
      </c>
      <c r="E352" s="5" t="s">
        <v>209</v>
      </c>
      <c r="F352" s="5" t="s">
        <v>209</v>
      </c>
      <c r="G352" s="5" t="s">
        <v>277</v>
      </c>
      <c r="H352" s="5" t="s">
        <v>36</v>
      </c>
      <c r="I352" s="5"/>
      <c r="J352" s="5">
        <v>1</v>
      </c>
      <c r="K352" s="5">
        <v>5</v>
      </c>
      <c r="L352" s="5">
        <v>5</v>
      </c>
      <c r="M352" s="5"/>
      <c r="N352" s="5">
        <v>5</v>
      </c>
      <c r="O352" s="5">
        <v>2</v>
      </c>
      <c r="P352" s="5">
        <v>5</v>
      </c>
      <c r="Q352" s="5"/>
      <c r="R352" s="5">
        <v>1</v>
      </c>
      <c r="S352" s="5">
        <v>3</v>
      </c>
      <c r="T352" s="5">
        <v>5</v>
      </c>
      <c r="U352" s="5">
        <v>1</v>
      </c>
      <c r="V352" s="5">
        <v>10</v>
      </c>
      <c r="W352" s="5"/>
      <c r="X352" s="5"/>
      <c r="Y352" s="88">
        <v>42</v>
      </c>
      <c r="Z352" s="123">
        <v>1.5013888888888889</v>
      </c>
      <c r="AA352" s="58">
        <v>49.936</v>
      </c>
      <c r="AB352" s="58"/>
    </row>
    <row r="353" spans="1:28">
      <c r="A353" s="5" t="s">
        <v>162</v>
      </c>
      <c r="B353" s="5">
        <v>2019</v>
      </c>
      <c r="C353" s="6">
        <v>43806</v>
      </c>
      <c r="D353" s="5" t="s">
        <v>72</v>
      </c>
      <c r="E353" s="5" t="s">
        <v>209</v>
      </c>
      <c r="F353" s="5" t="s">
        <v>209</v>
      </c>
      <c r="G353" s="5" t="s">
        <v>263</v>
      </c>
      <c r="H353" s="5" t="s">
        <v>36</v>
      </c>
      <c r="I353" s="5"/>
      <c r="J353" s="5">
        <v>1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88"/>
      <c r="Z353" s="58"/>
      <c r="AA353" s="58"/>
      <c r="AB353" s="58"/>
    </row>
    <row r="354" spans="1:28">
      <c r="A354" s="5" t="s">
        <v>162</v>
      </c>
      <c r="B354" s="5">
        <v>2019</v>
      </c>
      <c r="C354" s="6">
        <v>43806</v>
      </c>
      <c r="D354" s="5" t="s">
        <v>72</v>
      </c>
      <c r="E354" s="5" t="s">
        <v>209</v>
      </c>
      <c r="F354" s="5" t="s">
        <v>209</v>
      </c>
      <c r="G354" s="5" t="s">
        <v>275</v>
      </c>
      <c r="H354" s="5" t="s">
        <v>47</v>
      </c>
      <c r="I354" s="5"/>
      <c r="J354" s="5">
        <v>2</v>
      </c>
      <c r="K354" s="5">
        <v>3</v>
      </c>
      <c r="L354" s="5">
        <v>1</v>
      </c>
      <c r="M354" s="5">
        <v>5</v>
      </c>
      <c r="N354" s="5">
        <v>3</v>
      </c>
      <c r="O354" s="5"/>
      <c r="P354" s="5">
        <v>3</v>
      </c>
      <c r="Q354" s="5">
        <v>3</v>
      </c>
      <c r="R354" s="5">
        <v>3</v>
      </c>
      <c r="S354" s="5">
        <v>2</v>
      </c>
      <c r="T354" s="5">
        <v>1</v>
      </c>
      <c r="U354" s="5">
        <v>2</v>
      </c>
      <c r="V354" s="5">
        <v>6</v>
      </c>
      <c r="W354" s="5"/>
      <c r="X354" s="5"/>
      <c r="Y354" s="88">
        <v>32</v>
      </c>
      <c r="Z354" s="58"/>
      <c r="AA354" s="58"/>
      <c r="AB354" s="58"/>
    </row>
    <row r="355" spans="1:28">
      <c r="A355" s="5" t="s">
        <v>162</v>
      </c>
      <c r="B355" s="5">
        <v>2019</v>
      </c>
      <c r="C355" s="6">
        <v>43806</v>
      </c>
      <c r="D355" s="5" t="s">
        <v>72</v>
      </c>
      <c r="E355" s="5" t="s">
        <v>209</v>
      </c>
      <c r="F355" s="5" t="s">
        <v>209</v>
      </c>
      <c r="G355" s="5" t="s">
        <v>287</v>
      </c>
      <c r="H355" s="5" t="s">
        <v>47</v>
      </c>
      <c r="I355" s="5"/>
      <c r="J355" s="5">
        <v>2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88"/>
      <c r="Z355" s="58"/>
      <c r="AA355" s="58"/>
      <c r="AB355" s="58"/>
    </row>
    <row r="356" spans="1:28">
      <c r="A356" s="5" t="s">
        <v>162</v>
      </c>
      <c r="B356" s="5">
        <v>2019</v>
      </c>
      <c r="C356" s="6">
        <v>43806</v>
      </c>
      <c r="D356" s="5" t="s">
        <v>72</v>
      </c>
      <c r="E356" s="5" t="s">
        <v>209</v>
      </c>
      <c r="F356" s="5" t="s">
        <v>209</v>
      </c>
      <c r="G356" s="5" t="s">
        <v>222</v>
      </c>
      <c r="H356" s="5" t="s">
        <v>165</v>
      </c>
      <c r="I356" s="5"/>
      <c r="J356" s="5">
        <v>3</v>
      </c>
      <c r="K356" s="5"/>
      <c r="L356" s="5">
        <v>3</v>
      </c>
      <c r="M356" s="5">
        <v>2</v>
      </c>
      <c r="N356" s="5"/>
      <c r="O356" s="5">
        <v>5</v>
      </c>
      <c r="P356" s="5">
        <v>2</v>
      </c>
      <c r="Q356" s="5"/>
      <c r="R356" s="5"/>
      <c r="S356" s="5"/>
      <c r="T356" s="5"/>
      <c r="U356" s="5">
        <v>3</v>
      </c>
      <c r="V356" s="5">
        <v>4</v>
      </c>
      <c r="W356" s="5"/>
      <c r="X356" s="5"/>
      <c r="Y356" s="88">
        <v>19</v>
      </c>
      <c r="Z356" s="58"/>
      <c r="AA356" s="58"/>
      <c r="AB356" s="58"/>
    </row>
    <row r="357" spans="1:28">
      <c r="A357" s="5" t="s">
        <v>162</v>
      </c>
      <c r="B357" s="5">
        <v>2019</v>
      </c>
      <c r="C357" s="6">
        <v>43806</v>
      </c>
      <c r="D357" s="5" t="s">
        <v>72</v>
      </c>
      <c r="E357" s="5" t="s">
        <v>209</v>
      </c>
      <c r="F357" s="5" t="s">
        <v>209</v>
      </c>
      <c r="G357" s="5" t="s">
        <v>1068</v>
      </c>
      <c r="H357" s="5" t="s">
        <v>165</v>
      </c>
      <c r="I357" s="5"/>
      <c r="J357" s="5">
        <v>3</v>
      </c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88"/>
      <c r="Z357" s="58"/>
      <c r="AA357" s="58"/>
      <c r="AB357" s="58"/>
    </row>
    <row r="358" spans="1:28">
      <c r="A358" s="5" t="s">
        <v>162</v>
      </c>
      <c r="B358" s="5">
        <v>2019</v>
      </c>
      <c r="C358" s="6">
        <v>43806</v>
      </c>
      <c r="D358" s="5" t="s">
        <v>72</v>
      </c>
      <c r="E358" s="5" t="s">
        <v>209</v>
      </c>
      <c r="F358" s="5" t="s">
        <v>209</v>
      </c>
      <c r="G358" s="5" t="s">
        <v>358</v>
      </c>
      <c r="H358" s="5" t="s">
        <v>31</v>
      </c>
      <c r="I358" s="5"/>
      <c r="J358" s="5">
        <v>4</v>
      </c>
      <c r="K358" s="5"/>
      <c r="L358" s="5"/>
      <c r="M358" s="5">
        <v>1</v>
      </c>
      <c r="N358" s="5"/>
      <c r="O358" s="5"/>
      <c r="P358" s="5"/>
      <c r="Q358" s="5">
        <v>5</v>
      </c>
      <c r="R358" s="5">
        <v>5</v>
      </c>
      <c r="S358" s="5"/>
      <c r="T358" s="5"/>
      <c r="U358" s="5">
        <v>5</v>
      </c>
      <c r="V358" s="5"/>
      <c r="W358" s="5"/>
      <c r="X358" s="5"/>
      <c r="Y358" s="88">
        <v>16</v>
      </c>
      <c r="Z358" s="58"/>
      <c r="AA358" s="58"/>
      <c r="AB358" s="58"/>
    </row>
    <row r="359" spans="1:28">
      <c r="A359" s="5" t="s">
        <v>162</v>
      </c>
      <c r="B359" s="5">
        <v>2019</v>
      </c>
      <c r="C359" s="6">
        <v>43806</v>
      </c>
      <c r="D359" s="5" t="s">
        <v>72</v>
      </c>
      <c r="E359" s="5" t="s">
        <v>209</v>
      </c>
      <c r="F359" s="5" t="s">
        <v>209</v>
      </c>
      <c r="G359" s="5" t="s">
        <v>291</v>
      </c>
      <c r="H359" s="5" t="s">
        <v>31</v>
      </c>
      <c r="I359" s="5"/>
      <c r="J359" s="5">
        <v>4</v>
      </c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88"/>
      <c r="Z359" s="58"/>
      <c r="AA359" s="58"/>
      <c r="AB359" s="58"/>
    </row>
    <row r="360" spans="1:28">
      <c r="A360" s="5" t="s">
        <v>162</v>
      </c>
      <c r="B360" s="5">
        <v>2019</v>
      </c>
      <c r="C360" s="6">
        <v>43806</v>
      </c>
      <c r="D360" s="5" t="s">
        <v>72</v>
      </c>
      <c r="E360" s="5" t="s">
        <v>209</v>
      </c>
      <c r="F360" s="5" t="s">
        <v>209</v>
      </c>
      <c r="G360" s="5" t="s">
        <v>251</v>
      </c>
      <c r="H360" s="5" t="s">
        <v>38</v>
      </c>
      <c r="I360" s="5"/>
      <c r="J360" s="5">
        <v>5</v>
      </c>
      <c r="K360" s="5"/>
      <c r="L360" s="5">
        <v>2</v>
      </c>
      <c r="M360" s="5"/>
      <c r="N360" s="5"/>
      <c r="O360" s="5">
        <v>3</v>
      </c>
      <c r="P360" s="5"/>
      <c r="Q360" s="5"/>
      <c r="R360" s="5"/>
      <c r="S360" s="5">
        <v>5</v>
      </c>
      <c r="T360" s="5">
        <v>3</v>
      </c>
      <c r="U360" s="5"/>
      <c r="V360" s="5"/>
      <c r="W360" s="5"/>
      <c r="X360" s="5"/>
      <c r="Y360" s="88">
        <v>13</v>
      </c>
      <c r="Z360" s="58"/>
      <c r="AA360" s="58"/>
      <c r="AB360" s="58"/>
    </row>
    <row r="361" spans="1:28">
      <c r="A361" s="5" t="s">
        <v>162</v>
      </c>
      <c r="B361" s="5">
        <v>2019</v>
      </c>
      <c r="C361" s="6">
        <v>43806</v>
      </c>
      <c r="D361" s="5" t="s">
        <v>72</v>
      </c>
      <c r="E361" s="5" t="s">
        <v>209</v>
      </c>
      <c r="F361" s="5" t="s">
        <v>209</v>
      </c>
      <c r="G361" s="5" t="s">
        <v>309</v>
      </c>
      <c r="H361" s="5" t="s">
        <v>38</v>
      </c>
      <c r="I361" s="5"/>
      <c r="J361" s="5">
        <v>5</v>
      </c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88"/>
      <c r="Z361" s="58"/>
      <c r="AA361" s="58"/>
      <c r="AB361" s="58"/>
    </row>
    <row r="362" spans="1:28">
      <c r="A362" s="5" t="s">
        <v>162</v>
      </c>
      <c r="B362" s="5">
        <v>2019</v>
      </c>
      <c r="C362" s="6">
        <v>43806</v>
      </c>
      <c r="D362" s="5" t="s">
        <v>72</v>
      </c>
      <c r="E362" s="5" t="s">
        <v>209</v>
      </c>
      <c r="F362" s="5" t="s">
        <v>209</v>
      </c>
      <c r="G362" s="5" t="s">
        <v>327</v>
      </c>
      <c r="H362" s="5" t="s">
        <v>53</v>
      </c>
      <c r="I362" s="5"/>
      <c r="J362" s="5">
        <v>6</v>
      </c>
      <c r="K362" s="5"/>
      <c r="L362" s="5"/>
      <c r="M362" s="5">
        <v>3</v>
      </c>
      <c r="N362" s="5"/>
      <c r="O362" s="5"/>
      <c r="P362" s="5"/>
      <c r="Q362" s="5"/>
      <c r="R362" s="5"/>
      <c r="S362" s="5"/>
      <c r="T362" s="5"/>
      <c r="U362" s="5"/>
      <c r="V362" s="5">
        <v>2</v>
      </c>
      <c r="W362" s="5"/>
      <c r="X362" s="5"/>
      <c r="Y362" s="88">
        <v>5</v>
      </c>
      <c r="Z362" s="58"/>
      <c r="AA362" s="58"/>
      <c r="AB362" s="58"/>
    </row>
    <row r="363" spans="1:28">
      <c r="A363" s="5" t="s">
        <v>162</v>
      </c>
      <c r="B363" s="5">
        <v>2019</v>
      </c>
      <c r="C363" s="6">
        <v>43806</v>
      </c>
      <c r="D363" s="5" t="s">
        <v>72</v>
      </c>
      <c r="E363" s="5" t="s">
        <v>209</v>
      </c>
      <c r="F363" s="5" t="s">
        <v>209</v>
      </c>
      <c r="G363" s="5" t="s">
        <v>528</v>
      </c>
      <c r="H363" s="5" t="s">
        <v>53</v>
      </c>
      <c r="I363" s="5"/>
      <c r="J363" s="5">
        <v>6</v>
      </c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88"/>
      <c r="Z363" s="58"/>
      <c r="AA363" s="58"/>
      <c r="AB363" s="58"/>
    </row>
    <row r="364" spans="1:28">
      <c r="A364" s="5" t="s">
        <v>162</v>
      </c>
      <c r="B364" s="5">
        <v>2019</v>
      </c>
      <c r="C364" s="6">
        <v>43806</v>
      </c>
      <c r="D364" s="5" t="s">
        <v>72</v>
      </c>
      <c r="E364" s="5" t="s">
        <v>209</v>
      </c>
      <c r="F364" s="5" t="s">
        <v>209</v>
      </c>
      <c r="G364" s="5" t="s">
        <v>4976</v>
      </c>
      <c r="H364" s="5" t="s">
        <v>56</v>
      </c>
      <c r="I364" s="5"/>
      <c r="J364" s="5">
        <v>7</v>
      </c>
      <c r="K364" s="5">
        <v>1</v>
      </c>
      <c r="L364" s="5"/>
      <c r="M364" s="5"/>
      <c r="N364" s="5">
        <v>1</v>
      </c>
      <c r="O364" s="5"/>
      <c r="P364" s="5"/>
      <c r="Q364" s="5">
        <v>1</v>
      </c>
      <c r="R364" s="5">
        <v>2</v>
      </c>
      <c r="S364" s="5"/>
      <c r="T364" s="5"/>
      <c r="U364" s="5"/>
      <c r="V364" s="5"/>
      <c r="W364" s="5"/>
      <c r="X364" s="5"/>
      <c r="Y364" s="88">
        <v>5</v>
      </c>
      <c r="Z364" s="58"/>
      <c r="AA364" s="58"/>
      <c r="AB364" s="58"/>
    </row>
    <row r="365" spans="1:28">
      <c r="A365" s="5" t="s">
        <v>162</v>
      </c>
      <c r="B365" s="5">
        <v>2019</v>
      </c>
      <c r="C365" s="6">
        <v>43806</v>
      </c>
      <c r="D365" s="5" t="s">
        <v>72</v>
      </c>
      <c r="E365" s="5" t="s">
        <v>209</v>
      </c>
      <c r="F365" s="5" t="s">
        <v>209</v>
      </c>
      <c r="G365" s="5" t="s">
        <v>240</v>
      </c>
      <c r="H365" s="5" t="s">
        <v>56</v>
      </c>
      <c r="I365" s="5"/>
      <c r="J365" s="5">
        <v>7</v>
      </c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88"/>
      <c r="Z365" s="58"/>
      <c r="AA365" s="58"/>
      <c r="AB365" s="58"/>
    </row>
    <row r="366" spans="1:28">
      <c r="A366" s="5" t="s">
        <v>162</v>
      </c>
      <c r="B366" s="5">
        <v>2019</v>
      </c>
      <c r="C366" s="6">
        <v>43806</v>
      </c>
      <c r="D366" s="5" t="s">
        <v>72</v>
      </c>
      <c r="E366" s="5" t="s">
        <v>209</v>
      </c>
      <c r="F366" s="5" t="s">
        <v>209</v>
      </c>
      <c r="G366" s="5" t="s">
        <v>340</v>
      </c>
      <c r="H366" s="5" t="s">
        <v>67</v>
      </c>
      <c r="I366" s="5"/>
      <c r="J366" s="5">
        <v>8</v>
      </c>
      <c r="K366" s="5"/>
      <c r="L366" s="5"/>
      <c r="M366" s="5"/>
      <c r="N366" s="5">
        <v>2</v>
      </c>
      <c r="O366" s="5"/>
      <c r="P366" s="5"/>
      <c r="Q366" s="5"/>
      <c r="R366" s="5"/>
      <c r="S366" s="5"/>
      <c r="T366" s="5">
        <v>2</v>
      </c>
      <c r="U366" s="5"/>
      <c r="V366" s="5"/>
      <c r="W366" s="5"/>
      <c r="X366" s="5"/>
      <c r="Y366" s="88">
        <v>4</v>
      </c>
      <c r="Z366" s="58"/>
      <c r="AA366" s="58"/>
      <c r="AB366" s="58"/>
    </row>
    <row r="367" spans="1:28">
      <c r="A367" s="5" t="s">
        <v>162</v>
      </c>
      <c r="B367" s="5">
        <v>2019</v>
      </c>
      <c r="C367" s="6">
        <v>43806</v>
      </c>
      <c r="D367" s="5" t="s">
        <v>72</v>
      </c>
      <c r="E367" s="5" t="s">
        <v>209</v>
      </c>
      <c r="F367" s="5" t="s">
        <v>209</v>
      </c>
      <c r="G367" s="5" t="s">
        <v>1066</v>
      </c>
      <c r="H367" s="5" t="s">
        <v>67</v>
      </c>
      <c r="I367" s="5"/>
      <c r="J367" s="5">
        <v>8</v>
      </c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88"/>
      <c r="Z367" s="58"/>
      <c r="AA367" s="58"/>
      <c r="AB367" s="58"/>
    </row>
    <row r="368" spans="1:28">
      <c r="A368" s="5" t="s">
        <v>162</v>
      </c>
      <c r="B368" s="5">
        <v>2019</v>
      </c>
      <c r="C368" s="6">
        <v>43806</v>
      </c>
      <c r="D368" s="5" t="s">
        <v>72</v>
      </c>
      <c r="E368" s="5" t="s">
        <v>209</v>
      </c>
      <c r="F368" s="5" t="s">
        <v>209</v>
      </c>
      <c r="G368" s="5" t="s">
        <v>226</v>
      </c>
      <c r="H368" s="5" t="s">
        <v>40</v>
      </c>
      <c r="I368" s="5"/>
      <c r="J368" s="5">
        <v>9</v>
      </c>
      <c r="K368" s="5">
        <v>2</v>
      </c>
      <c r="L368" s="5"/>
      <c r="M368" s="5"/>
      <c r="N368" s="5"/>
      <c r="O368" s="5">
        <v>1</v>
      </c>
      <c r="P368" s="5"/>
      <c r="Q368" s="5"/>
      <c r="R368" s="5"/>
      <c r="S368" s="5">
        <v>1</v>
      </c>
      <c r="T368" s="5"/>
      <c r="U368" s="5"/>
      <c r="V368" s="5"/>
      <c r="W368" s="5"/>
      <c r="X368" s="5"/>
      <c r="Y368" s="88">
        <v>4</v>
      </c>
      <c r="Z368" s="58"/>
      <c r="AA368" s="58"/>
      <c r="AB368" s="58"/>
    </row>
    <row r="369" spans="1:28">
      <c r="A369" s="5" t="s">
        <v>162</v>
      </c>
      <c r="B369" s="5">
        <v>2019</v>
      </c>
      <c r="C369" s="6">
        <v>43806</v>
      </c>
      <c r="D369" s="5" t="s">
        <v>72</v>
      </c>
      <c r="E369" s="5" t="s">
        <v>209</v>
      </c>
      <c r="F369" s="5" t="s">
        <v>209</v>
      </c>
      <c r="G369" s="5" t="s">
        <v>331</v>
      </c>
      <c r="H369" s="5" t="s">
        <v>40</v>
      </c>
      <c r="I369" s="5"/>
      <c r="J369" s="5">
        <v>9</v>
      </c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88"/>
      <c r="Z369" s="58"/>
      <c r="AA369" s="58"/>
      <c r="AB369" s="58"/>
    </row>
    <row r="370" spans="1:28">
      <c r="A370" s="5" t="s">
        <v>162</v>
      </c>
      <c r="B370" s="5">
        <v>2019</v>
      </c>
      <c r="C370" s="6">
        <v>43806</v>
      </c>
      <c r="D370" s="5" t="s">
        <v>72</v>
      </c>
      <c r="E370" s="5" t="s">
        <v>209</v>
      </c>
      <c r="F370" s="5" t="s">
        <v>209</v>
      </c>
      <c r="G370" s="5" t="s">
        <v>359</v>
      </c>
      <c r="H370" s="5" t="s">
        <v>65</v>
      </c>
      <c r="I370" s="5"/>
      <c r="J370" s="5">
        <v>10</v>
      </c>
      <c r="K370" s="5"/>
      <c r="L370" s="5"/>
      <c r="M370" s="5"/>
      <c r="N370" s="5"/>
      <c r="O370" s="5"/>
      <c r="P370" s="5"/>
      <c r="Q370" s="5">
        <v>2</v>
      </c>
      <c r="R370" s="5"/>
      <c r="S370" s="5"/>
      <c r="T370" s="5"/>
      <c r="U370" s="5"/>
      <c r="V370" s="5"/>
      <c r="W370" s="5"/>
      <c r="X370" s="5"/>
      <c r="Y370" s="88">
        <v>2</v>
      </c>
      <c r="Z370" s="58"/>
      <c r="AA370" s="58"/>
      <c r="AB370" s="58"/>
    </row>
    <row r="371" spans="1:28">
      <c r="A371" s="5" t="s">
        <v>162</v>
      </c>
      <c r="B371" s="5">
        <v>2019</v>
      </c>
      <c r="C371" s="6">
        <v>43806</v>
      </c>
      <c r="D371" s="5" t="s">
        <v>72</v>
      </c>
      <c r="E371" s="5" t="s">
        <v>209</v>
      </c>
      <c r="F371" s="5" t="s">
        <v>209</v>
      </c>
      <c r="G371" s="5" t="s">
        <v>614</v>
      </c>
      <c r="H371" s="5" t="s">
        <v>65</v>
      </c>
      <c r="I371" s="5"/>
      <c r="J371" s="5">
        <v>10</v>
      </c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88"/>
      <c r="Z371" s="58"/>
      <c r="AA371" s="58"/>
      <c r="AB371" s="58"/>
    </row>
    <row r="372" spans="1:28">
      <c r="A372" s="5" t="s">
        <v>162</v>
      </c>
      <c r="B372" s="5">
        <v>2019</v>
      </c>
      <c r="C372" s="6">
        <v>43806</v>
      </c>
      <c r="D372" s="5" t="s">
        <v>72</v>
      </c>
      <c r="E372" s="5" t="s">
        <v>209</v>
      </c>
      <c r="F372" s="5" t="s">
        <v>209</v>
      </c>
      <c r="G372" s="5" t="s">
        <v>300</v>
      </c>
      <c r="H372" s="5" t="s">
        <v>239</v>
      </c>
      <c r="I372" s="5"/>
      <c r="J372" s="5">
        <v>11</v>
      </c>
      <c r="K372" s="5"/>
      <c r="L372" s="5"/>
      <c r="M372" s="5"/>
      <c r="N372" s="5"/>
      <c r="O372" s="5"/>
      <c r="P372" s="5">
        <v>1</v>
      </c>
      <c r="Q372" s="5"/>
      <c r="R372" s="5"/>
      <c r="S372" s="5"/>
      <c r="T372" s="5"/>
      <c r="U372" s="5"/>
      <c r="V372" s="5"/>
      <c r="W372" s="5"/>
      <c r="X372" s="5"/>
      <c r="Y372" s="88">
        <v>1</v>
      </c>
      <c r="Z372" s="58"/>
      <c r="AA372" s="58"/>
      <c r="AB372" s="58"/>
    </row>
    <row r="373" spans="1:28">
      <c r="A373" s="5" t="s">
        <v>162</v>
      </c>
      <c r="B373" s="5">
        <v>2019</v>
      </c>
      <c r="C373" s="6">
        <v>43806</v>
      </c>
      <c r="D373" s="5" t="s">
        <v>72</v>
      </c>
      <c r="E373" s="5" t="s">
        <v>209</v>
      </c>
      <c r="F373" s="5" t="s">
        <v>209</v>
      </c>
      <c r="G373" s="5" t="s">
        <v>238</v>
      </c>
      <c r="H373" s="5" t="s">
        <v>239</v>
      </c>
      <c r="I373" s="5"/>
      <c r="J373" s="5">
        <v>11</v>
      </c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88"/>
      <c r="Z373" s="58"/>
      <c r="AA373" s="58"/>
      <c r="AB373" s="58"/>
    </row>
    <row r="374" spans="1:28">
      <c r="A374" s="1" t="s">
        <v>130</v>
      </c>
      <c r="B374" s="1">
        <v>2019</v>
      </c>
      <c r="C374" s="2">
        <v>43799</v>
      </c>
      <c r="D374" s="1" t="s">
        <v>72</v>
      </c>
      <c r="E374" s="1" t="s">
        <v>209</v>
      </c>
      <c r="F374" s="1" t="s">
        <v>209</v>
      </c>
      <c r="G374" s="1" t="s">
        <v>336</v>
      </c>
      <c r="H374" s="1" t="s">
        <v>245</v>
      </c>
      <c r="I374" s="1"/>
      <c r="J374" s="1">
        <v>1</v>
      </c>
      <c r="K374" s="1">
        <v>5</v>
      </c>
      <c r="L374" s="1"/>
      <c r="M374" s="1">
        <v>5</v>
      </c>
      <c r="N374" s="1">
        <v>3</v>
      </c>
      <c r="O374" s="1"/>
      <c r="P374" s="1">
        <v>5</v>
      </c>
      <c r="Q374" s="1">
        <v>1</v>
      </c>
      <c r="R374" s="1">
        <v>3</v>
      </c>
      <c r="S374" s="1">
        <v>3</v>
      </c>
      <c r="T374" s="1"/>
      <c r="U374" s="1"/>
      <c r="V374" s="1">
        <v>6</v>
      </c>
      <c r="W374" s="1"/>
      <c r="X374" s="1"/>
      <c r="Y374" s="91">
        <v>31</v>
      </c>
      <c r="Z374" s="123">
        <v>1.840972222222222</v>
      </c>
      <c r="AA374" s="58">
        <v>40.737000000000002</v>
      </c>
      <c r="AB374" s="58"/>
    </row>
    <row r="375" spans="1:28">
      <c r="A375" s="1" t="s">
        <v>130</v>
      </c>
      <c r="B375" s="1">
        <v>2019</v>
      </c>
      <c r="C375" s="2">
        <v>43799</v>
      </c>
      <c r="D375" s="1" t="s">
        <v>72</v>
      </c>
      <c r="E375" s="1" t="s">
        <v>209</v>
      </c>
      <c r="F375" s="1" t="s">
        <v>209</v>
      </c>
      <c r="G375" s="1" t="s">
        <v>4977</v>
      </c>
      <c r="H375" s="1" t="s">
        <v>245</v>
      </c>
      <c r="I375" s="1"/>
      <c r="J375" s="1">
        <v>1</v>
      </c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91"/>
      <c r="Z375" s="58"/>
      <c r="AA375" s="58"/>
      <c r="AB375" s="58"/>
    </row>
    <row r="376" spans="1:28">
      <c r="A376" s="1" t="s">
        <v>130</v>
      </c>
      <c r="B376" s="1">
        <v>2019</v>
      </c>
      <c r="C376" s="2">
        <v>43799</v>
      </c>
      <c r="D376" s="1" t="s">
        <v>72</v>
      </c>
      <c r="E376" s="1" t="s">
        <v>209</v>
      </c>
      <c r="F376" s="1" t="s">
        <v>209</v>
      </c>
      <c r="G376" s="1" t="s">
        <v>1067</v>
      </c>
      <c r="H376" s="1" t="s">
        <v>29</v>
      </c>
      <c r="I376" s="1"/>
      <c r="J376" s="1">
        <v>2</v>
      </c>
      <c r="K376" s="1"/>
      <c r="L376" s="1"/>
      <c r="M376" s="1"/>
      <c r="N376" s="1">
        <v>5</v>
      </c>
      <c r="O376" s="1">
        <v>1</v>
      </c>
      <c r="P376" s="1"/>
      <c r="Q376" s="1"/>
      <c r="R376" s="1">
        <v>5</v>
      </c>
      <c r="S376" s="1"/>
      <c r="T376" s="1"/>
      <c r="U376" s="1">
        <v>3</v>
      </c>
      <c r="V376" s="1">
        <v>10</v>
      </c>
      <c r="W376" s="1"/>
      <c r="X376" s="1"/>
      <c r="Y376" s="91">
        <v>24</v>
      </c>
      <c r="Z376" s="58"/>
      <c r="AA376" s="58"/>
      <c r="AB376" s="58"/>
    </row>
    <row r="377" spans="1:28">
      <c r="A377" s="1" t="s">
        <v>130</v>
      </c>
      <c r="B377" s="1">
        <v>2019</v>
      </c>
      <c r="C377" s="2">
        <v>43799</v>
      </c>
      <c r="D377" s="1" t="s">
        <v>72</v>
      </c>
      <c r="E377" s="1" t="s">
        <v>209</v>
      </c>
      <c r="F377" s="1" t="s">
        <v>209</v>
      </c>
      <c r="G377" s="1" t="s">
        <v>1068</v>
      </c>
      <c r="H377" s="1" t="s">
        <v>29</v>
      </c>
      <c r="I377" s="1"/>
      <c r="J377" s="1">
        <v>2</v>
      </c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91"/>
      <c r="Z377" s="58"/>
      <c r="AA377" s="58"/>
      <c r="AB377" s="58"/>
    </row>
    <row r="378" spans="1:28">
      <c r="A378" s="1" t="s">
        <v>130</v>
      </c>
      <c r="B378" s="1">
        <v>2019</v>
      </c>
      <c r="C378" s="2">
        <v>43799</v>
      </c>
      <c r="D378" s="1" t="s">
        <v>72</v>
      </c>
      <c r="E378" s="1" t="s">
        <v>209</v>
      </c>
      <c r="F378" s="1" t="s">
        <v>209</v>
      </c>
      <c r="G378" s="1" t="s">
        <v>327</v>
      </c>
      <c r="H378" s="1" t="s">
        <v>53</v>
      </c>
      <c r="I378" s="1"/>
      <c r="J378" s="1">
        <v>3</v>
      </c>
      <c r="K378" s="1"/>
      <c r="L378" s="1">
        <v>5</v>
      </c>
      <c r="M378" s="1"/>
      <c r="N378" s="1"/>
      <c r="O378" s="1">
        <v>2</v>
      </c>
      <c r="P378" s="1"/>
      <c r="Q378" s="1">
        <v>3</v>
      </c>
      <c r="R378" s="1">
        <v>1</v>
      </c>
      <c r="S378" s="1"/>
      <c r="T378" s="1">
        <v>2</v>
      </c>
      <c r="U378" s="1">
        <v>5</v>
      </c>
      <c r="V378" s="1"/>
      <c r="W378" s="1"/>
      <c r="X378" s="1"/>
      <c r="Y378" s="91">
        <v>18</v>
      </c>
      <c r="Z378" s="58"/>
      <c r="AA378" s="58"/>
      <c r="AB378" s="58"/>
    </row>
    <row r="379" spans="1:28">
      <c r="A379" s="1" t="s">
        <v>130</v>
      </c>
      <c r="B379" s="1">
        <v>2019</v>
      </c>
      <c r="C379" s="2">
        <v>43799</v>
      </c>
      <c r="D379" s="1" t="s">
        <v>72</v>
      </c>
      <c r="E379" s="1" t="s">
        <v>209</v>
      </c>
      <c r="F379" s="1" t="s">
        <v>209</v>
      </c>
      <c r="G379" s="1" t="s">
        <v>597</v>
      </c>
      <c r="H379" s="1" t="s">
        <v>53</v>
      </c>
      <c r="I379" s="1"/>
      <c r="J379" s="1">
        <v>3</v>
      </c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91"/>
      <c r="Z379" s="58"/>
      <c r="AA379" s="58"/>
      <c r="AB379" s="58"/>
    </row>
    <row r="380" spans="1:28">
      <c r="A380" s="1" t="s">
        <v>130</v>
      </c>
      <c r="B380" s="1">
        <v>2019</v>
      </c>
      <c r="C380" s="2">
        <v>43799</v>
      </c>
      <c r="D380" s="1" t="s">
        <v>72</v>
      </c>
      <c r="E380" s="1" t="s">
        <v>209</v>
      </c>
      <c r="F380" s="1" t="s">
        <v>209</v>
      </c>
      <c r="G380" s="1" t="s">
        <v>1339</v>
      </c>
      <c r="H380" s="1" t="s">
        <v>121</v>
      </c>
      <c r="I380" s="1"/>
      <c r="J380" s="1">
        <v>4</v>
      </c>
      <c r="K380" s="1">
        <v>3</v>
      </c>
      <c r="L380" s="1">
        <v>3</v>
      </c>
      <c r="M380" s="1">
        <v>1</v>
      </c>
      <c r="N380" s="1"/>
      <c r="O380" s="1"/>
      <c r="P380" s="1">
        <v>1</v>
      </c>
      <c r="Q380" s="1"/>
      <c r="R380" s="1">
        <v>2</v>
      </c>
      <c r="S380" s="1"/>
      <c r="T380" s="1"/>
      <c r="U380" s="1"/>
      <c r="V380" s="1">
        <v>4</v>
      </c>
      <c r="W380" s="1"/>
      <c r="X380" s="1"/>
      <c r="Y380" s="91">
        <v>14</v>
      </c>
      <c r="Z380" s="58"/>
      <c r="AA380" s="58"/>
      <c r="AB380" s="58"/>
    </row>
    <row r="381" spans="1:28">
      <c r="A381" s="1" t="s">
        <v>130</v>
      </c>
      <c r="B381" s="1">
        <v>2019</v>
      </c>
      <c r="C381" s="2">
        <v>43799</v>
      </c>
      <c r="D381" s="1" t="s">
        <v>72</v>
      </c>
      <c r="E381" s="1" t="s">
        <v>209</v>
      </c>
      <c r="F381" s="1" t="s">
        <v>209</v>
      </c>
      <c r="G381" s="1" t="s">
        <v>334</v>
      </c>
      <c r="H381" s="1" t="s">
        <v>121</v>
      </c>
      <c r="I381" s="1"/>
      <c r="J381" s="1">
        <v>4</v>
      </c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91"/>
      <c r="Z381" s="58"/>
      <c r="AA381" s="58"/>
      <c r="AB381" s="58"/>
    </row>
    <row r="382" spans="1:28">
      <c r="A382" s="1" t="s">
        <v>130</v>
      </c>
      <c r="B382" s="1">
        <v>2019</v>
      </c>
      <c r="C382" s="2">
        <v>43799</v>
      </c>
      <c r="D382" s="1" t="s">
        <v>72</v>
      </c>
      <c r="E382" s="1" t="s">
        <v>209</v>
      </c>
      <c r="F382" s="1" t="s">
        <v>209</v>
      </c>
      <c r="G382" s="1" t="s">
        <v>243</v>
      </c>
      <c r="H382" s="1" t="s">
        <v>51</v>
      </c>
      <c r="I382" s="1"/>
      <c r="J382" s="1">
        <v>5</v>
      </c>
      <c r="K382" s="1"/>
      <c r="L382" s="1">
        <v>1</v>
      </c>
      <c r="M382" s="1"/>
      <c r="N382" s="1">
        <v>2</v>
      </c>
      <c r="O382" s="1"/>
      <c r="P382" s="1">
        <v>2</v>
      </c>
      <c r="Q382" s="1"/>
      <c r="R382" s="1"/>
      <c r="S382" s="1">
        <v>5</v>
      </c>
      <c r="T382" s="1">
        <v>3</v>
      </c>
      <c r="U382" s="1"/>
      <c r="V382" s="1"/>
      <c r="W382" s="1"/>
      <c r="X382" s="1"/>
      <c r="Y382" s="91">
        <v>13</v>
      </c>
      <c r="Z382" s="58"/>
      <c r="AA382" s="58"/>
      <c r="AB382" s="58"/>
    </row>
    <row r="383" spans="1:28">
      <c r="A383" s="1" t="s">
        <v>130</v>
      </c>
      <c r="B383" s="1">
        <v>2019</v>
      </c>
      <c r="C383" s="2">
        <v>43799</v>
      </c>
      <c r="D383" s="1" t="s">
        <v>72</v>
      </c>
      <c r="E383" s="1" t="s">
        <v>209</v>
      </c>
      <c r="F383" s="1" t="s">
        <v>209</v>
      </c>
      <c r="G383" s="1" t="s">
        <v>1046</v>
      </c>
      <c r="H383" s="1" t="s">
        <v>51</v>
      </c>
      <c r="I383" s="1"/>
      <c r="J383" s="1">
        <v>5</v>
      </c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91"/>
      <c r="Z383" s="58"/>
      <c r="AA383" s="58"/>
      <c r="AB383" s="58"/>
    </row>
    <row r="384" spans="1:28">
      <c r="A384" s="1" t="s">
        <v>130</v>
      </c>
      <c r="B384" s="1">
        <v>2019</v>
      </c>
      <c r="C384" s="2">
        <v>43799</v>
      </c>
      <c r="D384" s="1" t="s">
        <v>72</v>
      </c>
      <c r="E384" s="1" t="s">
        <v>209</v>
      </c>
      <c r="F384" s="1" t="s">
        <v>209</v>
      </c>
      <c r="G384" s="1" t="s">
        <v>251</v>
      </c>
      <c r="H384" s="1" t="s">
        <v>38</v>
      </c>
      <c r="I384" s="1"/>
      <c r="J384" s="1">
        <v>6</v>
      </c>
      <c r="K384" s="1"/>
      <c r="L384" s="1"/>
      <c r="M384" s="1"/>
      <c r="N384" s="1"/>
      <c r="O384" s="1">
        <v>3</v>
      </c>
      <c r="P384" s="1"/>
      <c r="Q384" s="1">
        <v>5</v>
      </c>
      <c r="R384" s="1"/>
      <c r="S384" s="1"/>
      <c r="T384" s="1"/>
      <c r="U384" s="1">
        <v>2</v>
      </c>
      <c r="V384" s="1">
        <v>2</v>
      </c>
      <c r="W384" s="1"/>
      <c r="X384" s="1"/>
      <c r="Y384" s="91">
        <v>12</v>
      </c>
      <c r="Z384" s="58"/>
      <c r="AA384" s="58"/>
      <c r="AB384" s="58"/>
    </row>
    <row r="385" spans="1:28">
      <c r="A385" s="1" t="s">
        <v>130</v>
      </c>
      <c r="B385" s="1">
        <v>2019</v>
      </c>
      <c r="C385" s="2">
        <v>43799</v>
      </c>
      <c r="D385" s="1" t="s">
        <v>72</v>
      </c>
      <c r="E385" s="1" t="s">
        <v>209</v>
      </c>
      <c r="F385" s="1" t="s">
        <v>209</v>
      </c>
      <c r="G385" s="1" t="s">
        <v>309</v>
      </c>
      <c r="H385" s="1" t="s">
        <v>38</v>
      </c>
      <c r="I385" s="1"/>
      <c r="J385" s="1">
        <v>6</v>
      </c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91"/>
      <c r="Z385" s="58"/>
      <c r="AA385" s="58"/>
      <c r="AB385" s="58"/>
    </row>
    <row r="386" spans="1:28">
      <c r="A386" s="1" t="s">
        <v>130</v>
      </c>
      <c r="B386" s="1">
        <v>2019</v>
      </c>
      <c r="C386" s="2">
        <v>43799</v>
      </c>
      <c r="D386" s="1" t="s">
        <v>72</v>
      </c>
      <c r="E386" s="1" t="s">
        <v>209</v>
      </c>
      <c r="F386" s="1" t="s">
        <v>209</v>
      </c>
      <c r="G386" s="1" t="s">
        <v>614</v>
      </c>
      <c r="H386" s="1" t="s">
        <v>65</v>
      </c>
      <c r="I386" s="1"/>
      <c r="J386" s="1">
        <v>7</v>
      </c>
      <c r="K386" s="1"/>
      <c r="L386" s="1"/>
      <c r="M386" s="1">
        <v>2</v>
      </c>
      <c r="N386" s="1"/>
      <c r="O386" s="1"/>
      <c r="P386" s="1"/>
      <c r="Q386" s="1"/>
      <c r="R386" s="1"/>
      <c r="S386" s="1"/>
      <c r="T386" s="1">
        <v>5</v>
      </c>
      <c r="U386" s="1">
        <v>1</v>
      </c>
      <c r="V386" s="1"/>
      <c r="W386" s="1"/>
      <c r="X386" s="1"/>
      <c r="Y386" s="91">
        <v>8</v>
      </c>
      <c r="Z386" s="58"/>
      <c r="AA386" s="58"/>
      <c r="AB386" s="58"/>
    </row>
    <row r="387" spans="1:28">
      <c r="A387" s="1" t="s">
        <v>130</v>
      </c>
      <c r="B387" s="1">
        <v>2019</v>
      </c>
      <c r="C387" s="2">
        <v>43799</v>
      </c>
      <c r="D387" s="1" t="s">
        <v>72</v>
      </c>
      <c r="E387" s="1" t="s">
        <v>209</v>
      </c>
      <c r="F387" s="1" t="s">
        <v>209</v>
      </c>
      <c r="G387" s="1" t="s">
        <v>359</v>
      </c>
      <c r="H387" s="1" t="s">
        <v>65</v>
      </c>
      <c r="I387" s="1"/>
      <c r="J387" s="1">
        <v>7</v>
      </c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91"/>
      <c r="Z387" s="58"/>
      <c r="AA387" s="58"/>
      <c r="AB387" s="58"/>
    </row>
    <row r="388" spans="1:28">
      <c r="A388" s="1" t="s">
        <v>130</v>
      </c>
      <c r="B388" s="1">
        <v>2019</v>
      </c>
      <c r="C388" s="2">
        <v>43799</v>
      </c>
      <c r="D388" s="1" t="s">
        <v>72</v>
      </c>
      <c r="E388" s="1" t="s">
        <v>209</v>
      </c>
      <c r="F388" s="1" t="s">
        <v>209</v>
      </c>
      <c r="G388" s="1" t="s">
        <v>4976</v>
      </c>
      <c r="H388" s="1" t="s">
        <v>56</v>
      </c>
      <c r="I388" s="1"/>
      <c r="J388" s="1">
        <v>8</v>
      </c>
      <c r="K388" s="1">
        <v>2</v>
      </c>
      <c r="L388" s="1">
        <v>2</v>
      </c>
      <c r="M388" s="1"/>
      <c r="N388" s="1">
        <v>1</v>
      </c>
      <c r="O388" s="1"/>
      <c r="P388" s="1"/>
      <c r="Q388" s="1"/>
      <c r="R388" s="1"/>
      <c r="S388" s="1">
        <v>1</v>
      </c>
      <c r="T388" s="1">
        <v>1</v>
      </c>
      <c r="U388" s="1"/>
      <c r="V388" s="1"/>
      <c r="W388" s="1"/>
      <c r="X388" s="1"/>
      <c r="Y388" s="91">
        <v>7</v>
      </c>
      <c r="Z388" s="58"/>
      <c r="AA388" s="58"/>
      <c r="AB388" s="58"/>
    </row>
    <row r="389" spans="1:28">
      <c r="A389" s="1" t="s">
        <v>130</v>
      </c>
      <c r="B389" s="1">
        <v>2019</v>
      </c>
      <c r="C389" s="2">
        <v>43799</v>
      </c>
      <c r="D389" s="1" t="s">
        <v>72</v>
      </c>
      <c r="E389" s="1" t="s">
        <v>209</v>
      </c>
      <c r="F389" s="1" t="s">
        <v>209</v>
      </c>
      <c r="G389" s="1" t="s">
        <v>310</v>
      </c>
      <c r="H389" s="1" t="s">
        <v>56</v>
      </c>
      <c r="I389" s="1"/>
      <c r="J389" s="1">
        <v>8</v>
      </c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91"/>
      <c r="Z389" s="58"/>
      <c r="AA389" s="58"/>
      <c r="AB389" s="58"/>
    </row>
    <row r="390" spans="1:28">
      <c r="A390" s="1" t="s">
        <v>130</v>
      </c>
      <c r="B390" s="1">
        <v>2019</v>
      </c>
      <c r="C390" s="2">
        <v>43799</v>
      </c>
      <c r="D390" s="1" t="s">
        <v>72</v>
      </c>
      <c r="E390" s="1" t="s">
        <v>209</v>
      </c>
      <c r="F390" s="1" t="s">
        <v>209</v>
      </c>
      <c r="G390" s="1" t="s">
        <v>313</v>
      </c>
      <c r="H390" s="1" t="s">
        <v>239</v>
      </c>
      <c r="I390" s="1"/>
      <c r="J390" s="1">
        <v>9</v>
      </c>
      <c r="K390" s="1"/>
      <c r="L390" s="1"/>
      <c r="M390" s="1">
        <v>3</v>
      </c>
      <c r="N390" s="1"/>
      <c r="O390" s="1"/>
      <c r="P390" s="1">
        <v>3</v>
      </c>
      <c r="Q390" s="1"/>
      <c r="R390" s="1"/>
      <c r="S390" s="1"/>
      <c r="T390" s="1"/>
      <c r="U390" s="1"/>
      <c r="V390" s="1"/>
      <c r="W390" s="1"/>
      <c r="X390" s="1"/>
      <c r="Y390" s="91">
        <v>6</v>
      </c>
      <c r="Z390" s="58"/>
      <c r="AA390" s="58"/>
      <c r="AB390" s="58"/>
    </row>
    <row r="391" spans="1:28">
      <c r="A391" s="1" t="s">
        <v>130</v>
      </c>
      <c r="B391" s="1">
        <v>2019</v>
      </c>
      <c r="C391" s="2">
        <v>43799</v>
      </c>
      <c r="D391" s="1" t="s">
        <v>72</v>
      </c>
      <c r="E391" s="1" t="s">
        <v>209</v>
      </c>
      <c r="F391" s="1" t="s">
        <v>209</v>
      </c>
      <c r="G391" s="1" t="s">
        <v>629</v>
      </c>
      <c r="H391" s="1" t="s">
        <v>239</v>
      </c>
      <c r="I391" s="1"/>
      <c r="J391" s="1">
        <v>9</v>
      </c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91"/>
      <c r="Z391" s="58"/>
      <c r="AA391" s="58"/>
      <c r="AB391" s="58"/>
    </row>
    <row r="392" spans="1:28">
      <c r="A392" s="1" t="s">
        <v>130</v>
      </c>
      <c r="B392" s="1">
        <v>2019</v>
      </c>
      <c r="C392" s="2">
        <v>43799</v>
      </c>
      <c r="D392" s="1" t="s">
        <v>72</v>
      </c>
      <c r="E392" s="1" t="s">
        <v>209</v>
      </c>
      <c r="F392" s="1" t="s">
        <v>209</v>
      </c>
      <c r="G392" s="1" t="s">
        <v>1395</v>
      </c>
      <c r="H392" s="1" t="s">
        <v>31</v>
      </c>
      <c r="I392" s="1"/>
      <c r="J392" s="1">
        <v>10</v>
      </c>
      <c r="K392" s="1"/>
      <c r="L392" s="1"/>
      <c r="M392" s="1"/>
      <c r="N392" s="1"/>
      <c r="O392" s="1">
        <v>5</v>
      </c>
      <c r="P392" s="1"/>
      <c r="Q392" s="1"/>
      <c r="R392" s="1"/>
      <c r="S392" s="1"/>
      <c r="T392" s="1"/>
      <c r="U392" s="1"/>
      <c r="V392" s="1"/>
      <c r="W392" s="1"/>
      <c r="X392" s="1"/>
      <c r="Y392" s="91">
        <v>5</v>
      </c>
      <c r="Z392" s="58"/>
      <c r="AA392" s="58"/>
      <c r="AB392" s="58"/>
    </row>
    <row r="393" spans="1:28">
      <c r="A393" s="1" t="s">
        <v>130</v>
      </c>
      <c r="B393" s="1">
        <v>2019</v>
      </c>
      <c r="C393" s="2">
        <v>43799</v>
      </c>
      <c r="D393" s="1" t="s">
        <v>72</v>
      </c>
      <c r="E393" s="1" t="s">
        <v>209</v>
      </c>
      <c r="F393" s="1" t="s">
        <v>209</v>
      </c>
      <c r="G393" s="1" t="s">
        <v>358</v>
      </c>
      <c r="H393" s="1" t="s">
        <v>31</v>
      </c>
      <c r="I393" s="1"/>
      <c r="J393" s="1">
        <v>10</v>
      </c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91"/>
      <c r="Z393" s="58"/>
      <c r="AA393" s="58"/>
      <c r="AB393" s="58"/>
    </row>
    <row r="394" spans="1:28">
      <c r="A394" s="1" t="s">
        <v>130</v>
      </c>
      <c r="B394" s="1">
        <v>2019</v>
      </c>
      <c r="C394" s="2">
        <v>43799</v>
      </c>
      <c r="D394" s="1" t="s">
        <v>72</v>
      </c>
      <c r="E394" s="1" t="s">
        <v>209</v>
      </c>
      <c r="F394" s="1" t="s">
        <v>209</v>
      </c>
      <c r="G394" s="1" t="s">
        <v>226</v>
      </c>
      <c r="H394" s="1" t="s">
        <v>40</v>
      </c>
      <c r="I394" s="1"/>
      <c r="J394" s="1">
        <v>11</v>
      </c>
      <c r="K394" s="1">
        <v>1</v>
      </c>
      <c r="L394" s="1"/>
      <c r="M394" s="1"/>
      <c r="N394" s="1"/>
      <c r="O394" s="1"/>
      <c r="P394" s="1"/>
      <c r="Q394" s="1">
        <v>2</v>
      </c>
      <c r="R394" s="1"/>
      <c r="S394" s="1"/>
      <c r="T394" s="1"/>
      <c r="U394" s="1"/>
      <c r="V394" s="1"/>
      <c r="W394" s="1"/>
      <c r="X394" s="1"/>
      <c r="Y394" s="91">
        <v>3</v>
      </c>
      <c r="Z394" s="58"/>
      <c r="AA394" s="58"/>
      <c r="AB394" s="58"/>
    </row>
    <row r="395" spans="1:28">
      <c r="A395" s="1" t="s">
        <v>130</v>
      </c>
      <c r="B395" s="1">
        <v>2019</v>
      </c>
      <c r="C395" s="2">
        <v>43799</v>
      </c>
      <c r="D395" s="1" t="s">
        <v>72</v>
      </c>
      <c r="E395" s="1" t="s">
        <v>209</v>
      </c>
      <c r="F395" s="1" t="s">
        <v>209</v>
      </c>
      <c r="G395" s="1" t="s">
        <v>331</v>
      </c>
      <c r="H395" s="1" t="s">
        <v>40</v>
      </c>
      <c r="I395" s="1"/>
      <c r="J395" s="1">
        <v>11</v>
      </c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91"/>
      <c r="Z395" s="58"/>
      <c r="AA395" s="58"/>
      <c r="AB395" s="58"/>
    </row>
    <row r="396" spans="1:28">
      <c r="A396" s="1" t="s">
        <v>130</v>
      </c>
      <c r="B396" s="1">
        <v>2019</v>
      </c>
      <c r="C396" s="2">
        <v>43799</v>
      </c>
      <c r="D396" s="1" t="s">
        <v>72</v>
      </c>
      <c r="E396" s="1" t="s">
        <v>209</v>
      </c>
      <c r="F396" s="1" t="s">
        <v>209</v>
      </c>
      <c r="G396" s="1" t="s">
        <v>234</v>
      </c>
      <c r="H396" s="1" t="s">
        <v>15</v>
      </c>
      <c r="I396" s="1"/>
      <c r="J396" s="1">
        <v>12</v>
      </c>
      <c r="K396" s="1"/>
      <c r="L396" s="1"/>
      <c r="M396" s="1"/>
      <c r="N396" s="1"/>
      <c r="O396" s="1"/>
      <c r="P396" s="1"/>
      <c r="Q396" s="1"/>
      <c r="R396" s="1"/>
      <c r="S396" s="1">
        <v>2</v>
      </c>
      <c r="T396" s="1"/>
      <c r="U396" s="1"/>
      <c r="V396" s="1"/>
      <c r="W396" s="1"/>
      <c r="X396" s="1"/>
      <c r="Y396" s="91">
        <v>2</v>
      </c>
      <c r="Z396" s="58"/>
      <c r="AA396" s="58"/>
      <c r="AB396" s="58"/>
    </row>
    <row r="397" spans="1:28">
      <c r="A397" s="1" t="s">
        <v>130</v>
      </c>
      <c r="B397" s="1">
        <v>2019</v>
      </c>
      <c r="C397" s="2">
        <v>43799</v>
      </c>
      <c r="D397" s="1" t="s">
        <v>72</v>
      </c>
      <c r="E397" s="1" t="s">
        <v>209</v>
      </c>
      <c r="F397" s="1" t="s">
        <v>209</v>
      </c>
      <c r="G397" s="1" t="s">
        <v>1060</v>
      </c>
      <c r="H397" s="1" t="s">
        <v>15</v>
      </c>
      <c r="I397" s="1"/>
      <c r="J397" s="1">
        <v>12</v>
      </c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91"/>
      <c r="Z397" s="58"/>
      <c r="AA397" s="58"/>
      <c r="AB397" s="58"/>
    </row>
    <row r="398" spans="1:28">
      <c r="A398" s="1" t="s">
        <v>130</v>
      </c>
      <c r="B398" s="1">
        <v>2019</v>
      </c>
      <c r="C398" s="2">
        <v>43799</v>
      </c>
      <c r="D398" s="1" t="s">
        <v>72</v>
      </c>
      <c r="E398" s="1" t="s">
        <v>209</v>
      </c>
      <c r="F398" s="1" t="s">
        <v>209</v>
      </c>
      <c r="G398" s="1" t="s">
        <v>306</v>
      </c>
      <c r="H398" s="1" t="s">
        <v>49</v>
      </c>
      <c r="I398" s="1"/>
      <c r="J398" s="1">
        <v>13</v>
      </c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91">
        <v>0</v>
      </c>
      <c r="Z398" s="58"/>
      <c r="AA398" s="58"/>
      <c r="AB398" s="58"/>
    </row>
    <row r="399" spans="1:28">
      <c r="A399" s="1" t="s">
        <v>130</v>
      </c>
      <c r="B399" s="1">
        <v>2019</v>
      </c>
      <c r="C399" s="2">
        <v>43799</v>
      </c>
      <c r="D399" s="1" t="s">
        <v>72</v>
      </c>
      <c r="E399" s="1" t="s">
        <v>209</v>
      </c>
      <c r="F399" s="1" t="s">
        <v>209</v>
      </c>
      <c r="G399" s="1" t="s">
        <v>337</v>
      </c>
      <c r="H399" s="1" t="s">
        <v>49</v>
      </c>
      <c r="I399" s="1"/>
      <c r="J399" s="1">
        <v>13</v>
      </c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91"/>
      <c r="Z399" s="58"/>
      <c r="AA399" s="58"/>
      <c r="AB399" s="58"/>
    </row>
    <row r="400" spans="1:28">
      <c r="A400" s="5" t="s">
        <v>103</v>
      </c>
      <c r="B400" s="5">
        <v>2019</v>
      </c>
      <c r="C400" s="6">
        <v>43779</v>
      </c>
      <c r="D400" s="5" t="s">
        <v>72</v>
      </c>
      <c r="E400" s="5" t="s">
        <v>209</v>
      </c>
      <c r="F400" s="5" t="s">
        <v>209</v>
      </c>
      <c r="G400" s="5" t="s">
        <v>326</v>
      </c>
      <c r="H400" s="5" t="s">
        <v>36</v>
      </c>
      <c r="I400" s="5"/>
      <c r="J400" s="5">
        <v>1</v>
      </c>
      <c r="K400" s="5">
        <v>5</v>
      </c>
      <c r="L400" s="5">
        <v>5</v>
      </c>
      <c r="M400" s="5"/>
      <c r="N400" s="5">
        <v>5</v>
      </c>
      <c r="O400" s="5">
        <v>1</v>
      </c>
      <c r="P400" s="5">
        <v>3</v>
      </c>
      <c r="Q400" s="5">
        <v>5</v>
      </c>
      <c r="R400" s="5">
        <v>5</v>
      </c>
      <c r="S400" s="5"/>
      <c r="T400" s="5">
        <v>5</v>
      </c>
      <c r="U400" s="5"/>
      <c r="V400" s="5">
        <v>6</v>
      </c>
      <c r="W400" s="5"/>
      <c r="X400" s="5"/>
      <c r="Y400" s="88">
        <v>40</v>
      </c>
      <c r="Z400" s="123">
        <v>1.4208333333333334</v>
      </c>
      <c r="AA400" s="58">
        <v>52.779000000000003</v>
      </c>
      <c r="AB400" s="58"/>
    </row>
    <row r="401" spans="1:28">
      <c r="A401" s="5" t="s">
        <v>103</v>
      </c>
      <c r="B401" s="5">
        <v>2019</v>
      </c>
      <c r="C401" s="6">
        <v>43779</v>
      </c>
      <c r="D401" s="5" t="s">
        <v>72</v>
      </c>
      <c r="E401" s="5" t="s">
        <v>209</v>
      </c>
      <c r="F401" s="5" t="s">
        <v>209</v>
      </c>
      <c r="G401" s="5" t="s">
        <v>277</v>
      </c>
      <c r="H401" s="5" t="s">
        <v>36</v>
      </c>
      <c r="I401" s="5"/>
      <c r="J401" s="5">
        <v>1</v>
      </c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88"/>
      <c r="Z401" s="58"/>
      <c r="AA401" s="58"/>
      <c r="AB401" s="58"/>
    </row>
    <row r="402" spans="1:28">
      <c r="A402" s="5" t="s">
        <v>103</v>
      </c>
      <c r="B402" s="5">
        <v>2019</v>
      </c>
      <c r="C402" s="6">
        <v>43779</v>
      </c>
      <c r="D402" s="5" t="s">
        <v>72</v>
      </c>
      <c r="E402" s="5" t="s">
        <v>209</v>
      </c>
      <c r="F402" s="5" t="s">
        <v>209</v>
      </c>
      <c r="G402" s="5" t="s">
        <v>276</v>
      </c>
      <c r="H402" s="5" t="s">
        <v>25</v>
      </c>
      <c r="I402" s="5"/>
      <c r="J402" s="5">
        <v>2</v>
      </c>
      <c r="K402" s="5"/>
      <c r="L402" s="5">
        <v>1</v>
      </c>
      <c r="M402" s="5">
        <v>5</v>
      </c>
      <c r="N402" s="5"/>
      <c r="O402" s="5">
        <v>5</v>
      </c>
      <c r="P402" s="5">
        <v>5</v>
      </c>
      <c r="Q402" s="5"/>
      <c r="R402" s="5"/>
      <c r="S402" s="5">
        <v>5</v>
      </c>
      <c r="T402" s="5"/>
      <c r="U402" s="5"/>
      <c r="V402" s="5">
        <v>10</v>
      </c>
      <c r="W402" s="5"/>
      <c r="X402" s="5"/>
      <c r="Y402" s="88">
        <v>31</v>
      </c>
      <c r="Z402" s="58"/>
      <c r="AA402" s="58"/>
      <c r="AB402" s="58"/>
    </row>
    <row r="403" spans="1:28">
      <c r="A403" s="5" t="s">
        <v>103</v>
      </c>
      <c r="B403" s="5">
        <v>2019</v>
      </c>
      <c r="C403" s="6">
        <v>43779</v>
      </c>
      <c r="D403" s="5" t="s">
        <v>72</v>
      </c>
      <c r="E403" s="5" t="s">
        <v>209</v>
      </c>
      <c r="F403" s="5" t="s">
        <v>209</v>
      </c>
      <c r="G403" s="5" t="s">
        <v>354</v>
      </c>
      <c r="H403" s="5" t="s">
        <v>25</v>
      </c>
      <c r="I403" s="5"/>
      <c r="J403" s="5">
        <v>2</v>
      </c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88"/>
      <c r="Z403" s="58"/>
      <c r="AA403" s="58"/>
      <c r="AB403" s="58"/>
    </row>
    <row r="404" spans="1:28">
      <c r="A404" s="5" t="s">
        <v>103</v>
      </c>
      <c r="B404" s="5">
        <v>2019</v>
      </c>
      <c r="C404" s="6">
        <v>43779</v>
      </c>
      <c r="D404" s="5" t="s">
        <v>72</v>
      </c>
      <c r="E404" s="5" t="s">
        <v>209</v>
      </c>
      <c r="F404" s="5" t="s">
        <v>209</v>
      </c>
      <c r="G404" s="5" t="s">
        <v>316</v>
      </c>
      <c r="H404" s="5" t="s">
        <v>19</v>
      </c>
      <c r="I404" s="5"/>
      <c r="J404" s="5">
        <v>3</v>
      </c>
      <c r="K404" s="5">
        <v>2</v>
      </c>
      <c r="L404" s="5">
        <v>3</v>
      </c>
      <c r="M404" s="5"/>
      <c r="N404" s="5">
        <v>2</v>
      </c>
      <c r="O404" s="5">
        <v>3</v>
      </c>
      <c r="P404" s="5"/>
      <c r="Q404" s="5">
        <v>3</v>
      </c>
      <c r="R404" s="5">
        <v>1</v>
      </c>
      <c r="S404" s="5">
        <v>2</v>
      </c>
      <c r="T404" s="5"/>
      <c r="U404" s="5">
        <v>3</v>
      </c>
      <c r="V404" s="5"/>
      <c r="W404" s="5"/>
      <c r="X404" s="5"/>
      <c r="Y404" s="88">
        <v>19</v>
      </c>
      <c r="Z404" s="58"/>
      <c r="AA404" s="58"/>
      <c r="AB404" s="58"/>
    </row>
    <row r="405" spans="1:28">
      <c r="A405" s="5" t="s">
        <v>103</v>
      </c>
      <c r="B405" s="5">
        <v>2019</v>
      </c>
      <c r="C405" s="6">
        <v>43779</v>
      </c>
      <c r="D405" s="5" t="s">
        <v>72</v>
      </c>
      <c r="E405" s="5" t="s">
        <v>209</v>
      </c>
      <c r="F405" s="5" t="s">
        <v>209</v>
      </c>
      <c r="G405" s="5" t="s">
        <v>360</v>
      </c>
      <c r="H405" s="5" t="s">
        <v>19</v>
      </c>
      <c r="I405" s="5"/>
      <c r="J405" s="5">
        <v>3</v>
      </c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88"/>
      <c r="Z405" s="58"/>
      <c r="AA405" s="58"/>
      <c r="AB405" s="58"/>
    </row>
    <row r="406" spans="1:28">
      <c r="A406" s="5" t="s">
        <v>103</v>
      </c>
      <c r="B406" s="5">
        <v>2019</v>
      </c>
      <c r="C406" s="6">
        <v>43779</v>
      </c>
      <c r="D406" s="5" t="s">
        <v>72</v>
      </c>
      <c r="E406" s="5" t="s">
        <v>209</v>
      </c>
      <c r="F406" s="5" t="s">
        <v>209</v>
      </c>
      <c r="G406" s="5" t="s">
        <v>325</v>
      </c>
      <c r="H406" s="5" t="s">
        <v>121</v>
      </c>
      <c r="I406" s="5"/>
      <c r="J406" s="5">
        <v>4</v>
      </c>
      <c r="K406" s="5">
        <v>3</v>
      </c>
      <c r="L406" s="5">
        <v>2</v>
      </c>
      <c r="M406" s="5">
        <v>1</v>
      </c>
      <c r="N406" s="5">
        <v>3</v>
      </c>
      <c r="O406" s="5"/>
      <c r="P406" s="5"/>
      <c r="Q406" s="5">
        <v>1</v>
      </c>
      <c r="R406" s="5">
        <v>2</v>
      </c>
      <c r="S406" s="5"/>
      <c r="T406" s="5"/>
      <c r="U406" s="5">
        <v>2</v>
      </c>
      <c r="V406" s="5"/>
      <c r="W406" s="5"/>
      <c r="X406" s="5"/>
      <c r="Y406" s="88">
        <v>14</v>
      </c>
      <c r="Z406" s="58"/>
      <c r="AA406" s="58"/>
      <c r="AB406" s="58"/>
    </row>
    <row r="407" spans="1:28">
      <c r="A407" s="5" t="s">
        <v>103</v>
      </c>
      <c r="B407" s="5">
        <v>2019</v>
      </c>
      <c r="C407" s="6">
        <v>43779</v>
      </c>
      <c r="D407" s="5" t="s">
        <v>72</v>
      </c>
      <c r="E407" s="5" t="s">
        <v>209</v>
      </c>
      <c r="F407" s="5" t="s">
        <v>209</v>
      </c>
      <c r="G407" s="5" t="s">
        <v>4975</v>
      </c>
      <c r="H407" s="5" t="s">
        <v>121</v>
      </c>
      <c r="I407" s="5"/>
      <c r="J407" s="5">
        <v>4</v>
      </c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88"/>
      <c r="Z407" s="58"/>
      <c r="AA407" s="58"/>
      <c r="AB407" s="58"/>
    </row>
    <row r="408" spans="1:28">
      <c r="A408" s="5" t="s">
        <v>103</v>
      </c>
      <c r="B408" s="5">
        <v>2019</v>
      </c>
      <c r="C408" s="6">
        <v>43779</v>
      </c>
      <c r="D408" s="5" t="s">
        <v>72</v>
      </c>
      <c r="E408" s="5" t="s">
        <v>209</v>
      </c>
      <c r="F408" s="5" t="s">
        <v>209</v>
      </c>
      <c r="G408" s="5" t="s">
        <v>244</v>
      </c>
      <c r="H408" s="5" t="s">
        <v>245</v>
      </c>
      <c r="I408" s="5"/>
      <c r="J408" s="5">
        <v>5</v>
      </c>
      <c r="K408" s="5"/>
      <c r="L408" s="5"/>
      <c r="M408" s="5"/>
      <c r="N408" s="5"/>
      <c r="O408" s="5">
        <v>2</v>
      </c>
      <c r="P408" s="5"/>
      <c r="Q408" s="5"/>
      <c r="R408" s="5">
        <v>3</v>
      </c>
      <c r="S408" s="5">
        <v>3</v>
      </c>
      <c r="T408" s="5">
        <v>3</v>
      </c>
      <c r="U408" s="5"/>
      <c r="V408" s="5">
        <v>2</v>
      </c>
      <c r="W408" s="5"/>
      <c r="X408" s="5"/>
      <c r="Y408" s="88">
        <v>13</v>
      </c>
      <c r="Z408" s="58"/>
      <c r="AA408" s="58"/>
      <c r="AB408" s="58"/>
    </row>
    <row r="409" spans="1:28">
      <c r="A409" s="5" t="s">
        <v>103</v>
      </c>
      <c r="B409" s="5">
        <v>2019</v>
      </c>
      <c r="C409" s="6">
        <v>43779</v>
      </c>
      <c r="D409" s="5" t="s">
        <v>72</v>
      </c>
      <c r="E409" s="5" t="s">
        <v>209</v>
      </c>
      <c r="F409" s="5" t="s">
        <v>209</v>
      </c>
      <c r="G409" s="5" t="s">
        <v>336</v>
      </c>
      <c r="H409" s="5" t="s">
        <v>245</v>
      </c>
      <c r="I409" s="5"/>
      <c r="J409" s="5">
        <v>5</v>
      </c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88"/>
      <c r="Z409" s="58"/>
      <c r="AA409" s="58"/>
      <c r="AB409" s="58"/>
    </row>
    <row r="410" spans="1:28">
      <c r="A410" s="5" t="s">
        <v>103</v>
      </c>
      <c r="B410" s="5">
        <v>2019</v>
      </c>
      <c r="C410" s="6">
        <v>43779</v>
      </c>
      <c r="D410" s="5" t="s">
        <v>72</v>
      </c>
      <c r="E410" s="5" t="s">
        <v>209</v>
      </c>
      <c r="F410" s="5" t="s">
        <v>209</v>
      </c>
      <c r="G410" s="5" t="s">
        <v>310</v>
      </c>
      <c r="H410" s="5" t="s">
        <v>56</v>
      </c>
      <c r="I410" s="5"/>
      <c r="J410" s="5">
        <v>6</v>
      </c>
      <c r="K410" s="5">
        <v>1</v>
      </c>
      <c r="L410" s="5"/>
      <c r="M410" s="5">
        <v>3</v>
      </c>
      <c r="N410" s="5"/>
      <c r="O410" s="5"/>
      <c r="P410" s="5"/>
      <c r="Q410" s="5"/>
      <c r="R410" s="5"/>
      <c r="S410" s="5">
        <v>1</v>
      </c>
      <c r="T410" s="5">
        <v>2</v>
      </c>
      <c r="U410" s="5"/>
      <c r="V410" s="5"/>
      <c r="W410" s="5"/>
      <c r="X410" s="5"/>
      <c r="Y410" s="88">
        <v>7</v>
      </c>
      <c r="Z410" s="58"/>
      <c r="AA410" s="58"/>
      <c r="AB410" s="58"/>
    </row>
    <row r="411" spans="1:28">
      <c r="A411" s="5" t="s">
        <v>103</v>
      </c>
      <c r="B411" s="5">
        <v>2019</v>
      </c>
      <c r="C411" s="6">
        <v>43779</v>
      </c>
      <c r="D411" s="5" t="s">
        <v>72</v>
      </c>
      <c r="E411" s="5" t="s">
        <v>209</v>
      </c>
      <c r="F411" s="5" t="s">
        <v>209</v>
      </c>
      <c r="G411" s="5" t="s">
        <v>4976</v>
      </c>
      <c r="H411" s="5" t="s">
        <v>56</v>
      </c>
      <c r="I411" s="5"/>
      <c r="J411" s="5">
        <v>6</v>
      </c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88"/>
      <c r="Z411" s="58"/>
      <c r="AA411" s="58"/>
      <c r="AB411" s="58"/>
    </row>
    <row r="412" spans="1:28">
      <c r="A412" s="5" t="s">
        <v>103</v>
      </c>
      <c r="B412" s="5">
        <v>2019</v>
      </c>
      <c r="C412" s="6">
        <v>43779</v>
      </c>
      <c r="D412" s="5" t="s">
        <v>72</v>
      </c>
      <c r="E412" s="5" t="s">
        <v>209</v>
      </c>
      <c r="F412" s="5" t="s">
        <v>209</v>
      </c>
      <c r="G412" s="5" t="s">
        <v>243</v>
      </c>
      <c r="H412" s="5" t="s">
        <v>51</v>
      </c>
      <c r="I412" s="5"/>
      <c r="J412" s="5">
        <v>7</v>
      </c>
      <c r="K412" s="5"/>
      <c r="L412" s="5"/>
      <c r="M412" s="5"/>
      <c r="N412" s="5">
        <v>1</v>
      </c>
      <c r="O412" s="5"/>
      <c r="P412" s="5"/>
      <c r="Q412" s="5"/>
      <c r="R412" s="5"/>
      <c r="S412" s="5"/>
      <c r="T412" s="5"/>
      <c r="U412" s="5">
        <v>1</v>
      </c>
      <c r="V412" s="5">
        <v>4</v>
      </c>
      <c r="W412" s="5"/>
      <c r="X412" s="5"/>
      <c r="Y412" s="88">
        <v>6</v>
      </c>
      <c r="Z412" s="58"/>
      <c r="AA412" s="58"/>
      <c r="AB412" s="58"/>
    </row>
    <row r="413" spans="1:28">
      <c r="A413" s="5" t="s">
        <v>103</v>
      </c>
      <c r="B413" s="5">
        <v>2019</v>
      </c>
      <c r="C413" s="6">
        <v>43779</v>
      </c>
      <c r="D413" s="5" t="s">
        <v>72</v>
      </c>
      <c r="E413" s="5" t="s">
        <v>209</v>
      </c>
      <c r="F413" s="5" t="s">
        <v>209</v>
      </c>
      <c r="G413" s="5" t="s">
        <v>1046</v>
      </c>
      <c r="H413" s="5" t="s">
        <v>51</v>
      </c>
      <c r="I413" s="5"/>
      <c r="J413" s="5">
        <v>7</v>
      </c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88"/>
      <c r="Z413" s="58"/>
      <c r="AA413" s="58"/>
      <c r="AB413" s="58"/>
    </row>
    <row r="414" spans="1:28">
      <c r="A414" s="5" t="s">
        <v>103</v>
      </c>
      <c r="B414" s="5">
        <v>2019</v>
      </c>
      <c r="C414" s="6">
        <v>43779</v>
      </c>
      <c r="D414" s="5" t="s">
        <v>72</v>
      </c>
      <c r="E414" s="5" t="s">
        <v>209</v>
      </c>
      <c r="F414" s="5" t="s">
        <v>209</v>
      </c>
      <c r="G414" s="5" t="s">
        <v>275</v>
      </c>
      <c r="H414" s="5" t="s">
        <v>47</v>
      </c>
      <c r="I414" s="5"/>
      <c r="J414" s="5">
        <v>8</v>
      </c>
      <c r="K414" s="5"/>
      <c r="L414" s="5"/>
      <c r="M414" s="5"/>
      <c r="N414" s="5"/>
      <c r="O414" s="5"/>
      <c r="P414" s="5">
        <v>1</v>
      </c>
      <c r="Q414" s="5"/>
      <c r="R414" s="5"/>
      <c r="S414" s="5"/>
      <c r="T414" s="5"/>
      <c r="U414" s="5">
        <v>5</v>
      </c>
      <c r="V414" s="5"/>
      <c r="W414" s="5"/>
      <c r="X414" s="5"/>
      <c r="Y414" s="88">
        <v>6</v>
      </c>
      <c r="Z414" s="58"/>
      <c r="AA414" s="58"/>
      <c r="AB414" s="58"/>
    </row>
    <row r="415" spans="1:28">
      <c r="A415" s="5" t="s">
        <v>103</v>
      </c>
      <c r="B415" s="5">
        <v>2019</v>
      </c>
      <c r="C415" s="6">
        <v>43779</v>
      </c>
      <c r="D415" s="5" t="s">
        <v>72</v>
      </c>
      <c r="E415" s="5" t="s">
        <v>209</v>
      </c>
      <c r="F415" s="5" t="s">
        <v>209</v>
      </c>
      <c r="G415" s="5" t="s">
        <v>611</v>
      </c>
      <c r="H415" s="5" t="s">
        <v>47</v>
      </c>
      <c r="I415" s="5"/>
      <c r="J415" s="5">
        <v>8</v>
      </c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88"/>
      <c r="Z415" s="58"/>
      <c r="AA415" s="58"/>
      <c r="AB415" s="58"/>
    </row>
    <row r="416" spans="1:28">
      <c r="A416" s="5" t="s">
        <v>103</v>
      </c>
      <c r="B416" s="5">
        <v>2019</v>
      </c>
      <c r="C416" s="6">
        <v>43779</v>
      </c>
      <c r="D416" s="5" t="s">
        <v>72</v>
      </c>
      <c r="E416" s="5" t="s">
        <v>209</v>
      </c>
      <c r="F416" s="5" t="s">
        <v>209</v>
      </c>
      <c r="G416" s="5" t="s">
        <v>642</v>
      </c>
      <c r="H416" s="5" t="s">
        <v>15</v>
      </c>
      <c r="I416" s="5"/>
      <c r="J416" s="5">
        <v>9</v>
      </c>
      <c r="K416" s="5"/>
      <c r="L416" s="5"/>
      <c r="M416" s="5">
        <v>2</v>
      </c>
      <c r="N416" s="5"/>
      <c r="O416" s="5"/>
      <c r="P416" s="5">
        <v>2</v>
      </c>
      <c r="Q416" s="5"/>
      <c r="R416" s="5"/>
      <c r="S416" s="5"/>
      <c r="T416" s="5">
        <v>1</v>
      </c>
      <c r="U416" s="5"/>
      <c r="V416" s="5"/>
      <c r="W416" s="5"/>
      <c r="X416" s="5"/>
      <c r="Y416" s="88">
        <v>5</v>
      </c>
      <c r="Z416" s="58"/>
      <c r="AA416" s="58"/>
      <c r="AB416" s="58"/>
    </row>
    <row r="417" spans="1:28">
      <c r="A417" s="5" t="s">
        <v>103</v>
      </c>
      <c r="B417" s="5">
        <v>2019</v>
      </c>
      <c r="C417" s="6">
        <v>43779</v>
      </c>
      <c r="D417" s="5" t="s">
        <v>72</v>
      </c>
      <c r="E417" s="5" t="s">
        <v>209</v>
      </c>
      <c r="F417" s="5" t="s">
        <v>209</v>
      </c>
      <c r="G417" s="5" t="s">
        <v>632</v>
      </c>
      <c r="H417" s="5" t="s">
        <v>15</v>
      </c>
      <c r="I417" s="5"/>
      <c r="J417" s="5">
        <v>9</v>
      </c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88"/>
      <c r="Z417" s="58"/>
      <c r="AA417" s="58"/>
      <c r="AB417" s="58"/>
    </row>
    <row r="418" spans="1:28">
      <c r="A418" s="5" t="s">
        <v>103</v>
      </c>
      <c r="B418" s="5">
        <v>2019</v>
      </c>
      <c r="C418" s="6">
        <v>43779</v>
      </c>
      <c r="D418" s="5" t="s">
        <v>72</v>
      </c>
      <c r="E418" s="5" t="s">
        <v>209</v>
      </c>
      <c r="F418" s="5" t="s">
        <v>209</v>
      </c>
      <c r="G418" s="5" t="s">
        <v>338</v>
      </c>
      <c r="H418" s="5" t="s">
        <v>17</v>
      </c>
      <c r="I418" s="5"/>
      <c r="J418" s="5">
        <v>10</v>
      </c>
      <c r="K418" s="5"/>
      <c r="L418" s="5"/>
      <c r="M418" s="5"/>
      <c r="N418" s="5"/>
      <c r="O418" s="5"/>
      <c r="P418" s="5"/>
      <c r="Q418" s="5">
        <v>2</v>
      </c>
      <c r="R418" s="5"/>
      <c r="S418" s="5"/>
      <c r="T418" s="5"/>
      <c r="U418" s="5"/>
      <c r="V418" s="5"/>
      <c r="W418" s="5"/>
      <c r="X418" s="5"/>
      <c r="Y418" s="88">
        <v>2</v>
      </c>
      <c r="Z418" s="58"/>
      <c r="AA418" s="58"/>
      <c r="AB418" s="58"/>
    </row>
    <row r="419" spans="1:28">
      <c r="A419" s="5" t="s">
        <v>103</v>
      </c>
      <c r="B419" s="5">
        <v>2019</v>
      </c>
      <c r="C419" s="6">
        <v>43779</v>
      </c>
      <c r="D419" s="5" t="s">
        <v>72</v>
      </c>
      <c r="E419" s="5" t="s">
        <v>209</v>
      </c>
      <c r="F419" s="5" t="s">
        <v>209</v>
      </c>
      <c r="G419" s="5" t="s">
        <v>1045</v>
      </c>
      <c r="H419" s="5" t="s">
        <v>17</v>
      </c>
      <c r="I419" s="5"/>
      <c r="J419" s="5">
        <v>10</v>
      </c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88"/>
      <c r="Z419" s="58"/>
      <c r="AA419" s="58"/>
      <c r="AB419" s="58"/>
    </row>
    <row r="420" spans="1:28">
      <c r="A420" s="5" t="s">
        <v>103</v>
      </c>
      <c r="B420" s="5">
        <v>2019</v>
      </c>
      <c r="C420" s="6">
        <v>43779</v>
      </c>
      <c r="D420" s="5" t="s">
        <v>72</v>
      </c>
      <c r="E420" s="5" t="s">
        <v>209</v>
      </c>
      <c r="F420" s="5" t="s">
        <v>209</v>
      </c>
      <c r="G420" s="5" t="s">
        <v>226</v>
      </c>
      <c r="H420" s="5" t="s">
        <v>40</v>
      </c>
      <c r="I420" s="5"/>
      <c r="J420" s="5">
        <v>11</v>
      </c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88">
        <v>0</v>
      </c>
      <c r="Z420" s="58"/>
      <c r="AA420" s="58"/>
      <c r="AB420" s="58"/>
    </row>
    <row r="421" spans="1:28">
      <c r="A421" s="5" t="s">
        <v>103</v>
      </c>
      <c r="B421" s="5">
        <v>2019</v>
      </c>
      <c r="C421" s="6">
        <v>43779</v>
      </c>
      <c r="D421" s="5" t="s">
        <v>72</v>
      </c>
      <c r="E421" s="5" t="s">
        <v>209</v>
      </c>
      <c r="F421" s="5" t="s">
        <v>209</v>
      </c>
      <c r="G421" s="5" t="s">
        <v>324</v>
      </c>
      <c r="H421" s="5" t="s">
        <v>40</v>
      </c>
      <c r="I421" s="5"/>
      <c r="J421" s="5">
        <v>11</v>
      </c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88"/>
      <c r="Z421" s="58"/>
      <c r="AA421" s="58"/>
      <c r="AB421" s="58"/>
    </row>
    <row r="422" spans="1:28">
      <c r="A422" s="5" t="s">
        <v>103</v>
      </c>
      <c r="B422" s="5">
        <v>2019</v>
      </c>
      <c r="C422" s="6">
        <v>43779</v>
      </c>
      <c r="D422" s="5" t="s">
        <v>72</v>
      </c>
      <c r="E422" s="5" t="s">
        <v>209</v>
      </c>
      <c r="F422" s="5" t="s">
        <v>209</v>
      </c>
      <c r="G422" s="5" t="s">
        <v>279</v>
      </c>
      <c r="H422" s="5" t="s">
        <v>53</v>
      </c>
      <c r="I422" s="5"/>
      <c r="J422" s="5">
        <v>12</v>
      </c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88">
        <v>0</v>
      </c>
      <c r="Z422" s="58"/>
      <c r="AA422" s="58"/>
      <c r="AB422" s="58"/>
    </row>
    <row r="423" spans="1:28">
      <c r="A423" s="5" t="s">
        <v>103</v>
      </c>
      <c r="B423" s="5">
        <v>2019</v>
      </c>
      <c r="C423" s="6">
        <v>43779</v>
      </c>
      <c r="D423" s="5" t="s">
        <v>72</v>
      </c>
      <c r="E423" s="5" t="s">
        <v>209</v>
      </c>
      <c r="F423" s="5" t="s">
        <v>209</v>
      </c>
      <c r="G423" s="5" t="s">
        <v>597</v>
      </c>
      <c r="H423" s="5" t="s">
        <v>53</v>
      </c>
      <c r="I423" s="5"/>
      <c r="J423" s="5">
        <v>12</v>
      </c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88"/>
      <c r="Z423" s="58"/>
      <c r="AA423" s="58"/>
      <c r="AB423" s="58"/>
    </row>
    <row r="424" spans="1:28">
      <c r="A424" s="5" t="s">
        <v>103</v>
      </c>
      <c r="B424" s="5">
        <v>2019</v>
      </c>
      <c r="C424" s="6">
        <v>43779</v>
      </c>
      <c r="D424" s="5" t="s">
        <v>72</v>
      </c>
      <c r="E424" s="5" t="s">
        <v>209</v>
      </c>
      <c r="F424" s="5" t="s">
        <v>209</v>
      </c>
      <c r="G424" s="5" t="s">
        <v>251</v>
      </c>
      <c r="H424" s="5" t="s">
        <v>38</v>
      </c>
      <c r="I424" s="5"/>
      <c r="J424" s="5">
        <v>13</v>
      </c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>
        <v>20</v>
      </c>
      <c r="Y424" s="88">
        <v>-20</v>
      </c>
      <c r="Z424" s="58"/>
      <c r="AA424" s="58"/>
      <c r="AB424" s="58"/>
    </row>
    <row r="425" spans="1:28">
      <c r="A425" s="5" t="s">
        <v>103</v>
      </c>
      <c r="B425" s="5">
        <v>2019</v>
      </c>
      <c r="C425" s="6">
        <v>43779</v>
      </c>
      <c r="D425" s="5" t="s">
        <v>72</v>
      </c>
      <c r="E425" s="5" t="s">
        <v>209</v>
      </c>
      <c r="F425" s="5" t="s">
        <v>209</v>
      </c>
      <c r="G425" s="5" t="s">
        <v>1071</v>
      </c>
      <c r="H425" s="5" t="s">
        <v>38</v>
      </c>
      <c r="I425" s="5"/>
      <c r="J425" s="5">
        <v>13</v>
      </c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88"/>
      <c r="Z425" s="58"/>
      <c r="AA425" s="58"/>
      <c r="AB425" s="58"/>
    </row>
    <row r="426" spans="1:28">
      <c r="A426" s="5" t="s">
        <v>103</v>
      </c>
      <c r="B426" s="5">
        <v>2019</v>
      </c>
      <c r="C426" s="6">
        <v>43779</v>
      </c>
      <c r="D426" s="5" t="s">
        <v>72</v>
      </c>
      <c r="E426" s="5" t="s">
        <v>209</v>
      </c>
      <c r="F426" s="5" t="s">
        <v>209</v>
      </c>
      <c r="G426" s="5" t="s">
        <v>238</v>
      </c>
      <c r="H426" s="5" t="s">
        <v>239</v>
      </c>
      <c r="I426" s="5"/>
      <c r="J426" s="5">
        <v>14</v>
      </c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>
        <v>40</v>
      </c>
      <c r="Y426" s="88">
        <v>-40</v>
      </c>
      <c r="Z426" s="58"/>
      <c r="AA426" s="58"/>
      <c r="AB426" s="58"/>
    </row>
    <row r="427" spans="1:28">
      <c r="A427" s="5" t="s">
        <v>103</v>
      </c>
      <c r="B427" s="5">
        <v>2019</v>
      </c>
      <c r="C427" s="6">
        <v>43779</v>
      </c>
      <c r="D427" s="5" t="s">
        <v>72</v>
      </c>
      <c r="E427" s="5" t="s">
        <v>209</v>
      </c>
      <c r="F427" s="5" t="s">
        <v>209</v>
      </c>
      <c r="G427" s="5" t="s">
        <v>300</v>
      </c>
      <c r="H427" s="5" t="s">
        <v>239</v>
      </c>
      <c r="I427" s="5"/>
      <c r="J427" s="5">
        <v>14</v>
      </c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88"/>
      <c r="Z427" s="58"/>
      <c r="AA427" s="58"/>
      <c r="AB427" s="58"/>
    </row>
    <row r="428" spans="1:28">
      <c r="A428" s="5" t="s">
        <v>103</v>
      </c>
      <c r="B428" s="5">
        <v>2019</v>
      </c>
      <c r="C428" s="6">
        <v>43779</v>
      </c>
      <c r="D428" s="5" t="s">
        <v>72</v>
      </c>
      <c r="E428" s="5" t="s">
        <v>209</v>
      </c>
      <c r="F428" s="5" t="s">
        <v>209</v>
      </c>
      <c r="G428" s="5" t="s">
        <v>351</v>
      </c>
      <c r="H428" s="5" t="s">
        <v>65</v>
      </c>
      <c r="I428" s="5"/>
      <c r="J428" s="5" t="s">
        <v>318</v>
      </c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>
        <v>60</v>
      </c>
      <c r="Y428" s="88" t="s">
        <v>318</v>
      </c>
      <c r="Z428" s="58"/>
      <c r="AA428" s="58"/>
      <c r="AB428" s="58"/>
    </row>
    <row r="429" spans="1:28">
      <c r="A429" s="5" t="s">
        <v>103</v>
      </c>
      <c r="B429" s="5">
        <v>2019</v>
      </c>
      <c r="C429" s="6">
        <v>43779</v>
      </c>
      <c r="D429" s="5" t="s">
        <v>72</v>
      </c>
      <c r="E429" s="5" t="s">
        <v>209</v>
      </c>
      <c r="F429" s="5" t="s">
        <v>209</v>
      </c>
      <c r="G429" s="5" t="s">
        <v>359</v>
      </c>
      <c r="H429" s="5" t="s">
        <v>65</v>
      </c>
      <c r="I429" s="5"/>
      <c r="J429" s="5" t="s">
        <v>318</v>
      </c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88"/>
      <c r="Z429" s="58"/>
      <c r="AA429" s="58"/>
      <c r="AB429" s="58"/>
    </row>
    <row r="430" spans="1:28">
      <c r="A430" s="5" t="s">
        <v>103</v>
      </c>
      <c r="B430" s="5">
        <v>2019</v>
      </c>
      <c r="C430" s="6">
        <v>43779</v>
      </c>
      <c r="D430" s="5" t="s">
        <v>72</v>
      </c>
      <c r="E430" s="5" t="s">
        <v>209</v>
      </c>
      <c r="F430" s="5" t="s">
        <v>209</v>
      </c>
      <c r="G430" s="5" t="s">
        <v>306</v>
      </c>
      <c r="H430" s="5" t="s">
        <v>49</v>
      </c>
      <c r="I430" s="5"/>
      <c r="J430" s="5" t="s">
        <v>318</v>
      </c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>
        <v>60</v>
      </c>
      <c r="Y430" s="88" t="s">
        <v>318</v>
      </c>
      <c r="Z430" s="58"/>
      <c r="AA430" s="58"/>
      <c r="AB430" s="58"/>
    </row>
    <row r="431" spans="1:28">
      <c r="A431" s="5" t="s">
        <v>103</v>
      </c>
      <c r="B431" s="5">
        <v>2019</v>
      </c>
      <c r="C431" s="6">
        <v>43779</v>
      </c>
      <c r="D431" s="5" t="s">
        <v>72</v>
      </c>
      <c r="E431" s="5" t="s">
        <v>209</v>
      </c>
      <c r="F431" s="5" t="s">
        <v>209</v>
      </c>
      <c r="G431" s="5" t="s">
        <v>284</v>
      </c>
      <c r="H431" s="5" t="s">
        <v>49</v>
      </c>
      <c r="I431" s="5"/>
      <c r="J431" s="5" t="s">
        <v>318</v>
      </c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88"/>
      <c r="Z431" s="58"/>
      <c r="AA431" s="58"/>
      <c r="AB431" s="58"/>
    </row>
    <row r="432" spans="1:28">
      <c r="A432" s="5" t="s">
        <v>103</v>
      </c>
      <c r="B432" s="5">
        <v>2019</v>
      </c>
      <c r="C432" s="6">
        <v>43779</v>
      </c>
      <c r="D432" s="5" t="s">
        <v>72</v>
      </c>
      <c r="E432" s="5" t="s">
        <v>209</v>
      </c>
      <c r="F432" s="5" t="s">
        <v>209</v>
      </c>
      <c r="G432" s="5" t="s">
        <v>1050</v>
      </c>
      <c r="H432" s="5" t="s">
        <v>175</v>
      </c>
      <c r="I432" s="5"/>
      <c r="J432" s="5" t="s">
        <v>318</v>
      </c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>
        <v>60</v>
      </c>
      <c r="Y432" s="88" t="s">
        <v>318</v>
      </c>
      <c r="Z432" s="58"/>
      <c r="AA432" s="58"/>
      <c r="AB432" s="58"/>
    </row>
    <row r="433" spans="1:28">
      <c r="A433" s="5" t="s">
        <v>103</v>
      </c>
      <c r="B433" s="5">
        <v>2019</v>
      </c>
      <c r="C433" s="6">
        <v>43779</v>
      </c>
      <c r="D433" s="5" t="s">
        <v>72</v>
      </c>
      <c r="E433" s="5" t="s">
        <v>209</v>
      </c>
      <c r="F433" s="5" t="s">
        <v>209</v>
      </c>
      <c r="G433" s="5" t="s">
        <v>344</v>
      </c>
      <c r="H433" s="5" t="s">
        <v>175</v>
      </c>
      <c r="I433" s="5"/>
      <c r="J433" s="5" t="s">
        <v>318</v>
      </c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88"/>
      <c r="Z433" s="58"/>
      <c r="AA433" s="58"/>
      <c r="AB433" s="58"/>
    </row>
    <row r="434" spans="1:28">
      <c r="A434" s="1" t="s">
        <v>173</v>
      </c>
      <c r="B434" s="1">
        <v>2019</v>
      </c>
      <c r="C434" s="2">
        <v>43771</v>
      </c>
      <c r="D434" s="1" t="s">
        <v>72</v>
      </c>
      <c r="E434" s="1" t="s">
        <v>209</v>
      </c>
      <c r="F434" s="1" t="s">
        <v>209</v>
      </c>
      <c r="G434" s="1" t="s">
        <v>316</v>
      </c>
      <c r="H434" s="1" t="s">
        <v>19</v>
      </c>
      <c r="I434" s="1"/>
      <c r="J434" s="1">
        <v>1</v>
      </c>
      <c r="K434" s="1">
        <v>5</v>
      </c>
      <c r="L434" s="1">
        <v>5</v>
      </c>
      <c r="M434" s="1">
        <v>3</v>
      </c>
      <c r="N434" s="1">
        <v>3</v>
      </c>
      <c r="O434" s="1">
        <v>5</v>
      </c>
      <c r="P434" s="1">
        <v>3</v>
      </c>
      <c r="Q434" s="1">
        <v>2</v>
      </c>
      <c r="R434" s="1"/>
      <c r="S434" s="1">
        <v>2</v>
      </c>
      <c r="T434" s="1">
        <v>1</v>
      </c>
      <c r="U434" s="1">
        <v>1</v>
      </c>
      <c r="V434" s="1"/>
      <c r="W434" s="1">
        <v>20</v>
      </c>
      <c r="X434" s="1"/>
      <c r="Y434" s="91">
        <v>50</v>
      </c>
      <c r="Z434" s="123">
        <v>1.4076388888888889</v>
      </c>
      <c r="AA434" s="58">
        <v>53.268000000000001</v>
      </c>
      <c r="AB434" s="58"/>
    </row>
    <row r="435" spans="1:28">
      <c r="A435" s="1" t="s">
        <v>173</v>
      </c>
      <c r="B435" s="1">
        <v>2019</v>
      </c>
      <c r="C435" s="2">
        <v>43771</v>
      </c>
      <c r="D435" s="1" t="s">
        <v>72</v>
      </c>
      <c r="E435" s="1" t="s">
        <v>209</v>
      </c>
      <c r="F435" s="1" t="s">
        <v>209</v>
      </c>
      <c r="G435" s="1" t="s">
        <v>360</v>
      </c>
      <c r="H435" s="1" t="s">
        <v>19</v>
      </c>
      <c r="I435" s="1"/>
      <c r="J435" s="1">
        <v>1</v>
      </c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91"/>
      <c r="Z435" s="58"/>
      <c r="AA435" s="58"/>
      <c r="AB435" s="58"/>
    </row>
    <row r="436" spans="1:28">
      <c r="A436" s="1" t="s">
        <v>173</v>
      </c>
      <c r="B436" s="1">
        <v>2019</v>
      </c>
      <c r="C436" s="2">
        <v>43771</v>
      </c>
      <c r="D436" s="1" t="s">
        <v>72</v>
      </c>
      <c r="E436" s="1" t="s">
        <v>209</v>
      </c>
      <c r="F436" s="1" t="s">
        <v>209</v>
      </c>
      <c r="G436" s="1" t="s">
        <v>319</v>
      </c>
      <c r="H436" s="1" t="s">
        <v>25</v>
      </c>
      <c r="I436" s="1"/>
      <c r="J436" s="1">
        <v>2</v>
      </c>
      <c r="K436" s="1">
        <v>2</v>
      </c>
      <c r="L436" s="1"/>
      <c r="M436" s="1">
        <v>5</v>
      </c>
      <c r="N436" s="1">
        <v>5</v>
      </c>
      <c r="O436" s="1">
        <v>2</v>
      </c>
      <c r="P436" s="1"/>
      <c r="Q436" s="1">
        <v>3</v>
      </c>
      <c r="R436" s="1"/>
      <c r="S436" s="1">
        <v>5</v>
      </c>
      <c r="T436" s="1"/>
      <c r="U436" s="1"/>
      <c r="V436" s="1">
        <v>2</v>
      </c>
      <c r="W436" s="1">
        <v>20</v>
      </c>
      <c r="X436" s="1"/>
      <c r="Y436" s="91">
        <v>44</v>
      </c>
      <c r="Z436" s="58"/>
      <c r="AA436" s="58"/>
      <c r="AB436" s="58"/>
    </row>
    <row r="437" spans="1:28">
      <c r="A437" s="1" t="s">
        <v>173</v>
      </c>
      <c r="B437" s="1">
        <v>2019</v>
      </c>
      <c r="C437" s="2">
        <v>43771</v>
      </c>
      <c r="D437" s="1" t="s">
        <v>72</v>
      </c>
      <c r="E437" s="1" t="s">
        <v>209</v>
      </c>
      <c r="F437" s="1" t="s">
        <v>209</v>
      </c>
      <c r="G437" s="1" t="s">
        <v>1206</v>
      </c>
      <c r="H437" s="1" t="s">
        <v>25</v>
      </c>
      <c r="I437" s="1"/>
      <c r="J437" s="1">
        <v>2</v>
      </c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91"/>
      <c r="Z437" s="58"/>
      <c r="AA437" s="58"/>
      <c r="AB437" s="58"/>
    </row>
    <row r="438" spans="1:28">
      <c r="A438" s="1" t="s">
        <v>173</v>
      </c>
      <c r="B438" s="1">
        <v>2019</v>
      </c>
      <c r="C438" s="2">
        <v>43771</v>
      </c>
      <c r="D438" s="1" t="s">
        <v>72</v>
      </c>
      <c r="E438" s="1" t="s">
        <v>209</v>
      </c>
      <c r="F438" s="1" t="s">
        <v>209</v>
      </c>
      <c r="G438" s="1" t="s">
        <v>220</v>
      </c>
      <c r="H438" s="1" t="s">
        <v>17</v>
      </c>
      <c r="I438" s="1"/>
      <c r="J438" s="1">
        <v>3</v>
      </c>
      <c r="K438" s="1">
        <v>1</v>
      </c>
      <c r="L438" s="1"/>
      <c r="M438" s="1"/>
      <c r="N438" s="1"/>
      <c r="O438" s="1"/>
      <c r="P438" s="1">
        <v>2</v>
      </c>
      <c r="Q438" s="1">
        <v>5</v>
      </c>
      <c r="R438" s="1"/>
      <c r="S438" s="1">
        <v>3</v>
      </c>
      <c r="T438" s="1"/>
      <c r="U438" s="1"/>
      <c r="V438" s="1">
        <v>4</v>
      </c>
      <c r="W438" s="1">
        <v>20</v>
      </c>
      <c r="X438" s="1"/>
      <c r="Y438" s="91">
        <v>35</v>
      </c>
      <c r="Z438" s="58"/>
      <c r="AA438" s="58"/>
      <c r="AB438" s="58"/>
    </row>
    <row r="439" spans="1:28">
      <c r="A439" s="1" t="s">
        <v>173</v>
      </c>
      <c r="B439" s="1">
        <v>2019</v>
      </c>
      <c r="C439" s="2">
        <v>43771</v>
      </c>
      <c r="D439" s="1" t="s">
        <v>72</v>
      </c>
      <c r="E439" s="1" t="s">
        <v>209</v>
      </c>
      <c r="F439" s="1" t="s">
        <v>209</v>
      </c>
      <c r="G439" s="1" t="s">
        <v>2591</v>
      </c>
      <c r="H439" s="1" t="s">
        <v>17</v>
      </c>
      <c r="I439" s="1"/>
      <c r="J439" s="1">
        <v>3</v>
      </c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91"/>
      <c r="Z439" s="58"/>
      <c r="AA439" s="58"/>
      <c r="AB439" s="58"/>
    </row>
    <row r="440" spans="1:28">
      <c r="A440" s="1" t="s">
        <v>173</v>
      </c>
      <c r="B440" s="1">
        <v>2019</v>
      </c>
      <c r="C440" s="2">
        <v>43771</v>
      </c>
      <c r="D440" s="1" t="s">
        <v>72</v>
      </c>
      <c r="E440" s="1" t="s">
        <v>209</v>
      </c>
      <c r="F440" s="1" t="s">
        <v>209</v>
      </c>
      <c r="G440" s="1" t="s">
        <v>275</v>
      </c>
      <c r="H440" s="1" t="s">
        <v>47</v>
      </c>
      <c r="I440" s="1"/>
      <c r="J440" s="1">
        <v>4</v>
      </c>
      <c r="K440" s="1"/>
      <c r="L440" s="1">
        <v>2</v>
      </c>
      <c r="M440" s="1"/>
      <c r="N440" s="1"/>
      <c r="O440" s="1"/>
      <c r="P440" s="1">
        <v>5</v>
      </c>
      <c r="Q440" s="1"/>
      <c r="R440" s="1">
        <v>2</v>
      </c>
      <c r="S440" s="1"/>
      <c r="T440" s="1">
        <v>5</v>
      </c>
      <c r="U440" s="1">
        <v>3</v>
      </c>
      <c r="V440" s="1">
        <v>10</v>
      </c>
      <c r="W440" s="1"/>
      <c r="X440" s="1"/>
      <c r="Y440" s="91">
        <v>27</v>
      </c>
      <c r="Z440" s="58"/>
      <c r="AA440" s="58"/>
      <c r="AB440" s="58"/>
    </row>
    <row r="441" spans="1:28">
      <c r="A441" s="1" t="s">
        <v>173</v>
      </c>
      <c r="B441" s="1">
        <v>2019</v>
      </c>
      <c r="C441" s="2">
        <v>43771</v>
      </c>
      <c r="D441" s="1" t="s">
        <v>72</v>
      </c>
      <c r="E441" s="1" t="s">
        <v>209</v>
      </c>
      <c r="F441" s="1" t="s">
        <v>209</v>
      </c>
      <c r="G441" s="1" t="s">
        <v>287</v>
      </c>
      <c r="H441" s="1" t="s">
        <v>47</v>
      </c>
      <c r="I441" s="1"/>
      <c r="J441" s="1">
        <v>4</v>
      </c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91"/>
      <c r="Z441" s="58"/>
      <c r="AA441" s="58"/>
      <c r="AB441" s="58"/>
    </row>
    <row r="442" spans="1:28">
      <c r="A442" s="1" t="s">
        <v>173</v>
      </c>
      <c r="B442" s="1">
        <v>2019</v>
      </c>
      <c r="C442" s="2">
        <v>43771</v>
      </c>
      <c r="D442" s="1" t="s">
        <v>72</v>
      </c>
      <c r="E442" s="1" t="s">
        <v>209</v>
      </c>
      <c r="F442" s="1" t="s">
        <v>209</v>
      </c>
      <c r="G442" s="1" t="s">
        <v>219</v>
      </c>
      <c r="H442" s="1" t="s">
        <v>67</v>
      </c>
      <c r="I442" s="1"/>
      <c r="J442" s="1">
        <v>5</v>
      </c>
      <c r="K442" s="1"/>
      <c r="L442" s="1"/>
      <c r="M442" s="1"/>
      <c r="N442" s="1"/>
      <c r="O442" s="1"/>
      <c r="P442" s="1">
        <v>1</v>
      </c>
      <c r="Q442" s="1">
        <v>1</v>
      </c>
      <c r="R442" s="1"/>
      <c r="S442" s="1"/>
      <c r="T442" s="1"/>
      <c r="U442" s="1"/>
      <c r="V442" s="1"/>
      <c r="W442" s="1">
        <v>20</v>
      </c>
      <c r="X442" s="1"/>
      <c r="Y442" s="91">
        <v>22</v>
      </c>
      <c r="Z442" s="58"/>
      <c r="AA442" s="58"/>
      <c r="AB442" s="58"/>
    </row>
    <row r="443" spans="1:28">
      <c r="A443" s="1" t="s">
        <v>173</v>
      </c>
      <c r="B443" s="1">
        <v>2019</v>
      </c>
      <c r="C443" s="2">
        <v>43771</v>
      </c>
      <c r="D443" s="1" t="s">
        <v>72</v>
      </c>
      <c r="E443" s="1" t="s">
        <v>209</v>
      </c>
      <c r="F443" s="1" t="s">
        <v>209</v>
      </c>
      <c r="G443" s="1" t="s">
        <v>340</v>
      </c>
      <c r="H443" s="1" t="s">
        <v>67</v>
      </c>
      <c r="I443" s="1"/>
      <c r="J443" s="1">
        <v>5</v>
      </c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91"/>
      <c r="Z443" s="58"/>
      <c r="AA443" s="58"/>
      <c r="AB443" s="58"/>
    </row>
    <row r="444" spans="1:28">
      <c r="A444" s="1" t="s">
        <v>173</v>
      </c>
      <c r="B444" s="1">
        <v>2019</v>
      </c>
      <c r="C444" s="2">
        <v>43771</v>
      </c>
      <c r="D444" s="1" t="s">
        <v>72</v>
      </c>
      <c r="E444" s="1" t="s">
        <v>209</v>
      </c>
      <c r="F444" s="1" t="s">
        <v>209</v>
      </c>
      <c r="G444" s="1" t="s">
        <v>642</v>
      </c>
      <c r="H444" s="1" t="s">
        <v>15</v>
      </c>
      <c r="I444" s="1"/>
      <c r="J444" s="1">
        <v>6</v>
      </c>
      <c r="K444" s="1"/>
      <c r="L444" s="1"/>
      <c r="M444" s="1"/>
      <c r="N444" s="1">
        <v>2</v>
      </c>
      <c r="O444" s="1"/>
      <c r="P444" s="1"/>
      <c r="Q444" s="1"/>
      <c r="R444" s="1">
        <v>1</v>
      </c>
      <c r="S444" s="1"/>
      <c r="T444" s="1">
        <v>3</v>
      </c>
      <c r="U444" s="1">
        <v>5</v>
      </c>
      <c r="V444" s="1">
        <v>6</v>
      </c>
      <c r="W444" s="1"/>
      <c r="X444" s="1"/>
      <c r="Y444" s="91">
        <v>17</v>
      </c>
      <c r="Z444" s="58"/>
      <c r="AA444" s="58"/>
      <c r="AB444" s="58"/>
    </row>
    <row r="445" spans="1:28">
      <c r="A445" s="1" t="s">
        <v>173</v>
      </c>
      <c r="B445" s="1">
        <v>2019</v>
      </c>
      <c r="C445" s="2">
        <v>43771</v>
      </c>
      <c r="D445" s="1" t="s">
        <v>72</v>
      </c>
      <c r="E445" s="1" t="s">
        <v>209</v>
      </c>
      <c r="F445" s="1" t="s">
        <v>209</v>
      </c>
      <c r="G445" s="1" t="s">
        <v>632</v>
      </c>
      <c r="H445" s="1" t="s">
        <v>15</v>
      </c>
      <c r="I445" s="1"/>
      <c r="J445" s="1">
        <v>6</v>
      </c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91"/>
      <c r="Z445" s="58"/>
      <c r="AA445" s="58"/>
      <c r="AB445" s="58"/>
    </row>
    <row r="446" spans="1:28">
      <c r="A446" s="1" t="s">
        <v>173</v>
      </c>
      <c r="B446" s="1">
        <v>2019</v>
      </c>
      <c r="C446" s="2">
        <v>43771</v>
      </c>
      <c r="D446" s="1" t="s">
        <v>72</v>
      </c>
      <c r="E446" s="1" t="s">
        <v>209</v>
      </c>
      <c r="F446" s="1" t="s">
        <v>209</v>
      </c>
      <c r="G446" s="1" t="s">
        <v>1046</v>
      </c>
      <c r="H446" s="1" t="s">
        <v>51</v>
      </c>
      <c r="I446" s="1"/>
      <c r="J446" s="1">
        <v>7</v>
      </c>
      <c r="K446" s="1">
        <v>3</v>
      </c>
      <c r="L446" s="1"/>
      <c r="M446" s="1"/>
      <c r="N446" s="1"/>
      <c r="O446" s="1"/>
      <c r="P446" s="1"/>
      <c r="Q446" s="1"/>
      <c r="R446" s="1">
        <v>5</v>
      </c>
      <c r="S446" s="1"/>
      <c r="T446" s="1"/>
      <c r="U446" s="1">
        <v>2</v>
      </c>
      <c r="V446" s="1"/>
      <c r="W446" s="1"/>
      <c r="X446" s="1"/>
      <c r="Y446" s="91">
        <v>10</v>
      </c>
      <c r="Z446" s="58"/>
      <c r="AA446" s="58"/>
      <c r="AB446" s="58"/>
    </row>
    <row r="447" spans="1:28">
      <c r="A447" s="1" t="s">
        <v>173</v>
      </c>
      <c r="B447" s="1">
        <v>2019</v>
      </c>
      <c r="C447" s="2">
        <v>43771</v>
      </c>
      <c r="D447" s="1" t="s">
        <v>72</v>
      </c>
      <c r="E447" s="1" t="s">
        <v>209</v>
      </c>
      <c r="F447" s="1" t="s">
        <v>209</v>
      </c>
      <c r="G447" s="1" t="s">
        <v>243</v>
      </c>
      <c r="H447" s="1" t="s">
        <v>51</v>
      </c>
      <c r="I447" s="1"/>
      <c r="J447" s="1">
        <v>7</v>
      </c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91"/>
      <c r="Z447" s="58"/>
      <c r="AA447" s="58"/>
      <c r="AB447" s="58"/>
    </row>
    <row r="448" spans="1:28">
      <c r="A448" s="1" t="s">
        <v>173</v>
      </c>
      <c r="B448" s="1">
        <v>2019</v>
      </c>
      <c r="C448" s="2">
        <v>43771</v>
      </c>
      <c r="D448" s="1" t="s">
        <v>72</v>
      </c>
      <c r="E448" s="1" t="s">
        <v>209</v>
      </c>
      <c r="F448" s="1" t="s">
        <v>209</v>
      </c>
      <c r="G448" s="1" t="s">
        <v>308</v>
      </c>
      <c r="H448" s="1" t="s">
        <v>53</v>
      </c>
      <c r="I448" s="1"/>
      <c r="J448" s="1">
        <v>8</v>
      </c>
      <c r="K448" s="1"/>
      <c r="L448" s="1">
        <v>1</v>
      </c>
      <c r="M448" s="1">
        <v>1</v>
      </c>
      <c r="N448" s="1">
        <v>1</v>
      </c>
      <c r="O448" s="1"/>
      <c r="P448" s="1"/>
      <c r="Q448" s="1"/>
      <c r="R448" s="1"/>
      <c r="S448" s="1">
        <v>1</v>
      </c>
      <c r="T448" s="1">
        <v>2</v>
      </c>
      <c r="U448" s="1"/>
      <c r="V448" s="1"/>
      <c r="W448" s="1"/>
      <c r="X448" s="1"/>
      <c r="Y448" s="91">
        <v>6</v>
      </c>
      <c r="Z448" s="58"/>
      <c r="AA448" s="58"/>
      <c r="AB448" s="58"/>
    </row>
    <row r="449" spans="1:28">
      <c r="A449" s="1" t="s">
        <v>173</v>
      </c>
      <c r="B449" s="1">
        <v>2019</v>
      </c>
      <c r="C449" s="2">
        <v>43771</v>
      </c>
      <c r="D449" s="1" t="s">
        <v>72</v>
      </c>
      <c r="E449" s="1" t="s">
        <v>209</v>
      </c>
      <c r="F449" s="1" t="s">
        <v>209</v>
      </c>
      <c r="G449" s="1" t="s">
        <v>233</v>
      </c>
      <c r="H449" s="1" t="s">
        <v>53</v>
      </c>
      <c r="I449" s="1"/>
      <c r="J449" s="1">
        <v>8</v>
      </c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91"/>
      <c r="Z449" s="58"/>
      <c r="AA449" s="58"/>
      <c r="AB449" s="58"/>
    </row>
    <row r="450" spans="1:28">
      <c r="A450" s="1" t="s">
        <v>173</v>
      </c>
      <c r="B450" s="1">
        <v>2019</v>
      </c>
      <c r="C450" s="2">
        <v>43771</v>
      </c>
      <c r="D450" s="1" t="s">
        <v>72</v>
      </c>
      <c r="E450" s="1" t="s">
        <v>209</v>
      </c>
      <c r="F450" s="1" t="s">
        <v>209</v>
      </c>
      <c r="G450" s="1" t="s">
        <v>244</v>
      </c>
      <c r="H450" s="1" t="s">
        <v>245</v>
      </c>
      <c r="I450" s="1"/>
      <c r="J450" s="1">
        <v>9</v>
      </c>
      <c r="K450" s="1"/>
      <c r="L450" s="1">
        <v>3</v>
      </c>
      <c r="M450" s="1">
        <v>2</v>
      </c>
      <c r="N450" s="1"/>
      <c r="O450" s="1">
        <v>1</v>
      </c>
      <c r="P450" s="1"/>
      <c r="Q450" s="1"/>
      <c r="R450" s="1"/>
      <c r="S450" s="1"/>
      <c r="T450" s="1"/>
      <c r="U450" s="1"/>
      <c r="V450" s="1"/>
      <c r="W450" s="1"/>
      <c r="X450" s="1"/>
      <c r="Y450" s="91">
        <v>6</v>
      </c>
      <c r="Z450" s="58"/>
      <c r="AA450" s="58"/>
      <c r="AB450" s="58"/>
    </row>
    <row r="451" spans="1:28">
      <c r="A451" s="1" t="s">
        <v>173</v>
      </c>
      <c r="B451" s="1">
        <v>2019</v>
      </c>
      <c r="C451" s="2">
        <v>43771</v>
      </c>
      <c r="D451" s="1" t="s">
        <v>72</v>
      </c>
      <c r="E451" s="1" t="s">
        <v>209</v>
      </c>
      <c r="F451" s="1" t="s">
        <v>209</v>
      </c>
      <c r="G451" s="1" t="s">
        <v>4977</v>
      </c>
      <c r="H451" s="1" t="s">
        <v>245</v>
      </c>
      <c r="I451" s="1"/>
      <c r="J451" s="1">
        <v>9</v>
      </c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91"/>
      <c r="Z451" s="58"/>
      <c r="AA451" s="58"/>
      <c r="AB451" s="58"/>
    </row>
    <row r="452" spans="1:28">
      <c r="A452" s="1" t="s">
        <v>173</v>
      </c>
      <c r="B452" s="1">
        <v>2019</v>
      </c>
      <c r="C452" s="2">
        <v>43771</v>
      </c>
      <c r="D452" s="1" t="s">
        <v>72</v>
      </c>
      <c r="E452" s="1" t="s">
        <v>209</v>
      </c>
      <c r="F452" s="1" t="s">
        <v>209</v>
      </c>
      <c r="G452" s="1" t="s">
        <v>325</v>
      </c>
      <c r="H452" s="1" t="s">
        <v>121</v>
      </c>
      <c r="I452" s="1"/>
      <c r="J452" s="1">
        <v>10</v>
      </c>
      <c r="K452" s="1"/>
      <c r="L452" s="1"/>
      <c r="M452" s="1"/>
      <c r="N452" s="1"/>
      <c r="O452" s="1">
        <v>3</v>
      </c>
      <c r="P452" s="1"/>
      <c r="Q452" s="1"/>
      <c r="R452" s="1"/>
      <c r="S452" s="1"/>
      <c r="T452" s="1"/>
      <c r="U452" s="1"/>
      <c r="V452" s="1"/>
      <c r="W452" s="1"/>
      <c r="X452" s="1"/>
      <c r="Y452" s="91">
        <v>3</v>
      </c>
      <c r="Z452" s="58"/>
      <c r="AA452" s="58"/>
      <c r="AB452" s="58"/>
    </row>
    <row r="453" spans="1:28">
      <c r="A453" s="1" t="s">
        <v>173</v>
      </c>
      <c r="B453" s="1">
        <v>2019</v>
      </c>
      <c r="C453" s="2">
        <v>43771</v>
      </c>
      <c r="D453" s="1" t="s">
        <v>72</v>
      </c>
      <c r="E453" s="1" t="s">
        <v>209</v>
      </c>
      <c r="F453" s="1" t="s">
        <v>209</v>
      </c>
      <c r="G453" s="1" t="s">
        <v>1339</v>
      </c>
      <c r="H453" s="1" t="s">
        <v>121</v>
      </c>
      <c r="I453" s="1"/>
      <c r="J453" s="1">
        <v>10</v>
      </c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91"/>
      <c r="Z453" s="58"/>
      <c r="AA453" s="58"/>
      <c r="AB453" s="58"/>
    </row>
    <row r="454" spans="1:28">
      <c r="A454" s="1" t="s">
        <v>173</v>
      </c>
      <c r="B454" s="1">
        <v>2019</v>
      </c>
      <c r="C454" s="2">
        <v>43771</v>
      </c>
      <c r="D454" s="1" t="s">
        <v>72</v>
      </c>
      <c r="E454" s="1" t="s">
        <v>209</v>
      </c>
      <c r="F454" s="1" t="s">
        <v>209</v>
      </c>
      <c r="G454" s="1" t="s">
        <v>309</v>
      </c>
      <c r="H454" s="1" t="s">
        <v>38</v>
      </c>
      <c r="I454" s="1"/>
      <c r="J454" s="1">
        <v>11</v>
      </c>
      <c r="K454" s="1"/>
      <c r="L454" s="1"/>
      <c r="M454" s="1"/>
      <c r="N454" s="1"/>
      <c r="O454" s="1"/>
      <c r="P454" s="1"/>
      <c r="Q454" s="1"/>
      <c r="R454" s="1">
        <v>3</v>
      </c>
      <c r="S454" s="1"/>
      <c r="T454" s="1"/>
      <c r="U454" s="1"/>
      <c r="V454" s="1"/>
      <c r="W454" s="1"/>
      <c r="X454" s="1"/>
      <c r="Y454" s="91">
        <v>3</v>
      </c>
      <c r="Z454" s="58"/>
      <c r="AA454" s="58"/>
      <c r="AB454" s="58"/>
    </row>
    <row r="455" spans="1:28">
      <c r="A455" s="1" t="s">
        <v>173</v>
      </c>
      <c r="B455" s="1">
        <v>2019</v>
      </c>
      <c r="C455" s="2">
        <v>43771</v>
      </c>
      <c r="D455" s="1" t="s">
        <v>72</v>
      </c>
      <c r="E455" s="1" t="s">
        <v>209</v>
      </c>
      <c r="F455" s="1" t="s">
        <v>209</v>
      </c>
      <c r="G455" s="1" t="s">
        <v>251</v>
      </c>
      <c r="H455" s="1" t="s">
        <v>38</v>
      </c>
      <c r="I455" s="1"/>
      <c r="J455" s="1">
        <v>11</v>
      </c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91"/>
      <c r="Z455" s="58"/>
      <c r="AA455" s="58"/>
      <c r="AB455" s="58"/>
    </row>
    <row r="456" spans="1:28">
      <c r="A456" s="1" t="s">
        <v>173</v>
      </c>
      <c r="B456" s="1">
        <v>2019</v>
      </c>
      <c r="C456" s="2">
        <v>43771</v>
      </c>
      <c r="D456" s="1" t="s">
        <v>72</v>
      </c>
      <c r="E456" s="1" t="s">
        <v>209</v>
      </c>
      <c r="F456" s="1" t="s">
        <v>209</v>
      </c>
      <c r="G456" s="1" t="s">
        <v>313</v>
      </c>
      <c r="H456" s="1" t="s">
        <v>239</v>
      </c>
      <c r="I456" s="1"/>
      <c r="J456" s="1">
        <v>12</v>
      </c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91">
        <v>0</v>
      </c>
      <c r="Z456" s="58"/>
      <c r="AA456" s="58"/>
      <c r="AB456" s="58"/>
    </row>
    <row r="457" spans="1:28">
      <c r="A457" s="1" t="s">
        <v>173</v>
      </c>
      <c r="B457" s="1">
        <v>2019</v>
      </c>
      <c r="C457" s="2">
        <v>43771</v>
      </c>
      <c r="D457" s="1" t="s">
        <v>72</v>
      </c>
      <c r="E457" s="1" t="s">
        <v>209</v>
      </c>
      <c r="F457" s="1" t="s">
        <v>209</v>
      </c>
      <c r="G457" s="1" t="s">
        <v>629</v>
      </c>
      <c r="H457" s="1" t="s">
        <v>239</v>
      </c>
      <c r="I457" s="1"/>
      <c r="J457" s="1">
        <v>12</v>
      </c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91"/>
      <c r="Z457" s="58"/>
      <c r="AA457" s="58"/>
      <c r="AB457" s="58"/>
    </row>
    <row r="458" spans="1:28">
      <c r="A458" s="1" t="s">
        <v>173</v>
      </c>
      <c r="B458" s="1">
        <v>2019</v>
      </c>
      <c r="C458" s="2">
        <v>43771</v>
      </c>
      <c r="D458" s="1" t="s">
        <v>72</v>
      </c>
      <c r="E458" s="1" t="s">
        <v>209</v>
      </c>
      <c r="F458" s="1" t="s">
        <v>209</v>
      </c>
      <c r="G458" s="1" t="s">
        <v>1395</v>
      </c>
      <c r="H458" s="1" t="s">
        <v>31</v>
      </c>
      <c r="I458" s="1"/>
      <c r="J458" s="1">
        <v>13</v>
      </c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91">
        <v>0</v>
      </c>
      <c r="Z458" s="58"/>
      <c r="AA458" s="58"/>
      <c r="AB458" s="58"/>
    </row>
    <row r="459" spans="1:28">
      <c r="A459" s="1" t="s">
        <v>173</v>
      </c>
      <c r="B459" s="1">
        <v>2019</v>
      </c>
      <c r="C459" s="2">
        <v>43771</v>
      </c>
      <c r="D459" s="1" t="s">
        <v>72</v>
      </c>
      <c r="E459" s="1" t="s">
        <v>209</v>
      </c>
      <c r="F459" s="1" t="s">
        <v>209</v>
      </c>
      <c r="G459" s="1" t="s">
        <v>291</v>
      </c>
      <c r="H459" s="1" t="s">
        <v>31</v>
      </c>
      <c r="I459" s="1"/>
      <c r="J459" s="1">
        <v>13</v>
      </c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91"/>
      <c r="Z459" s="58"/>
      <c r="AA459" s="58"/>
      <c r="AB459" s="58"/>
    </row>
    <row r="460" spans="1:28">
      <c r="A460" s="1" t="s">
        <v>173</v>
      </c>
      <c r="B460" s="1">
        <v>2019</v>
      </c>
      <c r="C460" s="2">
        <v>43771</v>
      </c>
      <c r="D460" s="1" t="s">
        <v>72</v>
      </c>
      <c r="E460" s="1" t="s">
        <v>209</v>
      </c>
      <c r="F460" s="1" t="s">
        <v>209</v>
      </c>
      <c r="G460" s="1" t="s">
        <v>240</v>
      </c>
      <c r="H460" s="1" t="s">
        <v>56</v>
      </c>
      <c r="I460" s="1"/>
      <c r="J460" s="1">
        <v>14</v>
      </c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91">
        <v>0</v>
      </c>
      <c r="Z460" s="58"/>
      <c r="AA460" s="58"/>
      <c r="AB460" s="58"/>
    </row>
    <row r="461" spans="1:28">
      <c r="A461" s="1" t="s">
        <v>173</v>
      </c>
      <c r="B461" s="1">
        <v>2019</v>
      </c>
      <c r="C461" s="2">
        <v>43771</v>
      </c>
      <c r="D461" s="1" t="s">
        <v>72</v>
      </c>
      <c r="E461" s="1" t="s">
        <v>209</v>
      </c>
      <c r="F461" s="1" t="s">
        <v>209</v>
      </c>
      <c r="G461" s="1" t="s">
        <v>568</v>
      </c>
      <c r="H461" s="1" t="s">
        <v>56</v>
      </c>
      <c r="I461" s="1"/>
      <c r="J461" s="1">
        <v>14</v>
      </c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91"/>
      <c r="Z461" s="58"/>
      <c r="AA461" s="58"/>
      <c r="AB461" s="58"/>
    </row>
    <row r="462" spans="1:28">
      <c r="A462" s="1" t="s">
        <v>173</v>
      </c>
      <c r="B462" s="1">
        <v>2019</v>
      </c>
      <c r="C462" s="2">
        <v>43771</v>
      </c>
      <c r="D462" s="1" t="s">
        <v>72</v>
      </c>
      <c r="E462" s="1" t="s">
        <v>209</v>
      </c>
      <c r="F462" s="1" t="s">
        <v>209</v>
      </c>
      <c r="G462" s="1" t="s">
        <v>1050</v>
      </c>
      <c r="H462" s="1" t="s">
        <v>175</v>
      </c>
      <c r="I462" s="1"/>
      <c r="J462" s="1">
        <v>15</v>
      </c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>
        <v>20</v>
      </c>
      <c r="Y462" s="91">
        <v>-20</v>
      </c>
      <c r="Z462" s="58"/>
      <c r="AA462" s="58"/>
      <c r="AB462" s="58"/>
    </row>
    <row r="463" spans="1:28">
      <c r="A463" s="1" t="s">
        <v>173</v>
      </c>
      <c r="B463" s="1">
        <v>2019</v>
      </c>
      <c r="C463" s="2">
        <v>43771</v>
      </c>
      <c r="D463" s="1" t="s">
        <v>72</v>
      </c>
      <c r="E463" s="1" t="s">
        <v>209</v>
      </c>
      <c r="F463" s="1" t="s">
        <v>209</v>
      </c>
      <c r="G463" s="1" t="s">
        <v>344</v>
      </c>
      <c r="H463" s="1" t="s">
        <v>175</v>
      </c>
      <c r="I463" s="1"/>
      <c r="J463" s="1">
        <v>15</v>
      </c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91"/>
      <c r="Z463" s="58"/>
      <c r="AA463" s="58"/>
      <c r="AB463" s="58"/>
    </row>
    <row r="464" spans="1:28">
      <c r="A464" s="1" t="s">
        <v>173</v>
      </c>
      <c r="B464" s="1">
        <v>2019</v>
      </c>
      <c r="C464" s="2">
        <v>43771</v>
      </c>
      <c r="D464" s="1" t="s">
        <v>72</v>
      </c>
      <c r="E464" s="1" t="s">
        <v>209</v>
      </c>
      <c r="F464" s="1" t="s">
        <v>209</v>
      </c>
      <c r="G464" s="1" t="s">
        <v>351</v>
      </c>
      <c r="H464" s="1" t="s">
        <v>65</v>
      </c>
      <c r="I464" s="1"/>
      <c r="J464" s="1">
        <v>16</v>
      </c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>
        <v>20</v>
      </c>
      <c r="Y464" s="91">
        <v>-20</v>
      </c>
      <c r="Z464" s="58"/>
      <c r="AA464" s="58"/>
      <c r="AB464" s="58"/>
    </row>
    <row r="465" spans="1:28">
      <c r="A465" s="1" t="s">
        <v>173</v>
      </c>
      <c r="B465" s="1">
        <v>2019</v>
      </c>
      <c r="C465" s="2">
        <v>43771</v>
      </c>
      <c r="D465" s="1" t="s">
        <v>72</v>
      </c>
      <c r="E465" s="1" t="s">
        <v>209</v>
      </c>
      <c r="F465" s="1" t="s">
        <v>209</v>
      </c>
      <c r="G465" s="1" t="s">
        <v>359</v>
      </c>
      <c r="H465" s="1" t="s">
        <v>65</v>
      </c>
      <c r="I465" s="1"/>
      <c r="J465" s="1">
        <v>16</v>
      </c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91"/>
      <c r="Z465" s="58"/>
      <c r="AA465" s="58"/>
      <c r="AB465" s="58"/>
    </row>
    <row r="466" spans="1:28">
      <c r="A466" s="1" t="s">
        <v>173</v>
      </c>
      <c r="B466" s="1">
        <v>2019</v>
      </c>
      <c r="C466" s="2">
        <v>43771</v>
      </c>
      <c r="D466" s="1" t="s">
        <v>72</v>
      </c>
      <c r="E466" s="1" t="s">
        <v>209</v>
      </c>
      <c r="F466" s="1" t="s">
        <v>209</v>
      </c>
      <c r="G466" s="47" t="s">
        <v>337</v>
      </c>
      <c r="H466" s="47" t="s">
        <v>49</v>
      </c>
      <c r="I466" s="1"/>
      <c r="J466" s="1">
        <v>17</v>
      </c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>
        <v>40</v>
      </c>
      <c r="Y466" s="91">
        <v>-40</v>
      </c>
      <c r="Z466" s="58"/>
      <c r="AA466" s="58"/>
      <c r="AB466" s="58"/>
    </row>
    <row r="467" spans="1:28">
      <c r="A467" s="1" t="s">
        <v>173</v>
      </c>
      <c r="B467" s="1">
        <v>2019</v>
      </c>
      <c r="C467" s="2">
        <v>43771</v>
      </c>
      <c r="D467" s="1" t="s">
        <v>72</v>
      </c>
      <c r="E467" s="1" t="s">
        <v>209</v>
      </c>
      <c r="F467" s="1" t="s">
        <v>209</v>
      </c>
      <c r="G467" s="47" t="s">
        <v>306</v>
      </c>
      <c r="H467" s="47" t="s">
        <v>49</v>
      </c>
      <c r="I467" s="1"/>
      <c r="J467" s="1">
        <v>17</v>
      </c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91"/>
      <c r="Z467" s="58"/>
      <c r="AA467" s="58"/>
      <c r="AB467" s="58"/>
    </row>
    <row r="468" spans="1:28">
      <c r="A468" s="1" t="s">
        <v>173</v>
      </c>
      <c r="B468" s="1">
        <v>2019</v>
      </c>
      <c r="C468" s="2">
        <v>43771</v>
      </c>
      <c r="D468" s="1" t="s">
        <v>72</v>
      </c>
      <c r="E468" s="1" t="s">
        <v>209</v>
      </c>
      <c r="F468" s="1" t="s">
        <v>209</v>
      </c>
      <c r="G468" s="47" t="s">
        <v>4978</v>
      </c>
      <c r="H468" s="47" t="s">
        <v>44</v>
      </c>
      <c r="I468" s="1"/>
      <c r="J468" s="1" t="s">
        <v>318</v>
      </c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>
        <v>60</v>
      </c>
      <c r="Y468" s="91" t="s">
        <v>318</v>
      </c>
      <c r="Z468" s="58"/>
      <c r="AA468" s="58"/>
      <c r="AB468" s="58"/>
    </row>
    <row r="469" spans="1:28">
      <c r="A469" s="1" t="s">
        <v>173</v>
      </c>
      <c r="B469" s="1">
        <v>2019</v>
      </c>
      <c r="C469" s="2">
        <v>43771</v>
      </c>
      <c r="D469" s="1" t="s">
        <v>72</v>
      </c>
      <c r="E469" s="1" t="s">
        <v>209</v>
      </c>
      <c r="F469" s="1" t="s">
        <v>209</v>
      </c>
      <c r="G469" s="47" t="s">
        <v>587</v>
      </c>
      <c r="H469" s="47" t="s">
        <v>44</v>
      </c>
      <c r="I469" s="1"/>
      <c r="J469" s="1" t="s">
        <v>318</v>
      </c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91"/>
      <c r="Z469" s="58"/>
      <c r="AA469" s="58"/>
      <c r="AB469" s="58"/>
    </row>
    <row r="470" spans="1:28">
      <c r="A470" s="5" t="s">
        <v>176</v>
      </c>
      <c r="B470" s="5">
        <v>2019</v>
      </c>
      <c r="C470" s="6">
        <v>43526</v>
      </c>
      <c r="D470" s="5" t="s">
        <v>13</v>
      </c>
      <c r="E470" s="5" t="s">
        <v>209</v>
      </c>
      <c r="F470" s="5" t="s">
        <v>209</v>
      </c>
      <c r="G470" s="46" t="s">
        <v>316</v>
      </c>
      <c r="H470" s="46" t="s">
        <v>19</v>
      </c>
      <c r="I470" s="5"/>
      <c r="J470" s="1">
        <v>1</v>
      </c>
      <c r="K470" s="5">
        <v>3</v>
      </c>
      <c r="L470" s="5">
        <v>5</v>
      </c>
      <c r="M470" s="5">
        <v>3</v>
      </c>
      <c r="N470" s="5">
        <v>5</v>
      </c>
      <c r="O470" s="5">
        <v>5</v>
      </c>
      <c r="P470" s="5">
        <v>3</v>
      </c>
      <c r="Q470" s="5"/>
      <c r="R470" s="5">
        <v>3</v>
      </c>
      <c r="S470" s="5">
        <v>3</v>
      </c>
      <c r="T470" s="5"/>
      <c r="U470" s="5">
        <v>3</v>
      </c>
      <c r="V470" s="5"/>
      <c r="W470" s="5"/>
      <c r="X470" s="5"/>
      <c r="Y470" s="88">
        <v>33</v>
      </c>
      <c r="Z470" s="123">
        <v>1.7763888888888888</v>
      </c>
      <c r="AA470" s="58">
        <v>42.21</v>
      </c>
      <c r="AB470" s="58"/>
    </row>
    <row r="471" spans="1:28">
      <c r="A471" s="5" t="s">
        <v>176</v>
      </c>
      <c r="B471" s="5">
        <v>2019</v>
      </c>
      <c r="C471" s="6">
        <v>43526</v>
      </c>
      <c r="D471" s="5" t="s">
        <v>13</v>
      </c>
      <c r="E471" s="5" t="s">
        <v>209</v>
      </c>
      <c r="F471" s="5" t="s">
        <v>209</v>
      </c>
      <c r="G471" s="46" t="s">
        <v>360</v>
      </c>
      <c r="H471" s="46" t="s">
        <v>19</v>
      </c>
      <c r="I471" s="5"/>
      <c r="J471" s="1">
        <v>1</v>
      </c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88"/>
      <c r="Z471" s="58"/>
      <c r="AA471" s="58"/>
      <c r="AB471" s="58"/>
    </row>
    <row r="472" spans="1:28">
      <c r="A472" s="5" t="s">
        <v>176</v>
      </c>
      <c r="B472" s="5">
        <v>2019</v>
      </c>
      <c r="C472" s="6">
        <v>43526</v>
      </c>
      <c r="D472" s="5" t="s">
        <v>13</v>
      </c>
      <c r="E472" s="5" t="s">
        <v>209</v>
      </c>
      <c r="F472" s="5" t="s">
        <v>209</v>
      </c>
      <c r="G472" s="84" t="s">
        <v>277</v>
      </c>
      <c r="H472" s="46" t="s">
        <v>36</v>
      </c>
      <c r="I472" s="84"/>
      <c r="J472" s="1">
        <v>2</v>
      </c>
      <c r="K472" s="84">
        <v>5</v>
      </c>
      <c r="L472" s="84"/>
      <c r="M472" s="84">
        <v>1</v>
      </c>
      <c r="N472" s="84">
        <v>2</v>
      </c>
      <c r="O472" s="84"/>
      <c r="P472" s="84">
        <v>2</v>
      </c>
      <c r="Q472" s="84">
        <v>5</v>
      </c>
      <c r="R472" s="84"/>
      <c r="S472" s="84">
        <v>5</v>
      </c>
      <c r="T472" s="84">
        <v>5</v>
      </c>
      <c r="U472" s="84">
        <v>2</v>
      </c>
      <c r="V472" s="84">
        <v>4</v>
      </c>
      <c r="W472" s="84"/>
      <c r="X472" s="84"/>
      <c r="Y472" s="84">
        <v>31</v>
      </c>
      <c r="Z472" s="58"/>
      <c r="AA472" s="58"/>
      <c r="AB472" s="58"/>
    </row>
    <row r="473" spans="1:28">
      <c r="A473" s="5" t="s">
        <v>176</v>
      </c>
      <c r="B473" s="5">
        <v>2019</v>
      </c>
      <c r="C473" s="6">
        <v>43526</v>
      </c>
      <c r="D473" s="5" t="s">
        <v>13</v>
      </c>
      <c r="E473" s="5" t="s">
        <v>209</v>
      </c>
      <c r="F473" s="5" t="s">
        <v>209</v>
      </c>
      <c r="G473" s="84" t="s">
        <v>357</v>
      </c>
      <c r="H473" s="46" t="s">
        <v>36</v>
      </c>
      <c r="I473" s="84"/>
      <c r="J473" s="1">
        <v>2</v>
      </c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58"/>
      <c r="AA473" s="58"/>
      <c r="AB473" s="58"/>
    </row>
    <row r="474" spans="1:28">
      <c r="A474" s="5" t="s">
        <v>176</v>
      </c>
      <c r="B474" s="5">
        <v>2019</v>
      </c>
      <c r="C474" s="6">
        <v>43526</v>
      </c>
      <c r="D474" s="5" t="s">
        <v>13</v>
      </c>
      <c r="E474" s="5" t="s">
        <v>209</v>
      </c>
      <c r="F474" s="5" t="s">
        <v>209</v>
      </c>
      <c r="G474" s="84" t="s">
        <v>244</v>
      </c>
      <c r="H474" s="46" t="s">
        <v>245</v>
      </c>
      <c r="I474" s="84"/>
      <c r="J474" s="1">
        <v>3</v>
      </c>
      <c r="K474" s="84"/>
      <c r="L474" s="84">
        <v>3</v>
      </c>
      <c r="M474" s="84"/>
      <c r="N474" s="84">
        <v>3</v>
      </c>
      <c r="O474" s="84"/>
      <c r="P474" s="84"/>
      <c r="Q474" s="84">
        <v>1</v>
      </c>
      <c r="R474" s="84"/>
      <c r="S474" s="84">
        <v>2</v>
      </c>
      <c r="T474" s="84"/>
      <c r="U474" s="84">
        <v>5</v>
      </c>
      <c r="V474" s="84">
        <v>10</v>
      </c>
      <c r="W474" s="84"/>
      <c r="X474" s="84"/>
      <c r="Y474" s="84">
        <v>24</v>
      </c>
      <c r="Z474" s="58"/>
      <c r="AA474" s="58"/>
      <c r="AB474" s="58"/>
    </row>
    <row r="475" spans="1:28">
      <c r="A475" s="5" t="s">
        <v>176</v>
      </c>
      <c r="B475" s="5">
        <v>2019</v>
      </c>
      <c r="C475" s="6">
        <v>43526</v>
      </c>
      <c r="D475" s="5" t="s">
        <v>13</v>
      </c>
      <c r="E475" s="5" t="s">
        <v>209</v>
      </c>
      <c r="F475" s="5" t="s">
        <v>209</v>
      </c>
      <c r="G475" s="84" t="s">
        <v>336</v>
      </c>
      <c r="H475" s="46" t="s">
        <v>245</v>
      </c>
      <c r="I475" s="84"/>
      <c r="J475" s="1">
        <v>3</v>
      </c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58"/>
      <c r="AA475" s="58"/>
      <c r="AB475" s="58"/>
    </row>
    <row r="476" spans="1:28">
      <c r="A476" s="5" t="s">
        <v>176</v>
      </c>
      <c r="B476" s="5">
        <v>2019</v>
      </c>
      <c r="C476" s="6">
        <v>43526</v>
      </c>
      <c r="D476" s="5" t="s">
        <v>13</v>
      </c>
      <c r="E476" s="5" t="s">
        <v>209</v>
      </c>
      <c r="F476" s="5" t="s">
        <v>209</v>
      </c>
      <c r="G476" s="84" t="s">
        <v>339</v>
      </c>
      <c r="H476" s="46" t="s">
        <v>25</v>
      </c>
      <c r="I476" s="84"/>
      <c r="J476" s="1">
        <v>4</v>
      </c>
      <c r="K476" s="84">
        <v>1</v>
      </c>
      <c r="L476" s="84"/>
      <c r="M476" s="84">
        <v>5</v>
      </c>
      <c r="N476" s="84"/>
      <c r="O476" s="84"/>
      <c r="P476" s="84">
        <v>1</v>
      </c>
      <c r="Q476" s="84"/>
      <c r="R476" s="84">
        <v>5</v>
      </c>
      <c r="S476" s="84">
        <v>1</v>
      </c>
      <c r="T476" s="84"/>
      <c r="U476" s="84"/>
      <c r="V476" s="84">
        <v>2</v>
      </c>
      <c r="W476" s="84"/>
      <c r="X476" s="84"/>
      <c r="Y476" s="84">
        <v>15</v>
      </c>
      <c r="Z476" s="58"/>
      <c r="AA476" s="58"/>
      <c r="AB476" s="58"/>
    </row>
    <row r="477" spans="1:28">
      <c r="A477" s="5" t="s">
        <v>176</v>
      </c>
      <c r="B477" s="5">
        <v>2019</v>
      </c>
      <c r="C477" s="6">
        <v>43526</v>
      </c>
      <c r="D477" s="5" t="s">
        <v>13</v>
      </c>
      <c r="E477" s="5" t="s">
        <v>209</v>
      </c>
      <c r="F477" s="5" t="s">
        <v>209</v>
      </c>
      <c r="G477" s="84" t="s">
        <v>354</v>
      </c>
      <c r="H477" s="46" t="s">
        <v>25</v>
      </c>
      <c r="I477" s="84"/>
      <c r="J477" s="1">
        <v>4</v>
      </c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58"/>
      <c r="AA477" s="58"/>
      <c r="AB477" s="58"/>
    </row>
    <row r="478" spans="1:28">
      <c r="A478" s="5" t="s">
        <v>176</v>
      </c>
      <c r="B478" s="5">
        <v>2019</v>
      </c>
      <c r="C478" s="6">
        <v>43526</v>
      </c>
      <c r="D478" s="5" t="s">
        <v>13</v>
      </c>
      <c r="E478" s="5" t="s">
        <v>209</v>
      </c>
      <c r="F478" s="5" t="s">
        <v>209</v>
      </c>
      <c r="G478" s="84" t="s">
        <v>308</v>
      </c>
      <c r="H478" s="46" t="s">
        <v>53</v>
      </c>
      <c r="I478" s="84"/>
      <c r="J478" s="1">
        <v>5</v>
      </c>
      <c r="K478" s="84">
        <v>2</v>
      </c>
      <c r="L478" s="84"/>
      <c r="M478" s="84"/>
      <c r="N478" s="84">
        <v>1</v>
      </c>
      <c r="O478" s="84"/>
      <c r="P478" s="84">
        <v>5</v>
      </c>
      <c r="Q478" s="84">
        <v>2</v>
      </c>
      <c r="R478" s="84">
        <v>1</v>
      </c>
      <c r="S478" s="84"/>
      <c r="T478" s="84">
        <v>3</v>
      </c>
      <c r="U478" s="84"/>
      <c r="V478" s="84"/>
      <c r="W478" s="84"/>
      <c r="X478" s="84"/>
      <c r="Y478" s="84">
        <v>14</v>
      </c>
      <c r="Z478" s="58"/>
      <c r="AA478" s="58"/>
      <c r="AB478" s="58"/>
    </row>
    <row r="479" spans="1:28">
      <c r="A479" s="5" t="s">
        <v>176</v>
      </c>
      <c r="B479" s="5">
        <v>2019</v>
      </c>
      <c r="C479" s="6">
        <v>43526</v>
      </c>
      <c r="D479" s="5" t="s">
        <v>13</v>
      </c>
      <c r="E479" s="5" t="s">
        <v>209</v>
      </c>
      <c r="F479" s="5" t="s">
        <v>209</v>
      </c>
      <c r="G479" s="84" t="s">
        <v>356</v>
      </c>
      <c r="H479" s="46" t="s">
        <v>53</v>
      </c>
      <c r="I479" s="84"/>
      <c r="J479" s="1">
        <v>5</v>
      </c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58"/>
      <c r="AA479" s="58"/>
      <c r="AB479" s="58"/>
    </row>
    <row r="480" spans="1:28">
      <c r="A480" s="5" t="s">
        <v>176</v>
      </c>
      <c r="B480" s="5">
        <v>2019</v>
      </c>
      <c r="C480" s="6">
        <v>43526</v>
      </c>
      <c r="D480" s="5" t="s">
        <v>13</v>
      </c>
      <c r="E480" s="5" t="s">
        <v>209</v>
      </c>
      <c r="F480" s="5" t="s">
        <v>209</v>
      </c>
      <c r="G480" s="84" t="s">
        <v>347</v>
      </c>
      <c r="H480" s="46" t="s">
        <v>121</v>
      </c>
      <c r="I480" s="84"/>
      <c r="J480" s="1">
        <v>6</v>
      </c>
      <c r="K480" s="84"/>
      <c r="L480" s="84"/>
      <c r="M480" s="84"/>
      <c r="N480" s="84"/>
      <c r="O480" s="84">
        <v>3</v>
      </c>
      <c r="P480" s="84"/>
      <c r="Q480" s="84"/>
      <c r="R480" s="84"/>
      <c r="S480" s="84"/>
      <c r="T480" s="84"/>
      <c r="U480" s="84"/>
      <c r="V480" s="84">
        <v>6</v>
      </c>
      <c r="W480" s="84"/>
      <c r="X480" s="84"/>
      <c r="Y480" s="84">
        <v>9</v>
      </c>
      <c r="Z480" s="58"/>
      <c r="AA480" s="58"/>
      <c r="AB480" s="58"/>
    </row>
    <row r="481" spans="1:28">
      <c r="A481" s="5" t="s">
        <v>176</v>
      </c>
      <c r="B481" s="5">
        <v>2019</v>
      </c>
      <c r="C481" s="6">
        <v>43526</v>
      </c>
      <c r="D481" s="5" t="s">
        <v>13</v>
      </c>
      <c r="E481" s="5" t="s">
        <v>209</v>
      </c>
      <c r="F481" s="5" t="s">
        <v>209</v>
      </c>
      <c r="G481" s="84" t="s">
        <v>1339</v>
      </c>
      <c r="H481" s="46" t="s">
        <v>121</v>
      </c>
      <c r="I481" s="84"/>
      <c r="J481" s="1">
        <v>6</v>
      </c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58"/>
      <c r="AA481" s="58"/>
      <c r="AB481" s="58"/>
    </row>
    <row r="482" spans="1:28">
      <c r="A482" s="5" t="s">
        <v>176</v>
      </c>
      <c r="B482" s="5">
        <v>2019</v>
      </c>
      <c r="C482" s="6">
        <v>43526</v>
      </c>
      <c r="D482" s="5" t="s">
        <v>13</v>
      </c>
      <c r="E482" s="5" t="s">
        <v>209</v>
      </c>
      <c r="F482" s="5" t="s">
        <v>209</v>
      </c>
      <c r="G482" s="84" t="s">
        <v>243</v>
      </c>
      <c r="H482" s="46" t="s">
        <v>51</v>
      </c>
      <c r="I482" s="84"/>
      <c r="J482" s="1">
        <v>7</v>
      </c>
      <c r="K482" s="84"/>
      <c r="L482" s="84"/>
      <c r="M482" s="84">
        <v>2</v>
      </c>
      <c r="N482" s="84"/>
      <c r="O482" s="84"/>
      <c r="P482" s="84"/>
      <c r="Q482" s="84">
        <v>3</v>
      </c>
      <c r="R482" s="84">
        <v>2</v>
      </c>
      <c r="S482" s="84"/>
      <c r="T482" s="84">
        <v>1</v>
      </c>
      <c r="U482" s="84"/>
      <c r="V482" s="84"/>
      <c r="W482" s="84"/>
      <c r="X482" s="84"/>
      <c r="Y482" s="84">
        <v>8</v>
      </c>
      <c r="Z482" s="58"/>
      <c r="AA482" s="58"/>
      <c r="AB482" s="58"/>
    </row>
    <row r="483" spans="1:28">
      <c r="A483" s="5" t="s">
        <v>176</v>
      </c>
      <c r="B483" s="5">
        <v>2019</v>
      </c>
      <c r="C483" s="6">
        <v>43526</v>
      </c>
      <c r="D483" s="5" t="s">
        <v>13</v>
      </c>
      <c r="E483" s="5" t="s">
        <v>209</v>
      </c>
      <c r="F483" s="5" t="s">
        <v>209</v>
      </c>
      <c r="G483" s="84" t="s">
        <v>311</v>
      </c>
      <c r="H483" s="46" t="s">
        <v>51</v>
      </c>
      <c r="I483" s="84"/>
      <c r="J483" s="1">
        <v>7</v>
      </c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58"/>
      <c r="AA483" s="58"/>
      <c r="AB483" s="58"/>
    </row>
    <row r="484" spans="1:28">
      <c r="A484" s="5" t="s">
        <v>176</v>
      </c>
      <c r="B484" s="5">
        <v>2019</v>
      </c>
      <c r="C484" s="6">
        <v>43526</v>
      </c>
      <c r="D484" s="5" t="s">
        <v>13</v>
      </c>
      <c r="E484" s="5" t="s">
        <v>209</v>
      </c>
      <c r="F484" s="5" t="s">
        <v>209</v>
      </c>
      <c r="G484" s="84" t="s">
        <v>275</v>
      </c>
      <c r="H484" s="46" t="s">
        <v>47</v>
      </c>
      <c r="I484" s="84"/>
      <c r="J484" s="1">
        <v>8</v>
      </c>
      <c r="K484" s="84"/>
      <c r="L484" s="84">
        <v>1</v>
      </c>
      <c r="M484" s="84"/>
      <c r="N484" s="84"/>
      <c r="O484" s="84">
        <v>1</v>
      </c>
      <c r="P484" s="84"/>
      <c r="Q484" s="84"/>
      <c r="R484" s="84"/>
      <c r="S484" s="84"/>
      <c r="T484" s="84">
        <v>2</v>
      </c>
      <c r="U484" s="84">
        <v>1</v>
      </c>
      <c r="V484" s="84"/>
      <c r="W484" s="84"/>
      <c r="X484" s="84"/>
      <c r="Y484" s="84">
        <v>5</v>
      </c>
      <c r="Z484" s="58"/>
      <c r="AA484" s="58"/>
      <c r="AB484" s="58"/>
    </row>
    <row r="485" spans="1:28">
      <c r="A485" s="5" t="s">
        <v>176</v>
      </c>
      <c r="B485" s="5">
        <v>2019</v>
      </c>
      <c r="C485" s="6">
        <v>43526</v>
      </c>
      <c r="D485" s="5" t="s">
        <v>13</v>
      </c>
      <c r="E485" s="5" t="s">
        <v>209</v>
      </c>
      <c r="F485" s="5" t="s">
        <v>209</v>
      </c>
      <c r="G485" s="84" t="s">
        <v>611</v>
      </c>
      <c r="H485" s="46" t="s">
        <v>47</v>
      </c>
      <c r="I485" s="84"/>
      <c r="J485" s="1">
        <v>8</v>
      </c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58"/>
      <c r="AA485" s="58"/>
      <c r="AB485" s="58"/>
    </row>
    <row r="486" spans="1:28">
      <c r="A486" s="5" t="s">
        <v>176</v>
      </c>
      <c r="B486" s="5">
        <v>2019</v>
      </c>
      <c r="C486" s="6">
        <v>43526</v>
      </c>
      <c r="D486" s="5" t="s">
        <v>13</v>
      </c>
      <c r="E486" s="5" t="s">
        <v>209</v>
      </c>
      <c r="F486" s="5" t="s">
        <v>209</v>
      </c>
      <c r="G486" s="84" t="s">
        <v>342</v>
      </c>
      <c r="H486" s="46" t="s">
        <v>56</v>
      </c>
      <c r="I486" s="84"/>
      <c r="J486" s="1">
        <v>9</v>
      </c>
      <c r="K486" s="84"/>
      <c r="L486" s="84"/>
      <c r="M486" s="84"/>
      <c r="N486" s="84"/>
      <c r="O486" s="84">
        <v>2</v>
      </c>
      <c r="P486" s="84"/>
      <c r="Q486" s="84"/>
      <c r="R486" s="84"/>
      <c r="S486" s="84"/>
      <c r="T486" s="84"/>
      <c r="U486" s="84"/>
      <c r="V486" s="84"/>
      <c r="W486" s="84"/>
      <c r="X486" s="84"/>
      <c r="Y486" s="84">
        <v>2</v>
      </c>
      <c r="Z486" s="58"/>
      <c r="AA486" s="58"/>
      <c r="AB486" s="58"/>
    </row>
    <row r="487" spans="1:28">
      <c r="A487" s="5" t="s">
        <v>176</v>
      </c>
      <c r="B487" s="5">
        <v>2019</v>
      </c>
      <c r="C487" s="6">
        <v>43526</v>
      </c>
      <c r="D487" s="5" t="s">
        <v>13</v>
      </c>
      <c r="E487" s="5" t="s">
        <v>209</v>
      </c>
      <c r="F487" s="5" t="s">
        <v>209</v>
      </c>
      <c r="G487" s="84" t="s">
        <v>310</v>
      </c>
      <c r="H487" s="46" t="s">
        <v>56</v>
      </c>
      <c r="I487" s="84"/>
      <c r="J487" s="1">
        <v>9</v>
      </c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58"/>
      <c r="AA487" s="58"/>
      <c r="AB487" s="58"/>
    </row>
    <row r="488" spans="1:28">
      <c r="A488" s="5" t="s">
        <v>176</v>
      </c>
      <c r="B488" s="5">
        <v>2019</v>
      </c>
      <c r="C488" s="6">
        <v>43526</v>
      </c>
      <c r="D488" s="5" t="s">
        <v>13</v>
      </c>
      <c r="E488" s="5" t="s">
        <v>209</v>
      </c>
      <c r="F488" s="5" t="s">
        <v>209</v>
      </c>
      <c r="G488" s="84" t="s">
        <v>220</v>
      </c>
      <c r="H488" s="46" t="s">
        <v>17</v>
      </c>
      <c r="I488" s="84"/>
      <c r="J488" s="1">
        <v>10</v>
      </c>
      <c r="K488" s="84"/>
      <c r="L488" s="84">
        <v>2</v>
      </c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>
        <v>2</v>
      </c>
      <c r="Z488" s="58"/>
      <c r="AA488" s="58"/>
      <c r="AB488" s="58"/>
    </row>
    <row r="489" spans="1:28">
      <c r="A489" s="5" t="s">
        <v>176</v>
      </c>
      <c r="B489" s="5">
        <v>2019</v>
      </c>
      <c r="C489" s="6">
        <v>43526</v>
      </c>
      <c r="D489" s="5" t="s">
        <v>13</v>
      </c>
      <c r="E489" s="5" t="s">
        <v>209</v>
      </c>
      <c r="F489" s="5" t="s">
        <v>209</v>
      </c>
      <c r="G489" s="84" t="s">
        <v>1941</v>
      </c>
      <c r="H489" s="46" t="s">
        <v>17</v>
      </c>
      <c r="I489" s="84"/>
      <c r="J489" s="1">
        <v>10</v>
      </c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58"/>
      <c r="AA489" s="58"/>
      <c r="AB489" s="58"/>
    </row>
    <row r="490" spans="1:28">
      <c r="A490" s="5" t="s">
        <v>176</v>
      </c>
      <c r="B490" s="5">
        <v>2019</v>
      </c>
      <c r="C490" s="6">
        <v>43526</v>
      </c>
      <c r="D490" s="5" t="s">
        <v>13</v>
      </c>
      <c r="E490" s="5" t="s">
        <v>209</v>
      </c>
      <c r="F490" s="5" t="s">
        <v>209</v>
      </c>
      <c r="G490" s="84" t="s">
        <v>226</v>
      </c>
      <c r="H490" s="46" t="s">
        <v>40</v>
      </c>
      <c r="I490" s="84"/>
      <c r="J490" s="1">
        <v>11</v>
      </c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>
        <v>0</v>
      </c>
      <c r="Z490" s="58"/>
      <c r="AA490" s="58"/>
      <c r="AB490" s="58"/>
    </row>
    <row r="491" spans="1:28">
      <c r="A491" s="5" t="s">
        <v>176</v>
      </c>
      <c r="B491" s="5">
        <v>2019</v>
      </c>
      <c r="C491" s="6">
        <v>43526</v>
      </c>
      <c r="D491" s="5" t="s">
        <v>13</v>
      </c>
      <c r="E491" s="5" t="s">
        <v>209</v>
      </c>
      <c r="F491" s="5" t="s">
        <v>209</v>
      </c>
      <c r="G491" s="84" t="s">
        <v>331</v>
      </c>
      <c r="H491" s="46" t="s">
        <v>40</v>
      </c>
      <c r="I491" s="84"/>
      <c r="J491" s="1">
        <v>11</v>
      </c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58"/>
      <c r="AA491" s="58"/>
      <c r="AB491" s="58"/>
    </row>
    <row r="492" spans="1:28">
      <c r="A492" s="5" t="s">
        <v>176</v>
      </c>
      <c r="B492" s="5">
        <v>2019</v>
      </c>
      <c r="C492" s="6">
        <v>43526</v>
      </c>
      <c r="D492" s="5" t="s">
        <v>13</v>
      </c>
      <c r="E492" s="5" t="s">
        <v>209</v>
      </c>
      <c r="F492" s="5" t="s">
        <v>209</v>
      </c>
      <c r="G492" s="84" t="s">
        <v>300</v>
      </c>
      <c r="H492" s="46" t="s">
        <v>239</v>
      </c>
      <c r="I492" s="84"/>
      <c r="J492" s="1">
        <v>12</v>
      </c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>
        <v>0</v>
      </c>
      <c r="Z492" s="58"/>
      <c r="AA492" s="58"/>
      <c r="AB492" s="58"/>
    </row>
    <row r="493" spans="1:28">
      <c r="A493" s="5" t="s">
        <v>176</v>
      </c>
      <c r="B493" s="5">
        <v>2019</v>
      </c>
      <c r="C493" s="6">
        <v>43526</v>
      </c>
      <c r="D493" s="5" t="s">
        <v>13</v>
      </c>
      <c r="E493" s="5" t="s">
        <v>209</v>
      </c>
      <c r="F493" s="5" t="s">
        <v>209</v>
      </c>
      <c r="G493" s="84" t="s">
        <v>238</v>
      </c>
      <c r="H493" s="46" t="s">
        <v>239</v>
      </c>
      <c r="I493" s="84"/>
      <c r="J493" s="1">
        <v>12</v>
      </c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58"/>
      <c r="AA493" s="58"/>
      <c r="AB493" s="58"/>
    </row>
    <row r="494" spans="1:28">
      <c r="A494" s="5" t="s">
        <v>176</v>
      </c>
      <c r="B494" s="5">
        <v>2019</v>
      </c>
      <c r="C494" s="6">
        <v>43526</v>
      </c>
      <c r="D494" s="5" t="s">
        <v>13</v>
      </c>
      <c r="E494" s="5" t="s">
        <v>209</v>
      </c>
      <c r="F494" s="5" t="s">
        <v>209</v>
      </c>
      <c r="G494" s="84" t="s">
        <v>291</v>
      </c>
      <c r="H494" s="46" t="s">
        <v>31</v>
      </c>
      <c r="I494" s="84"/>
      <c r="J494" s="1">
        <v>13</v>
      </c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>
        <v>0</v>
      </c>
      <c r="Z494" s="58"/>
      <c r="AA494" s="58"/>
      <c r="AB494" s="58"/>
    </row>
    <row r="495" spans="1:28">
      <c r="A495" s="5" t="s">
        <v>176</v>
      </c>
      <c r="B495" s="5">
        <v>2019</v>
      </c>
      <c r="C495" s="6">
        <v>43526</v>
      </c>
      <c r="D495" s="5" t="s">
        <v>13</v>
      </c>
      <c r="E495" s="5" t="s">
        <v>209</v>
      </c>
      <c r="F495" s="5" t="s">
        <v>209</v>
      </c>
      <c r="G495" s="84" t="s">
        <v>358</v>
      </c>
      <c r="H495" s="46" t="s">
        <v>31</v>
      </c>
      <c r="I495" s="84"/>
      <c r="J495" s="1">
        <v>13</v>
      </c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58"/>
      <c r="AA495" s="58"/>
      <c r="AB495" s="58"/>
    </row>
    <row r="496" spans="1:28">
      <c r="A496" s="5" t="s">
        <v>176</v>
      </c>
      <c r="B496" s="5">
        <v>2019</v>
      </c>
      <c r="C496" s="6">
        <v>43526</v>
      </c>
      <c r="D496" s="5" t="s">
        <v>13</v>
      </c>
      <c r="E496" s="5" t="s">
        <v>209</v>
      </c>
      <c r="F496" s="5" t="s">
        <v>209</v>
      </c>
      <c r="G496" s="84" t="s">
        <v>366</v>
      </c>
      <c r="H496" s="46" t="s">
        <v>44</v>
      </c>
      <c r="I496" s="84"/>
      <c r="J496" s="1">
        <v>14</v>
      </c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>
        <v>20</v>
      </c>
      <c r="Y496" s="84">
        <v>-20</v>
      </c>
      <c r="Z496" s="58"/>
      <c r="AA496" s="58"/>
      <c r="AB496" s="58"/>
    </row>
    <row r="497" spans="1:28">
      <c r="A497" s="5" t="s">
        <v>176</v>
      </c>
      <c r="B497" s="5">
        <v>2019</v>
      </c>
      <c r="C497" s="6">
        <v>43526</v>
      </c>
      <c r="D497" s="5" t="s">
        <v>13</v>
      </c>
      <c r="E497" s="5" t="s">
        <v>209</v>
      </c>
      <c r="F497" s="5" t="s">
        <v>209</v>
      </c>
      <c r="G497" s="84" t="s">
        <v>4978</v>
      </c>
      <c r="H497" s="46" t="s">
        <v>44</v>
      </c>
      <c r="I497" s="84"/>
      <c r="J497" s="1">
        <v>14</v>
      </c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58"/>
      <c r="AA497" s="58"/>
      <c r="AB497" s="58"/>
    </row>
    <row r="498" spans="1:28">
      <c r="A498" s="5" t="s">
        <v>176</v>
      </c>
      <c r="B498" s="5">
        <v>2019</v>
      </c>
      <c r="C498" s="6">
        <v>43526</v>
      </c>
      <c r="D498" s="5" t="s">
        <v>13</v>
      </c>
      <c r="E498" s="5" t="s">
        <v>209</v>
      </c>
      <c r="F498" s="5" t="s">
        <v>209</v>
      </c>
      <c r="G498" s="84" t="s">
        <v>614</v>
      </c>
      <c r="H498" s="46" t="s">
        <v>65</v>
      </c>
      <c r="I498" s="84"/>
      <c r="J498" s="1">
        <v>15</v>
      </c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>
        <v>40</v>
      </c>
      <c r="Y498" s="84" t="s">
        <v>318</v>
      </c>
      <c r="Z498" s="58"/>
      <c r="AA498" s="58"/>
      <c r="AB498" s="58"/>
    </row>
    <row r="499" spans="1:28">
      <c r="A499" s="5" t="s">
        <v>176</v>
      </c>
      <c r="B499" s="5">
        <v>2019</v>
      </c>
      <c r="C499" s="6">
        <v>43526</v>
      </c>
      <c r="D499" s="5" t="s">
        <v>13</v>
      </c>
      <c r="E499" s="5" t="s">
        <v>209</v>
      </c>
      <c r="F499" s="5" t="s">
        <v>209</v>
      </c>
      <c r="G499" s="84" t="s">
        <v>351</v>
      </c>
      <c r="H499" s="46" t="s">
        <v>65</v>
      </c>
      <c r="I499" s="84"/>
      <c r="J499" s="1">
        <v>15</v>
      </c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58"/>
      <c r="AA499" s="58"/>
      <c r="AB499" s="58"/>
    </row>
    <row r="500" spans="1:28">
      <c r="A500" s="5" t="s">
        <v>176</v>
      </c>
      <c r="B500" s="5">
        <v>2019</v>
      </c>
      <c r="C500" s="6">
        <v>43526</v>
      </c>
      <c r="D500" s="5" t="s">
        <v>13</v>
      </c>
      <c r="E500" s="5" t="s">
        <v>209</v>
      </c>
      <c r="F500" s="5" t="s">
        <v>209</v>
      </c>
      <c r="G500" s="84" t="s">
        <v>222</v>
      </c>
      <c r="H500" s="46" t="s">
        <v>29</v>
      </c>
      <c r="I500" s="84"/>
      <c r="J500" s="1">
        <v>16</v>
      </c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 t="s">
        <v>318</v>
      </c>
      <c r="Z500" s="58"/>
      <c r="AA500" s="58"/>
      <c r="AB500" s="58"/>
    </row>
    <row r="501" spans="1:28">
      <c r="A501" s="5" t="s">
        <v>176</v>
      </c>
      <c r="B501" s="5">
        <v>2019</v>
      </c>
      <c r="C501" s="6">
        <v>43526</v>
      </c>
      <c r="D501" s="5" t="s">
        <v>13</v>
      </c>
      <c r="E501" s="5" t="s">
        <v>209</v>
      </c>
      <c r="F501" s="5" t="s">
        <v>209</v>
      </c>
      <c r="G501" s="84" t="s">
        <v>346</v>
      </c>
      <c r="H501" s="46" t="s">
        <v>29</v>
      </c>
      <c r="I501" s="84"/>
      <c r="J501" s="1">
        <v>16</v>
      </c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58"/>
      <c r="AA501" s="58"/>
      <c r="AB501" s="58"/>
    </row>
    <row r="502" spans="1:28">
      <c r="A502" s="5" t="s">
        <v>176</v>
      </c>
      <c r="B502" s="5">
        <v>2019</v>
      </c>
      <c r="C502" s="6">
        <v>43526</v>
      </c>
      <c r="D502" s="5" t="s">
        <v>13</v>
      </c>
      <c r="E502" s="5" t="s">
        <v>209</v>
      </c>
      <c r="F502" s="5" t="s">
        <v>209</v>
      </c>
      <c r="G502" s="84" t="s">
        <v>4979</v>
      </c>
      <c r="H502" s="46" t="s">
        <v>49</v>
      </c>
      <c r="I502" s="84"/>
      <c r="J502" s="1">
        <v>17</v>
      </c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>
        <v>60</v>
      </c>
      <c r="Y502" s="84" t="s">
        <v>318</v>
      </c>
      <c r="Z502" s="58"/>
      <c r="AA502" s="58"/>
      <c r="AB502" s="58"/>
    </row>
    <row r="503" spans="1:28">
      <c r="A503" s="5" t="s">
        <v>176</v>
      </c>
      <c r="B503" s="5">
        <v>2019</v>
      </c>
      <c r="C503" s="6">
        <v>43526</v>
      </c>
      <c r="D503" s="5" t="s">
        <v>13</v>
      </c>
      <c r="E503" s="5" t="s">
        <v>209</v>
      </c>
      <c r="F503" s="5" t="s">
        <v>209</v>
      </c>
      <c r="G503" s="84" t="s">
        <v>306</v>
      </c>
      <c r="H503" s="46" t="s">
        <v>49</v>
      </c>
      <c r="I503" s="84"/>
      <c r="J503" s="1">
        <v>17</v>
      </c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58"/>
      <c r="AA503" s="58"/>
      <c r="AB503" s="58"/>
    </row>
    <row r="504" spans="1:28">
      <c r="A504" s="5" t="s">
        <v>176</v>
      </c>
      <c r="B504" s="5">
        <v>2019</v>
      </c>
      <c r="C504" s="6">
        <v>43526</v>
      </c>
      <c r="D504" s="5" t="s">
        <v>13</v>
      </c>
      <c r="E504" s="5" t="s">
        <v>209</v>
      </c>
      <c r="F504" s="5" t="s">
        <v>209</v>
      </c>
      <c r="G504" s="84" t="s">
        <v>4980</v>
      </c>
      <c r="H504" s="46" t="s">
        <v>27</v>
      </c>
      <c r="I504" s="84"/>
      <c r="J504" s="5">
        <v>18</v>
      </c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 t="s">
        <v>318</v>
      </c>
      <c r="Z504" s="58"/>
      <c r="AA504" s="58"/>
      <c r="AB504" s="58"/>
    </row>
    <row r="505" spans="1:28">
      <c r="A505" s="5" t="s">
        <v>176</v>
      </c>
      <c r="B505" s="5">
        <v>2019</v>
      </c>
      <c r="C505" s="6">
        <v>43526</v>
      </c>
      <c r="D505" s="5" t="s">
        <v>13</v>
      </c>
      <c r="E505" s="5" t="s">
        <v>209</v>
      </c>
      <c r="F505" s="5" t="s">
        <v>209</v>
      </c>
      <c r="G505" s="84" t="s">
        <v>1053</v>
      </c>
      <c r="H505" s="46" t="s">
        <v>27</v>
      </c>
      <c r="I505" s="84"/>
      <c r="J505" s="5">
        <v>18</v>
      </c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58"/>
      <c r="AA505" s="58"/>
      <c r="AB505" s="58"/>
    </row>
    <row r="506" spans="1:28">
      <c r="A506" s="1" t="s">
        <v>130</v>
      </c>
      <c r="B506" s="1">
        <v>2019</v>
      </c>
      <c r="C506" s="2">
        <v>43491</v>
      </c>
      <c r="D506" s="1" t="s">
        <v>72</v>
      </c>
      <c r="E506" s="1" t="s">
        <v>209</v>
      </c>
      <c r="F506" s="1" t="s">
        <v>209</v>
      </c>
      <c r="G506" s="76" t="s">
        <v>316</v>
      </c>
      <c r="H506" s="47" t="s">
        <v>19</v>
      </c>
      <c r="I506" s="76"/>
      <c r="J506" s="1">
        <v>1</v>
      </c>
      <c r="K506" s="76">
        <v>3</v>
      </c>
      <c r="L506" s="76">
        <v>3</v>
      </c>
      <c r="M506" s="76">
        <v>5</v>
      </c>
      <c r="N506" s="76">
        <v>5</v>
      </c>
      <c r="O506" s="76">
        <v>5</v>
      </c>
      <c r="P506" s="76">
        <v>5</v>
      </c>
      <c r="Q506" s="76">
        <v>3</v>
      </c>
      <c r="R506" s="76"/>
      <c r="S506" s="94"/>
      <c r="T506" s="94"/>
      <c r="U506" s="94"/>
      <c r="V506" s="94"/>
      <c r="W506" s="94"/>
      <c r="X506" s="76"/>
      <c r="Y506" s="76">
        <v>29</v>
      </c>
      <c r="Z506" s="124">
        <v>0.96666666666666667</v>
      </c>
      <c r="AA506" s="58">
        <v>51.688000000000002</v>
      </c>
      <c r="AB506" s="58"/>
    </row>
    <row r="507" spans="1:28">
      <c r="A507" s="18" t="s">
        <v>130</v>
      </c>
      <c r="B507" s="18">
        <v>2019</v>
      </c>
      <c r="C507" s="17">
        <v>43491</v>
      </c>
      <c r="D507" s="18" t="s">
        <v>72</v>
      </c>
      <c r="E507" s="18" t="s">
        <v>209</v>
      </c>
      <c r="F507" s="18" t="s">
        <v>209</v>
      </c>
      <c r="G507" s="76" t="s">
        <v>360</v>
      </c>
      <c r="H507" s="47" t="s">
        <v>19</v>
      </c>
      <c r="I507" s="76"/>
      <c r="J507" s="18">
        <v>1</v>
      </c>
      <c r="K507" s="76"/>
      <c r="L507" s="76"/>
      <c r="M507" s="76"/>
      <c r="N507" s="76"/>
      <c r="O507" s="76"/>
      <c r="P507" s="76"/>
      <c r="Q507" s="76"/>
      <c r="R507" s="76"/>
      <c r="S507" s="94"/>
      <c r="T507" s="94"/>
      <c r="U507" s="94"/>
      <c r="V507" s="94"/>
      <c r="W507" s="94"/>
      <c r="X507" s="76"/>
      <c r="Y507" s="76"/>
      <c r="Z507" s="58"/>
      <c r="AA507" s="58"/>
      <c r="AB507" s="58"/>
    </row>
    <row r="508" spans="1:28">
      <c r="A508" s="1" t="s">
        <v>130</v>
      </c>
      <c r="B508" s="1">
        <v>2019</v>
      </c>
      <c r="C508" s="2">
        <v>43491</v>
      </c>
      <c r="D508" s="1" t="s">
        <v>72</v>
      </c>
      <c r="E508" s="1" t="s">
        <v>209</v>
      </c>
      <c r="F508" s="1" t="s">
        <v>209</v>
      </c>
      <c r="G508" s="1" t="s">
        <v>243</v>
      </c>
      <c r="H508" s="1" t="s">
        <v>51</v>
      </c>
      <c r="I508" s="1"/>
      <c r="J508" s="1">
        <v>2</v>
      </c>
      <c r="K508" s="1">
        <v>5</v>
      </c>
      <c r="L508" s="1">
        <v>2</v>
      </c>
      <c r="M508" s="1">
        <v>2</v>
      </c>
      <c r="N508" s="1">
        <v>3</v>
      </c>
      <c r="O508" s="1">
        <v>3</v>
      </c>
      <c r="P508" s="1">
        <v>3</v>
      </c>
      <c r="Q508" s="1">
        <v>2</v>
      </c>
      <c r="R508" s="1">
        <v>4</v>
      </c>
      <c r="S508" s="33"/>
      <c r="T508" s="33"/>
      <c r="U508" s="33"/>
      <c r="V508" s="33"/>
      <c r="W508" s="33"/>
      <c r="X508" s="1"/>
      <c r="Y508" s="91">
        <v>24</v>
      </c>
      <c r="Z508" s="58"/>
      <c r="AA508" s="58"/>
      <c r="AB508" s="58"/>
    </row>
    <row r="509" spans="1:28">
      <c r="A509" s="1" t="s">
        <v>130</v>
      </c>
      <c r="B509" s="1">
        <v>2019</v>
      </c>
      <c r="C509" s="2">
        <v>43491</v>
      </c>
      <c r="D509" s="1" t="s">
        <v>72</v>
      </c>
      <c r="E509" s="1" t="s">
        <v>209</v>
      </c>
      <c r="F509" s="1" t="s">
        <v>209</v>
      </c>
      <c r="G509" s="1" t="s">
        <v>311</v>
      </c>
      <c r="H509" s="1" t="s">
        <v>51</v>
      </c>
      <c r="I509" s="1"/>
      <c r="J509" s="1">
        <v>2</v>
      </c>
      <c r="K509" s="1"/>
      <c r="L509" s="1"/>
      <c r="M509" s="1"/>
      <c r="N509" s="1"/>
      <c r="O509" s="1"/>
      <c r="P509" s="1"/>
      <c r="Q509" s="1"/>
      <c r="R509" s="1"/>
      <c r="S509" s="33"/>
      <c r="T509" s="33"/>
      <c r="U509" s="33"/>
      <c r="V509" s="33"/>
      <c r="W509" s="33"/>
      <c r="X509" s="1"/>
      <c r="Y509" s="91"/>
      <c r="Z509" s="58"/>
      <c r="AA509" s="58"/>
      <c r="AB509" s="58"/>
    </row>
    <row r="510" spans="1:28">
      <c r="A510" s="1" t="s">
        <v>130</v>
      </c>
      <c r="B510" s="1">
        <v>2019</v>
      </c>
      <c r="C510" s="2">
        <v>43491</v>
      </c>
      <c r="D510" s="1" t="s">
        <v>72</v>
      </c>
      <c r="E510" s="1" t="s">
        <v>209</v>
      </c>
      <c r="F510" s="1" t="s">
        <v>209</v>
      </c>
      <c r="G510" s="1" t="s">
        <v>233</v>
      </c>
      <c r="H510" s="1" t="s">
        <v>53</v>
      </c>
      <c r="I510" s="1"/>
      <c r="J510" s="1">
        <v>3</v>
      </c>
      <c r="K510" s="1"/>
      <c r="L510" s="1"/>
      <c r="M510" s="1">
        <v>3</v>
      </c>
      <c r="N510" s="1"/>
      <c r="O510" s="1">
        <v>2</v>
      </c>
      <c r="P510" s="1"/>
      <c r="Q510" s="1">
        <v>5</v>
      </c>
      <c r="R510" s="1">
        <v>2</v>
      </c>
      <c r="S510" s="33"/>
      <c r="T510" s="33"/>
      <c r="U510" s="33"/>
      <c r="V510" s="33"/>
      <c r="W510" s="33"/>
      <c r="X510" s="1"/>
      <c r="Y510" s="91">
        <v>12</v>
      </c>
      <c r="Z510" s="58"/>
      <c r="AA510" s="58"/>
      <c r="AB510" s="58"/>
    </row>
    <row r="511" spans="1:28">
      <c r="A511" s="1" t="s">
        <v>130</v>
      </c>
      <c r="B511" s="1">
        <v>2019</v>
      </c>
      <c r="C511" s="2">
        <v>43491</v>
      </c>
      <c r="D511" s="1" t="s">
        <v>72</v>
      </c>
      <c r="E511" s="1" t="s">
        <v>209</v>
      </c>
      <c r="F511" s="1" t="s">
        <v>209</v>
      </c>
      <c r="G511" s="1" t="s">
        <v>356</v>
      </c>
      <c r="H511" s="1" t="s">
        <v>53</v>
      </c>
      <c r="I511" s="1"/>
      <c r="J511" s="1">
        <v>3</v>
      </c>
      <c r="K511" s="1"/>
      <c r="L511" s="1"/>
      <c r="M511" s="1"/>
      <c r="N511" s="1"/>
      <c r="O511" s="1"/>
      <c r="P511" s="1"/>
      <c r="Q511" s="1"/>
      <c r="R511" s="1"/>
      <c r="S511" s="33"/>
      <c r="T511" s="33"/>
      <c r="U511" s="33"/>
      <c r="V511" s="33"/>
      <c r="W511" s="33"/>
      <c r="X511" s="1"/>
      <c r="Y511" s="91"/>
      <c r="Z511" s="58"/>
      <c r="AA511" s="58"/>
      <c r="AB511" s="58"/>
    </row>
    <row r="512" spans="1:28">
      <c r="A512" s="1" t="s">
        <v>130</v>
      </c>
      <c r="B512" s="1">
        <v>2019</v>
      </c>
      <c r="C512" s="2">
        <v>43491</v>
      </c>
      <c r="D512" s="1" t="s">
        <v>72</v>
      </c>
      <c r="E512" s="1" t="s">
        <v>209</v>
      </c>
      <c r="F512" s="1" t="s">
        <v>209</v>
      </c>
      <c r="G512" s="1" t="s">
        <v>347</v>
      </c>
      <c r="H512" s="1" t="s">
        <v>121</v>
      </c>
      <c r="I512" s="1"/>
      <c r="J512" s="1">
        <v>4</v>
      </c>
      <c r="K512" s="1"/>
      <c r="L512" s="1"/>
      <c r="M512" s="1"/>
      <c r="N512" s="1"/>
      <c r="O512" s="1"/>
      <c r="P512" s="1"/>
      <c r="Q512" s="1">
        <v>1</v>
      </c>
      <c r="R512" s="1">
        <v>10</v>
      </c>
      <c r="S512" s="33"/>
      <c r="T512" s="33"/>
      <c r="U512" s="33"/>
      <c r="V512" s="33"/>
      <c r="W512" s="33"/>
      <c r="X512" s="1"/>
      <c r="Y512" s="91">
        <v>11</v>
      </c>
      <c r="Z512" s="58"/>
      <c r="AA512" s="58"/>
      <c r="AB512" s="58"/>
    </row>
    <row r="513" spans="1:28">
      <c r="A513" s="1" t="s">
        <v>130</v>
      </c>
      <c r="B513" s="1">
        <v>2019</v>
      </c>
      <c r="C513" s="2">
        <v>43491</v>
      </c>
      <c r="D513" s="1" t="s">
        <v>72</v>
      </c>
      <c r="E513" s="1" t="s">
        <v>209</v>
      </c>
      <c r="F513" s="1" t="s">
        <v>209</v>
      </c>
      <c r="G513" s="1" t="s">
        <v>4975</v>
      </c>
      <c r="H513" s="1" t="s">
        <v>121</v>
      </c>
      <c r="I513" s="1"/>
      <c r="J513" s="1">
        <v>4</v>
      </c>
      <c r="K513" s="1"/>
      <c r="L513" s="1"/>
      <c r="M513" s="1"/>
      <c r="N513" s="1"/>
      <c r="O513" s="1"/>
      <c r="P513" s="1"/>
      <c r="Q513" s="1"/>
      <c r="R513" s="1"/>
      <c r="S513" s="33"/>
      <c r="T513" s="33"/>
      <c r="U513" s="33"/>
      <c r="V513" s="33"/>
      <c r="W513" s="33"/>
      <c r="X513" s="1"/>
      <c r="Y513" s="91"/>
      <c r="Z513" s="58"/>
      <c r="AA513" s="58"/>
      <c r="AB513" s="58"/>
    </row>
    <row r="514" spans="1:28">
      <c r="A514" s="1" t="s">
        <v>130</v>
      </c>
      <c r="B514" s="1">
        <v>2019</v>
      </c>
      <c r="C514" s="2">
        <v>43491</v>
      </c>
      <c r="D514" s="1" t="s">
        <v>72</v>
      </c>
      <c r="E514" s="1" t="s">
        <v>209</v>
      </c>
      <c r="F514" s="1" t="s">
        <v>209</v>
      </c>
      <c r="G514" s="1" t="s">
        <v>346</v>
      </c>
      <c r="H514" s="1" t="s">
        <v>29</v>
      </c>
      <c r="I514" s="1"/>
      <c r="J514" s="1">
        <v>5</v>
      </c>
      <c r="K514" s="1">
        <v>2</v>
      </c>
      <c r="L514" s="1">
        <v>5</v>
      </c>
      <c r="M514" s="1"/>
      <c r="N514" s="1"/>
      <c r="O514" s="1"/>
      <c r="P514" s="1"/>
      <c r="Q514" s="1"/>
      <c r="R514" s="1"/>
      <c r="S514" s="33"/>
      <c r="T514" s="33"/>
      <c r="U514" s="33"/>
      <c r="V514" s="33"/>
      <c r="W514" s="33"/>
      <c r="X514" s="1"/>
      <c r="Y514" s="91">
        <v>7</v>
      </c>
      <c r="Z514" s="58"/>
      <c r="AA514" s="58"/>
      <c r="AB514" s="58"/>
    </row>
    <row r="515" spans="1:28">
      <c r="A515" s="1" t="s">
        <v>130</v>
      </c>
      <c r="B515" s="1">
        <v>2019</v>
      </c>
      <c r="C515" s="2">
        <v>43491</v>
      </c>
      <c r="D515" s="1" t="s">
        <v>72</v>
      </c>
      <c r="E515" s="1" t="s">
        <v>209</v>
      </c>
      <c r="F515" s="1" t="s">
        <v>209</v>
      </c>
      <c r="G515" s="1" t="s">
        <v>222</v>
      </c>
      <c r="H515" s="1" t="s">
        <v>29</v>
      </c>
      <c r="I515" s="1"/>
      <c r="J515" s="1">
        <v>5</v>
      </c>
      <c r="K515" s="1"/>
      <c r="L515" s="1"/>
      <c r="M515" s="1"/>
      <c r="N515" s="1"/>
      <c r="O515" s="1"/>
      <c r="P515" s="1"/>
      <c r="Q515" s="1"/>
      <c r="R515" s="1"/>
      <c r="S515" s="33"/>
      <c r="T515" s="33"/>
      <c r="U515" s="33"/>
      <c r="V515" s="33"/>
      <c r="W515" s="33"/>
      <c r="X515" s="1"/>
      <c r="Y515" s="91"/>
      <c r="Z515" s="58"/>
      <c r="AA515" s="58"/>
      <c r="AB515" s="58"/>
    </row>
    <row r="516" spans="1:28">
      <c r="A516" s="1" t="s">
        <v>130</v>
      </c>
      <c r="B516" s="1">
        <v>2019</v>
      </c>
      <c r="C516" s="2">
        <v>43491</v>
      </c>
      <c r="D516" s="1" t="s">
        <v>72</v>
      </c>
      <c r="E516" s="1" t="s">
        <v>209</v>
      </c>
      <c r="F516" s="1" t="s">
        <v>209</v>
      </c>
      <c r="G516" s="1" t="s">
        <v>238</v>
      </c>
      <c r="H516" s="1" t="s">
        <v>239</v>
      </c>
      <c r="I516" s="1"/>
      <c r="J516" s="1">
        <v>6</v>
      </c>
      <c r="K516" s="1"/>
      <c r="L516" s="1"/>
      <c r="M516" s="1"/>
      <c r="N516" s="1"/>
      <c r="O516" s="1"/>
      <c r="P516" s="1"/>
      <c r="Q516" s="1"/>
      <c r="R516" s="1">
        <v>6</v>
      </c>
      <c r="S516" s="33"/>
      <c r="T516" s="33"/>
      <c r="U516" s="33"/>
      <c r="V516" s="33"/>
      <c r="W516" s="33"/>
      <c r="X516" s="1"/>
      <c r="Y516" s="91">
        <v>6</v>
      </c>
      <c r="Z516" s="58"/>
      <c r="AA516" s="58"/>
      <c r="AB516" s="58"/>
    </row>
    <row r="517" spans="1:28">
      <c r="A517" s="1" t="s">
        <v>130</v>
      </c>
      <c r="B517" s="1">
        <v>2019</v>
      </c>
      <c r="C517" s="2">
        <v>43491</v>
      </c>
      <c r="D517" s="1" t="s">
        <v>72</v>
      </c>
      <c r="E517" s="1" t="s">
        <v>209</v>
      </c>
      <c r="F517" s="1" t="s">
        <v>209</v>
      </c>
      <c r="G517" s="1" t="s">
        <v>313</v>
      </c>
      <c r="H517" s="1" t="s">
        <v>239</v>
      </c>
      <c r="I517" s="1"/>
      <c r="J517" s="1">
        <v>6</v>
      </c>
      <c r="K517" s="1"/>
      <c r="L517" s="1"/>
      <c r="M517" s="1"/>
      <c r="N517" s="1"/>
      <c r="O517" s="1"/>
      <c r="P517" s="1"/>
      <c r="Q517" s="1"/>
      <c r="R517" s="1"/>
      <c r="S517" s="33"/>
      <c r="T517" s="33"/>
      <c r="U517" s="33"/>
      <c r="V517" s="33"/>
      <c r="W517" s="33"/>
      <c r="X517" s="1"/>
      <c r="Y517" s="91"/>
      <c r="Z517" s="58"/>
      <c r="AA517" s="58"/>
      <c r="AB517" s="58"/>
    </row>
    <row r="518" spans="1:28">
      <c r="A518" s="1" t="s">
        <v>130</v>
      </c>
      <c r="B518" s="1">
        <v>2019</v>
      </c>
      <c r="C518" s="2">
        <v>43491</v>
      </c>
      <c r="D518" s="1" t="s">
        <v>72</v>
      </c>
      <c r="E518" s="1" t="s">
        <v>209</v>
      </c>
      <c r="F518" s="1" t="s">
        <v>209</v>
      </c>
      <c r="G518" s="1" t="s">
        <v>343</v>
      </c>
      <c r="H518" s="1" t="s">
        <v>17</v>
      </c>
      <c r="I518" s="1"/>
      <c r="J518" s="1">
        <v>7</v>
      </c>
      <c r="K518" s="1">
        <v>1</v>
      </c>
      <c r="L518" s="1">
        <v>1</v>
      </c>
      <c r="M518" s="1"/>
      <c r="N518" s="1">
        <v>1</v>
      </c>
      <c r="O518" s="1">
        <v>1</v>
      </c>
      <c r="P518" s="1">
        <v>2</v>
      </c>
      <c r="Q518" s="1"/>
      <c r="R518" s="1"/>
      <c r="S518" s="33"/>
      <c r="T518" s="33"/>
      <c r="U518" s="33"/>
      <c r="V518" s="33"/>
      <c r="W518" s="33"/>
      <c r="X518" s="1"/>
      <c r="Y518" s="91">
        <v>6</v>
      </c>
      <c r="Z518" s="58"/>
      <c r="AA518" s="58"/>
      <c r="AB518" s="58"/>
    </row>
    <row r="519" spans="1:28">
      <c r="A519" s="1" t="s">
        <v>130</v>
      </c>
      <c r="B519" s="1">
        <v>2019</v>
      </c>
      <c r="C519" s="2">
        <v>43491</v>
      </c>
      <c r="D519" s="1" t="s">
        <v>72</v>
      </c>
      <c r="E519" s="1" t="s">
        <v>209</v>
      </c>
      <c r="F519" s="1" t="s">
        <v>209</v>
      </c>
      <c r="G519" s="1" t="s">
        <v>220</v>
      </c>
      <c r="H519" s="1" t="s">
        <v>17</v>
      </c>
      <c r="I519" s="1"/>
      <c r="J519" s="1">
        <v>7</v>
      </c>
      <c r="K519" s="1"/>
      <c r="L519" s="1"/>
      <c r="M519" s="1"/>
      <c r="N519" s="1"/>
      <c r="O519" s="1"/>
      <c r="P519" s="1"/>
      <c r="Q519" s="1"/>
      <c r="R519" s="1"/>
      <c r="S519" s="33"/>
      <c r="T519" s="33"/>
      <c r="U519" s="33"/>
      <c r="V519" s="33"/>
      <c r="W519" s="33"/>
      <c r="X519" s="1"/>
      <c r="Y519" s="91"/>
      <c r="Z519" s="58"/>
      <c r="AA519" s="58"/>
      <c r="AB519" s="58"/>
    </row>
    <row r="520" spans="1:28">
      <c r="A520" s="1" t="s">
        <v>130</v>
      </c>
      <c r="B520" s="1">
        <v>2019</v>
      </c>
      <c r="C520" s="2">
        <v>43491</v>
      </c>
      <c r="D520" s="1" t="s">
        <v>72</v>
      </c>
      <c r="E520" s="1" t="s">
        <v>209</v>
      </c>
      <c r="F520" s="1" t="s">
        <v>209</v>
      </c>
      <c r="G520" s="1" t="s">
        <v>642</v>
      </c>
      <c r="H520" s="1" t="s">
        <v>15</v>
      </c>
      <c r="I520" s="1"/>
      <c r="J520" s="1">
        <v>8</v>
      </c>
      <c r="K520" s="1"/>
      <c r="L520" s="1"/>
      <c r="M520" s="1">
        <v>1</v>
      </c>
      <c r="N520" s="1">
        <v>2</v>
      </c>
      <c r="O520" s="1"/>
      <c r="P520" s="1">
        <v>1</v>
      </c>
      <c r="Q520" s="1"/>
      <c r="R520" s="1"/>
      <c r="S520" s="33"/>
      <c r="T520" s="33"/>
      <c r="U520" s="33"/>
      <c r="V520" s="33"/>
      <c r="W520" s="33"/>
      <c r="X520" s="1"/>
      <c r="Y520" s="91">
        <v>4</v>
      </c>
      <c r="Z520" s="58"/>
      <c r="AA520" s="58"/>
      <c r="AB520" s="58"/>
    </row>
    <row r="521" spans="1:28">
      <c r="A521" s="1" t="s">
        <v>130</v>
      </c>
      <c r="B521" s="1">
        <v>2019</v>
      </c>
      <c r="C521" s="2">
        <v>43491</v>
      </c>
      <c r="D521" s="1" t="s">
        <v>72</v>
      </c>
      <c r="E521" s="1" t="s">
        <v>209</v>
      </c>
      <c r="F521" s="1" t="s">
        <v>209</v>
      </c>
      <c r="G521" s="1" t="s">
        <v>4981</v>
      </c>
      <c r="H521" s="1" t="s">
        <v>15</v>
      </c>
      <c r="I521" s="1"/>
      <c r="J521" s="1">
        <v>8</v>
      </c>
      <c r="K521" s="1"/>
      <c r="L521" s="1"/>
      <c r="M521" s="1"/>
      <c r="N521" s="1"/>
      <c r="O521" s="1"/>
      <c r="P521" s="1"/>
      <c r="Q521" s="1"/>
      <c r="R521" s="1"/>
      <c r="S521" s="33"/>
      <c r="T521" s="33"/>
      <c r="U521" s="33"/>
      <c r="V521" s="33"/>
      <c r="W521" s="33"/>
      <c r="X521" s="1"/>
      <c r="Y521" s="91"/>
      <c r="Z521" s="58"/>
      <c r="AA521" s="58"/>
      <c r="AB521" s="58"/>
    </row>
    <row r="522" spans="1:28">
      <c r="A522" s="1" t="s">
        <v>130</v>
      </c>
      <c r="B522" s="1">
        <v>2019</v>
      </c>
      <c r="C522" s="2">
        <v>43491</v>
      </c>
      <c r="D522" s="1" t="s">
        <v>72</v>
      </c>
      <c r="E522" s="1" t="s">
        <v>209</v>
      </c>
      <c r="F522" s="1" t="s">
        <v>209</v>
      </c>
      <c r="G522" s="1" t="s">
        <v>611</v>
      </c>
      <c r="H522" s="1" t="s">
        <v>47</v>
      </c>
      <c r="I522" s="1"/>
      <c r="J522" s="1">
        <v>9</v>
      </c>
      <c r="K522" s="1"/>
      <c r="L522" s="1"/>
      <c r="M522" s="1"/>
      <c r="N522" s="1"/>
      <c r="O522" s="1"/>
      <c r="P522" s="1"/>
      <c r="Q522" s="1"/>
      <c r="R522" s="1"/>
      <c r="S522" s="33"/>
      <c r="T522" s="33"/>
      <c r="U522" s="33"/>
      <c r="V522" s="33"/>
      <c r="W522" s="33"/>
      <c r="X522" s="1"/>
      <c r="Y522" s="91">
        <v>0</v>
      </c>
      <c r="Z522" s="58"/>
      <c r="AA522" s="58"/>
      <c r="AB522" s="58"/>
    </row>
    <row r="523" spans="1:28">
      <c r="A523" s="1" t="s">
        <v>130</v>
      </c>
      <c r="B523" s="1">
        <v>2019</v>
      </c>
      <c r="C523" s="2">
        <v>43491</v>
      </c>
      <c r="D523" s="1" t="s">
        <v>72</v>
      </c>
      <c r="E523" s="1" t="s">
        <v>209</v>
      </c>
      <c r="F523" s="1" t="s">
        <v>209</v>
      </c>
      <c r="G523" s="1" t="s">
        <v>287</v>
      </c>
      <c r="H523" s="1" t="s">
        <v>47</v>
      </c>
      <c r="I523" s="1"/>
      <c r="J523" s="1">
        <v>9</v>
      </c>
      <c r="K523" s="1"/>
      <c r="L523" s="1"/>
      <c r="M523" s="1"/>
      <c r="N523" s="1"/>
      <c r="O523" s="1"/>
      <c r="P523" s="1"/>
      <c r="Q523" s="1"/>
      <c r="R523" s="1"/>
      <c r="S523" s="33"/>
      <c r="T523" s="33"/>
      <c r="U523" s="33"/>
      <c r="V523" s="33"/>
      <c r="W523" s="33"/>
      <c r="X523" s="1"/>
      <c r="Y523" s="91"/>
      <c r="Z523" s="58"/>
      <c r="AA523" s="58"/>
      <c r="AB523" s="58"/>
    </row>
    <row r="524" spans="1:28">
      <c r="A524" s="1" t="s">
        <v>130</v>
      </c>
      <c r="B524" s="1">
        <v>2019</v>
      </c>
      <c r="C524" s="2">
        <v>43491</v>
      </c>
      <c r="D524" s="1" t="s">
        <v>72</v>
      </c>
      <c r="E524" s="1" t="s">
        <v>209</v>
      </c>
      <c r="F524" s="1" t="s">
        <v>209</v>
      </c>
      <c r="G524" s="1" t="s">
        <v>358</v>
      </c>
      <c r="H524" s="1" t="s">
        <v>31</v>
      </c>
      <c r="I524" s="1"/>
      <c r="J524" s="1">
        <v>10</v>
      </c>
      <c r="K524" s="1"/>
      <c r="L524" s="1"/>
      <c r="M524" s="1"/>
      <c r="N524" s="1"/>
      <c r="O524" s="1"/>
      <c r="P524" s="1"/>
      <c r="Q524" s="1"/>
      <c r="R524" s="1"/>
      <c r="S524" s="33"/>
      <c r="T524" s="33"/>
      <c r="U524" s="33"/>
      <c r="V524" s="33"/>
      <c r="W524" s="33"/>
      <c r="X524" s="1"/>
      <c r="Y524" s="91">
        <v>0</v>
      </c>
      <c r="Z524" s="58"/>
      <c r="AA524" s="58"/>
      <c r="AB524" s="58"/>
    </row>
    <row r="525" spans="1:28">
      <c r="A525" s="1" t="s">
        <v>130</v>
      </c>
      <c r="B525" s="1">
        <v>2019</v>
      </c>
      <c r="C525" s="2">
        <v>43491</v>
      </c>
      <c r="D525" s="1" t="s">
        <v>72</v>
      </c>
      <c r="E525" s="1" t="s">
        <v>209</v>
      </c>
      <c r="F525" s="1" t="s">
        <v>209</v>
      </c>
      <c r="G525" s="1" t="s">
        <v>1395</v>
      </c>
      <c r="H525" s="1" t="s">
        <v>31</v>
      </c>
      <c r="I525" s="1"/>
      <c r="J525" s="1">
        <v>10</v>
      </c>
      <c r="K525" s="1"/>
      <c r="L525" s="1"/>
      <c r="M525" s="1"/>
      <c r="N525" s="1"/>
      <c r="O525" s="1"/>
      <c r="P525" s="1"/>
      <c r="Q525" s="1"/>
      <c r="R525" s="1"/>
      <c r="S525" s="33"/>
      <c r="T525" s="33"/>
      <c r="U525" s="33"/>
      <c r="V525" s="33"/>
      <c r="W525" s="33"/>
      <c r="X525" s="1"/>
      <c r="Y525" s="91"/>
      <c r="Z525" s="58"/>
      <c r="AA525" s="58"/>
      <c r="AB525" s="58"/>
    </row>
    <row r="526" spans="1:28">
      <c r="A526" s="1" t="s">
        <v>130</v>
      </c>
      <c r="B526" s="1">
        <v>2019</v>
      </c>
      <c r="C526" s="2">
        <v>43491</v>
      </c>
      <c r="D526" s="1" t="s">
        <v>72</v>
      </c>
      <c r="E526" s="1" t="s">
        <v>209</v>
      </c>
      <c r="F526" s="1" t="s">
        <v>209</v>
      </c>
      <c r="G526" s="1" t="s">
        <v>331</v>
      </c>
      <c r="H526" s="1" t="s">
        <v>40</v>
      </c>
      <c r="I526" s="1"/>
      <c r="J526" s="1">
        <v>11</v>
      </c>
      <c r="K526" s="1"/>
      <c r="L526" s="1"/>
      <c r="M526" s="1"/>
      <c r="N526" s="1"/>
      <c r="O526" s="1"/>
      <c r="P526" s="1"/>
      <c r="Q526" s="1"/>
      <c r="R526" s="1"/>
      <c r="S526" s="33"/>
      <c r="T526" s="33"/>
      <c r="U526" s="33"/>
      <c r="V526" s="33"/>
      <c r="W526" s="33"/>
      <c r="X526" s="1"/>
      <c r="Y526" s="91">
        <v>0</v>
      </c>
      <c r="Z526" s="58"/>
      <c r="AA526" s="58"/>
      <c r="AB526" s="58"/>
    </row>
    <row r="527" spans="1:28">
      <c r="A527" s="1" t="s">
        <v>130</v>
      </c>
      <c r="B527" s="1">
        <v>2019</v>
      </c>
      <c r="C527" s="2">
        <v>43491</v>
      </c>
      <c r="D527" s="1" t="s">
        <v>72</v>
      </c>
      <c r="E527" s="1" t="s">
        <v>209</v>
      </c>
      <c r="F527" s="1" t="s">
        <v>209</v>
      </c>
      <c r="G527" s="1" t="s">
        <v>324</v>
      </c>
      <c r="H527" s="1" t="s">
        <v>40</v>
      </c>
      <c r="I527" s="1"/>
      <c r="J527" s="1">
        <v>11</v>
      </c>
      <c r="K527" s="1"/>
      <c r="L527" s="1"/>
      <c r="M527" s="1"/>
      <c r="N527" s="1"/>
      <c r="O527" s="1"/>
      <c r="P527" s="1"/>
      <c r="Q527" s="1"/>
      <c r="R527" s="1"/>
      <c r="S527" s="33"/>
      <c r="T527" s="33"/>
      <c r="U527" s="33"/>
      <c r="V527" s="33"/>
      <c r="W527" s="33"/>
      <c r="X527" s="1"/>
      <c r="Y527" s="91"/>
      <c r="Z527" s="58"/>
      <c r="AA527" s="58"/>
      <c r="AB527" s="58"/>
    </row>
    <row r="528" spans="1:28">
      <c r="A528" s="1" t="s">
        <v>130</v>
      </c>
      <c r="B528" s="1">
        <v>2019</v>
      </c>
      <c r="C528" s="2">
        <v>43491</v>
      </c>
      <c r="D528" s="1" t="s">
        <v>72</v>
      </c>
      <c r="E528" s="1" t="s">
        <v>209</v>
      </c>
      <c r="F528" s="1" t="s">
        <v>209</v>
      </c>
      <c r="G528" s="1" t="s">
        <v>251</v>
      </c>
      <c r="H528" s="1" t="s">
        <v>38</v>
      </c>
      <c r="I528" s="1"/>
      <c r="J528" s="1">
        <v>12</v>
      </c>
      <c r="K528" s="1"/>
      <c r="L528" s="1"/>
      <c r="M528" s="1"/>
      <c r="N528" s="1"/>
      <c r="O528" s="1"/>
      <c r="P528" s="1"/>
      <c r="Q528" s="1"/>
      <c r="R528" s="1"/>
      <c r="S528" s="33"/>
      <c r="T528" s="33"/>
      <c r="U528" s="33"/>
      <c r="V528" s="33"/>
      <c r="W528" s="33"/>
      <c r="X528" s="1"/>
      <c r="Y528" s="91">
        <v>0</v>
      </c>
      <c r="Z528" s="58"/>
      <c r="AA528" s="58"/>
      <c r="AB528" s="58"/>
    </row>
    <row r="529" spans="1:28">
      <c r="A529" s="1" t="s">
        <v>130</v>
      </c>
      <c r="B529" s="1">
        <v>2019</v>
      </c>
      <c r="C529" s="2">
        <v>43491</v>
      </c>
      <c r="D529" s="1" t="s">
        <v>72</v>
      </c>
      <c r="E529" s="1" t="s">
        <v>209</v>
      </c>
      <c r="F529" s="1" t="s">
        <v>209</v>
      </c>
      <c r="G529" s="1" t="s">
        <v>309</v>
      </c>
      <c r="H529" s="1" t="s">
        <v>38</v>
      </c>
      <c r="I529" s="1"/>
      <c r="J529" s="1">
        <v>12</v>
      </c>
      <c r="K529" s="1"/>
      <c r="L529" s="1"/>
      <c r="M529" s="1"/>
      <c r="N529" s="1"/>
      <c r="O529" s="1"/>
      <c r="P529" s="1"/>
      <c r="Q529" s="1"/>
      <c r="R529" s="1"/>
      <c r="S529" s="33"/>
      <c r="T529" s="33"/>
      <c r="U529" s="33"/>
      <c r="V529" s="33"/>
      <c r="W529" s="33"/>
      <c r="X529" s="1"/>
      <c r="Y529" s="91"/>
      <c r="Z529" s="58"/>
      <c r="AA529" s="58"/>
      <c r="AB529" s="58"/>
    </row>
    <row r="530" spans="1:28">
      <c r="A530" s="1" t="s">
        <v>130</v>
      </c>
      <c r="B530" s="1">
        <v>2019</v>
      </c>
      <c r="C530" s="2">
        <v>43491</v>
      </c>
      <c r="D530" s="1" t="s">
        <v>72</v>
      </c>
      <c r="E530" s="1" t="s">
        <v>209</v>
      </c>
      <c r="F530" s="1" t="s">
        <v>209</v>
      </c>
      <c r="G530" s="1" t="s">
        <v>1050</v>
      </c>
      <c r="H530" s="1" t="s">
        <v>175</v>
      </c>
      <c r="I530" s="1"/>
      <c r="J530" s="1">
        <v>13</v>
      </c>
      <c r="K530" s="1"/>
      <c r="L530" s="1"/>
      <c r="M530" s="1"/>
      <c r="N530" s="1"/>
      <c r="O530" s="1"/>
      <c r="P530" s="1"/>
      <c r="Q530" s="1"/>
      <c r="R530" s="1"/>
      <c r="S530" s="33"/>
      <c r="T530" s="33"/>
      <c r="U530" s="33"/>
      <c r="V530" s="33"/>
      <c r="W530" s="33"/>
      <c r="X530" s="1"/>
      <c r="Y530" s="91">
        <v>0</v>
      </c>
      <c r="Z530" s="58"/>
      <c r="AA530" s="58"/>
      <c r="AB530" s="58"/>
    </row>
    <row r="531" spans="1:28">
      <c r="A531" s="1" t="s">
        <v>130</v>
      </c>
      <c r="B531" s="1">
        <v>2019</v>
      </c>
      <c r="C531" s="2">
        <v>43491</v>
      </c>
      <c r="D531" s="1" t="s">
        <v>72</v>
      </c>
      <c r="E531" s="1" t="s">
        <v>209</v>
      </c>
      <c r="F531" s="1" t="s">
        <v>209</v>
      </c>
      <c r="G531" s="1" t="s">
        <v>288</v>
      </c>
      <c r="H531" s="1" t="s">
        <v>175</v>
      </c>
      <c r="I531" s="1"/>
      <c r="J531" s="1">
        <v>13</v>
      </c>
      <c r="K531" s="1"/>
      <c r="L531" s="1"/>
      <c r="M531" s="1"/>
      <c r="N531" s="1"/>
      <c r="O531" s="1"/>
      <c r="P531" s="1"/>
      <c r="Q531" s="1"/>
      <c r="R531" s="1"/>
      <c r="S531" s="33"/>
      <c r="T531" s="33"/>
      <c r="U531" s="33"/>
      <c r="V531" s="33"/>
      <c r="W531" s="33"/>
      <c r="X531" s="1"/>
      <c r="Y531" s="91"/>
      <c r="Z531" s="58"/>
      <c r="AA531" s="58"/>
      <c r="AB531" s="58"/>
    </row>
    <row r="532" spans="1:28">
      <c r="A532" s="1" t="s">
        <v>130</v>
      </c>
      <c r="B532" s="1">
        <v>2019</v>
      </c>
      <c r="C532" s="2">
        <v>43491</v>
      </c>
      <c r="D532" s="1" t="s">
        <v>72</v>
      </c>
      <c r="E532" s="1" t="s">
        <v>209</v>
      </c>
      <c r="F532" s="1" t="s">
        <v>209</v>
      </c>
      <c r="G532" s="1" t="s">
        <v>221</v>
      </c>
      <c r="H532" s="1" t="s">
        <v>27</v>
      </c>
      <c r="I532" s="1"/>
      <c r="J532" s="1">
        <v>14</v>
      </c>
      <c r="K532" s="1"/>
      <c r="L532" s="1"/>
      <c r="M532" s="1"/>
      <c r="N532" s="1"/>
      <c r="O532" s="1"/>
      <c r="P532" s="1"/>
      <c r="Q532" s="1"/>
      <c r="R532" s="1"/>
      <c r="S532" s="33"/>
      <c r="T532" s="33"/>
      <c r="U532" s="33"/>
      <c r="V532" s="33"/>
      <c r="W532" s="33"/>
      <c r="X532" s="1"/>
      <c r="Y532" s="91">
        <v>0</v>
      </c>
      <c r="Z532" s="58"/>
      <c r="AA532" s="58"/>
      <c r="AB532" s="58"/>
    </row>
    <row r="533" spans="1:28">
      <c r="A533" s="1" t="s">
        <v>130</v>
      </c>
      <c r="B533" s="1">
        <v>2019</v>
      </c>
      <c r="C533" s="2">
        <v>43491</v>
      </c>
      <c r="D533" s="1" t="s">
        <v>72</v>
      </c>
      <c r="E533" s="1" t="s">
        <v>209</v>
      </c>
      <c r="F533" s="1" t="s">
        <v>209</v>
      </c>
      <c r="G533" s="1" t="s">
        <v>323</v>
      </c>
      <c r="H533" s="1" t="s">
        <v>27</v>
      </c>
      <c r="I533" s="1"/>
      <c r="J533" s="1">
        <v>14</v>
      </c>
      <c r="K533" s="1"/>
      <c r="L533" s="1"/>
      <c r="M533" s="1"/>
      <c r="N533" s="1"/>
      <c r="O533" s="1"/>
      <c r="P533" s="1"/>
      <c r="Q533" s="1"/>
      <c r="R533" s="1"/>
      <c r="S533" s="33"/>
      <c r="T533" s="33"/>
      <c r="U533" s="33"/>
      <c r="V533" s="33"/>
      <c r="W533" s="33"/>
      <c r="X533" s="1"/>
      <c r="Y533" s="91"/>
      <c r="Z533" s="58"/>
      <c r="AA533" s="58"/>
      <c r="AB533" s="58"/>
    </row>
    <row r="534" spans="1:28">
      <c r="A534" s="1" t="s">
        <v>130</v>
      </c>
      <c r="B534" s="1">
        <v>2019</v>
      </c>
      <c r="C534" s="2">
        <v>43491</v>
      </c>
      <c r="D534" s="1" t="s">
        <v>72</v>
      </c>
      <c r="E534" s="1" t="s">
        <v>209</v>
      </c>
      <c r="F534" s="1" t="s">
        <v>209</v>
      </c>
      <c r="G534" s="1" t="s">
        <v>342</v>
      </c>
      <c r="H534" s="1" t="s">
        <v>56</v>
      </c>
      <c r="I534" s="1"/>
      <c r="J534" s="1">
        <v>15</v>
      </c>
      <c r="K534" s="1"/>
      <c r="L534" s="1"/>
      <c r="M534" s="1"/>
      <c r="N534" s="1"/>
      <c r="O534" s="1"/>
      <c r="P534" s="1"/>
      <c r="Q534" s="1"/>
      <c r="R534" s="1"/>
      <c r="S534" s="33"/>
      <c r="T534" s="33"/>
      <c r="U534" s="33"/>
      <c r="V534" s="33"/>
      <c r="W534" s="33"/>
      <c r="X534" s="1">
        <v>20</v>
      </c>
      <c r="Y534" s="91">
        <v>-20</v>
      </c>
      <c r="Z534" s="58"/>
      <c r="AA534" s="58"/>
      <c r="AB534" s="58"/>
    </row>
    <row r="535" spans="1:28">
      <c r="A535" s="1" t="s">
        <v>130</v>
      </c>
      <c r="B535" s="1">
        <v>2019</v>
      </c>
      <c r="C535" s="2">
        <v>43491</v>
      </c>
      <c r="D535" s="1" t="s">
        <v>72</v>
      </c>
      <c r="E535" s="1" t="s">
        <v>209</v>
      </c>
      <c r="F535" s="1" t="s">
        <v>209</v>
      </c>
      <c r="G535" s="1" t="s">
        <v>568</v>
      </c>
      <c r="H535" s="1" t="s">
        <v>56</v>
      </c>
      <c r="I535" s="1"/>
      <c r="J535" s="1">
        <v>15</v>
      </c>
      <c r="K535" s="1"/>
      <c r="L535" s="1"/>
      <c r="M535" s="1"/>
      <c r="N535" s="1"/>
      <c r="O535" s="1"/>
      <c r="P535" s="1"/>
      <c r="Q535" s="1"/>
      <c r="R535" s="1"/>
      <c r="S535" s="33"/>
      <c r="T535" s="33"/>
      <c r="U535" s="33"/>
      <c r="V535" s="33"/>
      <c r="W535" s="33"/>
      <c r="X535" s="1"/>
      <c r="Y535" s="91"/>
      <c r="Z535" s="58"/>
      <c r="AA535" s="58"/>
      <c r="AB535" s="58"/>
    </row>
    <row r="536" spans="1:28">
      <c r="A536" s="1" t="s">
        <v>130</v>
      </c>
      <c r="B536" s="1">
        <v>2019</v>
      </c>
      <c r="C536" s="2">
        <v>43491</v>
      </c>
      <c r="D536" s="1" t="s">
        <v>72</v>
      </c>
      <c r="E536" s="1" t="s">
        <v>209</v>
      </c>
      <c r="F536" s="1" t="s">
        <v>209</v>
      </c>
      <c r="G536" s="1" t="s">
        <v>566</v>
      </c>
      <c r="H536" s="1" t="s">
        <v>36</v>
      </c>
      <c r="I536" s="1"/>
      <c r="J536" s="1">
        <v>16</v>
      </c>
      <c r="K536" s="1"/>
      <c r="L536" s="1"/>
      <c r="M536" s="1"/>
      <c r="N536" s="1"/>
      <c r="O536" s="1"/>
      <c r="P536" s="1"/>
      <c r="Q536" s="1"/>
      <c r="R536" s="1"/>
      <c r="S536" s="33"/>
      <c r="T536" s="33"/>
      <c r="U536" s="33"/>
      <c r="V536" s="33"/>
      <c r="W536" s="33"/>
      <c r="X536" s="1">
        <v>20</v>
      </c>
      <c r="Y536" s="91">
        <v>-20</v>
      </c>
      <c r="Z536" s="58"/>
      <c r="AA536" s="58"/>
      <c r="AB536" s="58"/>
    </row>
    <row r="537" spans="1:28">
      <c r="A537" s="1" t="s">
        <v>130</v>
      </c>
      <c r="B537" s="1">
        <v>2019</v>
      </c>
      <c r="C537" s="2">
        <v>43491</v>
      </c>
      <c r="D537" s="1" t="s">
        <v>72</v>
      </c>
      <c r="E537" s="1" t="s">
        <v>209</v>
      </c>
      <c r="F537" s="1" t="s">
        <v>209</v>
      </c>
      <c r="G537" s="1" t="s">
        <v>1101</v>
      </c>
      <c r="H537" s="1" t="s">
        <v>36</v>
      </c>
      <c r="I537" s="1"/>
      <c r="J537" s="1">
        <v>16</v>
      </c>
      <c r="K537" s="1"/>
      <c r="L537" s="1"/>
      <c r="M537" s="1"/>
      <c r="N537" s="1"/>
      <c r="O537" s="1"/>
      <c r="P537" s="1"/>
      <c r="Q537" s="1"/>
      <c r="R537" s="1"/>
      <c r="S537" s="33"/>
      <c r="T537" s="33"/>
      <c r="U537" s="33"/>
      <c r="V537" s="33"/>
      <c r="W537" s="33"/>
      <c r="X537" s="1"/>
      <c r="Y537" s="91"/>
      <c r="Z537" s="58"/>
      <c r="AA537" s="58"/>
      <c r="AB537" s="58"/>
    </row>
    <row r="538" spans="1:28">
      <c r="A538" s="1" t="s">
        <v>130</v>
      </c>
      <c r="B538" s="1">
        <v>2019</v>
      </c>
      <c r="C538" s="2">
        <v>43491</v>
      </c>
      <c r="D538" s="1" t="s">
        <v>72</v>
      </c>
      <c r="E538" s="1" t="s">
        <v>209</v>
      </c>
      <c r="F538" s="1" t="s">
        <v>209</v>
      </c>
      <c r="G538" s="1" t="s">
        <v>306</v>
      </c>
      <c r="H538" s="1" t="s">
        <v>49</v>
      </c>
      <c r="I538" s="1"/>
      <c r="J538" s="1">
        <v>17</v>
      </c>
      <c r="K538" s="1"/>
      <c r="L538" s="1"/>
      <c r="M538" s="1"/>
      <c r="N538" s="1"/>
      <c r="O538" s="1"/>
      <c r="P538" s="1"/>
      <c r="Q538" s="1"/>
      <c r="R538" s="1"/>
      <c r="S538" s="33"/>
      <c r="T538" s="33"/>
      <c r="U538" s="33"/>
      <c r="V538" s="33"/>
      <c r="W538" s="33"/>
      <c r="X538" s="1">
        <v>20</v>
      </c>
      <c r="Y538" s="91">
        <v>-20</v>
      </c>
      <c r="Z538" s="58"/>
      <c r="AA538" s="58"/>
      <c r="AB538" s="58"/>
    </row>
    <row r="539" spans="1:28">
      <c r="A539" s="1" t="s">
        <v>130</v>
      </c>
      <c r="B539" s="1">
        <v>2019</v>
      </c>
      <c r="C539" s="2">
        <v>43491</v>
      </c>
      <c r="D539" s="1" t="s">
        <v>72</v>
      </c>
      <c r="E539" s="1" t="s">
        <v>209</v>
      </c>
      <c r="F539" s="1" t="s">
        <v>209</v>
      </c>
      <c r="G539" s="1" t="s">
        <v>337</v>
      </c>
      <c r="H539" s="1" t="s">
        <v>49</v>
      </c>
      <c r="I539" s="1"/>
      <c r="J539" s="1">
        <v>17</v>
      </c>
      <c r="K539" s="1"/>
      <c r="L539" s="1"/>
      <c r="M539" s="1"/>
      <c r="N539" s="1"/>
      <c r="O539" s="1"/>
      <c r="P539" s="1"/>
      <c r="Q539" s="1"/>
      <c r="R539" s="1"/>
      <c r="S539" s="33"/>
      <c r="T539" s="33"/>
      <c r="U539" s="33"/>
      <c r="V539" s="33"/>
      <c r="W539" s="33"/>
      <c r="X539" s="1"/>
      <c r="Y539" s="91"/>
      <c r="Z539" s="58"/>
      <c r="AA539" s="58"/>
      <c r="AB539" s="58"/>
    </row>
    <row r="540" spans="1:28">
      <c r="A540" s="1" t="s">
        <v>130</v>
      </c>
      <c r="B540" s="1">
        <v>2019</v>
      </c>
      <c r="C540" s="2">
        <v>43491</v>
      </c>
      <c r="D540" s="1" t="s">
        <v>72</v>
      </c>
      <c r="E540" s="1" t="s">
        <v>209</v>
      </c>
      <c r="F540" s="1" t="s">
        <v>209</v>
      </c>
      <c r="G540" s="1" t="s">
        <v>359</v>
      </c>
      <c r="H540" s="1" t="s">
        <v>65</v>
      </c>
      <c r="I540" s="1"/>
      <c r="J540" s="1">
        <v>18</v>
      </c>
      <c r="K540" s="1"/>
      <c r="L540" s="1"/>
      <c r="M540" s="1"/>
      <c r="N540" s="1"/>
      <c r="O540" s="1"/>
      <c r="P540" s="1"/>
      <c r="Q540" s="1"/>
      <c r="R540" s="1"/>
      <c r="S540" s="33"/>
      <c r="T540" s="33"/>
      <c r="U540" s="33"/>
      <c r="V540" s="33"/>
      <c r="W540" s="33"/>
      <c r="X540" s="1">
        <v>40</v>
      </c>
      <c r="Y540" s="91">
        <v>-40</v>
      </c>
      <c r="Z540" s="58"/>
      <c r="AA540" s="58"/>
      <c r="AB540" s="58"/>
    </row>
    <row r="541" spans="1:28">
      <c r="A541" s="1" t="s">
        <v>130</v>
      </c>
      <c r="B541" s="1">
        <v>2019</v>
      </c>
      <c r="C541" s="2">
        <v>43491</v>
      </c>
      <c r="D541" s="1" t="s">
        <v>72</v>
      </c>
      <c r="E541" s="1" t="s">
        <v>209</v>
      </c>
      <c r="F541" s="1" t="s">
        <v>209</v>
      </c>
      <c r="G541" s="1" t="s">
        <v>614</v>
      </c>
      <c r="H541" s="1" t="s">
        <v>65</v>
      </c>
      <c r="I541" s="1"/>
      <c r="J541" s="1">
        <v>18</v>
      </c>
      <c r="K541" s="1"/>
      <c r="L541" s="1"/>
      <c r="M541" s="1"/>
      <c r="N541" s="1"/>
      <c r="O541" s="1"/>
      <c r="P541" s="1"/>
      <c r="Q541" s="1"/>
      <c r="R541" s="1"/>
      <c r="S541" s="33"/>
      <c r="T541" s="33"/>
      <c r="U541" s="33"/>
      <c r="V541" s="33"/>
      <c r="W541" s="33"/>
      <c r="X541" s="1"/>
      <c r="Y541" s="91"/>
      <c r="Z541" s="58"/>
      <c r="AA541" s="58"/>
      <c r="AB541" s="58"/>
    </row>
    <row r="542" spans="1:28">
      <c r="A542" s="47"/>
      <c r="B542" s="47"/>
      <c r="C542" s="78"/>
      <c r="D542" s="47"/>
      <c r="Z542" s="58"/>
      <c r="AA542" s="58"/>
      <c r="AB542" s="58"/>
    </row>
    <row r="543" spans="1:28">
      <c r="A543" s="47"/>
      <c r="B543" s="47"/>
      <c r="C543" s="78"/>
      <c r="D543" s="47"/>
    </row>
  </sheetData>
  <autoFilter ref="A1:AB541" xr:uid="{5D26D5B0-5CBD-414B-8DF6-DA5B15AB173A}">
    <sortState xmlns:xlrd2="http://schemas.microsoft.com/office/spreadsheetml/2017/richdata2" ref="A2:AB541">
      <sortCondition descending="1" ref="B1:B541"/>
    </sortState>
  </autoFilter>
  <conditionalFormatting sqref="K2:U119 K120:R138 T120:U138 Y120:Y129 K139:U187 K188:T198 K204:U471 K488:U2000 M472:U487">
    <cfRule type="cellIs" dxfId="131" priority="50" operator="between">
      <formula>1</formula>
      <formula>1</formula>
    </cfRule>
    <cfRule type="cellIs" dxfId="130" priority="51" operator="between">
      <formula>2</formula>
      <formula>2</formula>
    </cfRule>
    <cfRule type="cellIs" dxfId="129" priority="52" operator="between">
      <formula>3</formula>
      <formula>3</formula>
    </cfRule>
    <cfRule type="cellIs" dxfId="128" priority="53" operator="between">
      <formula>5</formula>
      <formula>5</formula>
    </cfRule>
  </conditionalFormatting>
  <conditionalFormatting sqref="V204:V2000 V2:V187 U193 U195:U198">
    <cfRule type="cellIs" dxfId="127" priority="47" operator="between">
      <formula>2</formula>
      <formula>2</formula>
    </cfRule>
    <cfRule type="cellIs" dxfId="126" priority="48" operator="between">
      <formula>4</formula>
      <formula>4</formula>
    </cfRule>
  </conditionalFormatting>
  <conditionalFormatting sqref="D120:D187">
    <cfRule type="expression" dxfId="125" priority="40">
      <formula>$G120="F"</formula>
    </cfRule>
    <cfRule type="expression" dxfId="124" priority="41">
      <formula>$G120="SF"</formula>
    </cfRule>
    <cfRule type="expression" dxfId="123" priority="42">
      <formula>$G120="QF"</formula>
    </cfRule>
    <cfRule type="expression" dxfId="122" priority="43">
      <formula>$G120="R16"</formula>
    </cfRule>
    <cfRule type="expression" dxfId="121" priority="44">
      <formula>$G120="R8"</formula>
    </cfRule>
  </conditionalFormatting>
  <conditionalFormatting sqref="V204:V2000">
    <cfRule type="cellIs" dxfId="120" priority="45" operator="between">
      <formula>10</formula>
      <formula>10</formula>
    </cfRule>
  </conditionalFormatting>
  <conditionalFormatting sqref="V2:V675">
    <cfRule type="cellIs" dxfId="119" priority="37" operator="between">
      <formula>4</formula>
      <formula>4</formula>
    </cfRule>
    <cfRule type="cellIs" dxfId="118" priority="38" operator="between">
      <formula>2</formula>
      <formula>2</formula>
    </cfRule>
    <cfRule type="cellIs" dxfId="117" priority="39" operator="between">
      <formula>10</formula>
      <formula>10</formula>
    </cfRule>
    <cfRule type="cellIs" dxfId="116" priority="46" operator="between">
      <formula>6</formula>
      <formula>6</formula>
    </cfRule>
  </conditionalFormatting>
  <conditionalFormatting sqref="U188:U192">
    <cfRule type="cellIs" dxfId="115" priority="33" operator="between">
      <formula>1</formula>
      <formula>1</formula>
    </cfRule>
    <cfRule type="cellIs" dxfId="114" priority="34" operator="between">
      <formula>2</formula>
      <formula>2</formula>
    </cfRule>
    <cfRule type="cellIs" dxfId="113" priority="35" operator="between">
      <formula>3</formula>
      <formula>3</formula>
    </cfRule>
    <cfRule type="cellIs" dxfId="112" priority="36" operator="between">
      <formula>5</formula>
      <formula>5</formula>
    </cfRule>
  </conditionalFormatting>
  <conditionalFormatting sqref="U194">
    <cfRule type="cellIs" dxfId="111" priority="29" operator="between">
      <formula>1</formula>
      <formula>1</formula>
    </cfRule>
    <cfRule type="cellIs" dxfId="110" priority="30" operator="between">
      <formula>2</formula>
      <formula>2</formula>
    </cfRule>
    <cfRule type="cellIs" dxfId="109" priority="31" operator="between">
      <formula>3</formula>
      <formula>3</formula>
    </cfRule>
    <cfRule type="cellIs" dxfId="108" priority="32" operator="between">
      <formula>5</formula>
      <formula>5</formula>
    </cfRule>
  </conditionalFormatting>
  <conditionalFormatting sqref="A224:B259">
    <cfRule type="expression" dxfId="107" priority="24">
      <formula>$E224="Q"</formula>
    </cfRule>
    <cfRule type="expression" dxfId="106" priority="25">
      <formula>$E224="G"</formula>
    </cfRule>
    <cfRule type="expression" dxfId="105" priority="26">
      <formula>$E224="B"</formula>
    </cfRule>
  </conditionalFormatting>
  <conditionalFormatting sqref="D224:D259">
    <cfRule type="expression" dxfId="104" priority="21">
      <formula>$E224="Q"</formula>
    </cfRule>
    <cfRule type="expression" dxfId="103" priority="22">
      <formula>$E224="G"</formula>
    </cfRule>
    <cfRule type="expression" dxfId="102" priority="23">
      <formula>$E224="B"</formula>
    </cfRule>
  </conditionalFormatting>
  <conditionalFormatting sqref="A260:B289 D260:D289">
    <cfRule type="expression" dxfId="101" priority="19">
      <formula>#REF!="F"</formula>
    </cfRule>
    <cfRule type="expression" dxfId="100" priority="20">
      <formula>#REF!="Q"</formula>
    </cfRule>
  </conditionalFormatting>
  <conditionalFormatting sqref="A290:B317 D290:D317">
    <cfRule type="expression" dxfId="99" priority="17">
      <formula>#REF!="F"</formula>
    </cfRule>
    <cfRule type="expression" dxfId="98" priority="18">
      <formula>#REF!="Q"</formula>
    </cfRule>
  </conditionalFormatting>
  <conditionalFormatting sqref="A318:B339 D318:D339">
    <cfRule type="expression" dxfId="97" priority="15">
      <formula>#REF!="F"</formula>
    </cfRule>
    <cfRule type="expression" dxfId="96" priority="16">
      <formula>#REF!="Q"</formula>
    </cfRule>
  </conditionalFormatting>
  <conditionalFormatting sqref="A340:B340 D340 A342:B342 A344:B344 A346:B346 A348:B348 A350:B350 A352:B352 A354:B354 A356:B356 A358:B358 A360:B360 A362:B362 A364:B364 D342 D344 D346 D348 D350 D352 D354 D356 D358 D360 D362 D364">
    <cfRule type="expression" dxfId="95" priority="13">
      <formula>#REF!="F"</formula>
    </cfRule>
    <cfRule type="expression" dxfId="94" priority="14">
      <formula>#REF!="Q"</formula>
    </cfRule>
  </conditionalFormatting>
  <conditionalFormatting sqref="A341:B341 D341 A343:B343 A345:B345 A347:B347 A349:B349 A351:B351 A353:B353 A355:B355 A357:B357 A359:B359 A361:B361 A363:B363 A365:B365 D343 D345 D347 D349 D351 D353 D355 D357 D359 D361 D363 D365">
    <cfRule type="expression" dxfId="93" priority="11">
      <formula>#REF!="F"</formula>
    </cfRule>
    <cfRule type="expression" dxfId="92" priority="12">
      <formula>#REF!="Q"</formula>
    </cfRule>
  </conditionalFormatting>
  <conditionalFormatting sqref="A366:B399 D366:D399">
    <cfRule type="expression" dxfId="91" priority="9">
      <formula>#REF!="F"</formula>
    </cfRule>
    <cfRule type="expression" dxfId="90" priority="10">
      <formula>#REF!="Q"</formula>
    </cfRule>
  </conditionalFormatting>
  <conditionalFormatting sqref="A400:B435 D400:D435">
    <cfRule type="expression" dxfId="89" priority="7">
      <formula>#REF!="F"</formula>
    </cfRule>
    <cfRule type="expression" dxfId="88" priority="8">
      <formula>#REF!="Q"</formula>
    </cfRule>
  </conditionalFormatting>
  <conditionalFormatting sqref="A436:B471 D436:D471">
    <cfRule type="expression" dxfId="87" priority="5">
      <formula>#REF!="F"</formula>
    </cfRule>
    <cfRule type="expression" dxfId="86" priority="6">
      <formula>#REF!="Q"</formula>
    </cfRule>
  </conditionalFormatting>
  <conditionalFormatting sqref="A473:B473 D472:D507 A475:B475 A477:B477 A479:B479 A481:B481 A483:B483 A485:B485 A487:B487 A489:B489 A491:B491 A493:B493 A495:B495 A497:B497 A499:B499 A501:B501 A503:B503 A505:B505 A507:B507">
    <cfRule type="expression" dxfId="85" priority="3">
      <formula>#REF!="F"</formula>
    </cfRule>
    <cfRule type="expression" dxfId="84" priority="4">
      <formula>#REF!="Q"</formula>
    </cfRule>
  </conditionalFormatting>
  <conditionalFormatting sqref="A472:B472 A474:B474 A476:B476 A478:B478 A480:B480 A482:B482 A484:B484 A486:B486 A488:B488 A490:B490 A492:B492 A494:B494 A496:B496 A498:B498 A500:B500 A502:B502 A504:B504 A506:B506">
    <cfRule type="expression" dxfId="83" priority="1">
      <formula>#REF!="F"</formula>
    </cfRule>
    <cfRule type="expression" dxfId="82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H335"/>
  <sheetViews>
    <sheetView zoomScale="85" zoomScaleNormal="85" workbookViewId="0">
      <pane ySplit="1" topLeftCell="A2" activePane="bottomLeft" state="frozen"/>
      <selection activeCell="K162" sqref="K162"/>
      <selection pane="bottomLeft" activeCell="F40" sqref="F40"/>
    </sheetView>
  </sheetViews>
  <sheetFormatPr defaultRowHeight="14.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6" customWidth="1"/>
    <col min="9" max="9" width="7.453125" customWidth="1"/>
    <col min="10" max="10" width="7.1796875" bestFit="1" customWidth="1"/>
    <col min="11" max="11" width="9.453125" bestFit="1" customWidth="1"/>
    <col min="34" max="34" width="9.453125" bestFit="1" customWidth="1"/>
  </cols>
  <sheetData>
    <row r="1" spans="1:34">
      <c r="A1" t="s">
        <v>0</v>
      </c>
      <c r="B1" t="s">
        <v>1</v>
      </c>
      <c r="C1" t="s">
        <v>2</v>
      </c>
      <c r="D1" t="s">
        <v>3</v>
      </c>
      <c r="E1" t="s">
        <v>513</v>
      </c>
      <c r="F1" t="s">
        <v>4</v>
      </c>
      <c r="G1" t="s">
        <v>5</v>
      </c>
      <c r="H1" t="s">
        <v>6</v>
      </c>
      <c r="I1" t="s">
        <v>7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 t="s">
        <v>11</v>
      </c>
    </row>
    <row r="2" spans="1:34">
      <c r="A2" s="1" t="s">
        <v>12</v>
      </c>
      <c r="B2" s="1">
        <v>2022</v>
      </c>
      <c r="C2" s="2">
        <v>44849</v>
      </c>
      <c r="D2" s="1" t="s">
        <v>13</v>
      </c>
      <c r="E2" s="1" t="s">
        <v>518</v>
      </c>
      <c r="F2" s="1" t="s">
        <v>600</v>
      </c>
      <c r="G2" s="1" t="s">
        <v>15</v>
      </c>
      <c r="H2" s="14" t="e">
        <f>(C2-VLOOKUP(F2,Riders!$A$2:$C$213,2,FALSE))/365</f>
        <v>#N/A</v>
      </c>
      <c r="I2" s="1">
        <v>1</v>
      </c>
      <c r="J2" s="4">
        <v>14.047000000000001</v>
      </c>
      <c r="K2" s="4">
        <v>22.521000000000001</v>
      </c>
      <c r="L2" s="4">
        <v>30.553999999999998</v>
      </c>
      <c r="M2" s="4">
        <v>38.451000000000001</v>
      </c>
      <c r="N2" s="4">
        <v>46.334000000000003</v>
      </c>
      <c r="O2" s="4">
        <v>54.216999999999999</v>
      </c>
      <c r="P2" s="53">
        <v>7.1927083333333337E-4</v>
      </c>
      <c r="Q2" s="53">
        <v>8.1156249999999989E-4</v>
      </c>
      <c r="R2" s="53">
        <v>9.0380787037037036E-4</v>
      </c>
      <c r="S2" s="53">
        <v>9.9630787037037027E-4</v>
      </c>
      <c r="T2" s="53">
        <v>1.0884837962962964E-3</v>
      </c>
      <c r="U2" s="53">
        <v>1.1810300925925927E-3</v>
      </c>
      <c r="V2" s="53">
        <v>1.2735069444444445E-3</v>
      </c>
      <c r="W2" s="53">
        <v>1.3665740740740741E-3</v>
      </c>
      <c r="X2" s="53">
        <v>1.4595254629629628E-3</v>
      </c>
      <c r="Y2" s="53">
        <v>1.552337962962963E-3</v>
      </c>
      <c r="Z2" s="53">
        <v>1.6451273148148148E-3</v>
      </c>
      <c r="AA2" s="53">
        <v>1.7381481481481482E-3</v>
      </c>
      <c r="AB2" s="53">
        <v>1.8311921296296297E-3</v>
      </c>
      <c r="AC2" s="53">
        <v>1.9250347222222223E-3</v>
      </c>
      <c r="AD2" s="53">
        <v>2.0193634259259258E-3</v>
      </c>
      <c r="AE2" s="53">
        <v>2.1133796296296295E-3</v>
      </c>
      <c r="AF2" s="53">
        <v>2.2075578703703706E-3</v>
      </c>
      <c r="AG2" s="53">
        <v>2.3008564814814814E-3</v>
      </c>
      <c r="AH2" s="8">
        <f>3.6*3000/(AG2*86400)</f>
        <v>54.327595400263597</v>
      </c>
    </row>
    <row r="3" spans="1:34">
      <c r="A3" s="1" t="s">
        <v>12</v>
      </c>
      <c r="B3" s="1">
        <v>2022</v>
      </c>
      <c r="C3" s="2">
        <v>44849</v>
      </c>
      <c r="D3" s="1" t="s">
        <v>13</v>
      </c>
      <c r="E3" s="1" t="s">
        <v>518</v>
      </c>
      <c r="F3" s="1" t="s">
        <v>557</v>
      </c>
      <c r="G3" s="1" t="s">
        <v>29</v>
      </c>
      <c r="H3" s="14">
        <f>(C3-VLOOKUP(F3,Riders!$A$2:$C$213,2,FALSE))/365</f>
        <v>24.961643835616439</v>
      </c>
      <c r="I3" s="1">
        <v>2</v>
      </c>
      <c r="J3" s="4">
        <v>14.12</v>
      </c>
      <c r="K3" s="4">
        <v>22.66</v>
      </c>
      <c r="L3" s="4">
        <v>30.655000000000001</v>
      </c>
      <c r="M3" s="4">
        <v>38.497</v>
      </c>
      <c r="N3" s="4">
        <v>46.356000000000002</v>
      </c>
      <c r="O3" s="4">
        <v>54.243000000000002</v>
      </c>
      <c r="P3" s="53">
        <v>7.2000000000000005E-4</v>
      </c>
      <c r="Q3" s="53">
        <v>8.1223379629629625E-4</v>
      </c>
      <c r="R3" s="53">
        <v>9.0452546296296288E-4</v>
      </c>
      <c r="S3" s="53">
        <v>9.9656249999999984E-4</v>
      </c>
      <c r="T3" s="53">
        <v>1.088564814814815E-3</v>
      </c>
      <c r="U3" s="53">
        <v>1.1802777777777777E-3</v>
      </c>
      <c r="V3" s="53">
        <v>1.2723958333333335E-3</v>
      </c>
      <c r="W3" s="53">
        <v>1.3644907407407408E-3</v>
      </c>
      <c r="X3" s="53">
        <v>1.4570486111111112E-3</v>
      </c>
      <c r="Y3" s="53">
        <v>1.5496527777777776E-3</v>
      </c>
      <c r="Z3" s="53">
        <v>1.642962962962963E-3</v>
      </c>
      <c r="AA3" s="53">
        <v>1.7363310185185183E-3</v>
      </c>
      <c r="AB3" s="53">
        <v>1.8304398148148149E-3</v>
      </c>
      <c r="AC3" s="53">
        <v>1.924722222222222E-3</v>
      </c>
      <c r="AD3" s="53">
        <v>2.0194212962962965E-3</v>
      </c>
      <c r="AE3" s="53">
        <v>2.1147800925925926E-3</v>
      </c>
      <c r="AF3" s="53">
        <v>2.2109143518518519E-3</v>
      </c>
      <c r="AG3" s="53">
        <v>2.3076157407407407E-3</v>
      </c>
      <c r="AH3" s="8">
        <f t="shared" ref="AH3:AH38" si="0">3.6*3000/(AG3*86400)</f>
        <v>54.168463922799909</v>
      </c>
    </row>
    <row r="4" spans="1:34">
      <c r="A4" s="1" t="s">
        <v>12</v>
      </c>
      <c r="B4" s="1">
        <v>2022</v>
      </c>
      <c r="C4" s="2">
        <v>44849</v>
      </c>
      <c r="D4" s="1" t="s">
        <v>13</v>
      </c>
      <c r="E4" s="1" t="s">
        <v>518</v>
      </c>
      <c r="F4" s="1" t="s">
        <v>601</v>
      </c>
      <c r="G4" s="1" t="s">
        <v>15</v>
      </c>
      <c r="H4" s="14" t="e">
        <f>(C4-VLOOKUP(F4,Riders!$A$2:$C$213,2,FALSE))/365</f>
        <v>#N/A</v>
      </c>
      <c r="I4" s="1">
        <v>3</v>
      </c>
      <c r="J4" s="4">
        <v>14.18</v>
      </c>
      <c r="K4" s="4">
        <v>22.931999999999999</v>
      </c>
      <c r="L4" s="4">
        <v>31.167000000000002</v>
      </c>
      <c r="M4" s="4">
        <v>39.255000000000003</v>
      </c>
      <c r="N4" s="4">
        <v>47.218000000000004</v>
      </c>
      <c r="O4" s="4">
        <v>55.063000000000002</v>
      </c>
      <c r="P4" s="53">
        <v>7.2803240740740738E-4</v>
      </c>
      <c r="Q4" s="53">
        <v>8.1930555555555543E-4</v>
      </c>
      <c r="R4" s="53">
        <v>9.1050925925925924E-4</v>
      </c>
      <c r="S4" s="53">
        <v>1.0023263888888888E-3</v>
      </c>
      <c r="T4" s="53">
        <v>1.0947569444444444E-3</v>
      </c>
      <c r="U4" s="53">
        <v>1.1874305555555555E-3</v>
      </c>
      <c r="V4" s="53">
        <v>1.2797222222222222E-3</v>
      </c>
      <c r="W4" s="53">
        <v>1.3721064814814813E-3</v>
      </c>
      <c r="X4" s="53">
        <v>1.4649074074074072E-3</v>
      </c>
      <c r="Y4" s="53">
        <v>1.5586458333333335E-3</v>
      </c>
      <c r="Z4" s="53">
        <v>1.6516435185185184E-3</v>
      </c>
      <c r="AA4" s="53">
        <v>1.7449074074074075E-3</v>
      </c>
      <c r="AB4" s="53">
        <v>1.8381712962962963E-3</v>
      </c>
      <c r="AC4" s="53">
        <v>1.932337962962963E-3</v>
      </c>
      <c r="AD4" s="53">
        <v>2.0271759259259258E-3</v>
      </c>
      <c r="AE4" s="53">
        <v>2.1224074074074075E-3</v>
      </c>
      <c r="AF4" s="53">
        <v>2.2176967592592591E-3</v>
      </c>
      <c r="AG4" s="53">
        <v>2.3142013888888891E-3</v>
      </c>
      <c r="AH4" s="8">
        <f t="shared" si="0"/>
        <v>54.014313793155182</v>
      </c>
    </row>
    <row r="5" spans="1:34">
      <c r="A5" s="1" t="s">
        <v>12</v>
      </c>
      <c r="B5" s="1">
        <v>2022</v>
      </c>
      <c r="C5" s="2">
        <v>44849</v>
      </c>
      <c r="D5" s="1" t="s">
        <v>13</v>
      </c>
      <c r="E5" s="1" t="s">
        <v>518</v>
      </c>
      <c r="F5" s="1" t="s">
        <v>559</v>
      </c>
      <c r="G5" s="1" t="s">
        <v>25</v>
      </c>
      <c r="H5" s="14">
        <f>(C5-VLOOKUP(F5,Riders!$A$2:$C$213,2,FALSE))/365</f>
        <v>25.564383561643837</v>
      </c>
      <c r="I5" s="1">
        <v>4</v>
      </c>
      <c r="J5" s="4">
        <v>14.526</v>
      </c>
      <c r="K5" s="4">
        <v>23.178999999999998</v>
      </c>
      <c r="L5" s="4">
        <v>31.202000000000002</v>
      </c>
      <c r="M5" s="4">
        <v>39.078000000000003</v>
      </c>
      <c r="N5" s="4">
        <v>46.96</v>
      </c>
      <c r="O5" s="4">
        <v>54.863999999999997</v>
      </c>
      <c r="P5" s="53">
        <v>7.2670138888888903E-4</v>
      </c>
      <c r="Q5" s="53">
        <v>8.1835648148148154E-4</v>
      </c>
      <c r="R5" s="53">
        <v>9.0984953703703703E-4</v>
      </c>
      <c r="S5" s="53">
        <v>1.0012731481481481E-3</v>
      </c>
      <c r="T5" s="53">
        <v>1.0931712962962963E-3</v>
      </c>
      <c r="U5" s="53">
        <v>1.1856597222222223E-3</v>
      </c>
      <c r="V5" s="53">
        <v>1.2788773148148149E-3</v>
      </c>
      <c r="W5" s="53">
        <v>1.3719444444444445E-3</v>
      </c>
      <c r="X5" s="53">
        <v>1.4654513888888892E-3</v>
      </c>
      <c r="Y5" s="53">
        <v>1.5589120370370368E-3</v>
      </c>
      <c r="Z5" s="53">
        <v>1.6535532407407408E-3</v>
      </c>
      <c r="AA5" s="53">
        <v>1.7479861111111114E-3</v>
      </c>
      <c r="AB5" s="53">
        <v>1.8429976851851851E-3</v>
      </c>
      <c r="AC5" s="53">
        <v>1.9380555555555555E-3</v>
      </c>
      <c r="AD5" s="53">
        <v>2.0341087962962964E-3</v>
      </c>
      <c r="AE5" s="53">
        <v>2.1301967592592592E-3</v>
      </c>
      <c r="AF5" s="53">
        <v>2.2270717592592594E-3</v>
      </c>
      <c r="AG5" s="53">
        <v>2.3239814814814816E-3</v>
      </c>
      <c r="AH5" s="8">
        <f t="shared" si="0"/>
        <v>53.787003466273553</v>
      </c>
    </row>
    <row r="6" spans="1:34">
      <c r="A6" s="1" t="s">
        <v>12</v>
      </c>
      <c r="B6" s="1">
        <v>2022</v>
      </c>
      <c r="C6" s="2">
        <v>44849</v>
      </c>
      <c r="D6" s="1" t="s">
        <v>13</v>
      </c>
      <c r="E6" s="1" t="s">
        <v>518</v>
      </c>
      <c r="F6" s="1" t="s">
        <v>560</v>
      </c>
      <c r="G6" s="1" t="s">
        <v>25</v>
      </c>
      <c r="H6" s="14" t="e">
        <f>(C6-VLOOKUP(F6,Riders!$A$2:$C$213,2,FALSE))/365</f>
        <v>#N/A</v>
      </c>
      <c r="I6" s="1">
        <v>5</v>
      </c>
      <c r="J6" s="4">
        <v>14.205</v>
      </c>
      <c r="K6" s="4">
        <v>22.553000000000001</v>
      </c>
      <c r="L6" s="4">
        <v>30.494</v>
      </c>
      <c r="M6" s="4">
        <v>38.412999999999997</v>
      </c>
      <c r="N6" s="4">
        <v>46.478999999999999</v>
      </c>
      <c r="O6" s="4">
        <v>54.628999999999998</v>
      </c>
      <c r="P6" s="53">
        <v>7.2777777777777782E-4</v>
      </c>
      <c r="Q6" s="53">
        <v>8.2236111111111106E-4</v>
      </c>
      <c r="R6" s="53">
        <v>9.1665509259259261E-4</v>
      </c>
      <c r="S6" s="53">
        <v>1.0102430555555557E-3</v>
      </c>
      <c r="T6" s="53">
        <v>1.1047916666666667E-3</v>
      </c>
      <c r="U6" s="53">
        <v>1.1987847222222224E-3</v>
      </c>
      <c r="V6" s="53">
        <v>1.2930208333333333E-3</v>
      </c>
      <c r="W6" s="53">
        <v>1.3873263888888887E-3</v>
      </c>
      <c r="X6" s="53">
        <v>1.4820370370370369E-3</v>
      </c>
      <c r="Y6" s="53">
        <v>1.5768055555555555E-3</v>
      </c>
      <c r="Z6" s="53">
        <v>1.6717939814814814E-3</v>
      </c>
      <c r="AA6" s="53">
        <v>1.7661805555555556E-3</v>
      </c>
      <c r="AB6" s="53">
        <v>1.8609259259259258E-3</v>
      </c>
      <c r="AC6" s="53">
        <v>1.9559259259259256E-3</v>
      </c>
      <c r="AD6" s="53">
        <v>2.0513078703703704E-3</v>
      </c>
      <c r="AE6" s="53">
        <v>2.1466550925925928E-3</v>
      </c>
      <c r="AF6" s="53">
        <v>2.2427199074074072E-3</v>
      </c>
      <c r="AG6" s="53">
        <v>2.3390509259259258E-3</v>
      </c>
      <c r="AH6" s="8">
        <f t="shared" si="0"/>
        <v>53.440478193315982</v>
      </c>
    </row>
    <row r="7" spans="1:34">
      <c r="A7" s="1" t="s">
        <v>12</v>
      </c>
      <c r="B7" s="1">
        <v>2022</v>
      </c>
      <c r="C7" s="2">
        <v>44849</v>
      </c>
      <c r="D7" s="1" t="s">
        <v>13</v>
      </c>
      <c r="E7" s="1" t="s">
        <v>518</v>
      </c>
      <c r="F7" s="1" t="s">
        <v>566</v>
      </c>
      <c r="G7" s="1" t="s">
        <v>36</v>
      </c>
      <c r="H7" s="14">
        <f>(C7-VLOOKUP(F7,Riders!$A$2:$C$213,2,FALSE))/365</f>
        <v>23.287671232876711</v>
      </c>
      <c r="I7" s="1">
        <v>6</v>
      </c>
      <c r="J7" s="4">
        <v>13.686999999999999</v>
      </c>
      <c r="K7" s="4">
        <v>21.907</v>
      </c>
      <c r="L7" s="4">
        <v>29.835000000000001</v>
      </c>
      <c r="M7" s="4">
        <v>37.694000000000003</v>
      </c>
      <c r="N7" s="4">
        <v>45.597000000000001</v>
      </c>
      <c r="O7" s="4">
        <v>53.518999999999998</v>
      </c>
      <c r="P7" s="53">
        <v>7.1218750000000004E-4</v>
      </c>
      <c r="Q7" s="53">
        <v>8.0575231481481481E-4</v>
      </c>
      <c r="R7" s="53">
        <v>8.9923611111111107E-4</v>
      </c>
      <c r="S7" s="53">
        <v>9.9225694444444448E-4</v>
      </c>
      <c r="T7" s="53">
        <v>1.0856134259259259E-3</v>
      </c>
      <c r="U7" s="53">
        <v>1.1801620370370371E-3</v>
      </c>
      <c r="V7" s="53">
        <v>1.2751967592592591E-3</v>
      </c>
      <c r="W7" s="53">
        <v>1.3706365740740742E-3</v>
      </c>
      <c r="X7" s="53">
        <v>1.4663773148148147E-3</v>
      </c>
      <c r="Y7" s="53">
        <v>1.5630439814814814E-3</v>
      </c>
      <c r="Z7" s="53">
        <v>1.6605787037037034E-3</v>
      </c>
      <c r="AA7" s="53">
        <v>1.7590740740740741E-3</v>
      </c>
      <c r="AB7" s="53">
        <v>1.8584259259259259E-3</v>
      </c>
      <c r="AC7" s="53">
        <v>1.9592592592592591E-3</v>
      </c>
      <c r="AD7" s="53">
        <v>2.0615625E-3</v>
      </c>
      <c r="AE7" s="53">
        <v>2.165300925925926E-3</v>
      </c>
      <c r="AF7" s="53">
        <v>2.2700694444444443E-3</v>
      </c>
      <c r="AG7" s="53">
        <v>2.3762037037037037E-3</v>
      </c>
      <c r="AH7" s="8">
        <f t="shared" si="0"/>
        <v>52.604917585629117</v>
      </c>
    </row>
    <row r="8" spans="1:34">
      <c r="A8" s="1" t="s">
        <v>12</v>
      </c>
      <c r="B8" s="1">
        <v>2022</v>
      </c>
      <c r="C8" s="2">
        <v>44849</v>
      </c>
      <c r="D8" s="1" t="s">
        <v>13</v>
      </c>
      <c r="E8" s="1" t="s">
        <v>518</v>
      </c>
      <c r="F8" s="1" t="s">
        <v>569</v>
      </c>
      <c r="G8" s="1" t="s">
        <v>56</v>
      </c>
      <c r="H8" s="14">
        <f>(C8-VLOOKUP(F8,Riders!$A$2:$C$213,2,FALSE))/365</f>
        <v>32.969863013698628</v>
      </c>
      <c r="I8" s="1">
        <v>7</v>
      </c>
      <c r="J8" s="4">
        <v>15.292999999999999</v>
      </c>
      <c r="K8" s="4">
        <v>24.108000000000001</v>
      </c>
      <c r="L8" s="4">
        <v>32.366</v>
      </c>
      <c r="M8" s="4">
        <v>40.408999999999999</v>
      </c>
      <c r="N8" s="4">
        <v>48.423999999999999</v>
      </c>
      <c r="O8" s="4">
        <v>56.408000000000001</v>
      </c>
      <c r="P8" s="53">
        <v>7.4559027777777774E-4</v>
      </c>
      <c r="Q8" s="53">
        <v>8.3866898148148147E-4</v>
      </c>
      <c r="R8" s="53">
        <v>9.3229166666666666E-4</v>
      </c>
      <c r="S8" s="53">
        <v>1.025763888888889E-3</v>
      </c>
      <c r="T8" s="53">
        <v>1.1199537037037037E-3</v>
      </c>
      <c r="U8" s="53">
        <v>1.2140162037037037E-3</v>
      </c>
      <c r="V8" s="53">
        <v>1.3088194444444443E-3</v>
      </c>
      <c r="W8" s="53">
        <v>1.404259259259259E-3</v>
      </c>
      <c r="X8" s="53">
        <v>1.499837962962963E-3</v>
      </c>
      <c r="Y8" s="53">
        <v>1.5958912037037038E-3</v>
      </c>
      <c r="Z8" s="53">
        <v>1.6922569444444441E-3</v>
      </c>
      <c r="AA8" s="53">
        <v>1.7889814814814815E-3</v>
      </c>
      <c r="AB8" s="53">
        <v>1.8863425925925925E-3</v>
      </c>
      <c r="AC8" s="53">
        <v>1.9835069444444444E-3</v>
      </c>
      <c r="AD8" s="53">
        <v>2.0815509259259259E-3</v>
      </c>
      <c r="AE8" s="53">
        <v>2.1795833333333333E-3</v>
      </c>
      <c r="AF8" s="53">
        <v>2.278611111111111E-3</v>
      </c>
      <c r="AG8" s="53">
        <v>2.3775925925925926E-3</v>
      </c>
      <c r="AH8" s="8">
        <f t="shared" si="0"/>
        <v>52.574188020873898</v>
      </c>
    </row>
    <row r="9" spans="1:34">
      <c r="A9" s="1" t="s">
        <v>12</v>
      </c>
      <c r="B9" s="1">
        <v>2022</v>
      </c>
      <c r="C9" s="2">
        <v>44849</v>
      </c>
      <c r="D9" s="1" t="s">
        <v>13</v>
      </c>
      <c r="E9" s="1" t="s">
        <v>518</v>
      </c>
      <c r="F9" s="1" t="s">
        <v>308</v>
      </c>
      <c r="G9" s="1" t="s">
        <v>53</v>
      </c>
      <c r="H9" s="14">
        <f>(C9-VLOOKUP(F9,Riders!$A$2:$C$213,2,FALSE))/365</f>
        <v>23.24931506849315</v>
      </c>
      <c r="I9" s="1">
        <v>8</v>
      </c>
      <c r="J9" s="4">
        <v>14.170999999999999</v>
      </c>
      <c r="K9" s="4">
        <v>22.762</v>
      </c>
      <c r="L9" s="4">
        <v>30.940999999999999</v>
      </c>
      <c r="M9" s="4">
        <v>39.088000000000001</v>
      </c>
      <c r="N9" s="4">
        <v>47.307000000000002</v>
      </c>
      <c r="O9" s="4">
        <v>55.622</v>
      </c>
      <c r="P9" s="53">
        <v>7.4039351851851859E-4</v>
      </c>
      <c r="Q9" s="53">
        <v>8.3739583333333322E-4</v>
      </c>
      <c r="R9" s="53">
        <v>9.3429398148148159E-4</v>
      </c>
      <c r="S9" s="53">
        <v>1.0309837962962963E-3</v>
      </c>
      <c r="T9" s="53">
        <v>1.1270370370370371E-3</v>
      </c>
      <c r="U9" s="53">
        <v>1.2225925925925926E-3</v>
      </c>
      <c r="V9" s="53">
        <v>1.3184374999999999E-3</v>
      </c>
      <c r="W9" s="53">
        <v>1.4143171296296297E-3</v>
      </c>
      <c r="X9" s="53">
        <v>1.5098611111111111E-3</v>
      </c>
      <c r="Y9" s="53">
        <v>1.6050231481481482E-3</v>
      </c>
      <c r="Z9" s="53">
        <v>1.7004513888888887E-3</v>
      </c>
      <c r="AA9" s="53">
        <v>1.7938310185185186E-3</v>
      </c>
      <c r="AB9" s="53">
        <v>1.8911342592592593E-3</v>
      </c>
      <c r="AC9" s="53">
        <v>1.9871759259259261E-3</v>
      </c>
      <c r="AD9" s="53">
        <v>2.0842129629629626E-3</v>
      </c>
      <c r="AE9" s="53">
        <v>2.1823148148148144E-3</v>
      </c>
      <c r="AF9" s="53">
        <v>2.2809375E-3</v>
      </c>
      <c r="AG9" s="53">
        <v>2.3803240740740742E-3</v>
      </c>
      <c r="AH9" s="8">
        <f t="shared" si="0"/>
        <v>52.513857823592332</v>
      </c>
    </row>
    <row r="10" spans="1:34">
      <c r="A10" s="1" t="s">
        <v>12</v>
      </c>
      <c r="B10" s="1">
        <v>2022</v>
      </c>
      <c r="C10" s="2">
        <v>44849</v>
      </c>
      <c r="D10" s="1" t="s">
        <v>13</v>
      </c>
      <c r="E10" s="1" t="s">
        <v>518</v>
      </c>
      <c r="F10" s="1" t="s">
        <v>602</v>
      </c>
      <c r="G10" s="1" t="s">
        <v>19</v>
      </c>
      <c r="H10" s="14">
        <f>(C10-VLOOKUP(F10,Riders!$A$2:$C$213,2,FALSE))/365</f>
        <v>19.923287671232877</v>
      </c>
      <c r="I10" s="1">
        <v>9</v>
      </c>
      <c r="J10" s="4">
        <v>14.3</v>
      </c>
      <c r="K10" s="4">
        <v>23.111000000000001</v>
      </c>
      <c r="L10" s="4">
        <v>31.4</v>
      </c>
      <c r="M10" s="4">
        <v>39.613</v>
      </c>
      <c r="N10" s="4">
        <v>47.850999999999999</v>
      </c>
      <c r="O10" s="4">
        <v>56.162999999999997</v>
      </c>
      <c r="P10" s="53">
        <v>7.460532407407407E-4</v>
      </c>
      <c r="Q10" s="53">
        <v>8.4216435185185186E-4</v>
      </c>
      <c r="R10" s="53">
        <v>9.3878472222222226E-4</v>
      </c>
      <c r="S10" s="53">
        <v>1.0362268518518518E-3</v>
      </c>
      <c r="T10" s="53">
        <v>1.133287037037037E-3</v>
      </c>
      <c r="U10" s="53">
        <v>1.2306134259259258E-3</v>
      </c>
      <c r="V10" s="53">
        <v>1.3274305555555557E-3</v>
      </c>
      <c r="W10" s="53">
        <v>1.424710648148148E-3</v>
      </c>
      <c r="X10" s="53">
        <v>1.5219097222222222E-3</v>
      </c>
      <c r="Y10" s="53">
        <v>1.6189583333333334E-3</v>
      </c>
      <c r="Z10" s="53">
        <v>1.7160763888888887E-3</v>
      </c>
      <c r="AA10" s="53">
        <v>1.8133912037037036E-3</v>
      </c>
      <c r="AB10" s="53">
        <v>1.9107523148148148E-3</v>
      </c>
      <c r="AC10" s="53">
        <v>2.0082986111111113E-3</v>
      </c>
      <c r="AD10" s="53">
        <v>2.1069560185185184E-3</v>
      </c>
      <c r="AE10" s="53">
        <v>2.2055902777777777E-3</v>
      </c>
      <c r="AF10" s="53">
        <v>2.3047916666666668E-3</v>
      </c>
      <c r="AG10" s="53">
        <v>2.4051157407407407E-3</v>
      </c>
      <c r="AH10" s="8">
        <f t="shared" si="0"/>
        <v>51.972550793543853</v>
      </c>
    </row>
    <row r="11" spans="1:34">
      <c r="A11" s="1" t="s">
        <v>12</v>
      </c>
      <c r="B11" s="1">
        <v>2022</v>
      </c>
      <c r="C11" s="2">
        <v>44849</v>
      </c>
      <c r="D11" s="1" t="s">
        <v>13</v>
      </c>
      <c r="E11" s="1" t="s">
        <v>518</v>
      </c>
      <c r="F11" s="1" t="s">
        <v>327</v>
      </c>
      <c r="G11" s="1" t="s">
        <v>53</v>
      </c>
      <c r="H11" s="14">
        <f>(C11-VLOOKUP(F11,Riders!$A$2:$C$213,2,FALSE))/365</f>
        <v>21.816438356164383</v>
      </c>
      <c r="I11" s="1">
        <v>10</v>
      </c>
      <c r="J11" s="4">
        <v>14.234</v>
      </c>
      <c r="K11" s="4">
        <v>22.8</v>
      </c>
      <c r="L11" s="4">
        <v>30.965</v>
      </c>
      <c r="M11" s="4">
        <v>39.027000000000001</v>
      </c>
      <c r="N11" s="4">
        <v>47.036999999999999</v>
      </c>
      <c r="O11" s="4">
        <v>55.064</v>
      </c>
      <c r="P11" s="53">
        <v>7.3071759259259259E-4</v>
      </c>
      <c r="Q11" s="53">
        <v>8.2510416666666669E-4</v>
      </c>
      <c r="R11" s="53">
        <v>9.1966435185185174E-4</v>
      </c>
      <c r="S11" s="53">
        <v>1.0149652777777776E-3</v>
      </c>
      <c r="T11" s="53">
        <v>1.1104629629629631E-3</v>
      </c>
      <c r="U11" s="53">
        <v>1.2062500000000001E-3</v>
      </c>
      <c r="V11" s="53">
        <v>1.3028124999999999E-3</v>
      </c>
      <c r="W11" s="53">
        <v>1.3984490740740743E-3</v>
      </c>
      <c r="X11" s="53">
        <v>1.4940393518518516E-3</v>
      </c>
      <c r="Y11" s="53">
        <v>1.5906828703703701E-3</v>
      </c>
      <c r="Z11" s="53">
        <v>1.6870023148148148E-3</v>
      </c>
      <c r="AA11" s="53">
        <v>1.7843402777777777E-3</v>
      </c>
      <c r="AB11" s="53">
        <v>1.8830208333333331E-3</v>
      </c>
      <c r="AC11" s="53">
        <v>1.9836574074074075E-3</v>
      </c>
      <c r="AD11" s="53">
        <v>2.0851504629629627E-3</v>
      </c>
      <c r="AE11" s="53">
        <v>2.1894097222222224E-3</v>
      </c>
      <c r="AF11" s="53">
        <v>2.2958912037037041E-3</v>
      </c>
      <c r="AG11" s="53">
        <v>2.4056944444444442E-3</v>
      </c>
      <c r="AH11" s="8">
        <f t="shared" si="0"/>
        <v>51.960048496045268</v>
      </c>
    </row>
    <row r="12" spans="1:34">
      <c r="A12" s="1" t="s">
        <v>12</v>
      </c>
      <c r="B12" s="1">
        <v>2022</v>
      </c>
      <c r="C12" s="2">
        <v>44849</v>
      </c>
      <c r="D12" s="1" t="s">
        <v>13</v>
      </c>
      <c r="E12" s="1" t="s">
        <v>518</v>
      </c>
      <c r="F12" s="1" t="s">
        <v>564</v>
      </c>
      <c r="G12" s="1" t="s">
        <v>17</v>
      </c>
      <c r="H12" s="14">
        <f>(C12-VLOOKUP(F12,Riders!$A$2:$C$213,2,FALSE))/365</f>
        <v>24.906849315068492</v>
      </c>
      <c r="I12" s="1">
        <v>11</v>
      </c>
      <c r="J12" s="4">
        <v>13.817</v>
      </c>
      <c r="K12" s="4">
        <v>22.375</v>
      </c>
      <c r="L12" s="4">
        <v>30.594000000000001</v>
      </c>
      <c r="M12" s="4">
        <v>38.76</v>
      </c>
      <c r="N12" s="4">
        <v>46.875</v>
      </c>
      <c r="O12" s="4">
        <v>55.045000000000002</v>
      </c>
      <c r="P12" s="53">
        <v>7.3201388888888893E-4</v>
      </c>
      <c r="Q12" s="53">
        <v>8.2730324074074075E-4</v>
      </c>
      <c r="R12" s="53">
        <v>9.2334490740740745E-4</v>
      </c>
      <c r="S12" s="53">
        <v>1.0198611111111109E-3</v>
      </c>
      <c r="T12" s="53">
        <v>1.1165162037037038E-3</v>
      </c>
      <c r="U12" s="53">
        <v>1.212673611111111E-3</v>
      </c>
      <c r="V12" s="53">
        <v>1.3092129629629628E-3</v>
      </c>
      <c r="W12" s="53">
        <v>1.4062962962962961E-3</v>
      </c>
      <c r="X12" s="53">
        <v>1.5040856481481483E-3</v>
      </c>
      <c r="Y12" s="53">
        <v>1.6024189814814816E-3</v>
      </c>
      <c r="Z12" s="53">
        <v>1.7017708333333331E-3</v>
      </c>
      <c r="AA12" s="53">
        <v>1.8007291666666666E-3</v>
      </c>
      <c r="AB12" s="53">
        <v>1.9007986111111109E-3</v>
      </c>
      <c r="AC12" s="53">
        <v>2.0011574074074077E-3</v>
      </c>
      <c r="AD12" s="53">
        <v>2.1020717592592593E-3</v>
      </c>
      <c r="AE12" s="53">
        <v>2.2037384259259258E-3</v>
      </c>
      <c r="AF12" s="53">
        <v>2.3063078703703705E-3</v>
      </c>
      <c r="AG12" s="53">
        <v>2.4098611111111113E-3</v>
      </c>
      <c r="AH12" s="8">
        <f t="shared" si="0"/>
        <v>51.870209209843807</v>
      </c>
    </row>
    <row r="13" spans="1:34">
      <c r="A13" s="1" t="s">
        <v>12</v>
      </c>
      <c r="B13" s="1">
        <v>2022</v>
      </c>
      <c r="C13" s="2">
        <v>44849</v>
      </c>
      <c r="D13" s="1" t="s">
        <v>13</v>
      </c>
      <c r="E13" s="1" t="s">
        <v>518</v>
      </c>
      <c r="F13" s="1" t="s">
        <v>604</v>
      </c>
      <c r="G13" s="1" t="s">
        <v>27</v>
      </c>
      <c r="H13" s="14">
        <f>(C13-VLOOKUP(F13,Riders!$A$2:$C$213,2,FALSE))/365</f>
        <v>20.876712328767123</v>
      </c>
      <c r="I13" s="1">
        <v>12</v>
      </c>
      <c r="J13" s="4">
        <v>13.999000000000001</v>
      </c>
      <c r="K13" s="4">
        <v>22.931000000000001</v>
      </c>
      <c r="L13" s="4">
        <v>31.664000000000001</v>
      </c>
      <c r="M13" s="4">
        <v>40.348999999999997</v>
      </c>
      <c r="N13" s="4">
        <v>48.969000000000001</v>
      </c>
      <c r="O13" s="4">
        <v>57.503999999999998</v>
      </c>
      <c r="P13" s="53">
        <v>7.6417824074074072E-4</v>
      </c>
      <c r="Q13" s="53">
        <v>8.6282407407407401E-4</v>
      </c>
      <c r="R13" s="53">
        <v>9.6143518518518529E-4</v>
      </c>
      <c r="S13" s="53">
        <v>1.0600694444444444E-3</v>
      </c>
      <c r="T13" s="53">
        <v>1.1586226851851851E-3</v>
      </c>
      <c r="U13" s="53">
        <v>1.2570601851851853E-3</v>
      </c>
      <c r="V13" s="53">
        <v>1.3561111111111109E-3</v>
      </c>
      <c r="W13" s="53">
        <v>1.4546875E-3</v>
      </c>
      <c r="X13" s="53">
        <v>1.5536342592592592E-3</v>
      </c>
      <c r="Y13" s="53">
        <v>1.6520717592592592E-3</v>
      </c>
      <c r="Z13" s="53">
        <v>1.7506018518518519E-3</v>
      </c>
      <c r="AA13" s="53">
        <v>1.8487615740740741E-3</v>
      </c>
      <c r="AB13" s="53">
        <v>1.9473611111111109E-3</v>
      </c>
      <c r="AC13" s="53">
        <v>2.0451273148148147E-3</v>
      </c>
      <c r="AD13" s="53">
        <v>2.1407523148148145E-3</v>
      </c>
      <c r="AE13" s="53">
        <v>2.2406365740740741E-3</v>
      </c>
      <c r="AF13" s="53">
        <v>2.3373379629629629E-3</v>
      </c>
      <c r="AG13" s="53">
        <v>2.4348726851851853E-3</v>
      </c>
      <c r="AH13" s="8">
        <f t="shared" si="0"/>
        <v>51.337386451683436</v>
      </c>
    </row>
    <row r="14" spans="1:34">
      <c r="A14" s="1" t="s">
        <v>12</v>
      </c>
      <c r="B14" s="1">
        <v>2022</v>
      </c>
      <c r="C14" s="2">
        <v>44849</v>
      </c>
      <c r="D14" s="1" t="s">
        <v>13</v>
      </c>
      <c r="E14" s="1" t="s">
        <v>518</v>
      </c>
      <c r="F14" s="1" t="s">
        <v>630</v>
      </c>
      <c r="G14" s="1" t="s">
        <v>239</v>
      </c>
      <c r="H14" s="14" t="e">
        <f>(C14-VLOOKUP(F14,Riders!$A$2:$C$213,2,FALSE))/365</f>
        <v>#N/A</v>
      </c>
      <c r="I14" s="1">
        <v>13</v>
      </c>
      <c r="J14" s="4">
        <v>14.185</v>
      </c>
      <c r="K14" s="4">
        <v>22.91</v>
      </c>
      <c r="L14" s="4">
        <v>31.364999999999998</v>
      </c>
      <c r="M14" s="4">
        <v>39.853000000000002</v>
      </c>
      <c r="N14" s="4">
        <v>48.485999999999997</v>
      </c>
      <c r="O14" s="4">
        <v>57.241</v>
      </c>
      <c r="P14" s="53">
        <v>7.6315972222222226E-4</v>
      </c>
      <c r="Q14" s="53">
        <v>8.6340277777777793E-4</v>
      </c>
      <c r="R14" s="53">
        <v>9.6276620370370364E-4</v>
      </c>
      <c r="S14" s="53">
        <v>1.062222222222222E-3</v>
      </c>
      <c r="T14" s="53">
        <v>1.1615162037037037E-3</v>
      </c>
      <c r="U14" s="53">
        <v>1.2611574074074072E-3</v>
      </c>
      <c r="V14" s="53">
        <v>1.3611458333333333E-3</v>
      </c>
      <c r="W14" s="53">
        <v>1.4610763888888891E-3</v>
      </c>
      <c r="X14" s="53">
        <v>1.560949074074074E-3</v>
      </c>
      <c r="Y14" s="53">
        <v>1.660625E-3</v>
      </c>
      <c r="Z14" s="53">
        <v>1.7605439814814816E-3</v>
      </c>
      <c r="AA14" s="53">
        <v>1.8609953703703703E-3</v>
      </c>
      <c r="AB14" s="53">
        <v>1.9613194444444444E-3</v>
      </c>
      <c r="AC14" s="53">
        <v>2.0614699074074073E-3</v>
      </c>
      <c r="AD14" s="53">
        <v>2.162361111111111E-3</v>
      </c>
      <c r="AE14" s="53">
        <v>2.2625810185185184E-3</v>
      </c>
      <c r="AF14" s="53">
        <v>2.3644212962962963E-3</v>
      </c>
      <c r="AG14" s="53">
        <v>2.4680787037037037E-3</v>
      </c>
      <c r="AH14" s="8">
        <f t="shared" si="0"/>
        <v>50.64668311120699</v>
      </c>
    </row>
    <row r="15" spans="1:34">
      <c r="A15" s="1" t="s">
        <v>12</v>
      </c>
      <c r="B15" s="1">
        <v>2022</v>
      </c>
      <c r="C15" s="2">
        <v>44849</v>
      </c>
      <c r="D15" s="1" t="s">
        <v>13</v>
      </c>
      <c r="E15" s="1" t="s">
        <v>518</v>
      </c>
      <c r="F15" s="1" t="s">
        <v>607</v>
      </c>
      <c r="G15" s="1" t="s">
        <v>38</v>
      </c>
      <c r="H15" s="14" t="e">
        <f>(C15-VLOOKUP(F15,Riders!$A$2:$C$213,2,FALSE))/365</f>
        <v>#N/A</v>
      </c>
      <c r="I15" s="1">
        <v>14</v>
      </c>
      <c r="J15" s="4">
        <v>14.013999999999999</v>
      </c>
      <c r="K15" s="4">
        <v>22.58</v>
      </c>
      <c r="L15" s="4">
        <v>30.94</v>
      </c>
      <c r="M15" s="4">
        <v>39.415999999999997</v>
      </c>
      <c r="N15" s="4">
        <v>48.015000000000001</v>
      </c>
      <c r="O15" s="4">
        <v>56.753</v>
      </c>
      <c r="P15" s="53">
        <v>7.5687500000000006E-4</v>
      </c>
      <c r="Q15" s="53">
        <v>8.5597222222222227E-4</v>
      </c>
      <c r="R15" s="53">
        <v>9.5508101851851841E-4</v>
      </c>
      <c r="S15" s="53">
        <v>1.0547222222222223E-3</v>
      </c>
      <c r="T15" s="53">
        <v>1.1542939814814816E-3</v>
      </c>
      <c r="U15" s="53">
        <v>1.2545833333333335E-3</v>
      </c>
      <c r="V15" s="53">
        <v>1.3543055555555556E-3</v>
      </c>
      <c r="W15" s="53">
        <v>1.4542476851851854E-3</v>
      </c>
      <c r="X15" s="53">
        <v>1.5542245370370371E-3</v>
      </c>
      <c r="Y15" s="53">
        <v>1.654386574074074E-3</v>
      </c>
      <c r="Z15" s="53">
        <v>1.7543749999999999E-3</v>
      </c>
      <c r="AA15" s="53">
        <v>1.8550925925925924E-3</v>
      </c>
      <c r="AB15" s="53">
        <v>1.9561342592592595E-3</v>
      </c>
      <c r="AC15" s="53">
        <v>2.0571990740740741E-3</v>
      </c>
      <c r="AD15" s="53">
        <v>2.1593055555555554E-3</v>
      </c>
      <c r="AE15" s="53">
        <v>2.2626041666666667E-3</v>
      </c>
      <c r="AF15" s="53">
        <v>2.3667708333333331E-3</v>
      </c>
      <c r="AG15" s="53">
        <v>2.4717939814814815E-3</v>
      </c>
      <c r="AH15" s="8">
        <f t="shared" si="0"/>
        <v>50.570557634047098</v>
      </c>
    </row>
    <row r="16" spans="1:34">
      <c r="A16" s="1" t="s">
        <v>12</v>
      </c>
      <c r="B16" s="1">
        <v>2022</v>
      </c>
      <c r="C16" s="2">
        <v>44849</v>
      </c>
      <c r="D16" s="1" t="s">
        <v>13</v>
      </c>
      <c r="E16" s="1" t="s">
        <v>518</v>
      </c>
      <c r="F16" s="1" t="s">
        <v>584</v>
      </c>
      <c r="G16" s="1" t="s">
        <v>15</v>
      </c>
      <c r="H16" s="14" t="e">
        <f>(C16-VLOOKUP(F16,Riders!$A$2:$C$213,2,FALSE))/365</f>
        <v>#N/A</v>
      </c>
      <c r="I16" s="1">
        <v>15</v>
      </c>
      <c r="J16" s="4">
        <v>13.858000000000001</v>
      </c>
      <c r="K16" s="4">
        <v>22.568999999999999</v>
      </c>
      <c r="L16" s="4">
        <v>30.954000000000001</v>
      </c>
      <c r="M16" s="4">
        <v>39.32</v>
      </c>
      <c r="N16" s="4">
        <v>47.741</v>
      </c>
      <c r="O16" s="4">
        <v>56.188000000000002</v>
      </c>
      <c r="P16" s="53">
        <v>7.4893518518518527E-4</v>
      </c>
      <c r="Q16" s="53">
        <v>8.4833333333333332E-4</v>
      </c>
      <c r="R16" s="53">
        <v>9.479745370370371E-4</v>
      </c>
      <c r="S16" s="53">
        <v>1.0480555555555553E-3</v>
      </c>
      <c r="T16" s="53">
        <v>1.1480208333333334E-3</v>
      </c>
      <c r="U16" s="53">
        <v>1.2480439814814815E-3</v>
      </c>
      <c r="V16" s="53">
        <v>1.3485532407407407E-3</v>
      </c>
      <c r="W16" s="53">
        <v>1.4493287037037035E-3</v>
      </c>
      <c r="X16" s="53">
        <v>1.5510763888888889E-3</v>
      </c>
      <c r="Y16" s="53">
        <v>1.6528356481481481E-3</v>
      </c>
      <c r="Z16" s="53">
        <v>1.7548032407407408E-3</v>
      </c>
      <c r="AA16" s="53">
        <v>1.8565162037037038E-3</v>
      </c>
      <c r="AB16" s="53">
        <v>1.9591087962962965E-3</v>
      </c>
      <c r="AC16" s="53">
        <v>2.0613888888888891E-3</v>
      </c>
      <c r="AD16" s="53">
        <v>2.163935185185185E-3</v>
      </c>
      <c r="AE16" s="53">
        <v>2.2663888888888885E-3</v>
      </c>
      <c r="AF16" s="53">
        <v>2.3696296296296295E-3</v>
      </c>
      <c r="AG16" s="53">
        <v>2.4727893518518519E-3</v>
      </c>
      <c r="AH16" s="8">
        <f t="shared" si="0"/>
        <v>50.550201498719865</v>
      </c>
    </row>
    <row r="17" spans="1:34">
      <c r="A17" s="1" t="s">
        <v>12</v>
      </c>
      <c r="B17" s="1">
        <v>2022</v>
      </c>
      <c r="C17" s="2">
        <v>44849</v>
      </c>
      <c r="D17" s="1" t="s">
        <v>13</v>
      </c>
      <c r="E17" s="1" t="s">
        <v>518</v>
      </c>
      <c r="F17" s="1" t="s">
        <v>4963</v>
      </c>
      <c r="G17" s="1" t="s">
        <v>51</v>
      </c>
      <c r="H17" s="14" t="e">
        <f>(C17-VLOOKUP(F17,Riders!$A$2:$C$213,2,FALSE))/365</f>
        <v>#N/A</v>
      </c>
      <c r="I17" s="1">
        <v>16</v>
      </c>
      <c r="J17" s="4">
        <v>13.428000000000001</v>
      </c>
      <c r="K17" s="4">
        <v>21.762</v>
      </c>
      <c r="L17" s="4">
        <v>30.05</v>
      </c>
      <c r="M17" s="4">
        <v>38.368000000000002</v>
      </c>
      <c r="N17" s="4">
        <v>46.741</v>
      </c>
      <c r="O17" s="4">
        <v>55.064</v>
      </c>
      <c r="P17" s="53">
        <v>7.3468749999999999E-4</v>
      </c>
      <c r="Q17" s="53">
        <v>8.3237268518518513E-4</v>
      </c>
      <c r="R17" s="53">
        <v>9.3166666666666658E-4</v>
      </c>
      <c r="S17" s="53">
        <v>1.0313194444444445E-3</v>
      </c>
      <c r="T17" s="53">
        <v>1.132511574074074E-3</v>
      </c>
      <c r="U17" s="53">
        <v>1.2336805555555556E-3</v>
      </c>
      <c r="V17" s="53">
        <v>1.3352893518518516E-3</v>
      </c>
      <c r="W17" s="53">
        <v>1.4378472222222223E-3</v>
      </c>
      <c r="X17" s="53">
        <v>1.5412847222222223E-3</v>
      </c>
      <c r="Y17" s="53">
        <v>1.6447916666666668E-3</v>
      </c>
      <c r="Z17" s="53">
        <v>1.7487152777777776E-3</v>
      </c>
      <c r="AA17" s="53">
        <v>1.8536458333333332E-3</v>
      </c>
      <c r="AB17" s="53">
        <v>1.9587962962962966E-3</v>
      </c>
      <c r="AC17" s="53">
        <v>2.0649768518518521E-3</v>
      </c>
      <c r="AD17" s="53">
        <v>2.1717245370370367E-3</v>
      </c>
      <c r="AE17" s="53">
        <v>2.2789930555555558E-3</v>
      </c>
      <c r="AF17" s="53">
        <v>2.3855439814814815E-3</v>
      </c>
      <c r="AG17" s="53">
        <v>2.4934143518518521E-3</v>
      </c>
      <c r="AH17" s="8">
        <f t="shared" si="0"/>
        <v>50.132060845467919</v>
      </c>
    </row>
    <row r="18" spans="1:34">
      <c r="A18" s="1" t="s">
        <v>12</v>
      </c>
      <c r="B18" s="1">
        <v>2022</v>
      </c>
      <c r="C18" s="2">
        <v>44849</v>
      </c>
      <c r="D18" s="1" t="s">
        <v>13</v>
      </c>
      <c r="E18" s="1" t="s">
        <v>518</v>
      </c>
      <c r="F18" s="1" t="s">
        <v>606</v>
      </c>
      <c r="G18" s="1" t="s">
        <v>38</v>
      </c>
      <c r="H18" s="14">
        <f>(C18-VLOOKUP(F18,Riders!$A$2:$C$213,2,FALSE))/365</f>
        <v>25.772602739726029</v>
      </c>
      <c r="I18" s="1">
        <v>17</v>
      </c>
      <c r="J18" s="4">
        <v>14.699</v>
      </c>
      <c r="K18" s="4">
        <v>23.663</v>
      </c>
      <c r="L18" s="4">
        <v>32.354999999999997</v>
      </c>
      <c r="M18" s="4">
        <v>41.052999999999997</v>
      </c>
      <c r="N18" s="4">
        <v>49.776000000000003</v>
      </c>
      <c r="O18" s="4">
        <v>58.423999999999999</v>
      </c>
      <c r="P18" s="53">
        <v>7.7517361111111103E-4</v>
      </c>
      <c r="Q18" s="53">
        <v>8.7418981481481473E-4</v>
      </c>
      <c r="R18" s="53">
        <v>9.7285879629629621E-4</v>
      </c>
      <c r="S18" s="53">
        <v>1.0716666666666667E-3</v>
      </c>
      <c r="T18" s="53">
        <v>1.17125E-3</v>
      </c>
      <c r="U18" s="53">
        <v>1.2719791666666667E-3</v>
      </c>
      <c r="V18" s="53">
        <v>1.3725694444444445E-3</v>
      </c>
      <c r="W18" s="53">
        <v>1.4733912037037035E-3</v>
      </c>
      <c r="X18" s="53">
        <v>1.5754050925925927E-3</v>
      </c>
      <c r="Y18" s="53">
        <v>1.6772106481481482E-3</v>
      </c>
      <c r="Z18" s="53">
        <v>1.7796412037037036E-3</v>
      </c>
      <c r="AA18" s="53">
        <v>1.8829513888888889E-3</v>
      </c>
      <c r="AB18" s="53">
        <v>1.9866087962962966E-3</v>
      </c>
      <c r="AC18" s="53">
        <v>2.0902893518518519E-3</v>
      </c>
      <c r="AD18" s="53">
        <v>2.1941782407407409E-3</v>
      </c>
      <c r="AE18" s="53">
        <v>2.2969444444444443E-3</v>
      </c>
      <c r="AF18" s="53">
        <v>2.3981481481481479E-3</v>
      </c>
      <c r="AG18" s="53">
        <v>2.4997800925925925E-3</v>
      </c>
      <c r="AH18" s="8">
        <f t="shared" si="0"/>
        <v>50.004398535056325</v>
      </c>
    </row>
    <row r="19" spans="1:34">
      <c r="A19" s="1" t="s">
        <v>12</v>
      </c>
      <c r="B19" s="1">
        <v>2022</v>
      </c>
      <c r="C19" s="2">
        <v>44849</v>
      </c>
      <c r="D19" s="1" t="s">
        <v>13</v>
      </c>
      <c r="E19" s="1" t="s">
        <v>518</v>
      </c>
      <c r="F19" s="1" t="s">
        <v>580</v>
      </c>
      <c r="G19" s="1" t="s">
        <v>67</v>
      </c>
      <c r="H19" s="14" t="e">
        <f>(C19-VLOOKUP(F19,Riders!$A$2:$C$213,2,FALSE))/365</f>
        <v>#N/A</v>
      </c>
      <c r="I19" s="1">
        <v>18</v>
      </c>
      <c r="J19" s="4">
        <v>14.714</v>
      </c>
      <c r="K19" s="4">
        <v>23.38</v>
      </c>
      <c r="L19" s="4">
        <v>31.716999999999999</v>
      </c>
      <c r="M19" s="4">
        <v>40.061999999999998</v>
      </c>
      <c r="N19" s="4">
        <v>48.503</v>
      </c>
      <c r="O19" s="4">
        <v>57.113999999999997</v>
      </c>
      <c r="P19" s="53">
        <v>7.6222222222222219E-4</v>
      </c>
      <c r="Q19" s="53">
        <v>8.6459490740740735E-4</v>
      </c>
      <c r="R19" s="53">
        <v>9.6671296296296295E-4</v>
      </c>
      <c r="S19" s="53">
        <v>1.0696643518518518E-3</v>
      </c>
      <c r="T19" s="53">
        <v>1.1727777777777778E-3</v>
      </c>
      <c r="U19" s="53">
        <v>1.2768055555555555E-3</v>
      </c>
      <c r="V19" s="53">
        <v>1.3810185185185184E-3</v>
      </c>
      <c r="W19" s="53">
        <v>1.4857523148148147E-3</v>
      </c>
      <c r="X19" s="53">
        <v>1.5903356481481482E-3</v>
      </c>
      <c r="Y19" s="53">
        <v>1.6957060185185185E-3</v>
      </c>
      <c r="Z19" s="53">
        <v>1.8005787037037035E-3</v>
      </c>
      <c r="AA19" s="53">
        <v>1.9060185185185187E-3</v>
      </c>
      <c r="AB19" s="53">
        <v>2.0106597222222223E-3</v>
      </c>
      <c r="AC19" s="53">
        <v>2.1155671296296296E-3</v>
      </c>
      <c r="AD19" s="53">
        <v>2.2194907407407411E-3</v>
      </c>
      <c r="AE19" s="53">
        <v>2.3241550925925925E-3</v>
      </c>
      <c r="AF19" s="53">
        <v>2.4282754629629632E-3</v>
      </c>
      <c r="AG19" s="53">
        <v>2.5313425925925924E-3</v>
      </c>
      <c r="AH19" s="8">
        <f t="shared" si="0"/>
        <v>49.38090970609214</v>
      </c>
    </row>
    <row r="20" spans="1:34">
      <c r="A20" s="1" t="s">
        <v>12</v>
      </c>
      <c r="B20" s="1">
        <v>2022</v>
      </c>
      <c r="C20" s="2">
        <v>44849</v>
      </c>
      <c r="D20" s="1" t="s">
        <v>13</v>
      </c>
      <c r="E20" s="1" t="s">
        <v>518</v>
      </c>
      <c r="F20" s="1" t="s">
        <v>574</v>
      </c>
      <c r="G20" s="1" t="s">
        <v>27</v>
      </c>
      <c r="H20" s="14" t="e">
        <f>(C20-VLOOKUP(F20,Riders!$A$2:$C$213,2,FALSE))/365</f>
        <v>#N/A</v>
      </c>
      <c r="I20" s="1">
        <v>19</v>
      </c>
      <c r="J20" s="4">
        <v>14.404</v>
      </c>
      <c r="K20" s="4">
        <v>23.425999999999998</v>
      </c>
      <c r="L20" s="4">
        <v>31.984999999999999</v>
      </c>
      <c r="M20" s="4">
        <v>40.47</v>
      </c>
      <c r="N20" s="4">
        <v>48.985999999999997</v>
      </c>
      <c r="O20" s="4">
        <v>57.616</v>
      </c>
      <c r="P20" s="53">
        <v>7.6739583333333336E-4</v>
      </c>
      <c r="Q20" s="53">
        <v>8.6837962962962954E-4</v>
      </c>
      <c r="R20" s="53">
        <v>9.6920138888888891E-4</v>
      </c>
      <c r="S20" s="53">
        <v>1.0703009259259257E-3</v>
      </c>
      <c r="T20" s="53">
        <v>1.1714814814814815E-3</v>
      </c>
      <c r="U20" s="53">
        <v>1.2727546296296295E-3</v>
      </c>
      <c r="V20" s="53">
        <v>1.3745949074074075E-3</v>
      </c>
      <c r="W20" s="53">
        <v>1.4779745370370372E-3</v>
      </c>
      <c r="X20" s="53">
        <v>1.5822106481481479E-3</v>
      </c>
      <c r="Y20" s="53">
        <v>1.6877083333333334E-3</v>
      </c>
      <c r="Z20" s="53">
        <v>1.7938310185185186E-3</v>
      </c>
      <c r="AA20" s="53">
        <v>1.9001736111111112E-3</v>
      </c>
      <c r="AB20" s="53">
        <v>2.0053472222222222E-3</v>
      </c>
      <c r="AC20" s="53">
        <v>2.1117013888888887E-3</v>
      </c>
      <c r="AD20" s="53">
        <v>2.219664351851852E-3</v>
      </c>
      <c r="AE20" s="53">
        <v>2.3286226851851849E-3</v>
      </c>
      <c r="AF20" s="53">
        <v>2.438611111111111E-3</v>
      </c>
      <c r="AG20" s="53">
        <v>2.5496064814814813E-3</v>
      </c>
      <c r="AH20" s="8">
        <f t="shared" si="0"/>
        <v>49.027173765014581</v>
      </c>
    </row>
    <row r="21" spans="1:34">
      <c r="A21" s="1" t="s">
        <v>12</v>
      </c>
      <c r="B21" s="1">
        <v>2022</v>
      </c>
      <c r="C21" s="2">
        <v>44849</v>
      </c>
      <c r="D21" s="1" t="s">
        <v>13</v>
      </c>
      <c r="E21" s="1" t="s">
        <v>518</v>
      </c>
      <c r="F21" s="1" t="s">
        <v>613</v>
      </c>
      <c r="G21" s="1" t="s">
        <v>61</v>
      </c>
      <c r="H21" s="14">
        <f>(C21-VLOOKUP(F21,Riders!$A$2:$C$213,2,FALSE))/365</f>
        <v>27.213698630136985</v>
      </c>
      <c r="I21" s="1">
        <v>20</v>
      </c>
      <c r="J21" s="4">
        <v>14.167999999999999</v>
      </c>
      <c r="K21" s="4">
        <v>23.32</v>
      </c>
      <c r="L21" s="4">
        <v>31.97</v>
      </c>
      <c r="M21" s="4">
        <v>40.423000000000002</v>
      </c>
      <c r="N21" s="4">
        <v>48.939</v>
      </c>
      <c r="O21" s="4">
        <v>57.518000000000001</v>
      </c>
      <c r="P21" s="53">
        <v>7.6609953703703703E-4</v>
      </c>
      <c r="Q21" s="53">
        <v>8.677662037037036E-4</v>
      </c>
      <c r="R21" s="53">
        <v>9.6975694444444442E-4</v>
      </c>
      <c r="S21" s="53">
        <v>1.0732175925925926E-3</v>
      </c>
      <c r="T21" s="53">
        <v>1.1765856481481482E-3</v>
      </c>
      <c r="U21" s="53">
        <v>1.2814467592592591E-3</v>
      </c>
      <c r="V21" s="53">
        <v>1.386724537037037E-3</v>
      </c>
      <c r="W21" s="53">
        <v>1.4933333333333333E-3</v>
      </c>
      <c r="X21" s="53">
        <v>1.5997916666666667E-3</v>
      </c>
      <c r="Y21" s="53">
        <v>1.7070254629629631E-3</v>
      </c>
      <c r="Z21" s="53">
        <v>1.8146875000000001E-3</v>
      </c>
      <c r="AA21" s="53">
        <v>1.9229976851851854E-3</v>
      </c>
      <c r="AB21" s="53">
        <v>2.0312962962962962E-3</v>
      </c>
      <c r="AC21" s="53">
        <v>2.1407523148148145E-3</v>
      </c>
      <c r="AD21" s="53">
        <v>2.2508680555555554E-3</v>
      </c>
      <c r="AE21" s="53">
        <v>2.3591550925925928E-3</v>
      </c>
      <c r="AF21" s="53">
        <v>2.467314814814815E-3</v>
      </c>
      <c r="AG21" s="53">
        <v>2.5767592592592591E-3</v>
      </c>
      <c r="AH21" s="8">
        <f t="shared" si="0"/>
        <v>48.510546552157827</v>
      </c>
    </row>
    <row r="22" spans="1:34">
      <c r="A22" s="1" t="s">
        <v>12</v>
      </c>
      <c r="B22" s="1">
        <v>2022</v>
      </c>
      <c r="C22" s="2">
        <v>44849</v>
      </c>
      <c r="D22" s="1" t="s">
        <v>13</v>
      </c>
      <c r="E22" s="1" t="s">
        <v>518</v>
      </c>
      <c r="F22" s="1" t="s">
        <v>298</v>
      </c>
      <c r="G22" s="1" t="s">
        <v>271</v>
      </c>
      <c r="H22" s="14" t="e">
        <f>(C22-VLOOKUP(F22,Riders!$A$2:$C$213,2,FALSE))/365</f>
        <v>#N/A</v>
      </c>
      <c r="I22" s="1">
        <v>21</v>
      </c>
      <c r="J22" s="4">
        <v>15.147</v>
      </c>
      <c r="K22" s="4">
        <v>24.344999999999999</v>
      </c>
      <c r="L22" s="4">
        <v>33.194000000000003</v>
      </c>
      <c r="M22" s="4">
        <v>42.03</v>
      </c>
      <c r="N22" s="4">
        <v>50.856000000000002</v>
      </c>
      <c r="O22" s="4">
        <v>59.661000000000001</v>
      </c>
      <c r="P22" s="53">
        <v>7.9258101851851842E-4</v>
      </c>
      <c r="Q22" s="53">
        <v>8.9540509259259261E-4</v>
      </c>
      <c r="R22" s="53">
        <v>9.9884259259259262E-4</v>
      </c>
      <c r="S22" s="53">
        <v>1.1019791666666667E-3</v>
      </c>
      <c r="T22" s="53">
        <v>1.2058101851851852E-3</v>
      </c>
      <c r="U22" s="53">
        <v>1.309375E-3</v>
      </c>
      <c r="V22" s="53">
        <v>1.4128009259259259E-3</v>
      </c>
      <c r="W22" s="53">
        <v>1.5167361111111111E-3</v>
      </c>
      <c r="X22" s="53">
        <v>1.6210648148148148E-3</v>
      </c>
      <c r="Y22" s="53">
        <v>1.7271064814814814E-3</v>
      </c>
      <c r="Z22" s="53">
        <v>1.8340509259259263E-3</v>
      </c>
      <c r="AA22" s="53">
        <v>1.9417245370370369E-3</v>
      </c>
      <c r="AB22" s="53">
        <v>2.051851851851852E-3</v>
      </c>
      <c r="AC22" s="53">
        <v>2.162361111111111E-3</v>
      </c>
      <c r="AD22" s="53">
        <v>2.2688310185185185E-3</v>
      </c>
      <c r="AE22" s="53">
        <v>2.372349537037037E-3</v>
      </c>
      <c r="AF22" s="53">
        <v>2.4746759259259257E-3</v>
      </c>
      <c r="AG22" s="53">
        <v>2.5774537037037038E-3</v>
      </c>
      <c r="AH22" s="8">
        <f t="shared" si="0"/>
        <v>48.497476335027748</v>
      </c>
    </row>
    <row r="23" spans="1:34">
      <c r="A23" s="37" t="s">
        <v>12</v>
      </c>
      <c r="B23" s="37">
        <v>2022</v>
      </c>
      <c r="C23" s="43">
        <v>44849</v>
      </c>
      <c r="D23" s="37" t="s">
        <v>13</v>
      </c>
      <c r="E23" s="37" t="s">
        <v>210</v>
      </c>
      <c r="F23" s="37" t="s">
        <v>600</v>
      </c>
      <c r="G23" s="37" t="s">
        <v>15</v>
      </c>
      <c r="H23" s="36" t="e">
        <f>(C23-VLOOKUP(F23,Riders!$A$2:$C$213,2,FALSE))/365</f>
        <v>#N/A</v>
      </c>
      <c r="I23" s="37">
        <v>24</v>
      </c>
      <c r="J23" s="4">
        <v>13.925000000000001</v>
      </c>
      <c r="K23" s="4">
        <v>22.395</v>
      </c>
      <c r="L23" s="4">
        <v>30.308</v>
      </c>
      <c r="M23" s="4">
        <v>38.037999999999997</v>
      </c>
      <c r="N23" s="4">
        <v>45.706000000000003</v>
      </c>
      <c r="O23" s="4">
        <v>53.418999999999997</v>
      </c>
      <c r="P23" s="53">
        <v>7.0765046296296299E-4</v>
      </c>
      <c r="Q23" s="53">
        <v>7.9753472222222216E-4</v>
      </c>
      <c r="R23" s="53">
        <v>8.8799768518518524E-4</v>
      </c>
      <c r="S23" s="53">
        <v>9.7935185185185191E-4</v>
      </c>
      <c r="T23" s="53">
        <v>1.0719097222222221E-3</v>
      </c>
      <c r="U23" s="53">
        <v>1.1652083333333334E-3</v>
      </c>
      <c r="V23" s="53">
        <v>1.2588310185185187E-3</v>
      </c>
      <c r="W23" s="53">
        <v>1.352662037037037E-3</v>
      </c>
      <c r="X23" s="53">
        <v>1.4467708333333331E-3</v>
      </c>
      <c r="Y23" s="53">
        <v>1.5415046296296296E-3</v>
      </c>
      <c r="Z23" s="53">
        <v>1.6365162037037036E-3</v>
      </c>
      <c r="AA23" s="53">
        <v>1.731689814814815E-3</v>
      </c>
      <c r="AB23" s="53">
        <v>1.8275694444444444E-3</v>
      </c>
      <c r="AC23" s="53">
        <v>1.9239236111111108E-3</v>
      </c>
      <c r="AD23" s="53">
        <v>2.0211226851851853E-3</v>
      </c>
      <c r="AE23" s="53">
        <v>2.1184259259259259E-3</v>
      </c>
      <c r="AF23" s="53">
        <v>2.2135648148148149E-3</v>
      </c>
      <c r="AG23" s="53">
        <v>2.3081828703703702E-3</v>
      </c>
      <c r="AH23" s="8">
        <f t="shared" si="0"/>
        <v>54.155154517693191</v>
      </c>
    </row>
    <row r="24" spans="1:34">
      <c r="A24" s="37" t="s">
        <v>12</v>
      </c>
      <c r="B24" s="37">
        <v>2022</v>
      </c>
      <c r="C24" s="43">
        <v>44849</v>
      </c>
      <c r="D24" s="37" t="s">
        <v>13</v>
      </c>
      <c r="E24" s="37" t="s">
        <v>210</v>
      </c>
      <c r="F24" s="37" t="s">
        <v>557</v>
      </c>
      <c r="G24" s="37" t="s">
        <v>29</v>
      </c>
      <c r="H24" s="36">
        <f>(C24-VLOOKUP(F24,Riders!$A$2:$C$213,2,FALSE))/365</f>
        <v>24.961643835616439</v>
      </c>
      <c r="I24" s="37">
        <v>25</v>
      </c>
      <c r="J24" s="4">
        <v>14.206</v>
      </c>
      <c r="K24" s="4">
        <v>22.803999999999998</v>
      </c>
      <c r="L24" s="4">
        <v>30.867000000000001</v>
      </c>
      <c r="M24" s="4">
        <v>38.707000000000001</v>
      </c>
      <c r="N24" s="4">
        <v>46.536000000000001</v>
      </c>
      <c r="O24" s="4">
        <v>54.356999999999999</v>
      </c>
      <c r="P24" s="53">
        <v>7.2020833333333323E-4</v>
      </c>
      <c r="Q24" s="53">
        <v>8.1097222222222215E-4</v>
      </c>
      <c r="R24" s="53">
        <v>9.0185185185185192E-4</v>
      </c>
      <c r="S24" s="53">
        <v>9.9292824074074084E-4</v>
      </c>
      <c r="T24" s="53">
        <v>1.0842361111111111E-3</v>
      </c>
      <c r="U24" s="53">
        <v>1.175787037037037E-3</v>
      </c>
      <c r="V24" s="53">
        <v>1.2681712962962963E-3</v>
      </c>
      <c r="W24" s="53">
        <v>1.3604282407407408E-3</v>
      </c>
      <c r="X24" s="53">
        <v>1.4537152777777777E-3</v>
      </c>
      <c r="Y24" s="53">
        <v>1.547175925925926E-3</v>
      </c>
      <c r="Z24" s="53">
        <v>1.6412152777777779E-3</v>
      </c>
      <c r="AA24" s="53">
        <v>1.7353819444444441E-3</v>
      </c>
      <c r="AB24" s="53">
        <v>1.8306134259259263E-3</v>
      </c>
      <c r="AC24" s="53">
        <v>1.9259027777777779E-3</v>
      </c>
      <c r="AD24" s="53">
        <v>2.0216087962962961E-3</v>
      </c>
      <c r="AE24" s="53">
        <v>2.1181944444444442E-3</v>
      </c>
      <c r="AF24" s="53">
        <v>2.2156018518518518E-3</v>
      </c>
      <c r="AG24" s="53">
        <v>2.313298611111111E-3</v>
      </c>
      <c r="AH24" s="8">
        <f t="shared" si="0"/>
        <v>54.035393182534563</v>
      </c>
    </row>
    <row r="25" spans="1:34">
      <c r="A25" s="12" t="s">
        <v>12</v>
      </c>
      <c r="B25" s="12">
        <v>2022</v>
      </c>
      <c r="C25" s="41">
        <v>44849</v>
      </c>
      <c r="D25" s="12" t="s">
        <v>13</v>
      </c>
      <c r="E25" s="12" t="s">
        <v>211</v>
      </c>
      <c r="F25" s="12" t="s">
        <v>559</v>
      </c>
      <c r="G25" s="12" t="s">
        <v>25</v>
      </c>
      <c r="H25" s="22">
        <f>(C25-VLOOKUP(F25,Riders!$A$2:$C$213,2,FALSE))/365</f>
        <v>25.564383561643837</v>
      </c>
      <c r="I25" s="12">
        <v>23</v>
      </c>
      <c r="J25" s="4">
        <v>14.563000000000001</v>
      </c>
      <c r="K25" s="4">
        <v>23.268000000000001</v>
      </c>
      <c r="L25" s="4">
        <v>31.364000000000001</v>
      </c>
      <c r="M25" s="4">
        <v>39.299999999999997</v>
      </c>
      <c r="N25" s="4">
        <v>47.222999999999999</v>
      </c>
      <c r="O25" s="4">
        <v>55.112000000000002</v>
      </c>
      <c r="P25" s="53">
        <v>7.296412037037037E-4</v>
      </c>
      <c r="Q25" s="53">
        <v>8.2173611111111119E-4</v>
      </c>
      <c r="R25" s="53">
        <v>9.1429398148148153E-4</v>
      </c>
      <c r="S25" s="53">
        <v>1.006875E-3</v>
      </c>
      <c r="T25" s="53">
        <v>1.1000347222222221E-3</v>
      </c>
      <c r="U25" s="53">
        <v>1.1931712962962966E-3</v>
      </c>
      <c r="V25" s="53">
        <v>1.2868865740740742E-3</v>
      </c>
      <c r="W25" s="53">
        <v>1.3807060185185187E-3</v>
      </c>
      <c r="X25" s="53">
        <v>1.4753587962962964E-3</v>
      </c>
      <c r="Y25" s="53">
        <v>1.5700810185185184E-3</v>
      </c>
      <c r="Z25" s="53">
        <v>1.6651967592592595E-3</v>
      </c>
      <c r="AA25" s="53">
        <v>1.7603472222222222E-3</v>
      </c>
      <c r="AB25" s="53">
        <v>1.8561226851851853E-3</v>
      </c>
      <c r="AC25" s="53">
        <v>1.9514814814814813E-3</v>
      </c>
      <c r="AD25" s="53">
        <v>2.0474421296296295E-3</v>
      </c>
      <c r="AE25" s="53">
        <v>2.1424189814814817E-3</v>
      </c>
      <c r="AF25" s="53">
        <v>2.2373495370370368E-3</v>
      </c>
      <c r="AG25" s="53">
        <v>2.3317013888888888E-3</v>
      </c>
      <c r="AH25" s="8">
        <f t="shared" si="0"/>
        <v>53.608922907390586</v>
      </c>
    </row>
    <row r="26" spans="1:34">
      <c r="A26" s="12" t="s">
        <v>12</v>
      </c>
      <c r="B26" s="12">
        <v>2022</v>
      </c>
      <c r="C26" s="41">
        <v>44849</v>
      </c>
      <c r="D26" s="12" t="s">
        <v>13</v>
      </c>
      <c r="E26" s="12" t="s">
        <v>211</v>
      </c>
      <c r="F26" s="12" t="s">
        <v>601</v>
      </c>
      <c r="G26" s="12" t="s">
        <v>15</v>
      </c>
      <c r="H26" s="22" t="e">
        <f>(C26-VLOOKUP(F26,Riders!$A$2:$C$213,2,FALSE))/365</f>
        <v>#N/A</v>
      </c>
      <c r="I26" s="12">
        <v>22</v>
      </c>
      <c r="J26" s="4">
        <v>14.225</v>
      </c>
      <c r="K26" s="4">
        <v>22.934000000000001</v>
      </c>
      <c r="L26" s="4">
        <v>31.09</v>
      </c>
      <c r="M26" s="4">
        <v>39.069000000000003</v>
      </c>
      <c r="N26" s="4">
        <v>46.942999999999998</v>
      </c>
      <c r="O26" s="4">
        <v>54.790999999999997</v>
      </c>
      <c r="P26" s="53">
        <v>7.2501157407407399E-4</v>
      </c>
      <c r="Q26" s="53">
        <v>8.1649305555555555E-4</v>
      </c>
      <c r="R26" s="53">
        <v>9.0881944444444441E-4</v>
      </c>
      <c r="S26" s="53">
        <v>1.0016203703703704E-3</v>
      </c>
      <c r="T26" s="53">
        <v>1.0952662037037038E-3</v>
      </c>
      <c r="U26" s="53">
        <v>1.1892129629629629E-3</v>
      </c>
      <c r="V26" s="53">
        <v>1.2831944444444442E-3</v>
      </c>
      <c r="W26" s="53">
        <v>1.378912037037037E-3</v>
      </c>
      <c r="X26" s="53">
        <v>1.4735763888888889E-3</v>
      </c>
      <c r="Y26" s="53">
        <v>1.5680671296296295E-3</v>
      </c>
      <c r="Z26" s="53">
        <v>1.6630555555555556E-3</v>
      </c>
      <c r="AA26" s="53">
        <v>1.7586921296296294E-3</v>
      </c>
      <c r="AB26" s="53">
        <v>1.8546064814814816E-3</v>
      </c>
      <c r="AC26" s="53">
        <v>1.9501620370370369E-3</v>
      </c>
      <c r="AD26" s="53">
        <v>2.0466666666666667E-3</v>
      </c>
      <c r="AE26" s="53">
        <v>2.1442361111111111E-3</v>
      </c>
      <c r="AF26" s="53">
        <v>2.2411805555555557E-3</v>
      </c>
      <c r="AG26" s="53">
        <v>2.337986111111111E-3</v>
      </c>
      <c r="AH26" s="8">
        <f t="shared" si="0"/>
        <v>53.464817180027929</v>
      </c>
    </row>
    <row r="27" spans="1:34">
      <c r="A27" s="1" t="s">
        <v>71</v>
      </c>
      <c r="B27" s="1">
        <v>2022</v>
      </c>
      <c r="C27" s="2">
        <v>44750</v>
      </c>
      <c r="D27" s="1" t="s">
        <v>72</v>
      </c>
      <c r="E27" s="1" t="s">
        <v>518</v>
      </c>
      <c r="F27" s="1" t="s">
        <v>308</v>
      </c>
      <c r="G27" s="1" t="s">
        <v>53</v>
      </c>
      <c r="H27" s="14">
        <f>(C27-VLOOKUP(F27,Riders!$A$2:$C$213,2,FALSE))/365</f>
        <v>22.978082191780821</v>
      </c>
      <c r="I27" s="1">
        <v>1</v>
      </c>
      <c r="J27" s="4">
        <v>15.16</v>
      </c>
      <c r="K27" s="4">
        <v>24.027000000000001</v>
      </c>
      <c r="L27" s="4">
        <v>32.405999999999999</v>
      </c>
      <c r="M27" s="4">
        <v>40.709000000000003</v>
      </c>
      <c r="N27" s="4">
        <v>49.015000000000001</v>
      </c>
      <c r="O27" s="4">
        <v>57.412999999999997</v>
      </c>
      <c r="P27" s="53">
        <v>7.6252314814814813E-4</v>
      </c>
      <c r="Q27" s="53">
        <v>8.611111111111111E-4</v>
      </c>
      <c r="R27" s="53">
        <v>9.5914351851851846E-4</v>
      </c>
      <c r="S27" s="53">
        <v>1.0570949074074074E-3</v>
      </c>
      <c r="T27" s="53">
        <v>1.1547800925925924E-3</v>
      </c>
      <c r="U27" s="53">
        <v>1.2514467592592592E-3</v>
      </c>
      <c r="V27" s="53">
        <v>1.3486111111111112E-3</v>
      </c>
      <c r="W27" s="53">
        <v>1.4453240740740739E-3</v>
      </c>
      <c r="X27" s="53">
        <v>1.5417708333333334E-3</v>
      </c>
      <c r="Y27" s="53">
        <v>1.6373842592592592E-3</v>
      </c>
      <c r="Z27" s="53">
        <v>1.7329629629629631E-3</v>
      </c>
      <c r="AA27" s="53">
        <v>1.8271412037037034E-3</v>
      </c>
      <c r="AB27" s="53">
        <v>1.9211458333333331E-3</v>
      </c>
      <c r="AC27" s="53">
        <v>2.0155439814814814E-3</v>
      </c>
      <c r="AD27" s="53">
        <v>2.1106597222222221E-3</v>
      </c>
      <c r="AE27" s="53">
        <v>2.2065162037037036E-3</v>
      </c>
      <c r="AF27" s="53">
        <v>2.3027314814814816E-3</v>
      </c>
      <c r="AG27" s="53">
        <v>2.3997916666666668E-3</v>
      </c>
      <c r="AH27" s="8">
        <f t="shared" si="0"/>
        <v>52.087854848511149</v>
      </c>
    </row>
    <row r="28" spans="1:34">
      <c r="A28" s="1" t="s">
        <v>71</v>
      </c>
      <c r="B28" s="1">
        <v>2022</v>
      </c>
      <c r="C28" s="2">
        <v>44750</v>
      </c>
      <c r="D28" s="1" t="s">
        <v>72</v>
      </c>
      <c r="E28" s="1" t="s">
        <v>518</v>
      </c>
      <c r="F28" s="1" t="s">
        <v>620</v>
      </c>
      <c r="G28" s="1" t="s">
        <v>29</v>
      </c>
      <c r="H28" s="14" t="e">
        <f>(C28-VLOOKUP(F28,Riders!$A$2:$C$213,2,FALSE))/365</f>
        <v>#N/A</v>
      </c>
      <c r="I28" s="1">
        <v>2</v>
      </c>
      <c r="J28" s="4">
        <v>14.144</v>
      </c>
      <c r="K28" s="4">
        <v>23.056999999999999</v>
      </c>
      <c r="L28" s="4">
        <v>31.550999999999998</v>
      </c>
      <c r="M28" s="4">
        <v>40.113999999999997</v>
      </c>
      <c r="N28" s="4">
        <v>48.756999999999998</v>
      </c>
      <c r="O28" s="4">
        <v>57.63</v>
      </c>
      <c r="P28" s="53">
        <v>7.6993055555555549E-4</v>
      </c>
      <c r="Q28" s="53">
        <v>8.7174768518518515E-4</v>
      </c>
      <c r="R28" s="53">
        <v>9.7185185185185178E-4</v>
      </c>
      <c r="S28" s="53">
        <v>1.0714699074074075E-3</v>
      </c>
      <c r="T28" s="53">
        <v>1.1704166666666666E-3</v>
      </c>
      <c r="U28" s="53">
        <v>1.2697916666666667E-3</v>
      </c>
      <c r="V28" s="53">
        <v>1.3690972222222223E-3</v>
      </c>
      <c r="W28" s="53">
        <v>1.4686574074074075E-3</v>
      </c>
      <c r="X28" s="53">
        <v>1.5687384259259257E-3</v>
      </c>
      <c r="Y28" s="53">
        <v>1.6686689814814817E-3</v>
      </c>
      <c r="Z28" s="53">
        <v>1.7680555555555555E-3</v>
      </c>
      <c r="AA28" s="53">
        <v>1.8669328703703704E-3</v>
      </c>
      <c r="AB28" s="53">
        <v>1.9656597222222224E-3</v>
      </c>
      <c r="AC28" s="53">
        <v>2.0648726851851852E-3</v>
      </c>
      <c r="AD28" s="53">
        <v>2.164976851851852E-3</v>
      </c>
      <c r="AE28" s="53">
        <v>2.2674189814814814E-3</v>
      </c>
      <c r="AF28" s="53">
        <v>2.3656018518518518E-3</v>
      </c>
      <c r="AG28" s="53">
        <v>2.4638541666666667E-3</v>
      </c>
      <c r="AH28" s="8">
        <f t="shared" si="0"/>
        <v>50.733522174776979</v>
      </c>
    </row>
    <row r="29" spans="1:34">
      <c r="A29" s="1" t="s">
        <v>71</v>
      </c>
      <c r="B29" s="1">
        <v>2022</v>
      </c>
      <c r="C29" s="2">
        <v>44750</v>
      </c>
      <c r="D29" s="1" t="s">
        <v>72</v>
      </c>
      <c r="E29" s="1" t="s">
        <v>518</v>
      </c>
      <c r="F29" s="1" t="s">
        <v>607</v>
      </c>
      <c r="G29" s="1" t="s">
        <v>38</v>
      </c>
      <c r="H29" s="14" t="e">
        <f>(C29-VLOOKUP(F29,Riders!$A$2:$C$213,2,FALSE))/365</f>
        <v>#N/A</v>
      </c>
      <c r="I29" s="1">
        <v>3</v>
      </c>
      <c r="J29" s="4">
        <v>14.259</v>
      </c>
      <c r="K29" s="4">
        <v>23.004999999999999</v>
      </c>
      <c r="L29" s="4">
        <v>31.579000000000001</v>
      </c>
      <c r="M29" s="4">
        <v>40.186999999999998</v>
      </c>
      <c r="N29" s="4">
        <v>48.993000000000002</v>
      </c>
      <c r="O29" s="4">
        <v>57.81</v>
      </c>
      <c r="P29" s="53">
        <v>7.6983796296296305E-4</v>
      </c>
      <c r="Q29" s="53">
        <v>8.702893518518518E-4</v>
      </c>
      <c r="R29" s="53">
        <v>9.7156249999999988E-4</v>
      </c>
      <c r="S29" s="53">
        <v>1.0726041666666668E-3</v>
      </c>
      <c r="T29" s="53">
        <v>1.1735185185185184E-3</v>
      </c>
      <c r="U29" s="53">
        <v>1.2740972222222223E-3</v>
      </c>
      <c r="V29" s="53">
        <v>1.3750347222222222E-3</v>
      </c>
      <c r="W29" s="53">
        <v>1.4764699074074075E-3</v>
      </c>
      <c r="X29" s="53">
        <v>1.5778935185185184E-3</v>
      </c>
      <c r="Y29" s="53">
        <v>1.6789004629629628E-3</v>
      </c>
      <c r="Z29" s="53">
        <v>1.7789583333333336E-3</v>
      </c>
      <c r="AA29" s="53">
        <v>1.8783796296296298E-3</v>
      </c>
      <c r="AB29" s="53">
        <v>1.9787152777777776E-3</v>
      </c>
      <c r="AC29" s="53">
        <v>2.0794675925925924E-3</v>
      </c>
      <c r="AD29" s="53">
        <v>2.1809490740740739E-3</v>
      </c>
      <c r="AE29" s="53">
        <v>2.2827314814814815E-3</v>
      </c>
      <c r="AF29" s="53">
        <v>2.3858333333333331E-3</v>
      </c>
      <c r="AG29" s="53">
        <v>2.4896990740740743E-3</v>
      </c>
      <c r="AH29" s="8">
        <f t="shared" si="0"/>
        <v>50.206870903258796</v>
      </c>
    </row>
    <row r="30" spans="1:34">
      <c r="A30" s="1" t="s">
        <v>71</v>
      </c>
      <c r="B30" s="1">
        <v>2022</v>
      </c>
      <c r="C30" s="2">
        <v>44750</v>
      </c>
      <c r="D30" s="1" t="s">
        <v>72</v>
      </c>
      <c r="E30" s="1" t="s">
        <v>518</v>
      </c>
      <c r="F30" s="1" t="s">
        <v>4982</v>
      </c>
      <c r="G30" s="1" t="s">
        <v>38</v>
      </c>
      <c r="H30" s="14" t="e">
        <f>(C30-VLOOKUP(F30,Riders!$A$2:$C$213,2,FALSE))/365</f>
        <v>#N/A</v>
      </c>
      <c r="I30" s="1">
        <v>4</v>
      </c>
      <c r="J30" s="4">
        <v>14.968</v>
      </c>
      <c r="K30" s="4">
        <v>23.927</v>
      </c>
      <c r="L30" s="4">
        <v>32.682000000000002</v>
      </c>
      <c r="M30" s="4">
        <v>41.493000000000002</v>
      </c>
      <c r="N30" s="4">
        <v>50.37</v>
      </c>
      <c r="O30" s="4">
        <v>59.171999999999997</v>
      </c>
      <c r="P30" s="53">
        <v>7.8806712962962956E-4</v>
      </c>
      <c r="Q30" s="53">
        <v>8.9126157407407416E-4</v>
      </c>
      <c r="R30" s="53">
        <v>9.9493055555555554E-4</v>
      </c>
      <c r="S30" s="53">
        <v>1.0977430555555556E-3</v>
      </c>
      <c r="T30" s="53">
        <v>1.2013541666666668E-3</v>
      </c>
      <c r="U30" s="53">
        <v>1.3046643518518518E-3</v>
      </c>
      <c r="V30" s="53">
        <v>1.4080439814814815E-3</v>
      </c>
      <c r="W30" s="53">
        <v>1.5119444444444444E-3</v>
      </c>
      <c r="X30" s="53">
        <v>1.6159606481481478E-3</v>
      </c>
      <c r="Y30" s="53">
        <v>1.7203125000000003E-3</v>
      </c>
      <c r="Z30" s="53">
        <v>1.8249768518518517E-3</v>
      </c>
      <c r="AA30" s="53">
        <v>1.9286458333333334E-3</v>
      </c>
      <c r="AB30" s="53">
        <v>2.0302662037037038E-3</v>
      </c>
      <c r="AC30" s="53">
        <v>2.1319560185185187E-3</v>
      </c>
      <c r="AD30" s="53">
        <v>2.2345601851851853E-3</v>
      </c>
      <c r="AE30" s="53">
        <v>2.3374189814814816E-3</v>
      </c>
      <c r="AF30" s="53">
        <v>2.4415046296296298E-3</v>
      </c>
      <c r="AG30" s="53">
        <v>2.5444560185185188E-3</v>
      </c>
      <c r="AH30" s="8">
        <f t="shared" si="0"/>
        <v>49.126414090183353</v>
      </c>
    </row>
    <row r="31" spans="1:34">
      <c r="A31" s="1" t="s">
        <v>71</v>
      </c>
      <c r="B31" s="1">
        <v>2022</v>
      </c>
      <c r="C31" s="2">
        <v>44750</v>
      </c>
      <c r="D31" s="1" t="s">
        <v>72</v>
      </c>
      <c r="E31" s="1" t="s">
        <v>518</v>
      </c>
      <c r="F31" s="1" t="s">
        <v>621</v>
      </c>
      <c r="G31" s="1" t="s">
        <v>29</v>
      </c>
      <c r="H31" s="14" t="e">
        <f>(C31-VLOOKUP(F31,Riders!$A$2:$C$213,2,FALSE))/365</f>
        <v>#N/A</v>
      </c>
      <c r="I31" s="1">
        <v>5</v>
      </c>
      <c r="J31" s="4">
        <v>14.839</v>
      </c>
      <c r="K31" s="4">
        <v>24.18</v>
      </c>
      <c r="L31" s="4">
        <v>33.094000000000001</v>
      </c>
      <c r="M31" s="4">
        <v>41.953000000000003</v>
      </c>
      <c r="N31" s="4">
        <v>50.645000000000003</v>
      </c>
      <c r="O31" s="4">
        <v>59.273000000000003</v>
      </c>
      <c r="P31" s="53">
        <v>7.8550925925925923E-4</v>
      </c>
      <c r="Q31" s="53">
        <v>8.8646990740740743E-4</v>
      </c>
      <c r="R31" s="53">
        <v>9.8811342592592592E-4</v>
      </c>
      <c r="S31" s="53">
        <v>1.0906018518518519E-3</v>
      </c>
      <c r="T31" s="53">
        <v>1.1932060185185186E-3</v>
      </c>
      <c r="U31" s="53">
        <v>1.2967939814814815E-3</v>
      </c>
      <c r="V31" s="53">
        <v>1.3999768518518517E-3</v>
      </c>
      <c r="W31" s="53">
        <v>1.5039120370370371E-3</v>
      </c>
      <c r="X31" s="53">
        <v>1.6078472222222223E-3</v>
      </c>
      <c r="Y31" s="53">
        <v>1.7115277777777777E-3</v>
      </c>
      <c r="Z31" s="53">
        <v>1.8152893518518518E-3</v>
      </c>
      <c r="AA31" s="53">
        <v>1.9202083333333334E-3</v>
      </c>
      <c r="AB31" s="53">
        <v>2.0248495370370372E-3</v>
      </c>
      <c r="AC31" s="53">
        <v>2.1308333333333331E-3</v>
      </c>
      <c r="AD31" s="53">
        <v>2.2363078703703703E-3</v>
      </c>
      <c r="AE31" s="53">
        <v>2.3421180555555556E-3</v>
      </c>
      <c r="AF31" s="53">
        <v>2.4470138888888888E-3</v>
      </c>
      <c r="AG31" s="53">
        <v>2.5514467592592594E-3</v>
      </c>
      <c r="AH31" s="8">
        <f t="shared" si="0"/>
        <v>48.991812016602779</v>
      </c>
    </row>
    <row r="32" spans="1:34">
      <c r="A32" s="1" t="s">
        <v>71</v>
      </c>
      <c r="B32" s="1">
        <v>2022</v>
      </c>
      <c r="C32" s="2">
        <v>44750</v>
      </c>
      <c r="D32" s="1" t="s">
        <v>72</v>
      </c>
      <c r="E32" s="1" t="s">
        <v>518</v>
      </c>
      <c r="F32" s="1" t="s">
        <v>622</v>
      </c>
      <c r="G32" s="1" t="s">
        <v>21</v>
      </c>
      <c r="H32" s="14" t="e">
        <f>(C32-VLOOKUP(F32,Riders!$A$2:$C$213,2,FALSE))/365</f>
        <v>#N/A</v>
      </c>
      <c r="I32" s="1">
        <v>6</v>
      </c>
      <c r="J32" s="4">
        <v>14.834</v>
      </c>
      <c r="K32" s="4">
        <v>23.675999999999998</v>
      </c>
      <c r="L32" s="4">
        <v>32.171999999999997</v>
      </c>
      <c r="M32" s="4">
        <v>40.597999999999999</v>
      </c>
      <c r="N32" s="4">
        <v>49.243000000000002</v>
      </c>
      <c r="O32" s="4">
        <v>58.131</v>
      </c>
      <c r="P32" s="53">
        <v>7.7733796296296286E-4</v>
      </c>
      <c r="Q32" s="53">
        <v>8.8244212962962972E-4</v>
      </c>
      <c r="R32" s="53">
        <v>9.8825231481481485E-4</v>
      </c>
      <c r="S32" s="53">
        <v>1.0937499999999999E-3</v>
      </c>
      <c r="T32" s="53">
        <v>1.1990972222222223E-3</v>
      </c>
      <c r="U32" s="53">
        <v>1.3049537037037038E-3</v>
      </c>
      <c r="V32" s="53">
        <v>1.410949074074074E-3</v>
      </c>
      <c r="W32" s="53">
        <v>1.5175578703703705E-3</v>
      </c>
      <c r="X32" s="53">
        <v>1.6243171296296299E-3</v>
      </c>
      <c r="Y32" s="53">
        <v>1.7313773148148149E-3</v>
      </c>
      <c r="Z32" s="53">
        <v>1.838113425925926E-3</v>
      </c>
      <c r="AA32" s="53">
        <v>1.9449421296296298E-3</v>
      </c>
      <c r="AB32" s="53">
        <v>2.0526504629629632E-3</v>
      </c>
      <c r="AC32" s="53">
        <v>2.1609722222222225E-3</v>
      </c>
      <c r="AD32" s="53">
        <v>2.269861111111111E-3</v>
      </c>
      <c r="AE32" s="53">
        <v>2.3770601851851852E-3</v>
      </c>
      <c r="AF32" s="53">
        <v>2.4844560185185187E-3</v>
      </c>
      <c r="AG32" s="53">
        <v>2.5925000000000002E-3</v>
      </c>
      <c r="AH32" s="8">
        <f t="shared" si="0"/>
        <v>48.216007714561229</v>
      </c>
    </row>
    <row r="33" spans="1:34">
      <c r="A33" s="1" t="s">
        <v>71</v>
      </c>
      <c r="B33" s="1">
        <v>2022</v>
      </c>
      <c r="C33" s="2">
        <v>44750</v>
      </c>
      <c r="D33" s="1" t="s">
        <v>72</v>
      </c>
      <c r="E33" s="1" t="s">
        <v>518</v>
      </c>
      <c r="F33" s="1" t="s">
        <v>142</v>
      </c>
      <c r="G33" s="1" t="s">
        <v>61</v>
      </c>
      <c r="H33" s="14">
        <f>(C33-VLOOKUP(F33,Riders!$A$2:$C$213,2,FALSE))/365</f>
        <v>30.079452054794519</v>
      </c>
      <c r="I33" s="1">
        <v>7</v>
      </c>
      <c r="J33" s="4">
        <v>13.759</v>
      </c>
      <c r="K33" s="4">
        <v>22.667000000000002</v>
      </c>
      <c r="L33" s="4">
        <v>31.446999999999999</v>
      </c>
      <c r="M33" s="4">
        <v>40.351999999999997</v>
      </c>
      <c r="N33" s="4">
        <v>49.289000000000001</v>
      </c>
      <c r="O33" s="4">
        <v>58.119</v>
      </c>
      <c r="P33" s="53">
        <v>7.746643518518519E-4</v>
      </c>
      <c r="Q33" s="53">
        <v>8.7528935185185192E-4</v>
      </c>
      <c r="R33" s="53">
        <v>9.7673611111111116E-4</v>
      </c>
      <c r="S33" s="53">
        <v>1.0779976851851851E-3</v>
      </c>
      <c r="T33" s="53">
        <v>1.1805555555555556E-3</v>
      </c>
      <c r="U33" s="53">
        <v>1.2833564814814815E-3</v>
      </c>
      <c r="V33" s="53">
        <v>1.3868634259259259E-3</v>
      </c>
      <c r="W33" s="53">
        <v>1.4917592592592593E-3</v>
      </c>
      <c r="X33" s="53">
        <v>1.5982291666666669E-3</v>
      </c>
      <c r="Y33" s="53">
        <v>1.7054513888888889E-3</v>
      </c>
      <c r="Z33" s="53">
        <v>1.8151273148148146E-3</v>
      </c>
      <c r="AA33" s="53">
        <v>1.9263657407407406E-3</v>
      </c>
      <c r="AB33" s="53">
        <v>2.0387152777777777E-3</v>
      </c>
      <c r="AC33" s="53">
        <v>2.151574074074074E-3</v>
      </c>
      <c r="AD33" s="53">
        <v>2.2659837962962963E-3</v>
      </c>
      <c r="AE33" s="53">
        <v>2.3803009259259259E-3</v>
      </c>
      <c r="AF33" s="53">
        <v>2.4927314814814816E-3</v>
      </c>
      <c r="AG33" s="53">
        <v>2.604988425925926E-3</v>
      </c>
      <c r="AH33" s="8">
        <f t="shared" si="0"/>
        <v>47.984858111440388</v>
      </c>
    </row>
    <row r="34" spans="1:34">
      <c r="A34" s="1" t="s">
        <v>71</v>
      </c>
      <c r="B34" s="1">
        <v>2022</v>
      </c>
      <c r="C34" s="2">
        <v>44750</v>
      </c>
      <c r="D34" s="1" t="s">
        <v>72</v>
      </c>
      <c r="E34" s="1" t="s">
        <v>518</v>
      </c>
      <c r="F34" s="1" t="s">
        <v>615</v>
      </c>
      <c r="G34" s="1" t="s">
        <v>65</v>
      </c>
      <c r="H34" s="14" t="e">
        <f>(C34-VLOOKUP(F34,Riders!$A$2:$C$213,2,FALSE))/365</f>
        <v>#N/A</v>
      </c>
      <c r="I34" s="1">
        <v>8</v>
      </c>
      <c r="J34" s="4">
        <v>14.709</v>
      </c>
      <c r="K34" s="4">
        <v>23.82</v>
      </c>
      <c r="L34" s="4">
        <v>32.558999999999997</v>
      </c>
      <c r="M34" s="4">
        <v>41.290999999999997</v>
      </c>
      <c r="N34" s="4">
        <v>49.978000000000002</v>
      </c>
      <c r="O34" s="4">
        <v>58.731000000000002</v>
      </c>
      <c r="P34" s="53">
        <v>7.8136574074074078E-4</v>
      </c>
      <c r="Q34" s="53">
        <v>8.8483796296296303E-4</v>
      </c>
      <c r="R34" s="53">
        <v>9.8822916666666655E-4</v>
      </c>
      <c r="S34" s="53">
        <v>1.0932175925925927E-3</v>
      </c>
      <c r="T34" s="53">
        <v>1.1990046296296297E-3</v>
      </c>
      <c r="U34" s="53">
        <v>1.3063773148148149E-3</v>
      </c>
      <c r="V34" s="53">
        <v>1.4137962962962965E-3</v>
      </c>
      <c r="W34" s="53">
        <v>1.5220833333333334E-3</v>
      </c>
      <c r="X34" s="53">
        <v>1.6300347222222222E-3</v>
      </c>
      <c r="Y34" s="53">
        <v>1.7390277777777777E-3</v>
      </c>
      <c r="Z34" s="53">
        <v>1.847824074074074E-3</v>
      </c>
      <c r="AA34" s="53">
        <v>1.9579050925925922E-3</v>
      </c>
      <c r="AB34" s="53">
        <v>2.0688078703703706E-3</v>
      </c>
      <c r="AC34" s="53">
        <v>2.1805439814814817E-3</v>
      </c>
      <c r="AD34" s="53">
        <v>2.2918171296296293E-3</v>
      </c>
      <c r="AE34" s="53">
        <v>2.4046527777777777E-3</v>
      </c>
      <c r="AF34" s="53">
        <v>2.5167592592592594E-3</v>
      </c>
      <c r="AG34" s="53">
        <v>2.6281597222222223E-3</v>
      </c>
      <c r="AH34" s="8">
        <f t="shared" si="0"/>
        <v>47.561797307473803</v>
      </c>
    </row>
    <row r="35" spans="1:34">
      <c r="A35" s="37" t="s">
        <v>71</v>
      </c>
      <c r="B35" s="37">
        <v>2022</v>
      </c>
      <c r="C35" s="43">
        <v>44750</v>
      </c>
      <c r="D35" s="37" t="s">
        <v>72</v>
      </c>
      <c r="E35" s="37" t="s">
        <v>210</v>
      </c>
      <c r="F35" s="37" t="s">
        <v>308</v>
      </c>
      <c r="G35" s="37" t="s">
        <v>53</v>
      </c>
      <c r="H35" s="36" t="e">
        <f>(C35-VLOOKUP(F37,Riders!$A$2:$C$213,2,FALSE))/365</f>
        <v>#N/A</v>
      </c>
      <c r="I35" s="37">
        <v>1</v>
      </c>
      <c r="J35" s="4">
        <v>14.287000000000001</v>
      </c>
      <c r="K35" s="4">
        <v>22.79</v>
      </c>
      <c r="L35" s="4">
        <v>30.986000000000001</v>
      </c>
      <c r="M35" s="4">
        <v>39.088000000000001</v>
      </c>
      <c r="N35" s="4">
        <v>47.302999999999997</v>
      </c>
      <c r="O35" s="4">
        <v>55.591999999999999</v>
      </c>
      <c r="P35" s="53">
        <v>7.3997685185185191E-4</v>
      </c>
      <c r="Q35" s="53">
        <v>8.3703703703703707E-4</v>
      </c>
      <c r="R35" s="53">
        <v>9.3399305555555553E-4</v>
      </c>
      <c r="S35" s="53">
        <v>1.0309259259259258E-3</v>
      </c>
      <c r="T35" s="53">
        <v>1.1274189814814814E-3</v>
      </c>
      <c r="U35" s="53">
        <v>1.2232291666666665E-3</v>
      </c>
      <c r="V35" s="53">
        <v>1.3201736111111112E-3</v>
      </c>
      <c r="W35" s="53">
        <v>1.4170833333333333E-3</v>
      </c>
      <c r="X35" s="53">
        <v>1.5140509259259259E-3</v>
      </c>
      <c r="Y35" s="53">
        <v>1.6110069444444442E-3</v>
      </c>
      <c r="Z35" s="53">
        <v>1.7077662037037035E-3</v>
      </c>
      <c r="AA35" s="53">
        <v>1.8034953703703705E-3</v>
      </c>
      <c r="AB35" s="53">
        <v>1.8994560185185184E-3</v>
      </c>
      <c r="AC35" s="53">
        <v>1.9954629629629632E-3</v>
      </c>
      <c r="AD35" s="53">
        <v>2.0912731481481481E-3</v>
      </c>
      <c r="AE35" s="53">
        <v>2.1866203703703705E-3</v>
      </c>
      <c r="AF35" s="53">
        <v>2.2817129629629633E-3</v>
      </c>
      <c r="AG35" s="53">
        <v>2.3762731481481482E-3</v>
      </c>
      <c r="AH35" s="8">
        <f t="shared" si="0"/>
        <v>52.603380254249672</v>
      </c>
    </row>
    <row r="36" spans="1:34">
      <c r="A36" s="37" t="s">
        <v>71</v>
      </c>
      <c r="B36" s="37">
        <v>2022</v>
      </c>
      <c r="C36" s="43">
        <v>44750</v>
      </c>
      <c r="D36" s="37" t="s">
        <v>72</v>
      </c>
      <c r="E36" s="37" t="s">
        <v>210</v>
      </c>
      <c r="F36" s="37" t="s">
        <v>620</v>
      </c>
      <c r="G36" s="37" t="s">
        <v>29</v>
      </c>
      <c r="H36" s="36" t="e">
        <f>(C36-VLOOKUP(F38,Riders!$A$2:$C$213,2,FALSE))/365</f>
        <v>#N/A</v>
      </c>
      <c r="I36" s="37">
        <v>2</v>
      </c>
      <c r="J36" s="4">
        <v>14.113</v>
      </c>
      <c r="K36" s="4">
        <v>22.800999999999998</v>
      </c>
      <c r="L36" s="4">
        <v>31.097000000000001</v>
      </c>
      <c r="M36" s="4">
        <v>39.47</v>
      </c>
      <c r="N36" s="4">
        <v>47.826999999999998</v>
      </c>
      <c r="O36" s="4">
        <v>56.222999999999999</v>
      </c>
      <c r="P36" s="53">
        <v>7.4745370370370373E-4</v>
      </c>
      <c r="Q36" s="53">
        <v>8.4453703703703698E-4</v>
      </c>
      <c r="R36" s="53">
        <v>9.4152777777777768E-4</v>
      </c>
      <c r="S36" s="53">
        <v>1.0389814814814814E-3</v>
      </c>
      <c r="T36" s="53">
        <v>1.1368171296296295E-3</v>
      </c>
      <c r="U36" s="53">
        <v>1.2350810185185184E-3</v>
      </c>
      <c r="V36" s="53">
        <v>1.3339814814814813E-3</v>
      </c>
      <c r="W36" s="53">
        <v>1.4336574074074076E-3</v>
      </c>
      <c r="X36" s="53">
        <v>1.534652777777778E-3</v>
      </c>
      <c r="Y36" s="53">
        <v>1.6367476851851853E-3</v>
      </c>
      <c r="Z36" s="53">
        <v>1.7403009259259257E-3</v>
      </c>
      <c r="AA36" s="53">
        <v>1.8440625E-3</v>
      </c>
      <c r="AB36" s="53">
        <v>1.9482175925925925E-3</v>
      </c>
      <c r="AC36" s="53">
        <v>2.0524074074074073E-3</v>
      </c>
      <c r="AD36" s="53">
        <v>2.1571527777777778E-3</v>
      </c>
      <c r="AE36" s="53">
        <v>2.2620370370370372E-3</v>
      </c>
      <c r="AF36" s="53">
        <v>2.366689814814815E-3</v>
      </c>
      <c r="AG36" s="53">
        <v>2.4705555555555553E-3</v>
      </c>
      <c r="AH36" s="8">
        <f t="shared" si="0"/>
        <v>50.595907353271869</v>
      </c>
    </row>
    <row r="37" spans="1:34">
      <c r="A37" s="12" t="s">
        <v>71</v>
      </c>
      <c r="B37" s="12">
        <v>2022</v>
      </c>
      <c r="C37" s="41">
        <v>44750</v>
      </c>
      <c r="D37" s="12" t="s">
        <v>72</v>
      </c>
      <c r="E37" s="12" t="s">
        <v>211</v>
      </c>
      <c r="F37" s="12" t="s">
        <v>607</v>
      </c>
      <c r="G37" s="12" t="s">
        <v>38</v>
      </c>
      <c r="H37" s="22">
        <f>(C37-VLOOKUP(F35,Riders!$A$2:$C$213,2,FALSE))/365</f>
        <v>22.978082191780821</v>
      </c>
      <c r="I37" s="12">
        <v>1</v>
      </c>
      <c r="J37" s="4">
        <v>13.881</v>
      </c>
      <c r="K37" s="4">
        <v>22.295999999999999</v>
      </c>
      <c r="L37" s="4">
        <v>30.704999999999998</v>
      </c>
      <c r="M37" s="4">
        <v>39.311</v>
      </c>
      <c r="N37" s="4">
        <v>48.161999999999999</v>
      </c>
      <c r="O37" s="4">
        <v>57.021999999999998</v>
      </c>
      <c r="P37" s="53">
        <v>7.6078703703703692E-4</v>
      </c>
      <c r="Q37" s="53">
        <v>8.6078703703703708E-4</v>
      </c>
      <c r="R37" s="53">
        <v>9.6008101851851853E-4</v>
      </c>
      <c r="S37" s="53">
        <v>1.0596527777777778E-3</v>
      </c>
      <c r="T37" s="53">
        <v>1.1595833333333334E-3</v>
      </c>
      <c r="U37" s="53">
        <v>1.2592939814814815E-3</v>
      </c>
      <c r="V37" s="53">
        <v>1.3586689814814815E-3</v>
      </c>
      <c r="W37" s="53">
        <v>1.4580902777777778E-3</v>
      </c>
      <c r="X37" s="53">
        <v>1.5580671296296295E-3</v>
      </c>
      <c r="Y37" s="53">
        <v>1.657974537037037E-3</v>
      </c>
      <c r="Z37" s="53">
        <v>1.7587384259259257E-3</v>
      </c>
      <c r="AA37" s="53">
        <v>1.8594328703703704E-3</v>
      </c>
      <c r="AB37" s="53">
        <v>1.9606712962962963E-3</v>
      </c>
      <c r="AC37" s="53">
        <v>2.062384259259259E-3</v>
      </c>
      <c r="AD37" s="53">
        <v>2.1648148148148147E-3</v>
      </c>
      <c r="AE37" s="53">
        <v>2.2680439814814816E-3</v>
      </c>
      <c r="AF37" s="53">
        <v>2.3715625E-3</v>
      </c>
      <c r="AG37" s="53">
        <v>2.4756365740740741E-3</v>
      </c>
      <c r="AH37" s="8">
        <f t="shared" si="0"/>
        <v>50.492063863110403</v>
      </c>
    </row>
    <row r="38" spans="1:34">
      <c r="A38" s="12" t="s">
        <v>71</v>
      </c>
      <c r="B38" s="12">
        <v>2022</v>
      </c>
      <c r="C38" s="41">
        <v>44750</v>
      </c>
      <c r="D38" s="12" t="s">
        <v>72</v>
      </c>
      <c r="E38" s="12" t="s">
        <v>211</v>
      </c>
      <c r="F38" s="12" t="s">
        <v>4982</v>
      </c>
      <c r="G38" s="12" t="s">
        <v>38</v>
      </c>
      <c r="H38" s="22">
        <f>(C38-VLOOKUP(F36,Riders!$A$2:$C$2000,2,FALSE))/365</f>
        <v>21.4986301369863</v>
      </c>
      <c r="I38" s="12">
        <v>2</v>
      </c>
      <c r="J38" s="4">
        <v>14.847</v>
      </c>
      <c r="K38" s="4">
        <v>23.8</v>
      </c>
      <c r="L38" s="4">
        <v>32.491999999999997</v>
      </c>
      <c r="M38" s="4">
        <v>41.222000000000001</v>
      </c>
      <c r="N38" s="4">
        <v>50.039000000000001</v>
      </c>
      <c r="O38" s="4">
        <v>58.837000000000003</v>
      </c>
      <c r="P38" s="53">
        <v>7.8263888888888882E-4</v>
      </c>
      <c r="Q38" s="53">
        <v>8.8486111111111111E-4</v>
      </c>
      <c r="R38" s="53">
        <v>9.8715277777777777E-4</v>
      </c>
      <c r="S38" s="53">
        <v>1.0891782407407406E-3</v>
      </c>
      <c r="T38" s="53">
        <v>1.1909259259259258E-3</v>
      </c>
      <c r="U38" s="53">
        <v>1.2924884259259259E-3</v>
      </c>
      <c r="V38" s="53">
        <v>1.3941435185185185E-3</v>
      </c>
      <c r="W38" s="53">
        <v>1.4964930555555556E-3</v>
      </c>
      <c r="X38" s="53">
        <v>1.5994212962962965E-3</v>
      </c>
      <c r="Y38" s="53">
        <v>1.7025115740740742E-3</v>
      </c>
      <c r="Z38" s="53">
        <v>1.8058564814814814E-3</v>
      </c>
      <c r="AA38" s="53">
        <v>1.9093055555555556E-3</v>
      </c>
      <c r="AB38" s="53">
        <v>2.0133912037037039E-3</v>
      </c>
      <c r="AC38" s="53">
        <v>2.1179398148148151E-3</v>
      </c>
      <c r="AD38" s="53">
        <v>2.2227893518518521E-3</v>
      </c>
      <c r="AE38" s="53">
        <v>2.3279282407407407E-3</v>
      </c>
      <c r="AF38" s="53">
        <v>2.4314930555555557E-3</v>
      </c>
      <c r="AG38" s="53">
        <v>2.5348148148148148E-3</v>
      </c>
      <c r="AH38" s="8">
        <f t="shared" si="0"/>
        <v>49.313267095265921</v>
      </c>
    </row>
    <row r="39" spans="1:34">
      <c r="A39" s="1" t="s">
        <v>94</v>
      </c>
      <c r="B39" s="1">
        <v>2022</v>
      </c>
      <c r="C39" s="2">
        <v>44694</v>
      </c>
      <c r="D39" s="1" t="s">
        <v>72</v>
      </c>
      <c r="E39" s="1" t="s">
        <v>518</v>
      </c>
      <c r="F39" s="1" t="s">
        <v>566</v>
      </c>
      <c r="G39" s="1" t="s">
        <v>36</v>
      </c>
      <c r="H39" s="14">
        <f>(C39-VLOOKUP(F37,Riders!$A$2:$C$2000,2,FALSE))/365</f>
        <v>25.884931506849316</v>
      </c>
      <c r="I39" s="1">
        <v>1</v>
      </c>
      <c r="J39" s="4">
        <v>14.641</v>
      </c>
      <c r="K39" s="4">
        <v>23.411000000000001</v>
      </c>
      <c r="L39" s="4">
        <v>31.657</v>
      </c>
      <c r="M39" s="4">
        <v>39.783000000000001</v>
      </c>
      <c r="N39" s="4">
        <v>47.91</v>
      </c>
      <c r="O39" s="4">
        <v>56.006999999999998</v>
      </c>
      <c r="P39" s="53">
        <v>7.4280092592592594E-4</v>
      </c>
      <c r="Q39" s="53">
        <v>8.3753472222222226E-4</v>
      </c>
      <c r="R39" s="53">
        <v>9.3303240740740749E-4</v>
      </c>
      <c r="S39" s="53">
        <v>1.0292361111111112E-3</v>
      </c>
      <c r="T39" s="53">
        <v>1.1256944444444446E-3</v>
      </c>
      <c r="U39" s="53">
        <v>1.2218981481481482E-3</v>
      </c>
      <c r="V39" s="53">
        <v>1.3182291666666666E-3</v>
      </c>
      <c r="W39" s="53">
        <v>1.4141087962962961E-3</v>
      </c>
      <c r="X39" s="53">
        <v>1.5101273148148148E-3</v>
      </c>
      <c r="Y39" s="53">
        <v>1.6066435185185185E-3</v>
      </c>
      <c r="Z39" s="53">
        <v>1.704236111111111E-3</v>
      </c>
      <c r="AA39" s="53">
        <v>1.8023032407407408E-3</v>
      </c>
      <c r="AB39" s="53">
        <v>1.9011805555555559E-3</v>
      </c>
      <c r="AC39" s="53">
        <v>2.000173611111111E-3</v>
      </c>
      <c r="AD39" s="53">
        <v>2.0995833333333335E-3</v>
      </c>
      <c r="AE39" s="53">
        <v>2.1997453703703706E-3</v>
      </c>
      <c r="AF39" s="53">
        <v>2.3000347222222224E-3</v>
      </c>
      <c r="AG39" s="53">
        <v>2.4003240740740743E-3</v>
      </c>
      <c r="AH39" s="4"/>
    </row>
    <row r="40" spans="1:34">
      <c r="A40" s="1" t="s">
        <v>94</v>
      </c>
      <c r="B40" s="1">
        <v>2022</v>
      </c>
      <c r="C40" s="2">
        <v>44694</v>
      </c>
      <c r="D40" s="1" t="s">
        <v>72</v>
      </c>
      <c r="E40" s="1" t="s">
        <v>518</v>
      </c>
      <c r="F40" s="1" t="s">
        <v>4983</v>
      </c>
      <c r="G40" s="1" t="s">
        <v>53</v>
      </c>
      <c r="H40" s="14">
        <f>(C40-VLOOKUP(F38,Riders!$A$2:$C$2000,2,FALSE))/365</f>
        <v>26.575342465753426</v>
      </c>
      <c r="I40" s="1">
        <v>2</v>
      </c>
      <c r="J40" s="4">
        <v>15.085000000000001</v>
      </c>
      <c r="K40" s="4">
        <v>24.125</v>
      </c>
      <c r="L40" s="4">
        <v>32.676000000000002</v>
      </c>
      <c r="M40" s="4">
        <v>41.033000000000001</v>
      </c>
      <c r="N40" s="4">
        <v>49.32</v>
      </c>
      <c r="O40" s="4">
        <v>57.573999999999998</v>
      </c>
      <c r="P40" s="53">
        <v>7.6229166666666665E-4</v>
      </c>
      <c r="Q40" s="53">
        <v>8.5872685185185184E-4</v>
      </c>
      <c r="R40" s="53">
        <v>9.5556712962962956E-4</v>
      </c>
      <c r="S40" s="53">
        <v>1.0522800925925927E-3</v>
      </c>
      <c r="T40" s="53">
        <v>1.1495254629629631E-3</v>
      </c>
      <c r="U40" s="53">
        <v>1.2470023148148147E-3</v>
      </c>
      <c r="V40" s="53">
        <v>1.3444444444444443E-3</v>
      </c>
      <c r="W40" s="53">
        <v>1.4416203703703702E-3</v>
      </c>
      <c r="X40" s="53">
        <v>1.5389351851851855E-3</v>
      </c>
      <c r="Y40" s="53">
        <v>1.6362037037037037E-3</v>
      </c>
      <c r="Z40" s="53">
        <v>1.7337615740740742E-3</v>
      </c>
      <c r="AA40" s="53">
        <v>1.8314004629629628E-3</v>
      </c>
      <c r="AB40" s="53">
        <v>1.9294907407407405E-3</v>
      </c>
      <c r="AC40" s="53">
        <v>2.0283912037037037E-3</v>
      </c>
      <c r="AD40" s="53">
        <v>2.1270949074074074E-3</v>
      </c>
      <c r="AE40" s="53">
        <v>2.2260185185185187E-3</v>
      </c>
      <c r="AF40" s="53">
        <v>2.3263078703703705E-3</v>
      </c>
      <c r="AG40" s="53">
        <v>2.4262731481481483E-3</v>
      </c>
      <c r="AH40" s="4"/>
    </row>
    <row r="41" spans="1:34">
      <c r="A41" s="1" t="s">
        <v>94</v>
      </c>
      <c r="B41" s="1">
        <v>2022</v>
      </c>
      <c r="C41" s="2">
        <v>44694</v>
      </c>
      <c r="D41" s="1" t="s">
        <v>72</v>
      </c>
      <c r="E41" s="1" t="s">
        <v>518</v>
      </c>
      <c r="F41" s="1" t="s">
        <v>575</v>
      </c>
      <c r="G41" s="1" t="s">
        <v>53</v>
      </c>
      <c r="H41" s="14">
        <f>(C41-VLOOKUP(F39,Riders!$A$2:$C$2000,2,FALSE))/365</f>
        <v>22.863013698630137</v>
      </c>
      <c r="I41" s="1">
        <v>3</v>
      </c>
      <c r="J41" s="4">
        <v>14.172000000000001</v>
      </c>
      <c r="K41" s="4">
        <v>22.82</v>
      </c>
      <c r="L41" s="4">
        <v>31.305</v>
      </c>
      <c r="M41" s="4">
        <v>39.878999999999998</v>
      </c>
      <c r="N41" s="4">
        <v>48.576000000000001</v>
      </c>
      <c r="O41" s="4">
        <v>57.381999999999998</v>
      </c>
      <c r="P41" s="53">
        <v>7.6599537037037033E-4</v>
      </c>
      <c r="Q41" s="53">
        <v>8.6707175925925927E-4</v>
      </c>
      <c r="R41" s="53">
        <v>9.6736111111111111E-4</v>
      </c>
      <c r="S41" s="53">
        <v>1.0668981481481482E-3</v>
      </c>
      <c r="T41" s="53">
        <v>1.1659490740740742E-3</v>
      </c>
      <c r="U41" s="53">
        <v>1.2650578703703704E-3</v>
      </c>
      <c r="V41" s="53">
        <v>1.3643171296296296E-3</v>
      </c>
      <c r="W41" s="53">
        <v>1.4636342592592591E-3</v>
      </c>
      <c r="X41" s="53">
        <v>1.5625578703703704E-3</v>
      </c>
      <c r="Y41" s="53">
        <v>1.6620486111111109E-3</v>
      </c>
      <c r="Z41" s="53">
        <v>1.7607638888888888E-3</v>
      </c>
      <c r="AA41" s="53">
        <v>1.8590856481481481E-3</v>
      </c>
      <c r="AB41" s="53">
        <v>1.9568055555555558E-3</v>
      </c>
      <c r="AC41" s="53">
        <v>2.0545833333333332E-3</v>
      </c>
      <c r="AD41" s="53">
        <v>2.1519097222222222E-3</v>
      </c>
      <c r="AE41" s="53">
        <v>2.2489583333333333E-3</v>
      </c>
      <c r="AF41" s="53">
        <v>2.3456018518518518E-3</v>
      </c>
      <c r="AG41" s="53">
        <v>2.4425231481481481E-3</v>
      </c>
      <c r="AH41" s="4"/>
    </row>
    <row r="42" spans="1:34">
      <c r="A42" s="1" t="s">
        <v>94</v>
      </c>
      <c r="B42" s="1">
        <v>2022</v>
      </c>
      <c r="C42" s="2">
        <v>44694</v>
      </c>
      <c r="D42" s="1" t="s">
        <v>72</v>
      </c>
      <c r="E42" s="1" t="s">
        <v>518</v>
      </c>
      <c r="F42" s="1" t="s">
        <v>565</v>
      </c>
      <c r="G42" s="1" t="s">
        <v>36</v>
      </c>
      <c r="H42" s="14">
        <f>(C42-VLOOKUP(F40,Riders!$A$2:$C$2000,2,FALSE))/365</f>
        <v>35.175342465753424</v>
      </c>
      <c r="I42" s="1">
        <v>4</v>
      </c>
      <c r="J42" s="4">
        <v>14.222</v>
      </c>
      <c r="K42" s="4">
        <v>23.163</v>
      </c>
      <c r="L42" s="4">
        <v>31.596</v>
      </c>
      <c r="M42" s="4">
        <v>39.945</v>
      </c>
      <c r="N42" s="4">
        <v>48.390999999999998</v>
      </c>
      <c r="O42" s="4">
        <v>56.914000000000001</v>
      </c>
      <c r="P42" s="53">
        <v>7.5809027777777778E-4</v>
      </c>
      <c r="Q42" s="53">
        <v>8.5789351851851858E-4</v>
      </c>
      <c r="R42" s="53">
        <v>9.5795138888888894E-4</v>
      </c>
      <c r="S42" s="53">
        <v>1.058460648148148E-3</v>
      </c>
      <c r="T42" s="53">
        <v>1.1587962962962964E-3</v>
      </c>
      <c r="U42" s="53">
        <v>1.2590393518518517E-3</v>
      </c>
      <c r="V42" s="53">
        <v>1.3591898148148148E-3</v>
      </c>
      <c r="W42" s="53">
        <v>1.4587847222222222E-3</v>
      </c>
      <c r="X42" s="53">
        <v>1.5585532407407408E-3</v>
      </c>
      <c r="Y42" s="53">
        <v>1.6584490740740741E-3</v>
      </c>
      <c r="Z42" s="53">
        <v>1.7583333333333333E-3</v>
      </c>
      <c r="AA42" s="53">
        <v>1.8581018518518519E-3</v>
      </c>
      <c r="AB42" s="53">
        <v>1.9571296296296294E-3</v>
      </c>
      <c r="AC42" s="53">
        <v>2.0559375E-3</v>
      </c>
      <c r="AD42" s="53">
        <v>2.155335648148148E-3</v>
      </c>
      <c r="AE42" s="53">
        <v>2.2547222222222222E-3</v>
      </c>
      <c r="AF42" s="53">
        <v>2.3535300925925924E-3</v>
      </c>
      <c r="AG42" s="53">
        <v>2.4530902777777776E-3</v>
      </c>
      <c r="AH42" s="4"/>
    </row>
    <row r="43" spans="1:34">
      <c r="A43" s="1" t="s">
        <v>94</v>
      </c>
      <c r="B43" s="1">
        <v>2022</v>
      </c>
      <c r="C43" s="2">
        <v>44694</v>
      </c>
      <c r="D43" s="1" t="s">
        <v>72</v>
      </c>
      <c r="E43" s="1" t="s">
        <v>518</v>
      </c>
      <c r="F43" s="1" t="s">
        <v>581</v>
      </c>
      <c r="G43" s="1" t="s">
        <v>15</v>
      </c>
      <c r="H43" s="14">
        <f>(C43-VLOOKUP(F41,Riders!$A$2:$C$2000,2,FALSE))/365</f>
        <v>22.208219178082192</v>
      </c>
      <c r="I43" s="1">
        <v>5</v>
      </c>
      <c r="J43" s="4">
        <v>14.131</v>
      </c>
      <c r="K43" s="4">
        <v>23.114999999999998</v>
      </c>
      <c r="L43" s="4">
        <v>31.597000000000001</v>
      </c>
      <c r="M43" s="4">
        <v>39.866999999999997</v>
      </c>
      <c r="N43" s="4">
        <v>48.127000000000002</v>
      </c>
      <c r="O43" s="4">
        <v>56.424999999999997</v>
      </c>
      <c r="P43" s="53">
        <v>7.4993055555555566E-4</v>
      </c>
      <c r="Q43" s="53">
        <v>8.4836805555555544E-4</v>
      </c>
      <c r="R43" s="53">
        <v>9.481597222222222E-4</v>
      </c>
      <c r="S43" s="53">
        <v>1.0480092592592592E-3</v>
      </c>
      <c r="T43" s="53">
        <v>1.1477893518518519E-3</v>
      </c>
      <c r="U43" s="53">
        <v>1.2471412037037036E-3</v>
      </c>
      <c r="V43" s="53">
        <v>1.3457754629629629E-3</v>
      </c>
      <c r="W43" s="53">
        <v>1.4442824074074074E-3</v>
      </c>
      <c r="X43" s="53">
        <v>1.5435185185185185E-3</v>
      </c>
      <c r="Y43" s="53">
        <v>1.6424305555555556E-3</v>
      </c>
      <c r="Z43" s="53">
        <v>1.7423379629629631E-3</v>
      </c>
      <c r="AA43" s="53">
        <v>1.8432060185185185E-3</v>
      </c>
      <c r="AB43" s="53">
        <v>1.9455439814814815E-3</v>
      </c>
      <c r="AC43" s="53">
        <v>2.0477199074074074E-3</v>
      </c>
      <c r="AD43" s="53">
        <v>2.1508680555555556E-3</v>
      </c>
      <c r="AE43" s="53">
        <v>2.2552083333333335E-3</v>
      </c>
      <c r="AF43" s="53">
        <v>2.3584837962962965E-3</v>
      </c>
      <c r="AG43" s="53">
        <v>2.4613310185185185E-3</v>
      </c>
      <c r="AH43" s="4"/>
    </row>
    <row r="44" spans="1:34">
      <c r="A44" s="1" t="s">
        <v>94</v>
      </c>
      <c r="B44" s="1">
        <v>2022</v>
      </c>
      <c r="C44" s="2">
        <v>44694</v>
      </c>
      <c r="D44" s="1" t="s">
        <v>72</v>
      </c>
      <c r="E44" s="1" t="s">
        <v>518</v>
      </c>
      <c r="F44" s="1" t="s">
        <v>573</v>
      </c>
      <c r="G44" s="1" t="s">
        <v>27</v>
      </c>
      <c r="H44" s="14">
        <f>(C44-VLOOKUP(F42,Riders!$A$2:$C$2000,2,FALSE))/365</f>
        <v>27.079452054794519</v>
      </c>
      <c r="I44" s="1">
        <v>6</v>
      </c>
      <c r="J44" s="4">
        <v>14.425000000000001</v>
      </c>
      <c r="K44" s="4">
        <v>23.123999999999999</v>
      </c>
      <c r="L44" s="4">
        <v>31.347999999999999</v>
      </c>
      <c r="M44" s="4">
        <v>39.49</v>
      </c>
      <c r="N44" s="4">
        <v>47.7</v>
      </c>
      <c r="O44" s="4">
        <v>56.036000000000001</v>
      </c>
      <c r="P44" s="53">
        <v>7.4584490740740731E-4</v>
      </c>
      <c r="Q44" s="53">
        <v>8.4365740740740722E-4</v>
      </c>
      <c r="R44" s="53">
        <v>9.4168981481481491E-4</v>
      </c>
      <c r="S44" s="53">
        <v>1.0399421296296296E-3</v>
      </c>
      <c r="T44" s="53">
        <v>1.1384722222222221E-3</v>
      </c>
      <c r="U44" s="53">
        <v>1.2372685185185186E-3</v>
      </c>
      <c r="V44" s="53">
        <v>1.3363773148148148E-3</v>
      </c>
      <c r="W44" s="53">
        <v>1.4359722222222222E-3</v>
      </c>
      <c r="X44" s="53">
        <v>1.5357175925925926E-3</v>
      </c>
      <c r="Y44" s="53">
        <v>1.6362615740740741E-3</v>
      </c>
      <c r="Z44" s="53">
        <v>1.7380092592592595E-3</v>
      </c>
      <c r="AA44" s="53">
        <v>1.8404282407407408E-3</v>
      </c>
      <c r="AB44" s="53">
        <v>1.9437731481481482E-3</v>
      </c>
      <c r="AC44" s="53">
        <v>2.0477314814814815E-3</v>
      </c>
      <c r="AD44" s="53">
        <v>2.1519791666666666E-3</v>
      </c>
      <c r="AE44" s="53">
        <v>2.2563425925925928E-3</v>
      </c>
      <c r="AF44" s="53">
        <v>2.3614467592592593E-3</v>
      </c>
      <c r="AG44" s="53">
        <v>2.466736111111111E-3</v>
      </c>
      <c r="AH44" s="4"/>
    </row>
    <row r="45" spans="1:34">
      <c r="A45" s="1" t="s">
        <v>94</v>
      </c>
      <c r="B45" s="1">
        <v>2022</v>
      </c>
      <c r="C45" s="2">
        <v>44694</v>
      </c>
      <c r="D45" s="1" t="s">
        <v>72</v>
      </c>
      <c r="E45" s="1" t="s">
        <v>518</v>
      </c>
      <c r="F45" s="1" t="s">
        <v>4984</v>
      </c>
      <c r="G45" s="1" t="s">
        <v>27</v>
      </c>
      <c r="H45" s="14" t="e">
        <f>(C45-VLOOKUP(F43,Riders!$A$2:$C$2000,2,FALSE))/365</f>
        <v>#N/A</v>
      </c>
      <c r="I45" s="1">
        <v>7</v>
      </c>
      <c r="J45" s="4">
        <v>14.590999999999999</v>
      </c>
      <c r="K45" s="4">
        <v>23.009</v>
      </c>
      <c r="L45" s="4">
        <v>31.19</v>
      </c>
      <c r="M45" s="4">
        <v>39.331000000000003</v>
      </c>
      <c r="N45" s="4">
        <v>47.572000000000003</v>
      </c>
      <c r="O45" s="4">
        <v>55.863999999999997</v>
      </c>
      <c r="P45" s="53">
        <v>7.4398148148148143E-4</v>
      </c>
      <c r="Q45" s="53">
        <v>8.4221064814814825E-4</v>
      </c>
      <c r="R45" s="53">
        <v>9.4170138888888895E-4</v>
      </c>
      <c r="S45" s="53">
        <v>1.0430324074074074E-3</v>
      </c>
      <c r="T45" s="53">
        <v>1.1449537037037038E-3</v>
      </c>
      <c r="U45" s="53">
        <v>1.2463657407407408E-3</v>
      </c>
      <c r="V45" s="53">
        <v>1.3479282407407407E-3</v>
      </c>
      <c r="W45" s="53">
        <v>1.4500000000000001E-3</v>
      </c>
      <c r="X45" s="53">
        <v>1.5526157407407407E-3</v>
      </c>
      <c r="Y45" s="53">
        <v>1.6554513888888888E-3</v>
      </c>
      <c r="Z45" s="53">
        <v>1.7591203703703703E-3</v>
      </c>
      <c r="AA45" s="53">
        <v>1.8624652777777778E-3</v>
      </c>
      <c r="AB45" s="53">
        <v>1.9666087962962962E-3</v>
      </c>
      <c r="AC45" s="53">
        <v>2.070694444444444E-3</v>
      </c>
      <c r="AD45" s="53">
        <v>2.1746064814814814E-3</v>
      </c>
      <c r="AE45" s="53">
        <v>2.2783333333333332E-3</v>
      </c>
      <c r="AF45" s="53">
        <v>2.381886574074074E-3</v>
      </c>
      <c r="AG45" s="53">
        <v>2.4858101851851851E-3</v>
      </c>
      <c r="AH45" s="4"/>
    </row>
    <row r="46" spans="1:34">
      <c r="A46" s="1" t="s">
        <v>94</v>
      </c>
      <c r="B46" s="1">
        <v>2022</v>
      </c>
      <c r="C46" s="2">
        <v>44694</v>
      </c>
      <c r="D46" s="1" t="s">
        <v>72</v>
      </c>
      <c r="E46" s="1" t="s">
        <v>518</v>
      </c>
      <c r="F46" s="1" t="s">
        <v>607</v>
      </c>
      <c r="G46" s="1" t="s">
        <v>38</v>
      </c>
      <c r="H46" s="14">
        <f>(C46-VLOOKUP(F44,Riders!$A$2:$C$2000,2,FALSE))/365</f>
        <v>27.13150684931507</v>
      </c>
      <c r="I46" s="1">
        <v>8</v>
      </c>
      <c r="J46" s="4">
        <v>14.228999999999999</v>
      </c>
      <c r="K46" s="4">
        <v>22.774000000000001</v>
      </c>
      <c r="L46" s="4">
        <v>31.318000000000001</v>
      </c>
      <c r="M46" s="4">
        <v>39.942999999999998</v>
      </c>
      <c r="N46" s="4">
        <v>48.646999999999998</v>
      </c>
      <c r="O46" s="4">
        <v>57.463999999999999</v>
      </c>
      <c r="P46" s="53">
        <v>7.6732638888888901E-4</v>
      </c>
      <c r="Q46" s="53">
        <v>8.6893518518518526E-4</v>
      </c>
      <c r="R46" s="53">
        <v>9.7070601851851864E-4</v>
      </c>
      <c r="S46" s="53">
        <v>1.0723958333333334E-3</v>
      </c>
      <c r="T46" s="53">
        <v>1.1737037037037037E-3</v>
      </c>
      <c r="U46" s="53">
        <v>1.2747453703703703E-3</v>
      </c>
      <c r="V46" s="53">
        <v>1.3760185185185184E-3</v>
      </c>
      <c r="W46" s="53">
        <v>1.4772800925925925E-3</v>
      </c>
      <c r="X46" s="53">
        <v>1.5790972222222224E-3</v>
      </c>
      <c r="Y46" s="53">
        <v>1.6806597222222223E-3</v>
      </c>
      <c r="Z46" s="53">
        <v>1.7817245370370372E-3</v>
      </c>
      <c r="AA46" s="53">
        <v>1.8818287037037039E-3</v>
      </c>
      <c r="AB46" s="53">
        <v>1.9825925925925927E-3</v>
      </c>
      <c r="AC46" s="53">
        <v>2.0843518518518516E-3</v>
      </c>
      <c r="AD46" s="53">
        <v>2.1869328703703703E-3</v>
      </c>
      <c r="AE46" s="53">
        <v>2.2904282407407409E-3</v>
      </c>
      <c r="AF46" s="53">
        <v>2.3953125000000003E-3</v>
      </c>
      <c r="AG46" s="53">
        <v>2.5003356481481482E-3</v>
      </c>
      <c r="AH46" s="4"/>
    </row>
    <row r="47" spans="1:34">
      <c r="A47" s="1" t="s">
        <v>94</v>
      </c>
      <c r="B47" s="1">
        <v>2022</v>
      </c>
      <c r="C47" s="2">
        <v>44694</v>
      </c>
      <c r="D47" s="1" t="s">
        <v>72</v>
      </c>
      <c r="E47" s="1" t="s">
        <v>518</v>
      </c>
      <c r="F47" s="1" t="s">
        <v>630</v>
      </c>
      <c r="G47" s="1" t="s">
        <v>239</v>
      </c>
      <c r="H47" s="14">
        <f>(C47-VLOOKUP(F45,Riders!$A$2:$C$2000,2,FALSE))/365</f>
        <v>20.076712328767123</v>
      </c>
      <c r="I47" s="1">
        <v>9</v>
      </c>
      <c r="J47" s="4">
        <v>14.445</v>
      </c>
      <c r="K47" s="4">
        <v>23.132999999999999</v>
      </c>
      <c r="L47" s="4">
        <v>31.428999999999998</v>
      </c>
      <c r="M47" s="4">
        <v>39.807000000000002</v>
      </c>
      <c r="N47" s="4">
        <v>48.328000000000003</v>
      </c>
      <c r="O47" s="4">
        <v>56.911000000000001</v>
      </c>
      <c r="P47" s="53">
        <v>7.5863425925925924E-4</v>
      </c>
      <c r="Q47" s="53">
        <v>8.6011574074074072E-4</v>
      </c>
      <c r="R47" s="53">
        <v>9.6145833333333337E-4</v>
      </c>
      <c r="S47" s="53">
        <v>1.0630208333333331E-3</v>
      </c>
      <c r="T47" s="53">
        <v>1.1645833333333332E-3</v>
      </c>
      <c r="U47" s="53">
        <v>1.2672453703703704E-3</v>
      </c>
      <c r="V47" s="53">
        <v>1.3694560185185188E-3</v>
      </c>
      <c r="W47" s="53">
        <v>1.4715393518518517E-3</v>
      </c>
      <c r="X47" s="53">
        <v>1.5739004629629629E-3</v>
      </c>
      <c r="Y47" s="53">
        <v>1.6770601851851851E-3</v>
      </c>
      <c r="Z47" s="53">
        <v>1.7799189814814813E-3</v>
      </c>
      <c r="AA47" s="53">
        <v>1.8831365740740742E-3</v>
      </c>
      <c r="AB47" s="53">
        <v>1.9865972222222225E-3</v>
      </c>
      <c r="AC47" s="53">
        <v>2.0904398148148149E-3</v>
      </c>
      <c r="AD47" s="53">
        <v>2.1941782407407409E-3</v>
      </c>
      <c r="AE47" s="53">
        <v>2.2986342592592594E-3</v>
      </c>
      <c r="AF47" s="53">
        <v>2.4028125E-3</v>
      </c>
      <c r="AG47" s="53">
        <v>2.5077083333333336E-3</v>
      </c>
      <c r="AH47" s="4"/>
    </row>
    <row r="48" spans="1:34">
      <c r="A48" s="1" t="s">
        <v>94</v>
      </c>
      <c r="B48" s="1">
        <v>2022</v>
      </c>
      <c r="C48" s="2">
        <v>44694</v>
      </c>
      <c r="D48" s="1" t="s">
        <v>72</v>
      </c>
      <c r="E48" s="1" t="s">
        <v>518</v>
      </c>
      <c r="F48" s="1" t="s">
        <v>580</v>
      </c>
      <c r="G48" s="1" t="s">
        <v>67</v>
      </c>
      <c r="H48" s="14">
        <f>(C48-VLOOKUP(F46,Riders!$A$2:$C$2000,2,FALSE))/365</f>
        <v>25.884931506849316</v>
      </c>
      <c r="I48" s="1">
        <v>10</v>
      </c>
      <c r="J48" s="4">
        <v>14.141</v>
      </c>
      <c r="K48" s="4">
        <v>22.863</v>
      </c>
      <c r="L48" s="4">
        <v>31.372</v>
      </c>
      <c r="M48" s="4">
        <v>39.960999999999999</v>
      </c>
      <c r="N48" s="4">
        <v>48.609000000000002</v>
      </c>
      <c r="O48" s="4">
        <v>57.281999999999996</v>
      </c>
      <c r="P48" s="53">
        <v>7.6375E-4</v>
      </c>
      <c r="Q48" s="53">
        <v>8.6501157407407403E-4</v>
      </c>
      <c r="R48" s="53">
        <v>9.6694444444444443E-4</v>
      </c>
      <c r="S48" s="53">
        <v>1.0690740740740741E-3</v>
      </c>
      <c r="T48" s="53">
        <v>1.1715972222222223E-3</v>
      </c>
      <c r="U48" s="53">
        <v>1.274398148148148E-3</v>
      </c>
      <c r="V48" s="53">
        <v>1.3776851851851851E-3</v>
      </c>
      <c r="W48" s="53">
        <v>1.4809953703703704E-3</v>
      </c>
      <c r="X48" s="53">
        <v>1.5843634259259257E-3</v>
      </c>
      <c r="Y48" s="53">
        <v>1.687164351851852E-3</v>
      </c>
      <c r="Z48" s="53">
        <v>1.7897800925925926E-3</v>
      </c>
      <c r="AA48" s="53">
        <v>1.8924305555555554E-3</v>
      </c>
      <c r="AB48" s="53">
        <v>1.9955208333333331E-3</v>
      </c>
      <c r="AC48" s="53">
        <v>2.0986458333333334E-3</v>
      </c>
      <c r="AD48" s="53">
        <v>2.2022569444444446E-3</v>
      </c>
      <c r="AE48" s="53">
        <v>2.3058796296296295E-3</v>
      </c>
      <c r="AF48" s="53">
        <v>2.4080324074074073E-3</v>
      </c>
      <c r="AG48" s="53">
        <v>2.5087268518518518E-3</v>
      </c>
      <c r="AH48" s="4"/>
    </row>
    <row r="49" spans="1:34">
      <c r="A49" s="1" t="s">
        <v>94</v>
      </c>
      <c r="B49" s="1">
        <v>2022</v>
      </c>
      <c r="C49" s="2">
        <v>44694</v>
      </c>
      <c r="D49" s="1" t="s">
        <v>72</v>
      </c>
      <c r="E49" s="1" t="s">
        <v>518</v>
      </c>
      <c r="F49" s="1" t="s">
        <v>4982</v>
      </c>
      <c r="G49" s="1" t="s">
        <v>38</v>
      </c>
      <c r="H49" s="14">
        <f>(C49-VLOOKUP(F47,Riders!$A$2:$C$2000,2,FALSE))/365</f>
        <v>23.172602739726027</v>
      </c>
      <c r="I49" s="1">
        <v>11</v>
      </c>
      <c r="J49" s="4">
        <v>14.61</v>
      </c>
      <c r="K49" s="4">
        <v>23.401</v>
      </c>
      <c r="L49" s="4">
        <v>31.898</v>
      </c>
      <c r="M49" s="4">
        <v>40.411999999999999</v>
      </c>
      <c r="N49" s="4">
        <v>49.066000000000003</v>
      </c>
      <c r="O49" s="4">
        <v>57.942999999999998</v>
      </c>
      <c r="P49" s="53">
        <v>7.7468750000000009E-4</v>
      </c>
      <c r="Q49" s="53">
        <v>8.788078703703704E-4</v>
      </c>
      <c r="R49" s="53">
        <v>9.8446759259259256E-4</v>
      </c>
      <c r="S49" s="53">
        <v>1.089849537037037E-3</v>
      </c>
      <c r="T49" s="53">
        <v>1.1952199074074074E-3</v>
      </c>
      <c r="U49" s="53">
        <v>1.3005439814814813E-3</v>
      </c>
      <c r="V49" s="53">
        <v>1.4054745370370373E-3</v>
      </c>
      <c r="W49" s="53">
        <v>1.5103240740740739E-3</v>
      </c>
      <c r="X49" s="53">
        <v>1.6148611111111112E-3</v>
      </c>
      <c r="Y49" s="53">
        <v>1.7187037037037038E-3</v>
      </c>
      <c r="Z49" s="53">
        <v>1.8237268518518518E-3</v>
      </c>
      <c r="AA49" s="53">
        <v>1.9282638888888889E-3</v>
      </c>
      <c r="AB49" s="53">
        <v>2.0334953703703704E-3</v>
      </c>
      <c r="AC49" s="53">
        <v>2.1392939814814812E-3</v>
      </c>
      <c r="AD49" s="53">
        <v>2.245821759259259E-3</v>
      </c>
      <c r="AE49" s="53">
        <v>2.3513194444444445E-3</v>
      </c>
      <c r="AF49" s="53">
        <v>2.4557638888888888E-3</v>
      </c>
      <c r="AG49" s="53">
        <v>2.5592245370370374E-3</v>
      </c>
      <c r="AH49" s="4"/>
    </row>
    <row r="50" spans="1:34">
      <c r="A50" s="1" t="s">
        <v>94</v>
      </c>
      <c r="B50" s="1">
        <v>2022</v>
      </c>
      <c r="C50" s="2">
        <v>44694</v>
      </c>
      <c r="D50" s="1" t="s">
        <v>72</v>
      </c>
      <c r="E50" s="1" t="s">
        <v>518</v>
      </c>
      <c r="F50" s="1" t="s">
        <v>298</v>
      </c>
      <c r="G50" s="1" t="s">
        <v>271</v>
      </c>
      <c r="H50" s="14">
        <f>(C50-VLOOKUP(F48,Riders!$A$2:$C$2000,2,FALSE))/365</f>
        <v>28.361643835616437</v>
      </c>
      <c r="I50" s="1">
        <v>12</v>
      </c>
      <c r="J50" s="4">
        <v>14.678000000000001</v>
      </c>
      <c r="K50" s="4">
        <v>23.838000000000001</v>
      </c>
      <c r="L50" s="4">
        <v>32.79</v>
      </c>
      <c r="M50" s="4">
        <v>41.832999999999998</v>
      </c>
      <c r="N50" s="4">
        <v>50.918999999999997</v>
      </c>
      <c r="O50" s="59">
        <v>6.945833333333334E-4</v>
      </c>
      <c r="P50" s="53">
        <v>8.0019675925925929E-4</v>
      </c>
      <c r="Q50" s="53">
        <v>9.0584490740740729E-4</v>
      </c>
      <c r="R50" s="53">
        <v>1.0122222222222223E-3</v>
      </c>
      <c r="S50" s="53">
        <v>1.1187268518518519E-3</v>
      </c>
      <c r="T50" s="53">
        <v>1.2255092592592593E-3</v>
      </c>
      <c r="U50" s="53">
        <v>1.3318749999999999E-3</v>
      </c>
      <c r="V50" s="53">
        <v>1.4384606481481481E-3</v>
      </c>
      <c r="W50" s="53">
        <v>1.5456249999999999E-3</v>
      </c>
      <c r="X50" s="53">
        <v>1.6542013888888889E-3</v>
      </c>
      <c r="Y50" s="53">
        <v>1.762650462962963E-3</v>
      </c>
      <c r="Z50" s="53">
        <v>1.8711226851851851E-3</v>
      </c>
      <c r="AA50" s="53">
        <v>1.9800231481481479E-3</v>
      </c>
      <c r="AB50" s="53">
        <v>2.0890277777777778E-3</v>
      </c>
      <c r="AC50" s="53">
        <v>2.1971874999999999E-3</v>
      </c>
      <c r="AD50" s="53">
        <v>2.3057870370370372E-3</v>
      </c>
      <c r="AE50" s="53">
        <v>2.4139699074074072E-3</v>
      </c>
      <c r="AF50" s="53">
        <v>2.5217592592592596E-3</v>
      </c>
      <c r="AG50" s="53">
        <v>2.6294791666666667E-3</v>
      </c>
      <c r="AH50" s="4"/>
    </row>
    <row r="51" spans="1:34">
      <c r="A51" s="1" t="s">
        <v>94</v>
      </c>
      <c r="B51" s="1">
        <v>2022</v>
      </c>
      <c r="C51" s="2">
        <v>44694</v>
      </c>
      <c r="D51" s="1" t="s">
        <v>72</v>
      </c>
      <c r="E51" s="1" t="s">
        <v>518</v>
      </c>
      <c r="F51" s="1" t="s">
        <v>631</v>
      </c>
      <c r="G51" s="1" t="s">
        <v>44</v>
      </c>
      <c r="H51" s="14">
        <f>(C51-VLOOKUP(F49,Riders!$A$2:$C$2000,2,FALSE))/365</f>
        <v>26.575342465753426</v>
      </c>
      <c r="I51" s="1">
        <v>13</v>
      </c>
      <c r="J51" s="4">
        <v>15.265000000000001</v>
      </c>
      <c r="K51" s="4">
        <v>24.396999999999998</v>
      </c>
      <c r="L51" s="4">
        <v>33.134</v>
      </c>
      <c r="M51" s="4">
        <v>41.843000000000004</v>
      </c>
      <c r="N51" s="4">
        <v>50.618000000000002</v>
      </c>
      <c r="O51" s="4">
        <v>59.487000000000002</v>
      </c>
      <c r="P51" s="53">
        <v>7.9230324074074066E-4</v>
      </c>
      <c r="Q51" s="53">
        <v>8.9748842592592604E-4</v>
      </c>
      <c r="R51" s="53">
        <v>1.0044907407407409E-3</v>
      </c>
      <c r="S51" s="53">
        <v>1.1134027777777776E-3</v>
      </c>
      <c r="T51" s="53">
        <v>1.2237731481481481E-3</v>
      </c>
      <c r="U51" s="53">
        <v>1.3360995370370369E-3</v>
      </c>
      <c r="V51" s="53">
        <v>1.4490162037037039E-3</v>
      </c>
      <c r="W51" s="53">
        <v>1.5624421296296296E-3</v>
      </c>
      <c r="X51" s="53">
        <v>1.6763888888888889E-3</v>
      </c>
      <c r="Y51" s="53">
        <v>1.7902893518518519E-3</v>
      </c>
      <c r="Z51" s="53">
        <v>1.9039120370370371E-3</v>
      </c>
      <c r="AA51" s="53">
        <v>2.0179745370370373E-3</v>
      </c>
      <c r="AB51" s="53">
        <v>2.132222222222222E-3</v>
      </c>
      <c r="AC51" s="53">
        <v>2.2471759259259263E-3</v>
      </c>
      <c r="AD51" s="53">
        <v>2.3619791666666667E-3</v>
      </c>
      <c r="AE51" s="53">
        <v>2.4769444444444444E-3</v>
      </c>
      <c r="AF51" s="53">
        <v>2.5914814814814815E-3</v>
      </c>
      <c r="AG51" s="53">
        <v>2.7081597222222225E-3</v>
      </c>
      <c r="AH51" s="4"/>
    </row>
    <row r="52" spans="1:34">
      <c r="A52" s="37" t="s">
        <v>94</v>
      </c>
      <c r="B52" s="37">
        <v>2022</v>
      </c>
      <c r="C52" s="43">
        <v>44694</v>
      </c>
      <c r="D52" s="37" t="s">
        <v>72</v>
      </c>
      <c r="E52" s="37" t="s">
        <v>210</v>
      </c>
      <c r="F52" s="37" t="s">
        <v>566</v>
      </c>
      <c r="G52" s="37" t="s">
        <v>36</v>
      </c>
      <c r="H52" s="36">
        <f>(C52-VLOOKUP(F50,Riders!$A$2:$C$2000,2,FALSE))/365</f>
        <v>20.449315068493149</v>
      </c>
      <c r="I52" s="37">
        <v>1</v>
      </c>
      <c r="J52" s="4">
        <v>14.134</v>
      </c>
      <c r="K52" s="4">
        <v>22.652000000000001</v>
      </c>
      <c r="L52" s="4">
        <v>30.835000000000001</v>
      </c>
      <c r="M52" s="4">
        <v>39.012999999999998</v>
      </c>
      <c r="N52" s="4">
        <v>47.246000000000002</v>
      </c>
      <c r="O52" s="4">
        <v>55.488</v>
      </c>
      <c r="P52" s="53">
        <v>7.383449074074075E-4</v>
      </c>
      <c r="Q52" s="53">
        <v>8.3437500000000005E-4</v>
      </c>
      <c r="R52" s="53">
        <v>9.3138888888888883E-4</v>
      </c>
      <c r="S52" s="53">
        <v>1.0290277777777778E-3</v>
      </c>
      <c r="T52" s="53">
        <v>1.1271759259259258E-3</v>
      </c>
      <c r="U52" s="53">
        <v>1.2253819444444443E-3</v>
      </c>
      <c r="V52" s="53">
        <v>1.3234837962962963E-3</v>
      </c>
      <c r="W52" s="53">
        <v>1.4217245370370371E-3</v>
      </c>
      <c r="X52" s="53">
        <v>1.5194444444444446E-3</v>
      </c>
      <c r="Y52" s="53">
        <v>1.6172916666666668E-3</v>
      </c>
      <c r="Z52" s="53">
        <v>1.7160300925925928E-3</v>
      </c>
      <c r="AA52" s="53">
        <v>1.8156365740740743E-3</v>
      </c>
      <c r="AB52" s="53">
        <v>1.9159837962962965E-3</v>
      </c>
      <c r="AC52" s="53">
        <v>2.0169328703703708E-3</v>
      </c>
      <c r="AD52" s="53">
        <v>2.1183680555555556E-3</v>
      </c>
      <c r="AE52" s="53">
        <v>2.2197916666666664E-3</v>
      </c>
      <c r="AF52" s="53">
        <v>2.32125E-3</v>
      </c>
      <c r="AG52" s="53">
        <v>2.4227314814814814E-3</v>
      </c>
      <c r="AH52" s="59"/>
    </row>
    <row r="53" spans="1:34">
      <c r="A53" s="37" t="s">
        <v>94</v>
      </c>
      <c r="B53" s="37">
        <v>2022</v>
      </c>
      <c r="C53" s="43">
        <v>44694</v>
      </c>
      <c r="D53" s="37" t="s">
        <v>72</v>
      </c>
      <c r="E53" s="37" t="s">
        <v>210</v>
      </c>
      <c r="F53" s="37" t="s">
        <v>4983</v>
      </c>
      <c r="G53" s="37" t="s">
        <v>53</v>
      </c>
      <c r="H53" s="36">
        <f>(C53-VLOOKUP(F51,Riders!$A$2:$C$2000,2,FALSE))/365</f>
        <v>19.350684931506848</v>
      </c>
      <c r="I53" s="37">
        <v>2</v>
      </c>
      <c r="J53" s="4">
        <v>14.89</v>
      </c>
      <c r="K53" s="4">
        <v>23.657</v>
      </c>
      <c r="L53" s="4">
        <v>32.003999999999998</v>
      </c>
      <c r="M53" s="4">
        <v>40.314999999999998</v>
      </c>
      <c r="N53" s="4">
        <v>48.706000000000003</v>
      </c>
      <c r="O53" s="4">
        <v>57.186</v>
      </c>
      <c r="P53" s="53">
        <v>7.6008101851851844E-4</v>
      </c>
      <c r="Q53" s="53">
        <v>8.5877314814814811E-4</v>
      </c>
      <c r="R53" s="53">
        <v>9.5677083333333334E-4</v>
      </c>
      <c r="S53" s="53">
        <v>1.0547800925925926E-3</v>
      </c>
      <c r="T53" s="53">
        <v>1.1521296296296295E-3</v>
      </c>
      <c r="U53" s="53">
        <v>1.2501851851851851E-3</v>
      </c>
      <c r="V53" s="53">
        <v>1.348449074074074E-3</v>
      </c>
      <c r="W53" s="53">
        <v>1.4471875000000003E-3</v>
      </c>
      <c r="X53" s="53">
        <v>1.546111111111111E-3</v>
      </c>
      <c r="Y53" s="53">
        <v>1.6451967592592592E-3</v>
      </c>
      <c r="Z53" s="53">
        <v>1.7441435185185184E-3</v>
      </c>
      <c r="AA53" s="53">
        <v>1.8436226851851851E-3</v>
      </c>
      <c r="AB53" s="53">
        <v>1.9434953703703704E-3</v>
      </c>
      <c r="AC53" s="53">
        <v>2.0445949074074073E-3</v>
      </c>
      <c r="AD53" s="53">
        <v>2.145775462962963E-3</v>
      </c>
      <c r="AE53" s="53">
        <v>2.2480092592592591E-3</v>
      </c>
      <c r="AF53" s="53">
        <v>2.3517708333333333E-3</v>
      </c>
      <c r="AG53" s="53">
        <v>2.4561342592592595E-3</v>
      </c>
      <c r="AH53" s="59"/>
    </row>
    <row r="54" spans="1:34">
      <c r="A54" s="12" t="s">
        <v>94</v>
      </c>
      <c r="B54" s="12">
        <v>2022</v>
      </c>
      <c r="C54" s="41">
        <v>44694</v>
      </c>
      <c r="D54" s="12" t="s">
        <v>72</v>
      </c>
      <c r="E54" s="12" t="s">
        <v>211</v>
      </c>
      <c r="F54" s="12" t="s">
        <v>575</v>
      </c>
      <c r="G54" s="12" t="s">
        <v>53</v>
      </c>
      <c r="H54" s="22">
        <f>(C54-VLOOKUP(F52,Riders!$A$2:$C$2000,2,FALSE))/365</f>
        <v>22.863013698630137</v>
      </c>
      <c r="I54" s="12">
        <v>3</v>
      </c>
      <c r="J54" s="4">
        <v>14.003</v>
      </c>
      <c r="K54" s="4">
        <v>22.617000000000001</v>
      </c>
      <c r="L54" s="4">
        <v>31.114000000000001</v>
      </c>
      <c r="M54" s="4">
        <v>39.658999999999999</v>
      </c>
      <c r="N54" s="4">
        <v>48.247999999999998</v>
      </c>
      <c r="O54" s="4">
        <v>56.915999999999997</v>
      </c>
      <c r="P54" s="53">
        <v>7.5952546296296304E-4</v>
      </c>
      <c r="Q54" s="53">
        <v>8.6099537037037036E-4</v>
      </c>
      <c r="R54" s="53">
        <v>9.6184027777777793E-4</v>
      </c>
      <c r="S54" s="53">
        <v>1.0622337962962961E-3</v>
      </c>
      <c r="T54" s="53">
        <v>1.1630324074074075E-3</v>
      </c>
      <c r="U54" s="53">
        <v>1.263611111111111E-3</v>
      </c>
      <c r="V54" s="53">
        <v>1.3625694444444442E-3</v>
      </c>
      <c r="W54" s="53">
        <v>1.4614351851851852E-3</v>
      </c>
      <c r="X54" s="53">
        <v>1.5595833333333332E-3</v>
      </c>
      <c r="Y54" s="53">
        <v>1.6571643518518517E-3</v>
      </c>
      <c r="Z54" s="53">
        <v>1.755173611111111E-3</v>
      </c>
      <c r="AA54" s="53">
        <v>1.8529745370370369E-3</v>
      </c>
      <c r="AB54" s="53">
        <v>1.9514699074074072E-3</v>
      </c>
      <c r="AC54" s="53">
        <v>2.0503703703703704E-3</v>
      </c>
      <c r="AD54" s="53">
        <v>2.1502777777777779E-3</v>
      </c>
      <c r="AE54" s="53">
        <v>2.2507175925925928E-3</v>
      </c>
      <c r="AF54" s="53">
        <v>2.351388888888889E-3</v>
      </c>
      <c r="AG54" s="53">
        <v>2.4528240740740738E-3</v>
      </c>
      <c r="AH54" s="59"/>
    </row>
    <row r="55" spans="1:34">
      <c r="A55" s="12" t="s">
        <v>94</v>
      </c>
      <c r="B55" s="12">
        <v>2022</v>
      </c>
      <c r="C55" s="41">
        <v>44694</v>
      </c>
      <c r="D55" s="12" t="s">
        <v>72</v>
      </c>
      <c r="E55" s="12" t="s">
        <v>211</v>
      </c>
      <c r="F55" s="12" t="s">
        <v>565</v>
      </c>
      <c r="G55" s="12" t="s">
        <v>36</v>
      </c>
      <c r="H55" s="22">
        <f>(C55-VLOOKUP(F53,Riders!$A$2:$C$2000,2,FALSE))/365</f>
        <v>35.175342465753424</v>
      </c>
      <c r="I55" s="12">
        <v>4</v>
      </c>
      <c r="J55" s="4">
        <v>14.257999999999999</v>
      </c>
      <c r="K55" s="4">
        <v>23.18</v>
      </c>
      <c r="L55" s="4">
        <v>31.776</v>
      </c>
      <c r="M55" s="4">
        <v>40.323999999999998</v>
      </c>
      <c r="N55" s="4">
        <v>48.874000000000002</v>
      </c>
      <c r="O55" s="4">
        <v>57.482999999999997</v>
      </c>
      <c r="P55" s="53">
        <v>7.6526620370370366E-4</v>
      </c>
      <c r="Q55" s="53">
        <v>8.6572916666666667E-4</v>
      </c>
      <c r="R55" s="53">
        <v>9.6540509259259268E-4</v>
      </c>
      <c r="S55" s="53">
        <v>1.0659953703703704E-3</v>
      </c>
      <c r="T55" s="53">
        <v>1.1659490740740742E-3</v>
      </c>
      <c r="U55" s="53">
        <v>1.266712962962963E-3</v>
      </c>
      <c r="V55" s="53">
        <v>1.3673958333333333E-3</v>
      </c>
      <c r="W55" s="53">
        <v>1.4683217592592595E-3</v>
      </c>
      <c r="X55" s="53">
        <v>1.5689930555555555E-3</v>
      </c>
      <c r="Y55" s="53">
        <v>1.670625E-3</v>
      </c>
      <c r="Z55" s="53">
        <v>1.7717939814814816E-3</v>
      </c>
      <c r="AA55" s="53">
        <v>1.8740277777777776E-3</v>
      </c>
      <c r="AB55" s="53">
        <v>1.9764351851851852E-3</v>
      </c>
      <c r="AC55" s="53">
        <v>2.0800347222222223E-3</v>
      </c>
      <c r="AD55" s="53">
        <v>2.1838310185185185E-3</v>
      </c>
      <c r="AE55" s="53">
        <v>2.2893171296296294E-3</v>
      </c>
      <c r="AF55" s="53">
        <v>2.3952430555555554E-3</v>
      </c>
      <c r="AG55" s="53">
        <v>2.502789351851852E-3</v>
      </c>
      <c r="AH55" s="59"/>
    </row>
    <row r="56" spans="1:34">
      <c r="A56" s="1" t="s">
        <v>103</v>
      </c>
      <c r="B56" s="1">
        <v>2022</v>
      </c>
      <c r="C56" s="2">
        <v>44674</v>
      </c>
      <c r="D56" s="1" t="s">
        <v>72</v>
      </c>
      <c r="E56" s="4" t="s">
        <v>518</v>
      </c>
      <c r="F56" s="4" t="s">
        <v>601</v>
      </c>
      <c r="G56" s="4" t="s">
        <v>15</v>
      </c>
      <c r="H56" s="4"/>
      <c r="I56" s="4">
        <v>1</v>
      </c>
      <c r="J56" s="4">
        <v>14.375</v>
      </c>
      <c r="K56" s="4">
        <v>23.178000000000001</v>
      </c>
      <c r="L56" s="4">
        <v>31.51</v>
      </c>
      <c r="M56" s="4">
        <v>39.667000000000002</v>
      </c>
      <c r="N56" s="4">
        <v>47.850999999999999</v>
      </c>
      <c r="O56" s="4">
        <v>56.026000000000003</v>
      </c>
      <c r="P56" s="53">
        <v>7.431597222222222E-4</v>
      </c>
      <c r="Q56" s="53">
        <v>8.3741898148148152E-4</v>
      </c>
      <c r="R56" s="53">
        <v>9.31851851851852E-4</v>
      </c>
      <c r="S56" s="53">
        <v>1.0260763888888889E-3</v>
      </c>
      <c r="T56" s="53">
        <v>1.1204166666666667E-3</v>
      </c>
      <c r="U56" s="53">
        <v>1.2152083333333333E-3</v>
      </c>
      <c r="V56" s="53">
        <v>1.310324074074074E-3</v>
      </c>
      <c r="W56" s="53">
        <v>1.4059027777777778E-3</v>
      </c>
      <c r="X56" s="53">
        <v>1.501898148148148E-3</v>
      </c>
      <c r="Y56" s="53">
        <v>1.5972916666666668E-3</v>
      </c>
      <c r="Z56" s="53">
        <v>1.692662037037037E-3</v>
      </c>
      <c r="AA56" s="53">
        <v>1.7877662037037037E-3</v>
      </c>
      <c r="AB56" s="53">
        <v>1.8832291666666667E-3</v>
      </c>
      <c r="AC56" s="53">
        <v>1.9787152777777776E-3</v>
      </c>
      <c r="AD56" s="53">
        <v>2.0749768518518517E-3</v>
      </c>
      <c r="AE56" s="53">
        <v>2.1716550925925926E-3</v>
      </c>
      <c r="AF56" s="53">
        <v>2.2690277777777778E-3</v>
      </c>
      <c r="AG56" s="53">
        <v>2.366585648148148E-3</v>
      </c>
      <c r="AH56" s="4"/>
    </row>
    <row r="57" spans="1:34">
      <c r="A57" s="1" t="s">
        <v>103</v>
      </c>
      <c r="B57" s="1">
        <v>2022</v>
      </c>
      <c r="C57" s="2">
        <v>44674</v>
      </c>
      <c r="D57" s="1" t="s">
        <v>72</v>
      </c>
      <c r="E57" s="4" t="s">
        <v>518</v>
      </c>
      <c r="F57" s="4" t="s">
        <v>600</v>
      </c>
      <c r="G57" s="4" t="s">
        <v>15</v>
      </c>
      <c r="H57" s="4"/>
      <c r="I57" s="4">
        <v>2</v>
      </c>
      <c r="J57" s="4">
        <v>14.068</v>
      </c>
      <c r="K57" s="4">
        <v>22.99</v>
      </c>
      <c r="L57" s="4">
        <v>31.523</v>
      </c>
      <c r="M57" s="4">
        <v>39.96</v>
      </c>
      <c r="N57" s="4">
        <v>48.377000000000002</v>
      </c>
      <c r="O57" s="4">
        <v>56.692999999999998</v>
      </c>
      <c r="P57" s="53">
        <v>7.5219907407407397E-4</v>
      </c>
      <c r="Q57" s="53">
        <v>8.4759259259259249E-4</v>
      </c>
      <c r="R57" s="53">
        <v>9.4315972222222229E-4</v>
      </c>
      <c r="S57" s="53">
        <v>1.0388888888888889E-3</v>
      </c>
      <c r="T57" s="53">
        <v>1.1345601851851853E-3</v>
      </c>
      <c r="U57" s="53">
        <v>1.2300925925925925E-3</v>
      </c>
      <c r="V57" s="53">
        <v>1.3254398148148149E-3</v>
      </c>
      <c r="W57" s="53">
        <v>1.4207407407407406E-3</v>
      </c>
      <c r="X57" s="53">
        <v>1.5163541666666667E-3</v>
      </c>
      <c r="Y57" s="53">
        <v>1.6119444444444445E-3</v>
      </c>
      <c r="Z57" s="53">
        <v>1.7074884259259259E-3</v>
      </c>
      <c r="AA57" s="53">
        <v>1.8027199074074074E-3</v>
      </c>
      <c r="AB57" s="53">
        <v>1.8976273148148149E-3</v>
      </c>
      <c r="AC57" s="53">
        <v>1.9929513888888892E-3</v>
      </c>
      <c r="AD57" s="53">
        <v>2.0879050925925926E-3</v>
      </c>
      <c r="AE57" s="53">
        <v>2.1821527777777781E-3</v>
      </c>
      <c r="AF57" s="53">
        <v>2.2760300925925929E-3</v>
      </c>
      <c r="AG57" s="53">
        <v>2.3691782407407407E-3</v>
      </c>
      <c r="AH57" s="4"/>
    </row>
    <row r="58" spans="1:34">
      <c r="A58" s="1" t="s">
        <v>103</v>
      </c>
      <c r="B58" s="1">
        <v>2022</v>
      </c>
      <c r="C58" s="2">
        <v>44674</v>
      </c>
      <c r="D58" s="1" t="s">
        <v>72</v>
      </c>
      <c r="E58" s="4" t="s">
        <v>518</v>
      </c>
      <c r="F58" s="4" t="s">
        <v>560</v>
      </c>
      <c r="G58" s="4" t="s">
        <v>106</v>
      </c>
      <c r="H58" s="4"/>
      <c r="I58" s="4">
        <v>3</v>
      </c>
      <c r="J58" s="4">
        <v>14.597</v>
      </c>
      <c r="K58" s="4">
        <v>23.358000000000001</v>
      </c>
      <c r="L58" s="4">
        <v>31.657</v>
      </c>
      <c r="M58" s="4">
        <v>39.816000000000003</v>
      </c>
      <c r="N58" s="4">
        <v>48.048999999999999</v>
      </c>
      <c r="O58" s="4">
        <v>56.29</v>
      </c>
      <c r="P58" s="53">
        <v>7.4819444444444445E-4</v>
      </c>
      <c r="Q58" s="53">
        <v>8.4466435185185198E-4</v>
      </c>
      <c r="R58" s="53">
        <v>9.4124999999999992E-4</v>
      </c>
      <c r="S58" s="53">
        <v>1.0373842592592594E-3</v>
      </c>
      <c r="T58" s="53">
        <v>1.1329861111111111E-3</v>
      </c>
      <c r="U58" s="53">
        <v>1.2288310185185184E-3</v>
      </c>
      <c r="V58" s="53">
        <v>1.3251041666666665E-3</v>
      </c>
      <c r="W58" s="53">
        <v>1.4214467592592592E-3</v>
      </c>
      <c r="X58" s="53">
        <v>1.5182060185185186E-3</v>
      </c>
      <c r="Y58" s="53">
        <v>1.6138773148148147E-3</v>
      </c>
      <c r="Z58" s="53">
        <v>1.7073379629629628E-3</v>
      </c>
      <c r="AA58" s="53">
        <v>1.803912037037037E-3</v>
      </c>
      <c r="AB58" s="53">
        <v>1.8991782407407406E-3</v>
      </c>
      <c r="AC58" s="53">
        <v>1.994513888888889E-3</v>
      </c>
      <c r="AD58" s="53">
        <v>2.090763888888889E-3</v>
      </c>
      <c r="AE58" s="53">
        <v>2.1880787037037038E-3</v>
      </c>
      <c r="AF58" s="53">
        <v>2.285636574074074E-3</v>
      </c>
      <c r="AG58" s="53">
        <v>2.3839351851851851E-3</v>
      </c>
      <c r="AH58" s="4"/>
    </row>
    <row r="59" spans="1:34">
      <c r="A59" s="1" t="s">
        <v>103</v>
      </c>
      <c r="B59" s="1">
        <v>2022</v>
      </c>
      <c r="C59" s="2">
        <v>44674</v>
      </c>
      <c r="D59" s="1" t="s">
        <v>72</v>
      </c>
      <c r="E59" s="4" t="s">
        <v>518</v>
      </c>
      <c r="F59" s="4" t="s">
        <v>559</v>
      </c>
      <c r="G59" s="4" t="s">
        <v>25</v>
      </c>
      <c r="H59" s="4"/>
      <c r="I59" s="4">
        <v>4</v>
      </c>
      <c r="J59" s="4">
        <v>14.532999999999999</v>
      </c>
      <c r="K59" s="4">
        <v>23.29</v>
      </c>
      <c r="L59" s="4">
        <v>31.530999999999999</v>
      </c>
      <c r="M59" s="4">
        <v>39.636000000000003</v>
      </c>
      <c r="N59" s="4">
        <v>47.661000000000001</v>
      </c>
      <c r="O59" s="4">
        <v>55.692999999999998</v>
      </c>
      <c r="P59" s="53">
        <v>7.3840277777777782E-4</v>
      </c>
      <c r="Q59" s="53">
        <v>8.3218750000000003E-4</v>
      </c>
      <c r="R59" s="53">
        <v>9.2628472222222211E-4</v>
      </c>
      <c r="S59" s="53">
        <v>1.0208217592592593E-3</v>
      </c>
      <c r="T59" s="53">
        <v>1.1159490740740741E-3</v>
      </c>
      <c r="U59" s="53">
        <v>1.2110763888888889E-3</v>
      </c>
      <c r="V59" s="53">
        <v>1.307962962962963E-3</v>
      </c>
      <c r="W59" s="53">
        <v>1.4037962962962962E-3</v>
      </c>
      <c r="X59" s="53">
        <v>1.5009027777777779E-3</v>
      </c>
      <c r="Y59" s="53">
        <v>1.5989120370370369E-3</v>
      </c>
      <c r="Z59" s="53">
        <v>1.6972569444444442E-3</v>
      </c>
      <c r="AA59" s="53">
        <v>1.7955092592592591E-3</v>
      </c>
      <c r="AB59" s="53">
        <v>1.8941550925925929E-3</v>
      </c>
      <c r="AC59" s="53">
        <v>1.9935879629629631E-3</v>
      </c>
      <c r="AD59" s="53">
        <v>2.0940509259259259E-3</v>
      </c>
      <c r="AE59" s="53">
        <v>2.1953124999999998E-3</v>
      </c>
      <c r="AF59" s="53">
        <v>2.2973379629629633E-3</v>
      </c>
      <c r="AG59" s="53">
        <v>2.399872685185185E-3</v>
      </c>
      <c r="AH59" s="4"/>
    </row>
    <row r="60" spans="1:34">
      <c r="A60" s="1" t="s">
        <v>103</v>
      </c>
      <c r="B60" s="1">
        <v>2022</v>
      </c>
      <c r="C60" s="2">
        <v>44674</v>
      </c>
      <c r="D60" s="1" t="s">
        <v>72</v>
      </c>
      <c r="E60" s="4" t="s">
        <v>518</v>
      </c>
      <c r="F60" s="4" t="s">
        <v>327</v>
      </c>
      <c r="G60" s="4" t="s">
        <v>53</v>
      </c>
      <c r="H60" s="4"/>
      <c r="I60" s="4">
        <v>5</v>
      </c>
      <c r="J60" s="4">
        <v>14.510999999999999</v>
      </c>
      <c r="K60" s="4">
        <v>23.408000000000001</v>
      </c>
      <c r="L60" s="4">
        <v>31.838000000000001</v>
      </c>
      <c r="M60" s="4">
        <v>40.200000000000003</v>
      </c>
      <c r="N60" s="4">
        <v>48.618000000000002</v>
      </c>
      <c r="O60" s="4">
        <v>57.055999999999997</v>
      </c>
      <c r="P60" s="53">
        <v>7.5890046296296307E-4</v>
      </c>
      <c r="Q60" s="53">
        <v>8.5702546296296308E-4</v>
      </c>
      <c r="R60" s="53">
        <v>9.5488425925925916E-4</v>
      </c>
      <c r="S60" s="53">
        <v>1.052175925925926E-3</v>
      </c>
      <c r="T60" s="53">
        <v>1.1500694444444444E-3</v>
      </c>
      <c r="U60" s="53">
        <v>1.2478819444444445E-3</v>
      </c>
      <c r="V60" s="53">
        <v>1.3459606481481482E-3</v>
      </c>
      <c r="W60" s="53">
        <v>1.443576388888889E-3</v>
      </c>
      <c r="X60" s="53">
        <v>1.5414583333333333E-3</v>
      </c>
      <c r="Y60" s="53">
        <v>1.6383912037037038E-3</v>
      </c>
      <c r="Z60" s="53">
        <v>1.7350925925925928E-3</v>
      </c>
      <c r="AA60" s="53">
        <v>1.8315624999999999E-3</v>
      </c>
      <c r="AB60" s="53">
        <v>1.9276388888888891E-3</v>
      </c>
      <c r="AC60" s="53">
        <v>2.0225925925925928E-3</v>
      </c>
      <c r="AD60" s="53">
        <v>2.1335069444444444E-3</v>
      </c>
      <c r="AE60" s="53">
        <v>2.2128356481481482E-3</v>
      </c>
      <c r="AF60" s="53">
        <v>2.3095833333333332E-3</v>
      </c>
      <c r="AG60" s="53">
        <v>2.4070254629629628E-3</v>
      </c>
      <c r="AH60" s="4"/>
    </row>
    <row r="61" spans="1:34">
      <c r="A61" s="1" t="s">
        <v>103</v>
      </c>
      <c r="B61" s="1">
        <v>2022</v>
      </c>
      <c r="C61" s="2">
        <v>44674</v>
      </c>
      <c r="D61" s="1" t="s">
        <v>72</v>
      </c>
      <c r="E61" s="4" t="s">
        <v>518</v>
      </c>
      <c r="F61" s="4" t="s">
        <v>602</v>
      </c>
      <c r="G61" s="4" t="s">
        <v>19</v>
      </c>
      <c r="H61" s="4"/>
      <c r="I61" s="4">
        <v>6</v>
      </c>
      <c r="J61" s="4">
        <v>14.1</v>
      </c>
      <c r="K61" s="4">
        <v>22.798999999999999</v>
      </c>
      <c r="L61" s="4">
        <v>31.068999999999999</v>
      </c>
      <c r="M61" s="4">
        <v>39.283999999999999</v>
      </c>
      <c r="N61" s="4">
        <v>47.524999999999999</v>
      </c>
      <c r="O61" s="4">
        <v>55.814999999999998</v>
      </c>
      <c r="P61" s="53">
        <v>7.4204861111111119E-4</v>
      </c>
      <c r="Q61" s="53">
        <v>8.3922453703703709E-4</v>
      </c>
      <c r="R61" s="53">
        <v>9.3645833333333341E-4</v>
      </c>
      <c r="S61" s="53">
        <v>1.0347337962962962E-3</v>
      </c>
      <c r="T61" s="53">
        <v>1.1332175925925926E-3</v>
      </c>
      <c r="U61" s="53">
        <v>1.2314236111111111E-3</v>
      </c>
      <c r="V61" s="53">
        <v>1.3292824074074073E-3</v>
      </c>
      <c r="W61" s="53">
        <v>1.4246527777777775E-3</v>
      </c>
      <c r="X61" s="53">
        <v>1.525636574074074E-3</v>
      </c>
      <c r="Y61" s="53">
        <v>1.6242939814814816E-3</v>
      </c>
      <c r="Z61" s="53">
        <v>1.722476851851852E-3</v>
      </c>
      <c r="AA61" s="53">
        <v>1.8205555555555555E-3</v>
      </c>
      <c r="AB61" s="53">
        <v>1.9187615740740742E-3</v>
      </c>
      <c r="AC61" s="53">
        <v>2.0179745370370373E-3</v>
      </c>
      <c r="AD61" s="53">
        <v>2.1164930555555559E-3</v>
      </c>
      <c r="AE61" s="53">
        <v>2.2153819444444447E-3</v>
      </c>
      <c r="AF61" s="53">
        <v>2.3139120370370371E-3</v>
      </c>
      <c r="AG61" s="53">
        <v>2.4120833333333334E-3</v>
      </c>
      <c r="AH61" s="4"/>
    </row>
    <row r="62" spans="1:34">
      <c r="A62" s="1" t="s">
        <v>103</v>
      </c>
      <c r="B62" s="1">
        <v>2022</v>
      </c>
      <c r="C62" s="2">
        <v>44674</v>
      </c>
      <c r="D62" s="1" t="s">
        <v>72</v>
      </c>
      <c r="E62" s="4" t="s">
        <v>518</v>
      </c>
      <c r="F62" s="4" t="s">
        <v>619</v>
      </c>
      <c r="G62" s="4" t="s">
        <v>53</v>
      </c>
      <c r="H62" s="4"/>
      <c r="I62" s="4">
        <v>7</v>
      </c>
      <c r="J62" s="4">
        <v>14.342000000000001</v>
      </c>
      <c r="K62" s="4">
        <v>23.161999999999999</v>
      </c>
      <c r="L62" s="4">
        <v>31.521000000000001</v>
      </c>
      <c r="M62" s="4">
        <v>39.823</v>
      </c>
      <c r="N62" s="4">
        <v>48.186</v>
      </c>
      <c r="O62" s="4">
        <v>56.597000000000001</v>
      </c>
      <c r="P62" s="53">
        <v>7.532291666666667E-4</v>
      </c>
      <c r="Q62" s="53">
        <v>8.5204861111111115E-4</v>
      </c>
      <c r="R62" s="53">
        <v>9.5137731481481473E-4</v>
      </c>
      <c r="S62" s="53">
        <v>1.0507523148148149E-3</v>
      </c>
      <c r="T62" s="53">
        <v>1.1500000000000002E-3</v>
      </c>
      <c r="U62" s="53">
        <v>1.2492708333333334E-3</v>
      </c>
      <c r="V62" s="53">
        <v>1.3489930555555555E-3</v>
      </c>
      <c r="W62" s="53">
        <v>1.4487152777777777E-3</v>
      </c>
      <c r="X62" s="53">
        <v>1.5482291666666665E-3</v>
      </c>
      <c r="Y62" s="53">
        <v>1.6474305555555556E-3</v>
      </c>
      <c r="Z62" s="53">
        <v>1.7442592592592594E-3</v>
      </c>
      <c r="AA62" s="53">
        <v>1.8400347222222221E-3</v>
      </c>
      <c r="AB62" s="53">
        <v>1.9350810185185185E-3</v>
      </c>
      <c r="AC62" s="53">
        <v>2.029988425925926E-3</v>
      </c>
      <c r="AD62" s="53">
        <v>2.1252777777777776E-3</v>
      </c>
      <c r="AE62" s="53">
        <v>2.2225462962962962E-3</v>
      </c>
      <c r="AF62" s="53">
        <v>2.3185879629629628E-3</v>
      </c>
      <c r="AG62" s="53">
        <v>2.4153587962962961E-3</v>
      </c>
      <c r="AH62" s="4"/>
    </row>
    <row r="63" spans="1:34">
      <c r="A63" s="1" t="s">
        <v>103</v>
      </c>
      <c r="B63" s="1">
        <v>2022</v>
      </c>
      <c r="C63" s="2">
        <v>44674</v>
      </c>
      <c r="D63" s="1" t="s">
        <v>72</v>
      </c>
      <c r="E63" s="4" t="s">
        <v>518</v>
      </c>
      <c r="F63" s="4" t="s">
        <v>564</v>
      </c>
      <c r="G63" s="4" t="s">
        <v>17</v>
      </c>
      <c r="H63" s="4"/>
      <c r="I63" s="4">
        <v>8</v>
      </c>
      <c r="J63" s="4">
        <v>14.201000000000001</v>
      </c>
      <c r="K63" s="4">
        <v>22.974</v>
      </c>
      <c r="L63" s="4">
        <v>31.312999999999999</v>
      </c>
      <c r="M63" s="4">
        <v>39.628999999999998</v>
      </c>
      <c r="N63" s="4">
        <v>47.982999999999997</v>
      </c>
      <c r="O63" s="4">
        <v>56.366999999999997</v>
      </c>
      <c r="P63" s="53">
        <v>7.4910879629629633E-4</v>
      </c>
      <c r="Q63" s="53">
        <v>8.4563657407407406E-4</v>
      </c>
      <c r="R63" s="53">
        <v>9.415856481481481E-4</v>
      </c>
      <c r="S63" s="53">
        <v>1.0372800925925925E-3</v>
      </c>
      <c r="T63" s="53">
        <v>1.1334606481481482E-3</v>
      </c>
      <c r="U63" s="53">
        <v>1.2302777777777776E-3</v>
      </c>
      <c r="V63" s="53">
        <v>1.3269791666666666E-3</v>
      </c>
      <c r="W63" s="53">
        <v>1.4233449074074072E-3</v>
      </c>
      <c r="X63" s="53">
        <v>1.5204398148148147E-3</v>
      </c>
      <c r="Y63" s="53">
        <v>1.6184722222222223E-3</v>
      </c>
      <c r="Z63" s="53">
        <v>1.7169675925925926E-3</v>
      </c>
      <c r="AA63" s="53">
        <v>1.8159953703703704E-3</v>
      </c>
      <c r="AB63" s="53">
        <v>1.9155902777777776E-3</v>
      </c>
      <c r="AC63" s="53">
        <v>2.0162731481481485E-3</v>
      </c>
      <c r="AD63" s="53">
        <v>2.1163773148148149E-3</v>
      </c>
      <c r="AE63" s="53">
        <v>2.2171180555555555E-3</v>
      </c>
      <c r="AF63" s="53">
        <v>2.3180324074074071E-3</v>
      </c>
      <c r="AG63" s="53">
        <v>2.4186458333333334E-3</v>
      </c>
      <c r="AH63" s="4"/>
    </row>
    <row r="64" spans="1:34">
      <c r="A64" s="1" t="s">
        <v>103</v>
      </c>
      <c r="B64" s="1">
        <v>2022</v>
      </c>
      <c r="C64" s="2">
        <v>44674</v>
      </c>
      <c r="D64" s="1" t="s">
        <v>72</v>
      </c>
      <c r="E64" s="4" t="s">
        <v>518</v>
      </c>
      <c r="F64" s="4" t="s">
        <v>569</v>
      </c>
      <c r="G64" s="4" t="s">
        <v>56</v>
      </c>
      <c r="H64" s="4"/>
      <c r="I64" s="4">
        <v>9</v>
      </c>
      <c r="J64" s="4">
        <v>15.143000000000001</v>
      </c>
      <c r="K64" s="4">
        <v>24.018999999999998</v>
      </c>
      <c r="L64" s="4">
        <v>32.207999999999998</v>
      </c>
      <c r="M64" s="4">
        <v>40.258000000000003</v>
      </c>
      <c r="N64" s="4">
        <v>48.250999999999998</v>
      </c>
      <c r="O64" s="4">
        <v>56.31</v>
      </c>
      <c r="P64" s="53">
        <v>7.4587962962962965E-4</v>
      </c>
      <c r="Q64" s="53">
        <v>8.4099537037037042E-4</v>
      </c>
      <c r="R64" s="53">
        <v>9.3687499999999988E-4</v>
      </c>
      <c r="S64" s="53">
        <v>1.0334143518518518E-3</v>
      </c>
      <c r="T64" s="53">
        <v>1.1305902777777779E-3</v>
      </c>
      <c r="U64" s="53">
        <v>1.2284837962962963E-3</v>
      </c>
      <c r="V64" s="53">
        <v>1.3265046296296295E-3</v>
      </c>
      <c r="W64" s="53">
        <v>1.4252662037037038E-3</v>
      </c>
      <c r="X64" s="53">
        <v>1.5238310185185183E-3</v>
      </c>
      <c r="Y64" s="53">
        <v>1.6229166666666666E-3</v>
      </c>
      <c r="Z64" s="53">
        <v>1.7219907407407407E-3</v>
      </c>
      <c r="AA64" s="53">
        <v>1.8208796296296295E-3</v>
      </c>
      <c r="AB64" s="53">
        <v>1.9201851851851854E-3</v>
      </c>
      <c r="AC64" s="53">
        <v>2.0200925925925929E-3</v>
      </c>
      <c r="AD64" s="53">
        <v>2.1196643518518517E-3</v>
      </c>
      <c r="AE64" s="53">
        <v>2.2204976851851852E-3</v>
      </c>
      <c r="AF64" s="53">
        <v>2.3212152777777779E-3</v>
      </c>
      <c r="AG64" s="53">
        <v>2.4221990740740744E-3</v>
      </c>
      <c r="AH64" s="4"/>
    </row>
    <row r="65" spans="1:34">
      <c r="A65" s="1" t="s">
        <v>103</v>
      </c>
      <c r="B65" s="1">
        <v>2022</v>
      </c>
      <c r="C65" s="2">
        <v>44674</v>
      </c>
      <c r="D65" s="1" t="s">
        <v>72</v>
      </c>
      <c r="E65" s="4" t="s">
        <v>518</v>
      </c>
      <c r="F65" s="4" t="s">
        <v>598</v>
      </c>
      <c r="G65" s="4" t="s">
        <v>106</v>
      </c>
      <c r="H65" s="4"/>
      <c r="I65" s="4">
        <v>10</v>
      </c>
      <c r="J65" s="4">
        <v>14.99</v>
      </c>
      <c r="K65" s="4">
        <v>24.262</v>
      </c>
      <c r="L65" s="4">
        <v>33.148000000000003</v>
      </c>
      <c r="M65" s="4">
        <v>41.875</v>
      </c>
      <c r="N65" s="4">
        <v>50.540999999999997</v>
      </c>
      <c r="O65" s="4">
        <v>59.2</v>
      </c>
      <c r="P65" s="53">
        <v>7.8604166666666666E-4</v>
      </c>
      <c r="Q65" s="53">
        <v>8.8670138888888902E-4</v>
      </c>
      <c r="R65" s="53">
        <v>9.8734953703703702E-4</v>
      </c>
      <c r="S65" s="53">
        <v>1.0876967592592592E-3</v>
      </c>
      <c r="T65" s="53">
        <v>1.1877199074074075E-3</v>
      </c>
      <c r="U65" s="53">
        <v>1.2869675925925926E-3</v>
      </c>
      <c r="V65" s="53">
        <v>1.3857291666666668E-3</v>
      </c>
      <c r="W65" s="53">
        <v>1.483958333333333E-3</v>
      </c>
      <c r="X65" s="53">
        <v>1.5803356481481482E-3</v>
      </c>
      <c r="Y65" s="53">
        <v>1.6760763888888886E-3</v>
      </c>
      <c r="Z65" s="53">
        <v>1.7722800925925927E-3</v>
      </c>
      <c r="AA65" s="53">
        <v>1.8682291666666665E-3</v>
      </c>
      <c r="AB65" s="53">
        <v>1.9643865740740741E-3</v>
      </c>
      <c r="AC65" s="53">
        <v>2.0612152777777777E-3</v>
      </c>
      <c r="AD65" s="53">
        <v>2.1584375000000002E-3</v>
      </c>
      <c r="AE65" s="53">
        <v>2.2562615740740742E-3</v>
      </c>
      <c r="AF65" s="53">
        <v>2.3540277777777778E-3</v>
      </c>
      <c r="AG65" s="53">
        <v>2.4516087962962963E-3</v>
      </c>
      <c r="AH65" s="4"/>
    </row>
    <row r="66" spans="1:34">
      <c r="A66" s="1" t="s">
        <v>103</v>
      </c>
      <c r="B66" s="1">
        <v>2022</v>
      </c>
      <c r="C66" s="2">
        <v>44674</v>
      </c>
      <c r="D66" s="1" t="s">
        <v>72</v>
      </c>
      <c r="E66" s="4" t="s">
        <v>518</v>
      </c>
      <c r="F66" s="4" t="s">
        <v>4985</v>
      </c>
      <c r="G66" s="4" t="s">
        <v>25</v>
      </c>
      <c r="H66" s="4"/>
      <c r="I66" s="4">
        <v>11</v>
      </c>
      <c r="J66" s="4">
        <v>14.061999999999999</v>
      </c>
      <c r="K66" s="4">
        <v>23.145</v>
      </c>
      <c r="L66" s="4">
        <v>31.960999999999999</v>
      </c>
      <c r="M66" s="4">
        <v>40.901000000000003</v>
      </c>
      <c r="N66" s="4">
        <v>49.817999999999998</v>
      </c>
      <c r="O66" s="4">
        <v>58.597999999999999</v>
      </c>
      <c r="P66" s="53">
        <v>7.8004629629629637E-4</v>
      </c>
      <c r="Q66" s="53">
        <v>8.8159722222222231E-4</v>
      </c>
      <c r="R66" s="53">
        <v>9.8137731481481492E-4</v>
      </c>
      <c r="S66" s="53">
        <v>1.0796064814814815E-3</v>
      </c>
      <c r="T66" s="53">
        <v>1.1744444444444445E-3</v>
      </c>
      <c r="U66" s="53">
        <v>1.273113425925926E-3</v>
      </c>
      <c r="V66" s="53">
        <v>1.371099537037037E-3</v>
      </c>
      <c r="W66" s="53">
        <v>1.4706018518518516E-3</v>
      </c>
      <c r="X66" s="53">
        <v>1.5704513888888888E-3</v>
      </c>
      <c r="Y66" s="53">
        <v>1.6698263888888889E-3</v>
      </c>
      <c r="Z66" s="53">
        <v>1.7684722222222218E-3</v>
      </c>
      <c r="AA66" s="53">
        <v>1.8674189814814814E-3</v>
      </c>
      <c r="AB66" s="53">
        <v>1.9662847222222221E-3</v>
      </c>
      <c r="AC66" s="53">
        <v>2.0656250000000002E-3</v>
      </c>
      <c r="AD66" s="53">
        <v>2.165011574074074E-3</v>
      </c>
      <c r="AE66" s="53">
        <v>2.265428240740741E-3</v>
      </c>
      <c r="AF66" s="53">
        <v>2.3672800925925923E-3</v>
      </c>
      <c r="AG66" s="53">
        <v>2.4711574074074076E-3</v>
      </c>
      <c r="AH66" s="4"/>
    </row>
    <row r="67" spans="1:34">
      <c r="A67" s="1" t="s">
        <v>103</v>
      </c>
      <c r="B67" s="1">
        <v>2022</v>
      </c>
      <c r="C67" s="2">
        <v>44674</v>
      </c>
      <c r="D67" s="1" t="s">
        <v>72</v>
      </c>
      <c r="E67" s="4" t="s">
        <v>518</v>
      </c>
      <c r="F67" s="4" t="s">
        <v>247</v>
      </c>
      <c r="G67" s="4" t="s">
        <v>47</v>
      </c>
      <c r="H67" s="4"/>
      <c r="I67" s="4">
        <v>12</v>
      </c>
      <c r="J67" s="4">
        <v>15.597</v>
      </c>
      <c r="K67" s="4">
        <v>25.062000000000001</v>
      </c>
      <c r="L67" s="4">
        <v>33.898000000000003</v>
      </c>
      <c r="M67" s="4">
        <v>42.423000000000002</v>
      </c>
      <c r="N67" s="4">
        <v>50.826000000000001</v>
      </c>
      <c r="O67" s="4">
        <v>59.247</v>
      </c>
      <c r="P67" s="53">
        <v>7.8378472222222217E-4</v>
      </c>
      <c r="Q67" s="53">
        <v>8.8267361111111109E-4</v>
      </c>
      <c r="R67" s="53">
        <v>9.8243055555555562E-4</v>
      </c>
      <c r="S67" s="53">
        <v>1.0829050925925926E-3</v>
      </c>
      <c r="T67" s="53">
        <v>1.1838773148148149E-3</v>
      </c>
      <c r="U67" s="53">
        <v>1.2849074074074076E-3</v>
      </c>
      <c r="V67" s="53">
        <v>1.3860763888888889E-3</v>
      </c>
      <c r="W67" s="53">
        <v>1.4870023148148149E-3</v>
      </c>
      <c r="X67" s="53">
        <v>1.5890277777777777E-3</v>
      </c>
      <c r="Y67" s="53">
        <v>1.6909259259259258E-3</v>
      </c>
      <c r="Z67" s="53">
        <v>1.7939814814814815E-3</v>
      </c>
      <c r="AA67" s="53">
        <v>1.8966435185185186E-3</v>
      </c>
      <c r="AB67" s="53">
        <v>2.0005324074074075E-3</v>
      </c>
      <c r="AC67" s="53">
        <v>2.1052662037037038E-3</v>
      </c>
      <c r="AD67" s="53">
        <v>2.2102777777777776E-3</v>
      </c>
      <c r="AE67" s="53">
        <v>2.3155787037037038E-3</v>
      </c>
      <c r="AF67" s="53">
        <v>2.4208912037037037E-3</v>
      </c>
      <c r="AG67" s="53">
        <v>2.5265625000000002E-3</v>
      </c>
      <c r="AH67" s="4"/>
    </row>
    <row r="68" spans="1:34">
      <c r="A68" s="1" t="s">
        <v>103</v>
      </c>
      <c r="B68" s="1">
        <v>2022</v>
      </c>
      <c r="C68" s="2">
        <v>44674</v>
      </c>
      <c r="D68" s="1" t="s">
        <v>72</v>
      </c>
      <c r="E68" s="4" t="s">
        <v>518</v>
      </c>
      <c r="F68" s="4" t="s">
        <v>630</v>
      </c>
      <c r="G68" s="4" t="s">
        <v>239</v>
      </c>
      <c r="H68" s="4"/>
      <c r="I68" s="4">
        <v>13</v>
      </c>
      <c r="J68" s="4">
        <v>14.475</v>
      </c>
      <c r="K68" s="4">
        <v>23.257999999999999</v>
      </c>
      <c r="L68" s="4">
        <v>31.67</v>
      </c>
      <c r="M68" s="4">
        <v>40.091999999999999</v>
      </c>
      <c r="N68" s="4">
        <v>48.598999999999997</v>
      </c>
      <c r="O68" s="4">
        <v>57.307000000000002</v>
      </c>
      <c r="P68" s="53">
        <v>7.6671296296296296E-4</v>
      </c>
      <c r="Q68" s="53">
        <v>8.7167824074074068E-4</v>
      </c>
      <c r="R68" s="53">
        <v>9.7663194444444447E-4</v>
      </c>
      <c r="S68" s="53">
        <v>1.0810995370370369E-3</v>
      </c>
      <c r="T68" s="53">
        <v>1.1859027777777777E-3</v>
      </c>
      <c r="U68" s="53">
        <v>1.290347222222222E-3</v>
      </c>
      <c r="V68" s="53">
        <v>1.3944097222222222E-3</v>
      </c>
      <c r="W68" s="53">
        <v>1.4991203703703703E-3</v>
      </c>
      <c r="X68" s="53">
        <v>1.6034837962962962E-3</v>
      </c>
      <c r="Y68" s="53">
        <v>1.7076157407407407E-3</v>
      </c>
      <c r="Z68" s="53">
        <v>1.8101157407407408E-3</v>
      </c>
      <c r="AA68" s="53">
        <v>1.9131018518518518E-3</v>
      </c>
      <c r="AB68" s="53">
        <v>2.017164351851852E-3</v>
      </c>
      <c r="AC68" s="53">
        <v>2.1219791666666665E-3</v>
      </c>
      <c r="AD68" s="53">
        <v>2.2264236111111109E-3</v>
      </c>
      <c r="AE68" s="53">
        <v>2.3283680555555557E-3</v>
      </c>
      <c r="AF68" s="53">
        <v>2.429224537037037E-3</v>
      </c>
      <c r="AG68" s="53">
        <v>2.5295833333333333E-3</v>
      </c>
      <c r="AH68" s="4"/>
    </row>
    <row r="69" spans="1:34">
      <c r="A69" s="1" t="s">
        <v>103</v>
      </c>
      <c r="B69" s="1">
        <v>2022</v>
      </c>
      <c r="C69" s="2">
        <v>44674</v>
      </c>
      <c r="D69" s="1" t="s">
        <v>72</v>
      </c>
      <c r="E69" s="4" t="s">
        <v>518</v>
      </c>
      <c r="F69" s="4" t="s">
        <v>637</v>
      </c>
      <c r="G69" s="4" t="s">
        <v>67</v>
      </c>
      <c r="H69" s="4"/>
      <c r="I69" s="4">
        <v>14</v>
      </c>
      <c r="J69" s="4">
        <v>14.923</v>
      </c>
      <c r="K69" s="4">
        <v>24.173999999999999</v>
      </c>
      <c r="L69" s="4">
        <v>32.835999999999999</v>
      </c>
      <c r="M69" s="4">
        <v>41.475000000000001</v>
      </c>
      <c r="N69" s="4">
        <v>50.033000000000001</v>
      </c>
      <c r="O69" s="4">
        <v>58.704999999999998</v>
      </c>
      <c r="P69" s="53">
        <v>7.8018518518518508E-4</v>
      </c>
      <c r="Q69" s="53">
        <v>8.8157407407407412E-4</v>
      </c>
      <c r="R69" s="53">
        <v>9.827430555555555E-4</v>
      </c>
      <c r="S69" s="53">
        <v>1.0847453703703705E-3</v>
      </c>
      <c r="T69" s="53">
        <v>1.186712962962963E-3</v>
      </c>
      <c r="U69" s="53">
        <v>1.2894444444444444E-3</v>
      </c>
      <c r="V69" s="53">
        <v>1.3929629629629628E-3</v>
      </c>
      <c r="W69" s="53">
        <v>1.4974421296296296E-3</v>
      </c>
      <c r="X69" s="53">
        <v>1.6017245370370371E-3</v>
      </c>
      <c r="Y69" s="53">
        <v>1.7073379629629628E-3</v>
      </c>
      <c r="Z69" s="53">
        <v>1.8121875000000002E-3</v>
      </c>
      <c r="AA69" s="53">
        <v>1.9165162037037039E-3</v>
      </c>
      <c r="AB69" s="53">
        <v>2.0192476851851851E-3</v>
      </c>
      <c r="AC69" s="53">
        <v>2.1215277777777782E-3</v>
      </c>
      <c r="AD69" s="53">
        <v>2.2242476851851854E-3</v>
      </c>
      <c r="AE69" s="53">
        <v>2.3287847222222221E-3</v>
      </c>
      <c r="AF69" s="53">
        <v>2.4328125000000001E-3</v>
      </c>
      <c r="AG69" s="53">
        <v>2.5365277777777777E-3</v>
      </c>
      <c r="AH69" s="4"/>
    </row>
    <row r="70" spans="1:34">
      <c r="A70" s="1" t="s">
        <v>103</v>
      </c>
      <c r="B70" s="1">
        <v>2022</v>
      </c>
      <c r="C70" s="2">
        <v>44674</v>
      </c>
      <c r="D70" s="1" t="s">
        <v>72</v>
      </c>
      <c r="E70" s="4" t="s">
        <v>518</v>
      </c>
      <c r="F70" s="4" t="s">
        <v>580</v>
      </c>
      <c r="G70" s="4" t="s">
        <v>67</v>
      </c>
      <c r="H70" s="4"/>
      <c r="I70" s="4">
        <v>15</v>
      </c>
      <c r="J70" s="4">
        <v>13.798999999999999</v>
      </c>
      <c r="K70" s="4">
        <v>22.172000000000001</v>
      </c>
      <c r="L70" s="4">
        <v>30.222000000000001</v>
      </c>
      <c r="M70" s="4">
        <v>38.326999999999998</v>
      </c>
      <c r="N70" s="4">
        <v>46.554000000000002</v>
      </c>
      <c r="O70" s="4">
        <v>54.984999999999999</v>
      </c>
      <c r="P70" s="53">
        <v>7.3543981481481475E-4</v>
      </c>
      <c r="Q70" s="53">
        <v>8.372800925925927E-4</v>
      </c>
      <c r="R70" s="53">
        <v>9.401388888888889E-4</v>
      </c>
      <c r="S70" s="53">
        <v>1.0444328703703703E-3</v>
      </c>
      <c r="T70" s="53">
        <v>1.1495601851851851E-3</v>
      </c>
      <c r="U70" s="53">
        <v>1.2562037037037038E-3</v>
      </c>
      <c r="V70" s="53">
        <v>1.3637037037037038E-3</v>
      </c>
      <c r="W70" s="53">
        <v>1.4724189814814817E-3</v>
      </c>
      <c r="X70" s="53">
        <v>1.581828703703704E-3</v>
      </c>
      <c r="Y70" s="53">
        <v>1.692037037037037E-3</v>
      </c>
      <c r="Z70" s="53">
        <v>1.8021875000000002E-3</v>
      </c>
      <c r="AA70" s="53">
        <v>1.9129166666666667E-3</v>
      </c>
      <c r="AB70" s="53">
        <v>2.0225925925925928E-3</v>
      </c>
      <c r="AC70" s="53">
        <v>2.1173379629629628E-3</v>
      </c>
      <c r="AD70" s="53">
        <v>2.2412152777777777E-3</v>
      </c>
      <c r="AE70" s="53">
        <v>2.3478356481481479E-3</v>
      </c>
      <c r="AF70" s="53">
        <v>2.453622685185185E-3</v>
      </c>
      <c r="AG70" s="53">
        <v>2.5588773148148146E-3</v>
      </c>
      <c r="AH70" s="4"/>
    </row>
    <row r="71" spans="1:34">
      <c r="A71" s="1" t="s">
        <v>103</v>
      </c>
      <c r="B71" s="1">
        <v>2022</v>
      </c>
      <c r="C71" s="2">
        <v>44674</v>
      </c>
      <c r="D71" s="1" t="s">
        <v>72</v>
      </c>
      <c r="E71" s="4" t="s">
        <v>518</v>
      </c>
      <c r="F71" s="4" t="s">
        <v>298</v>
      </c>
      <c r="G71" s="4" t="s">
        <v>271</v>
      </c>
      <c r="H71" s="4"/>
      <c r="I71" s="4">
        <v>16</v>
      </c>
      <c r="J71" s="4">
        <v>14.637</v>
      </c>
      <c r="K71" s="4">
        <v>23.632000000000001</v>
      </c>
      <c r="L71" s="4">
        <v>32.28</v>
      </c>
      <c r="M71" s="4">
        <v>41.003</v>
      </c>
      <c r="N71" s="4">
        <v>49.814999999999998</v>
      </c>
      <c r="O71" s="4">
        <v>58.753999999999998</v>
      </c>
      <c r="P71" s="53">
        <v>7.8324074074074071E-4</v>
      </c>
      <c r="Q71" s="53">
        <v>8.8692129629629624E-4</v>
      </c>
      <c r="R71" s="53">
        <v>9.9130787037037048E-4</v>
      </c>
      <c r="S71" s="53">
        <v>1.0955671296296297E-3</v>
      </c>
      <c r="T71" s="53">
        <v>1.2005555555555556E-3</v>
      </c>
      <c r="U71" s="53">
        <v>1.3059837962962962E-3</v>
      </c>
      <c r="V71" s="53">
        <v>1.4112037037037036E-3</v>
      </c>
      <c r="W71" s="53">
        <v>1.5169675925925925E-3</v>
      </c>
      <c r="X71" s="53">
        <v>1.6234143518518518E-3</v>
      </c>
      <c r="Y71" s="53">
        <v>1.7309606481481481E-3</v>
      </c>
      <c r="Z71" s="53">
        <v>1.8383796296296299E-3</v>
      </c>
      <c r="AA71" s="53">
        <v>1.9464583333333332E-3</v>
      </c>
      <c r="AB71" s="53">
        <v>2.0552314814814812E-3</v>
      </c>
      <c r="AC71" s="53">
        <v>2.1646180555555555E-3</v>
      </c>
      <c r="AD71" s="53">
        <v>2.2739120370370374E-3</v>
      </c>
      <c r="AE71" s="53">
        <v>2.3842592592592591E-3</v>
      </c>
      <c r="AF71" s="53">
        <v>2.4931018518518518E-3</v>
      </c>
      <c r="AG71" s="53">
        <v>2.6015625000000001E-3</v>
      </c>
      <c r="AH71" s="4"/>
    </row>
    <row r="72" spans="1:34">
      <c r="A72" s="1" t="s">
        <v>103</v>
      </c>
      <c r="B72" s="1">
        <v>2022</v>
      </c>
      <c r="C72" s="2">
        <v>44674</v>
      </c>
      <c r="D72" s="1" t="s">
        <v>72</v>
      </c>
      <c r="E72" s="4" t="s">
        <v>518</v>
      </c>
      <c r="F72" s="4" t="s">
        <v>612</v>
      </c>
      <c r="G72" s="4" t="s">
        <v>61</v>
      </c>
      <c r="H72" s="4"/>
      <c r="I72" s="4">
        <v>17</v>
      </c>
      <c r="J72" s="4">
        <v>13.725</v>
      </c>
      <c r="K72" s="4">
        <v>22.687999999999999</v>
      </c>
      <c r="L72" s="4">
        <v>31.332000000000001</v>
      </c>
      <c r="M72" s="4">
        <v>40.097999999999999</v>
      </c>
      <c r="N72" s="4">
        <v>49.048000000000002</v>
      </c>
      <c r="O72" s="4">
        <v>58.095999999999997</v>
      </c>
      <c r="P72" s="53">
        <v>7.7832175925925909E-4</v>
      </c>
      <c r="Q72" s="53">
        <v>8.8424768518518507E-4</v>
      </c>
      <c r="R72" s="53">
        <v>9.907638888888889E-4</v>
      </c>
      <c r="S72" s="53">
        <v>1.097789351851852E-3</v>
      </c>
      <c r="T72" s="53">
        <v>1.2059027777777777E-3</v>
      </c>
      <c r="U72" s="53">
        <v>1.3142245370370371E-3</v>
      </c>
      <c r="V72" s="53">
        <v>1.4215046296296296E-3</v>
      </c>
      <c r="W72" s="53">
        <v>1.5295138888888891E-3</v>
      </c>
      <c r="X72" s="53">
        <v>1.6374305555555554E-3</v>
      </c>
      <c r="Y72" s="53">
        <v>1.7468634259259258E-3</v>
      </c>
      <c r="Z72" s="53">
        <v>1.856099537037037E-3</v>
      </c>
      <c r="AA72" s="53">
        <v>1.964988425925926E-3</v>
      </c>
      <c r="AB72" s="53">
        <v>2.0745949074074074E-3</v>
      </c>
      <c r="AC72" s="53">
        <v>2.1855208333333332E-3</v>
      </c>
      <c r="AD72" s="53">
        <v>2.2965046296296297E-3</v>
      </c>
      <c r="AE72" s="53">
        <v>2.408263888888889E-3</v>
      </c>
      <c r="AF72" s="53">
        <v>2.5193634259259258E-3</v>
      </c>
      <c r="AG72" s="53">
        <v>2.629861111111111E-3</v>
      </c>
      <c r="AH72" s="4"/>
    </row>
    <row r="73" spans="1:34">
      <c r="A73" s="1" t="s">
        <v>103</v>
      </c>
      <c r="B73" s="1">
        <v>2022</v>
      </c>
      <c r="C73" s="2">
        <v>44674</v>
      </c>
      <c r="D73" s="1" t="s">
        <v>72</v>
      </c>
      <c r="E73" s="4" t="s">
        <v>518</v>
      </c>
      <c r="F73" s="4" t="s">
        <v>4986</v>
      </c>
      <c r="G73" s="4" t="s">
        <v>239</v>
      </c>
      <c r="H73" s="4"/>
      <c r="I73" s="4">
        <v>18</v>
      </c>
      <c r="J73" s="4">
        <v>14.198</v>
      </c>
      <c r="K73" s="4">
        <v>23.248999999999999</v>
      </c>
      <c r="L73" s="4">
        <v>31.946000000000002</v>
      </c>
      <c r="M73" s="4">
        <v>40.74</v>
      </c>
      <c r="N73" s="4">
        <v>49.62</v>
      </c>
      <c r="O73" s="4">
        <v>58.615000000000002</v>
      </c>
      <c r="P73" s="53">
        <v>7.8241898148148149E-4</v>
      </c>
      <c r="Q73" s="53">
        <v>8.8737268518518516E-4</v>
      </c>
      <c r="R73" s="53">
        <v>9.9280092592592584E-4</v>
      </c>
      <c r="S73" s="53">
        <v>1.099814814814815E-3</v>
      </c>
      <c r="T73" s="53">
        <v>1.2070370370370371E-3</v>
      </c>
      <c r="U73" s="53">
        <v>1.3149074074074072E-3</v>
      </c>
      <c r="V73" s="53">
        <v>1.4246527777777775E-3</v>
      </c>
      <c r="W73" s="53">
        <v>1.5325E-3</v>
      </c>
      <c r="X73" s="53">
        <v>1.639375E-3</v>
      </c>
      <c r="Y73" s="53">
        <v>1.7474999999999999E-3</v>
      </c>
      <c r="Z73" s="53">
        <v>1.8567013888888889E-3</v>
      </c>
      <c r="AA73" s="53">
        <v>1.9663773148148149E-3</v>
      </c>
      <c r="AB73" s="53">
        <v>2.0766435185185185E-3</v>
      </c>
      <c r="AC73" s="53">
        <v>2.1872222222222219E-3</v>
      </c>
      <c r="AD73" s="53">
        <v>2.2997453703703704E-3</v>
      </c>
      <c r="AE73" s="53">
        <v>2.4130902777777779E-3</v>
      </c>
      <c r="AF73" s="53">
        <v>2.525798611111111E-3</v>
      </c>
      <c r="AG73" s="53">
        <v>2.6393865740740739E-3</v>
      </c>
      <c r="AH73" s="4"/>
    </row>
    <row r="74" spans="1:34">
      <c r="A74" s="1" t="s">
        <v>103</v>
      </c>
      <c r="B74" s="1">
        <v>2022</v>
      </c>
      <c r="C74" s="2">
        <v>44674</v>
      </c>
      <c r="D74" s="1" t="s">
        <v>72</v>
      </c>
      <c r="E74" s="4" t="s">
        <v>518</v>
      </c>
      <c r="F74" s="4" t="s">
        <v>585</v>
      </c>
      <c r="G74" s="4" t="s">
        <v>61</v>
      </c>
      <c r="H74" s="4"/>
      <c r="I74" s="4">
        <v>19</v>
      </c>
      <c r="J74" s="4">
        <v>14.478</v>
      </c>
      <c r="K74" s="4">
        <v>23.661000000000001</v>
      </c>
      <c r="L74" s="4">
        <v>32.682000000000002</v>
      </c>
      <c r="M74" s="4">
        <v>41.847000000000001</v>
      </c>
      <c r="N74" s="4">
        <v>51.034999999999997</v>
      </c>
      <c r="O74" s="4">
        <v>6.9813657407407411E-4</v>
      </c>
      <c r="P74" s="53">
        <v>8.0490740740740739E-4</v>
      </c>
      <c r="Q74" s="53">
        <v>9.1269675925925926E-4</v>
      </c>
      <c r="R74" s="53">
        <v>1.0194791666666666E-3</v>
      </c>
      <c r="S74" s="53">
        <v>1.1262384259259259E-3</v>
      </c>
      <c r="T74" s="53">
        <v>1.2334722222222222E-3</v>
      </c>
      <c r="U74" s="53">
        <v>1.3417013888888888E-3</v>
      </c>
      <c r="V74" s="53">
        <v>1.4505787037037039E-3</v>
      </c>
      <c r="W74" s="53">
        <v>1.5591319444444446E-3</v>
      </c>
      <c r="X74" s="53">
        <v>1.6670601851851853E-3</v>
      </c>
      <c r="Y74" s="53">
        <v>1.7742824074074074E-3</v>
      </c>
      <c r="Z74" s="53">
        <v>1.8824421296296295E-3</v>
      </c>
      <c r="AA74" s="53">
        <v>1.9913888888888889E-3</v>
      </c>
      <c r="AB74" s="53">
        <v>2.1004976851851848E-3</v>
      </c>
      <c r="AC74" s="53">
        <v>2.2097222222222223E-3</v>
      </c>
      <c r="AD74" s="53">
        <v>2.3204745370370371E-3</v>
      </c>
      <c r="AE74" s="53">
        <v>2.4314351851851853E-3</v>
      </c>
      <c r="AF74" s="53">
        <v>2.5426041666666665E-3</v>
      </c>
      <c r="AG74" s="53">
        <v>2.6542708333333336E-3</v>
      </c>
      <c r="AH74" s="4"/>
    </row>
    <row r="75" spans="1:34">
      <c r="A75" s="1" t="s">
        <v>103</v>
      </c>
      <c r="B75" s="1">
        <v>2022</v>
      </c>
      <c r="C75" s="2">
        <v>44674</v>
      </c>
      <c r="D75" s="1" t="s">
        <v>72</v>
      </c>
      <c r="E75" s="4" t="s">
        <v>518</v>
      </c>
      <c r="F75" s="4" t="s">
        <v>265</v>
      </c>
      <c r="G75" s="4" t="s">
        <v>51</v>
      </c>
      <c r="H75" s="4"/>
      <c r="I75" s="4">
        <v>20</v>
      </c>
      <c r="J75" s="4">
        <v>14.298</v>
      </c>
      <c r="K75" s="4">
        <v>23.331</v>
      </c>
      <c r="L75" s="4">
        <v>32.237000000000002</v>
      </c>
      <c r="M75" s="4">
        <v>41.222999999999999</v>
      </c>
      <c r="N75" s="4">
        <v>50.247999999999998</v>
      </c>
      <c r="O75" s="4">
        <v>59.277999999999999</v>
      </c>
      <c r="P75" s="53">
        <v>7.9054398148148148E-4</v>
      </c>
      <c r="Q75" s="53">
        <v>8.9635416666666672E-4</v>
      </c>
      <c r="R75" s="53">
        <v>1.0030324074074073E-3</v>
      </c>
      <c r="S75" s="53">
        <v>1.1107060185185185E-3</v>
      </c>
      <c r="T75" s="53">
        <v>1.219375E-3</v>
      </c>
      <c r="U75" s="53">
        <v>1.3289814814814813E-3</v>
      </c>
      <c r="V75" s="53">
        <v>1.4397337962962964E-3</v>
      </c>
      <c r="W75" s="53">
        <v>1.5509259259259261E-3</v>
      </c>
      <c r="X75" s="53">
        <v>1.661574074074074E-3</v>
      </c>
      <c r="Y75" s="53">
        <v>1.7722800925925927E-3</v>
      </c>
      <c r="Z75" s="53">
        <v>1.8830439814814814E-3</v>
      </c>
      <c r="AA75" s="53">
        <v>1.9938078703703702E-3</v>
      </c>
      <c r="AB75" s="53">
        <v>2.1041782407407407E-3</v>
      </c>
      <c r="AC75" s="53">
        <v>2.2146412037037039E-3</v>
      </c>
      <c r="AD75" s="53">
        <v>2.3251851851851849E-3</v>
      </c>
      <c r="AE75" s="53">
        <v>2.436886574074074E-3</v>
      </c>
      <c r="AF75" s="53">
        <v>2.5487731481481481E-3</v>
      </c>
      <c r="AG75" s="53">
        <v>2.6615162037037037E-3</v>
      </c>
      <c r="AH75" s="4"/>
    </row>
    <row r="76" spans="1:34">
      <c r="A76" s="1" t="s">
        <v>103</v>
      </c>
      <c r="B76" s="1">
        <v>2022</v>
      </c>
      <c r="C76" s="2">
        <v>44674</v>
      </c>
      <c r="D76" s="1" t="s">
        <v>72</v>
      </c>
      <c r="E76" s="4" t="s">
        <v>518</v>
      </c>
      <c r="F76" s="4" t="s">
        <v>640</v>
      </c>
      <c r="G76" s="4" t="s">
        <v>271</v>
      </c>
      <c r="H76" s="4"/>
      <c r="I76" s="4">
        <v>21</v>
      </c>
      <c r="J76" s="4">
        <v>16.216999999999999</v>
      </c>
      <c r="K76" s="4">
        <v>25.831</v>
      </c>
      <c r="L76" s="4">
        <v>34.850999999999999</v>
      </c>
      <c r="M76" s="4">
        <v>43.777999999999999</v>
      </c>
      <c r="N76" s="4">
        <v>52.826000000000001</v>
      </c>
      <c r="O76" s="59">
        <v>7.194907407407407E-4</v>
      </c>
      <c r="P76" s="53">
        <v>8.3027777777777776E-4</v>
      </c>
      <c r="Q76" s="53">
        <v>9.4364583333333323E-4</v>
      </c>
      <c r="R76" s="53">
        <v>1.0584027777777777E-3</v>
      </c>
      <c r="S76" s="53">
        <v>1.1744444444444445E-3</v>
      </c>
      <c r="T76" s="53">
        <v>1.2872916666666666E-3</v>
      </c>
      <c r="U76" s="53">
        <v>1.3983217592592595E-3</v>
      </c>
      <c r="V76" s="53">
        <v>1.5100810185185185E-3</v>
      </c>
      <c r="W76" s="53">
        <v>1.6226736111111112E-3</v>
      </c>
      <c r="X76" s="53">
        <v>1.7375810185185185E-3</v>
      </c>
      <c r="Y76" s="53">
        <v>1.8533217592592592E-3</v>
      </c>
      <c r="Z76" s="53">
        <v>1.9698842592592593E-3</v>
      </c>
      <c r="AA76" s="53">
        <v>2.0871412037037035E-3</v>
      </c>
      <c r="AB76" s="53">
        <v>2.2037268518518517E-3</v>
      </c>
      <c r="AC76" s="53">
        <v>2.3207638888888887E-3</v>
      </c>
      <c r="AD76" s="53">
        <v>2.4383564814814815E-3</v>
      </c>
      <c r="AE76" s="53">
        <v>2.5553587962962965E-3</v>
      </c>
      <c r="AF76" s="53">
        <v>2.6706134259259257E-3</v>
      </c>
      <c r="AG76" s="53">
        <v>2.7845949074074075E-3</v>
      </c>
      <c r="AH76" s="4"/>
    </row>
    <row r="77" spans="1:34">
      <c r="A77" s="37" t="s">
        <v>103</v>
      </c>
      <c r="B77" s="37">
        <v>2022</v>
      </c>
      <c r="C77" s="43">
        <v>44674</v>
      </c>
      <c r="D77" s="37" t="s">
        <v>72</v>
      </c>
      <c r="E77" s="37" t="s">
        <v>210</v>
      </c>
      <c r="F77" s="37" t="s">
        <v>601</v>
      </c>
      <c r="G77" s="37" t="s">
        <v>15</v>
      </c>
      <c r="H77" s="37"/>
      <c r="I77" s="37">
        <v>1</v>
      </c>
      <c r="J77" s="4">
        <v>14.28</v>
      </c>
      <c r="K77" s="4">
        <v>22.908999999999999</v>
      </c>
      <c r="L77" s="4">
        <v>31.143999999999998</v>
      </c>
      <c r="M77" s="4">
        <v>39.274000000000001</v>
      </c>
      <c r="N77" s="4">
        <v>47.411999999999999</v>
      </c>
      <c r="O77" s="4">
        <v>55.555999999999997</v>
      </c>
      <c r="P77" s="53">
        <v>7.3787037037037039E-4</v>
      </c>
      <c r="Q77" s="53">
        <v>8.3290509259259255E-4</v>
      </c>
      <c r="R77" s="53">
        <v>9.2864583333333341E-4</v>
      </c>
      <c r="S77" s="53">
        <v>1.0240740740740742E-3</v>
      </c>
      <c r="T77" s="53">
        <v>1.1196296296296297E-3</v>
      </c>
      <c r="U77" s="53">
        <v>1.2155324074074074E-3</v>
      </c>
      <c r="V77" s="53">
        <v>1.312025462962963E-3</v>
      </c>
      <c r="W77" s="53">
        <v>1.4083796296296294E-3</v>
      </c>
      <c r="X77" s="53">
        <v>1.5051851851851851E-3</v>
      </c>
      <c r="Y77" s="53">
        <v>1.6018518518518517E-3</v>
      </c>
      <c r="Z77" s="53">
        <v>1.6989351851851853E-3</v>
      </c>
      <c r="AA77" s="53">
        <v>1.795648148148148E-3</v>
      </c>
      <c r="AB77" s="53">
        <v>1.8925810185185185E-3</v>
      </c>
      <c r="AC77" s="53">
        <v>1.9894328703703706E-3</v>
      </c>
      <c r="AD77" s="53">
        <v>2.0867361111111113E-3</v>
      </c>
      <c r="AE77" s="53">
        <v>2.1834837962962966E-3</v>
      </c>
      <c r="AF77" s="53">
        <v>2.2805208333333332E-3</v>
      </c>
      <c r="AG77" s="53">
        <v>2.3767824074074073E-3</v>
      </c>
      <c r="AH77" s="59"/>
    </row>
    <row r="78" spans="1:34">
      <c r="A78" s="37" t="s">
        <v>103</v>
      </c>
      <c r="B78" s="37">
        <v>2022</v>
      </c>
      <c r="C78" s="43">
        <v>44674</v>
      </c>
      <c r="D78" s="37" t="s">
        <v>72</v>
      </c>
      <c r="E78" s="37" t="s">
        <v>210</v>
      </c>
      <c r="F78" s="37" t="s">
        <v>600</v>
      </c>
      <c r="G78" s="37" t="s">
        <v>15</v>
      </c>
      <c r="H78" s="37"/>
      <c r="I78" s="37">
        <v>2</v>
      </c>
      <c r="J78" s="4">
        <v>14.146000000000001</v>
      </c>
      <c r="K78" s="4">
        <v>23.03</v>
      </c>
      <c r="L78" s="4">
        <v>31.42</v>
      </c>
      <c r="M78" s="4">
        <v>39.686999999999998</v>
      </c>
      <c r="N78" s="4">
        <v>47.914000000000001</v>
      </c>
      <c r="O78" s="4">
        <v>56.225999999999999</v>
      </c>
      <c r="P78" s="53">
        <v>7.4677083333333334E-4</v>
      </c>
      <c r="Q78" s="53">
        <v>8.4270833333333333E-4</v>
      </c>
      <c r="R78" s="53">
        <v>9.3836805555555557E-4</v>
      </c>
      <c r="S78" s="53">
        <v>1.0336805555555555E-3</v>
      </c>
      <c r="T78" s="53">
        <v>1.1293865740740741E-3</v>
      </c>
      <c r="U78" s="53">
        <v>1.2263657407407408E-3</v>
      </c>
      <c r="V78" s="53">
        <v>1.323425925925926E-3</v>
      </c>
      <c r="W78" s="53">
        <v>1.4207754629629631E-3</v>
      </c>
      <c r="X78" s="53">
        <v>1.5176388888888889E-3</v>
      </c>
      <c r="Y78" s="53">
        <v>1.6144791666666668E-3</v>
      </c>
      <c r="Z78" s="53">
        <v>1.7108217592592592E-3</v>
      </c>
      <c r="AA78" s="53">
        <v>1.8068750000000001E-3</v>
      </c>
      <c r="AB78" s="53">
        <v>1.9024421296296298E-3</v>
      </c>
      <c r="AC78" s="53">
        <v>1.9981828703703702E-3</v>
      </c>
      <c r="AD78" s="53">
        <v>2.0938078703703704E-3</v>
      </c>
      <c r="AE78" s="53">
        <v>2.1896643518518519E-3</v>
      </c>
      <c r="AF78" s="53">
        <v>2.2841550925925924E-3</v>
      </c>
      <c r="AG78" s="53">
        <v>2.3781365740740737E-3</v>
      </c>
      <c r="AH78" s="59"/>
    </row>
    <row r="79" spans="1:34">
      <c r="A79" s="12" t="s">
        <v>103</v>
      </c>
      <c r="B79" s="12">
        <v>2022</v>
      </c>
      <c r="C79" s="41">
        <v>44674</v>
      </c>
      <c r="D79" s="12" t="s">
        <v>72</v>
      </c>
      <c r="E79" s="12" t="s">
        <v>211</v>
      </c>
      <c r="F79" s="12" t="s">
        <v>559</v>
      </c>
      <c r="G79" s="12" t="s">
        <v>25</v>
      </c>
      <c r="H79" s="12"/>
      <c r="I79" s="12">
        <v>3</v>
      </c>
      <c r="J79" s="4">
        <v>14.638999999999999</v>
      </c>
      <c r="K79" s="4">
        <v>23.555</v>
      </c>
      <c r="L79" s="4">
        <v>31.946000000000002</v>
      </c>
      <c r="M79" s="4">
        <v>40.200000000000003</v>
      </c>
      <c r="N79" s="4">
        <v>48.402000000000001</v>
      </c>
      <c r="O79" s="4">
        <v>56.607999999999997</v>
      </c>
      <c r="P79" s="53">
        <v>7.5055555555555552E-4</v>
      </c>
      <c r="Q79" s="53">
        <v>8.459606481481482E-4</v>
      </c>
      <c r="R79" s="53">
        <v>9.4197916666666659E-4</v>
      </c>
      <c r="S79" s="53">
        <v>1.0384722222222223E-3</v>
      </c>
      <c r="T79" s="53">
        <v>1.1356944444444446E-3</v>
      </c>
      <c r="U79" s="53">
        <v>1.2336458333333333E-3</v>
      </c>
      <c r="V79" s="53">
        <v>1.3317476851851852E-3</v>
      </c>
      <c r="W79" s="53">
        <v>1.4297337962962961E-3</v>
      </c>
      <c r="X79" s="53">
        <v>1.5276157407407408E-3</v>
      </c>
      <c r="Y79" s="53">
        <v>1.625763888888889E-3</v>
      </c>
      <c r="Z79" s="53">
        <v>1.723622685185185E-3</v>
      </c>
      <c r="AA79" s="53">
        <v>1.8209374999999999E-3</v>
      </c>
      <c r="AB79" s="53">
        <v>1.9177777777777778E-3</v>
      </c>
      <c r="AC79" s="53">
        <v>2.0150231481481482E-3</v>
      </c>
      <c r="AD79" s="53">
        <v>2.1121412037037037E-3</v>
      </c>
      <c r="AE79" s="53">
        <v>2.2089930555555556E-3</v>
      </c>
      <c r="AF79" s="53">
        <v>2.3057986111111113E-3</v>
      </c>
      <c r="AG79" s="53">
        <v>2.4023263888888892E-3</v>
      </c>
      <c r="AH79" s="59"/>
    </row>
    <row r="80" spans="1:34">
      <c r="A80" s="12" t="s">
        <v>103</v>
      </c>
      <c r="B80" s="12">
        <v>2022</v>
      </c>
      <c r="C80" s="41">
        <v>44674</v>
      </c>
      <c r="D80" s="12" t="s">
        <v>72</v>
      </c>
      <c r="E80" s="12" t="s">
        <v>211</v>
      </c>
      <c r="F80" s="12" t="s">
        <v>560</v>
      </c>
      <c r="G80" s="12" t="s">
        <v>106</v>
      </c>
      <c r="H80" s="12"/>
      <c r="I80" s="12">
        <v>4</v>
      </c>
      <c r="J80" s="4">
        <v>14.305</v>
      </c>
      <c r="K80" s="4">
        <v>23.260999999999999</v>
      </c>
      <c r="L80" s="4">
        <v>31.925999999999998</v>
      </c>
      <c r="M80" s="4">
        <v>40.473999999999997</v>
      </c>
      <c r="N80" s="4">
        <v>48.911999999999999</v>
      </c>
      <c r="O80" s="4">
        <v>57.292999999999999</v>
      </c>
      <c r="P80" s="53">
        <v>7.5966435185185175E-4</v>
      </c>
      <c r="Q80" s="53">
        <v>8.5642361111111108E-4</v>
      </c>
      <c r="R80" s="53">
        <v>9.5320601851851849E-4</v>
      </c>
      <c r="S80" s="53">
        <v>1.0506712962962963E-3</v>
      </c>
      <c r="T80" s="53">
        <v>1.1477546296296294E-3</v>
      </c>
      <c r="U80" s="53">
        <v>1.2440046296296298E-3</v>
      </c>
      <c r="V80" s="53">
        <v>1.3401504629629631E-3</v>
      </c>
      <c r="W80" s="53">
        <v>1.4364236111111112E-3</v>
      </c>
      <c r="X80" s="53">
        <v>1.5335995370370371E-3</v>
      </c>
      <c r="Y80" s="53">
        <v>1.631064814814815E-3</v>
      </c>
      <c r="Z80" s="53">
        <v>1.7283680555555557E-3</v>
      </c>
      <c r="AA80" s="53">
        <v>1.8252430555555556E-3</v>
      </c>
      <c r="AB80" s="53">
        <v>1.9218518518518517E-3</v>
      </c>
      <c r="AC80" s="53">
        <v>2.0185416666666663E-3</v>
      </c>
      <c r="AD80" s="53">
        <v>2.1154745370370368E-3</v>
      </c>
      <c r="AE80" s="53">
        <v>2.212673611111111E-3</v>
      </c>
      <c r="AF80" s="53">
        <v>2.3095254629629629E-3</v>
      </c>
      <c r="AG80" s="53">
        <v>2.4075694444444444E-3</v>
      </c>
      <c r="AH80" s="59"/>
    </row>
    <row r="81" spans="1:34">
      <c r="A81" s="1" t="s">
        <v>110</v>
      </c>
      <c r="B81" s="1">
        <v>2021</v>
      </c>
      <c r="C81" s="2">
        <v>44492</v>
      </c>
      <c r="D81" s="1" t="s">
        <v>13</v>
      </c>
      <c r="E81" s="1" t="s">
        <v>518</v>
      </c>
      <c r="F81" s="1" t="s">
        <v>643</v>
      </c>
      <c r="G81" s="1" t="s">
        <v>15</v>
      </c>
      <c r="H81" s="1"/>
      <c r="I81" s="1">
        <v>1</v>
      </c>
      <c r="J81" s="4">
        <v>14.313000000000001</v>
      </c>
      <c r="K81" s="4">
        <v>22.809000000000001</v>
      </c>
      <c r="L81" s="4">
        <v>30.727</v>
      </c>
      <c r="M81" s="4">
        <v>38.411000000000001</v>
      </c>
      <c r="N81" s="4">
        <v>46.048999999999999</v>
      </c>
      <c r="O81" s="4">
        <v>53.731000000000002</v>
      </c>
      <c r="P81" s="53">
        <v>7.117592592592592E-4</v>
      </c>
      <c r="Q81" s="53">
        <v>8.0247685185185185E-4</v>
      </c>
      <c r="R81" s="53">
        <v>8.940625E-4</v>
      </c>
      <c r="S81" s="53">
        <v>9.8583333333333335E-4</v>
      </c>
      <c r="T81" s="53">
        <v>1.0777199074074072E-3</v>
      </c>
      <c r="U81" s="53">
        <v>1.1693981481481484E-3</v>
      </c>
      <c r="V81" s="53">
        <v>1.2614004629629629E-3</v>
      </c>
      <c r="W81" s="53">
        <v>1.3532638888888891E-3</v>
      </c>
      <c r="X81" s="53">
        <v>1.4454513888888887E-3</v>
      </c>
      <c r="Y81" s="53">
        <v>1.5379745370370371E-3</v>
      </c>
      <c r="Z81" s="53">
        <v>1.6302662037037039E-3</v>
      </c>
      <c r="AA81" s="53">
        <v>1.7227314814814813E-3</v>
      </c>
      <c r="AB81" s="53">
        <v>1.8159722222222223E-3</v>
      </c>
      <c r="AC81" s="53">
        <v>1.9092824074074075E-3</v>
      </c>
      <c r="AD81" s="53">
        <v>2.0022800925925924E-3</v>
      </c>
      <c r="AE81" s="53">
        <v>2.0979050925925926E-3</v>
      </c>
      <c r="AF81" s="53">
        <v>2.1918171296296295E-3</v>
      </c>
      <c r="AG81" s="53">
        <v>2.286712962962963E-3</v>
      </c>
      <c r="AH81" s="59"/>
    </row>
    <row r="82" spans="1:34">
      <c r="A82" s="1" t="s">
        <v>110</v>
      </c>
      <c r="B82" s="1">
        <v>2021</v>
      </c>
      <c r="C82" s="2">
        <v>44492</v>
      </c>
      <c r="D82" s="1" t="s">
        <v>13</v>
      </c>
      <c r="E82" s="1" t="s">
        <v>518</v>
      </c>
      <c r="F82" s="1" t="s">
        <v>642</v>
      </c>
      <c r="G82" s="1" t="s">
        <v>15</v>
      </c>
      <c r="H82" s="1"/>
      <c r="I82" s="1">
        <v>2</v>
      </c>
      <c r="J82" s="4">
        <v>14.068</v>
      </c>
      <c r="K82" s="4">
        <v>22.695</v>
      </c>
      <c r="L82" s="4">
        <v>30.827999999999999</v>
      </c>
      <c r="M82" s="4">
        <v>38.822000000000003</v>
      </c>
      <c r="N82" s="4">
        <v>46.771999999999998</v>
      </c>
      <c r="O82" s="4">
        <v>54.734999999999999</v>
      </c>
      <c r="P82" s="53">
        <v>7.2586805555555555E-4</v>
      </c>
      <c r="Q82" s="53">
        <v>8.1841435185185185E-4</v>
      </c>
      <c r="R82" s="53">
        <v>9.1172453703703717E-4</v>
      </c>
      <c r="S82" s="53">
        <v>1.0046180555555557E-3</v>
      </c>
      <c r="T82" s="53">
        <v>1.0977430555555556E-3</v>
      </c>
      <c r="U82" s="53">
        <v>1.190011574074074E-3</v>
      </c>
      <c r="V82" s="53">
        <v>1.2824884259259259E-3</v>
      </c>
      <c r="W82" s="53">
        <v>1.3755092592592593E-3</v>
      </c>
      <c r="X82" s="53">
        <v>1.4701736111111111E-3</v>
      </c>
      <c r="Y82" s="53">
        <v>1.5657407407407408E-3</v>
      </c>
      <c r="Z82" s="53">
        <v>1.6621759259259257E-3</v>
      </c>
      <c r="AA82" s="53">
        <v>1.7586805555555552E-3</v>
      </c>
      <c r="AB82" s="53">
        <v>1.8556597222222223E-3</v>
      </c>
      <c r="AC82" s="53">
        <v>1.9523611111111111E-3</v>
      </c>
      <c r="AD82" s="53">
        <v>2.0500578703703705E-3</v>
      </c>
      <c r="AE82" s="53">
        <v>2.1478356481481483E-3</v>
      </c>
      <c r="AF82" s="53">
        <v>2.2450578703703708E-3</v>
      </c>
      <c r="AG82" s="53">
        <v>2.3413425925925923E-3</v>
      </c>
      <c r="AH82" s="59"/>
    </row>
    <row r="83" spans="1:34">
      <c r="A83" s="1" t="s">
        <v>110</v>
      </c>
      <c r="B83" s="1">
        <v>2021</v>
      </c>
      <c r="C83" s="2">
        <v>44492</v>
      </c>
      <c r="D83" s="1" t="s">
        <v>13</v>
      </c>
      <c r="E83" s="1" t="s">
        <v>518</v>
      </c>
      <c r="F83" s="1" t="s">
        <v>644</v>
      </c>
      <c r="G83" s="1" t="s">
        <v>15</v>
      </c>
      <c r="H83" s="1"/>
      <c r="I83" s="1">
        <v>3</v>
      </c>
      <c r="J83" s="4">
        <v>14.084</v>
      </c>
      <c r="K83" s="4">
        <v>22.774999999999999</v>
      </c>
      <c r="L83" s="4">
        <v>31.033000000000001</v>
      </c>
      <c r="M83" s="4">
        <v>39.128999999999998</v>
      </c>
      <c r="N83" s="4">
        <v>47.161000000000001</v>
      </c>
      <c r="O83" s="4">
        <v>55.121000000000002</v>
      </c>
      <c r="P83" s="53">
        <v>7.2999999999999985E-4</v>
      </c>
      <c r="Q83" s="53">
        <v>8.2185185185185182E-4</v>
      </c>
      <c r="R83" s="53">
        <v>9.1424768518518537E-4</v>
      </c>
      <c r="S83" s="53">
        <v>1.0071412037037037E-3</v>
      </c>
      <c r="T83" s="53">
        <v>1.1007175925925926E-3</v>
      </c>
      <c r="U83" s="53">
        <v>1.1943865740740741E-3</v>
      </c>
      <c r="V83" s="53">
        <v>1.2877199074074073E-3</v>
      </c>
      <c r="W83" s="53">
        <v>1.3815856481481481E-3</v>
      </c>
      <c r="X83" s="53">
        <v>1.4762152777777777E-3</v>
      </c>
      <c r="Y83" s="53">
        <v>1.5712499999999999E-3</v>
      </c>
      <c r="Z83" s="53">
        <v>1.6661689814814814E-3</v>
      </c>
      <c r="AA83" s="53">
        <v>1.7610879629629632E-3</v>
      </c>
      <c r="AB83" s="53">
        <v>1.8565393518518521E-3</v>
      </c>
      <c r="AC83" s="53">
        <v>1.9525E-3</v>
      </c>
      <c r="AD83" s="53">
        <v>2.0487384259259261E-3</v>
      </c>
      <c r="AE83" s="53">
        <v>2.1455208333333335E-3</v>
      </c>
      <c r="AF83" s="53">
        <v>2.2429398148148148E-3</v>
      </c>
      <c r="AG83" s="53">
        <v>2.3418518518518515E-3</v>
      </c>
      <c r="AH83" s="59"/>
    </row>
    <row r="84" spans="1:34">
      <c r="A84" s="1" t="s">
        <v>110</v>
      </c>
      <c r="B84" s="1">
        <v>2021</v>
      </c>
      <c r="C84" s="2">
        <v>44492</v>
      </c>
      <c r="D84" s="1" t="s">
        <v>13</v>
      </c>
      <c r="E84" s="1" t="s">
        <v>518</v>
      </c>
      <c r="F84" s="1" t="s">
        <v>619</v>
      </c>
      <c r="G84" s="1" t="s">
        <v>53</v>
      </c>
      <c r="H84" s="1"/>
      <c r="I84" s="1">
        <v>4</v>
      </c>
      <c r="J84" s="4">
        <v>14.05</v>
      </c>
      <c r="K84" s="4">
        <v>22.501999999999999</v>
      </c>
      <c r="L84" s="4">
        <v>30.481999999999999</v>
      </c>
      <c r="M84" s="4">
        <v>38.393000000000001</v>
      </c>
      <c r="N84" s="4">
        <v>46.366999999999997</v>
      </c>
      <c r="O84" s="4">
        <v>54.426000000000002</v>
      </c>
      <c r="P84" s="53">
        <v>7.2449074074074072E-4</v>
      </c>
      <c r="Q84" s="53">
        <v>8.2019675925925923E-4</v>
      </c>
      <c r="R84" s="53">
        <v>9.167592592592592E-4</v>
      </c>
      <c r="S84" s="53">
        <v>1.0133217592592592E-3</v>
      </c>
      <c r="T84" s="53">
        <v>1.1098032407407408E-3</v>
      </c>
      <c r="U84" s="53">
        <v>1.206423611111111E-3</v>
      </c>
      <c r="V84" s="53">
        <v>1.3044675925925925E-3</v>
      </c>
      <c r="W84" s="53">
        <v>1.403136574074074E-3</v>
      </c>
      <c r="X84" s="53">
        <v>1.5019907407407406E-3</v>
      </c>
      <c r="Y84" s="53">
        <v>1.600636574074074E-3</v>
      </c>
      <c r="Z84" s="53">
        <v>1.6995717592592592E-3</v>
      </c>
      <c r="AA84" s="53">
        <v>1.7994791666666669E-3</v>
      </c>
      <c r="AB84" s="53">
        <v>1.8995023148148148E-3</v>
      </c>
      <c r="AC84" s="53">
        <v>1.9992592592592592E-3</v>
      </c>
      <c r="AD84" s="53">
        <v>2.0991550925925926E-3</v>
      </c>
      <c r="AE84" s="53">
        <v>2.1964699074074074E-3</v>
      </c>
      <c r="AF84" s="53">
        <v>2.2920601851851852E-3</v>
      </c>
      <c r="AG84" s="53">
        <v>2.3880555555555556E-3</v>
      </c>
      <c r="AH84" s="59"/>
    </row>
    <row r="85" spans="1:34">
      <c r="A85" s="1" t="s">
        <v>110</v>
      </c>
      <c r="B85" s="1">
        <v>2021</v>
      </c>
      <c r="C85" s="2">
        <v>44492</v>
      </c>
      <c r="D85" s="1" t="s">
        <v>13</v>
      </c>
      <c r="E85" s="1" t="s">
        <v>518</v>
      </c>
      <c r="F85" s="1" t="s">
        <v>564</v>
      </c>
      <c r="G85" s="1" t="s">
        <v>17</v>
      </c>
      <c r="H85" s="1"/>
      <c r="I85" s="1">
        <v>5</v>
      </c>
      <c r="J85" s="4">
        <v>13.574999999999999</v>
      </c>
      <c r="K85" s="4">
        <v>22.015999999999998</v>
      </c>
      <c r="L85" s="4">
        <v>30.029</v>
      </c>
      <c r="M85" s="4">
        <v>37.944000000000003</v>
      </c>
      <c r="N85" s="4">
        <v>45.978000000000002</v>
      </c>
      <c r="O85" s="4">
        <v>54.042000000000002</v>
      </c>
      <c r="P85" s="53">
        <v>7.1925925925925933E-4</v>
      </c>
      <c r="Q85" s="53">
        <v>8.1298611111111111E-4</v>
      </c>
      <c r="R85" s="53">
        <v>9.0718750000000012E-4</v>
      </c>
      <c r="S85" s="53">
        <v>1.0017129629629631E-3</v>
      </c>
      <c r="T85" s="53">
        <v>1.0967824074074072E-3</v>
      </c>
      <c r="U85" s="53">
        <v>1.1921180555555554E-3</v>
      </c>
      <c r="V85" s="53">
        <v>1.2879050925925924E-3</v>
      </c>
      <c r="W85" s="53">
        <v>1.3844791666666667E-3</v>
      </c>
      <c r="X85" s="53">
        <v>1.4818518518518516E-3</v>
      </c>
      <c r="Y85" s="53">
        <v>1.5798611111111111E-3</v>
      </c>
      <c r="Z85" s="53">
        <v>1.6791666666666667E-3</v>
      </c>
      <c r="AA85" s="53">
        <v>1.7794907407407406E-3</v>
      </c>
      <c r="AB85" s="53">
        <v>1.8811226851851853E-3</v>
      </c>
      <c r="AC85" s="53">
        <v>1.9831365740740742E-3</v>
      </c>
      <c r="AD85" s="53">
        <v>2.0859027777777777E-3</v>
      </c>
      <c r="AE85" s="53">
        <v>2.1884027777777778E-3</v>
      </c>
      <c r="AF85" s="53">
        <v>2.2909143518518517E-3</v>
      </c>
      <c r="AG85" s="53">
        <v>2.3941666666666664E-3</v>
      </c>
      <c r="AH85" s="59"/>
    </row>
    <row r="86" spans="1:34">
      <c r="A86" s="1" t="s">
        <v>110</v>
      </c>
      <c r="B86" s="1">
        <v>2021</v>
      </c>
      <c r="C86" s="2">
        <v>44492</v>
      </c>
      <c r="D86" s="1" t="s">
        <v>13</v>
      </c>
      <c r="E86" s="1" t="s">
        <v>518</v>
      </c>
      <c r="F86" s="1" t="s">
        <v>569</v>
      </c>
      <c r="G86" s="1" t="s">
        <v>56</v>
      </c>
      <c r="H86" s="1"/>
      <c r="I86" s="1">
        <v>6</v>
      </c>
      <c r="J86" s="4">
        <v>15.07</v>
      </c>
      <c r="K86" s="4">
        <v>23.908000000000001</v>
      </c>
      <c r="L86" s="4">
        <v>32.084000000000003</v>
      </c>
      <c r="M86" s="4">
        <v>40.07</v>
      </c>
      <c r="N86" s="4">
        <v>48.008000000000003</v>
      </c>
      <c r="O86" s="4">
        <v>56.017000000000003</v>
      </c>
      <c r="P86" s="53">
        <v>7.4163194444444439E-4</v>
      </c>
      <c r="Q86" s="53">
        <v>8.3598379629629615E-4</v>
      </c>
      <c r="R86" s="53">
        <v>9.308564814814814E-4</v>
      </c>
      <c r="S86" s="53">
        <v>1.0262152777777776E-3</v>
      </c>
      <c r="T86" s="53">
        <v>1.1219444444444445E-3</v>
      </c>
      <c r="U86" s="53">
        <v>1.2181018518518519E-3</v>
      </c>
      <c r="V86" s="53">
        <v>1.3143750000000002E-3</v>
      </c>
      <c r="W86" s="53">
        <v>1.4111342592592593E-3</v>
      </c>
      <c r="X86" s="53">
        <v>1.5078703703703704E-3</v>
      </c>
      <c r="Y86" s="53">
        <v>1.6054166666666665E-3</v>
      </c>
      <c r="Z86" s="53">
        <v>1.702789351851852E-3</v>
      </c>
      <c r="AA86" s="53">
        <v>1.8002430555555551E-3</v>
      </c>
      <c r="AB86" s="53">
        <v>1.8981712962962965E-3</v>
      </c>
      <c r="AC86" s="53">
        <v>1.999027777777778E-3</v>
      </c>
      <c r="AD86" s="53">
        <v>2.0985300925925924E-3</v>
      </c>
      <c r="AE86" s="53">
        <v>2.1995717592592592E-3</v>
      </c>
      <c r="AF86" s="53">
        <v>2.3003472222222223E-3</v>
      </c>
      <c r="AG86" s="53">
        <v>2.4015046296296297E-3</v>
      </c>
      <c r="AH86" s="59"/>
    </row>
    <row r="87" spans="1:34">
      <c r="A87" s="1" t="s">
        <v>110</v>
      </c>
      <c r="B87" s="1">
        <v>2021</v>
      </c>
      <c r="C87" s="2">
        <v>44492</v>
      </c>
      <c r="D87" s="1" t="s">
        <v>13</v>
      </c>
      <c r="E87" s="1" t="s">
        <v>518</v>
      </c>
      <c r="F87" s="1" t="s">
        <v>278</v>
      </c>
      <c r="G87" s="1" t="s">
        <v>67</v>
      </c>
      <c r="H87" s="1"/>
      <c r="I87" s="1">
        <v>7</v>
      </c>
      <c r="J87" s="4">
        <v>14.45</v>
      </c>
      <c r="K87" s="4">
        <v>23.135999999999999</v>
      </c>
      <c r="L87" s="4">
        <v>31.331</v>
      </c>
      <c r="M87" s="4">
        <v>39.393000000000001</v>
      </c>
      <c r="N87" s="4">
        <v>47.399000000000001</v>
      </c>
      <c r="O87" s="4">
        <v>55.484999999999999</v>
      </c>
      <c r="P87" s="53">
        <v>7.3694444444444447E-4</v>
      </c>
      <c r="Q87" s="53">
        <v>8.3320601851851861E-4</v>
      </c>
      <c r="R87" s="53">
        <v>9.3013888888888877E-4</v>
      </c>
      <c r="S87" s="53">
        <v>1.0280208333333333E-3</v>
      </c>
      <c r="T87" s="53">
        <v>1.126099537037037E-3</v>
      </c>
      <c r="U87" s="53">
        <v>1.2248263888888888E-3</v>
      </c>
      <c r="V87" s="53">
        <v>1.3235185185185184E-3</v>
      </c>
      <c r="W87" s="53">
        <v>1.4222685185185187E-3</v>
      </c>
      <c r="X87" s="53">
        <v>1.5207291666666665E-3</v>
      </c>
      <c r="Y87" s="53">
        <v>1.6218981481481481E-3</v>
      </c>
      <c r="Z87" s="53">
        <v>1.7209606481481483E-3</v>
      </c>
      <c r="AA87" s="53">
        <v>1.8210995370370371E-3</v>
      </c>
      <c r="AB87" s="53">
        <v>1.9218518518518517E-3</v>
      </c>
      <c r="AC87" s="53">
        <v>2.0234375000000001E-3</v>
      </c>
      <c r="AD87" s="53">
        <v>2.1253587962962962E-3</v>
      </c>
      <c r="AE87" s="53">
        <v>2.227974537037037E-3</v>
      </c>
      <c r="AF87" s="53">
        <v>2.331215277777778E-3</v>
      </c>
      <c r="AG87" s="53">
        <v>2.4350231481481484E-3</v>
      </c>
      <c r="AH87" s="59"/>
    </row>
    <row r="88" spans="1:34">
      <c r="A88" s="1" t="s">
        <v>110</v>
      </c>
      <c r="B88" s="1">
        <v>2021</v>
      </c>
      <c r="C88" s="2">
        <v>44492</v>
      </c>
      <c r="D88" s="1" t="s">
        <v>13</v>
      </c>
      <c r="E88" s="1" t="s">
        <v>518</v>
      </c>
      <c r="F88" s="1" t="s">
        <v>274</v>
      </c>
      <c r="G88" s="1" t="s">
        <v>56</v>
      </c>
      <c r="H88" s="1"/>
      <c r="I88" s="1">
        <v>8</v>
      </c>
      <c r="J88" s="4">
        <v>14.009</v>
      </c>
      <c r="K88" s="4">
        <v>22.684999999999999</v>
      </c>
      <c r="L88" s="4">
        <v>31.058</v>
      </c>
      <c r="M88" s="4">
        <v>39.366999999999997</v>
      </c>
      <c r="N88" s="4">
        <v>47.720999999999997</v>
      </c>
      <c r="O88" s="4">
        <v>56.154000000000003</v>
      </c>
      <c r="P88" s="53">
        <v>7.4815972222222222E-4</v>
      </c>
      <c r="Q88" s="53">
        <v>8.4715277777777783E-4</v>
      </c>
      <c r="R88" s="53">
        <v>9.4674768518518513E-4</v>
      </c>
      <c r="S88" s="53">
        <v>1.0470370370370371E-3</v>
      </c>
      <c r="T88" s="53">
        <v>1.1469212962962963E-3</v>
      </c>
      <c r="U88" s="53">
        <v>1.2471296296296297E-3</v>
      </c>
      <c r="V88" s="53">
        <v>1.3468518518518519E-3</v>
      </c>
      <c r="W88" s="53">
        <v>1.4469907407407409E-3</v>
      </c>
      <c r="X88" s="53">
        <v>1.5470138888888888E-3</v>
      </c>
      <c r="Y88" s="53">
        <v>1.6481597222222221E-3</v>
      </c>
      <c r="Z88" s="53">
        <v>1.7504861111111113E-3</v>
      </c>
      <c r="AA88" s="53">
        <v>1.8539004629629632E-3</v>
      </c>
      <c r="AB88" s="53">
        <v>1.9574884259259259E-3</v>
      </c>
      <c r="AC88" s="53">
        <v>2.0621759259259261E-3</v>
      </c>
      <c r="AD88" s="53">
        <v>2.1670370370370372E-3</v>
      </c>
      <c r="AE88" s="53">
        <v>2.2722569444444444E-3</v>
      </c>
      <c r="AF88" s="53">
        <v>2.3779976851851852E-3</v>
      </c>
      <c r="AG88" s="53">
        <v>2.4851041666666667E-3</v>
      </c>
      <c r="AH88" s="59"/>
    </row>
    <row r="89" spans="1:34">
      <c r="A89" s="1" t="s">
        <v>110</v>
      </c>
      <c r="B89" s="1">
        <v>2021</v>
      </c>
      <c r="C89" s="2">
        <v>44492</v>
      </c>
      <c r="D89" s="1" t="s">
        <v>13</v>
      </c>
      <c r="E89" s="1" t="s">
        <v>518</v>
      </c>
      <c r="F89" s="1" t="s">
        <v>598</v>
      </c>
      <c r="G89" s="1" t="s">
        <v>25</v>
      </c>
      <c r="H89" s="1"/>
      <c r="I89" s="1">
        <v>9</v>
      </c>
      <c r="J89" s="4">
        <v>14.507</v>
      </c>
      <c r="K89" s="4">
        <v>23.677</v>
      </c>
      <c r="L89" s="4">
        <v>32.54</v>
      </c>
      <c r="M89" s="4">
        <v>41.387</v>
      </c>
      <c r="N89" s="4">
        <v>50.24</v>
      </c>
      <c r="O89" s="4">
        <v>59.012999999999998</v>
      </c>
      <c r="P89" s="53">
        <v>7.8415509259259269E-4</v>
      </c>
      <c r="Q89" s="53">
        <v>8.8505787037037036E-4</v>
      </c>
      <c r="R89" s="53">
        <v>9.8528935185185178E-4</v>
      </c>
      <c r="S89" s="53">
        <v>1.0853472222222221E-3</v>
      </c>
      <c r="T89" s="53">
        <v>1.1843055555555556E-3</v>
      </c>
      <c r="U89" s="53">
        <v>1.2823958333333333E-3</v>
      </c>
      <c r="V89" s="53">
        <v>1.3800000000000002E-3</v>
      </c>
      <c r="W89" s="53">
        <v>1.4782638888888886E-3</v>
      </c>
      <c r="X89" s="53">
        <v>1.5771874999999998E-3</v>
      </c>
      <c r="Y89" s="53">
        <v>1.6770833333333334E-3</v>
      </c>
      <c r="Z89" s="53">
        <v>1.7778472222222223E-3</v>
      </c>
      <c r="AA89" s="53">
        <v>1.8789236111111109E-3</v>
      </c>
      <c r="AB89" s="53">
        <v>1.9808101851851853E-3</v>
      </c>
      <c r="AC89" s="53">
        <v>2.0833217592592592E-3</v>
      </c>
      <c r="AD89" s="53">
        <v>2.1848032407407406E-3</v>
      </c>
      <c r="AE89" s="53">
        <v>2.2868634259259261E-3</v>
      </c>
      <c r="AF89" s="53">
        <v>2.3884606481481478E-3</v>
      </c>
      <c r="AG89" s="53">
        <v>2.4904513888888888E-3</v>
      </c>
      <c r="AH89" s="59"/>
    </row>
    <row r="90" spans="1:34">
      <c r="A90" s="1" t="s">
        <v>110</v>
      </c>
      <c r="B90" s="1">
        <v>2021</v>
      </c>
      <c r="C90" s="2">
        <v>44492</v>
      </c>
      <c r="D90" s="1" t="s">
        <v>13</v>
      </c>
      <c r="E90" s="1" t="s">
        <v>518</v>
      </c>
      <c r="F90" s="1" t="s">
        <v>266</v>
      </c>
      <c r="G90" s="1" t="s">
        <v>25</v>
      </c>
      <c r="H90" s="1"/>
      <c r="I90" s="1">
        <v>10</v>
      </c>
      <c r="J90" s="4">
        <v>14.433999999999999</v>
      </c>
      <c r="K90" s="4">
        <v>23.222999999999999</v>
      </c>
      <c r="L90" s="4">
        <v>31.741</v>
      </c>
      <c r="M90" s="4">
        <v>40.261000000000003</v>
      </c>
      <c r="N90" s="4">
        <v>48.802999999999997</v>
      </c>
      <c r="O90" s="4">
        <v>57.396999999999998</v>
      </c>
      <c r="P90" s="53">
        <v>7.6524305555555558E-4</v>
      </c>
      <c r="Q90" s="53">
        <v>8.6754629629629638E-4</v>
      </c>
      <c r="R90" s="53">
        <v>9.7033564814814812E-4</v>
      </c>
      <c r="S90" s="53">
        <v>1.0731018518518518E-3</v>
      </c>
      <c r="T90" s="53">
        <v>1.1759490740740738E-3</v>
      </c>
      <c r="U90" s="53">
        <v>1.2793865740740741E-3</v>
      </c>
      <c r="V90" s="53">
        <v>1.3837615740740739E-3</v>
      </c>
      <c r="W90" s="53">
        <v>1.4888078703703704E-3</v>
      </c>
      <c r="X90" s="53">
        <v>1.5925694444444444E-3</v>
      </c>
      <c r="Y90" s="53">
        <v>1.6950000000000001E-3</v>
      </c>
      <c r="Z90" s="53">
        <v>1.7961458333333334E-3</v>
      </c>
      <c r="AA90" s="53">
        <v>1.8974884259259259E-3</v>
      </c>
      <c r="AB90" s="53">
        <v>1.9987037037037035E-3</v>
      </c>
      <c r="AC90" s="53">
        <v>2.0990972222222222E-3</v>
      </c>
      <c r="AD90" s="53">
        <v>2.1997453703703706E-3</v>
      </c>
      <c r="AE90" s="53">
        <v>2.2994907407407404E-3</v>
      </c>
      <c r="AF90" s="53">
        <v>2.3974884259259262E-3</v>
      </c>
      <c r="AG90" s="53">
        <v>2.4946643518518516E-3</v>
      </c>
      <c r="AH90" s="59"/>
    </row>
    <row r="91" spans="1:34">
      <c r="A91" s="1" t="s">
        <v>110</v>
      </c>
      <c r="B91" s="1">
        <v>2021</v>
      </c>
      <c r="C91" s="2">
        <v>44492</v>
      </c>
      <c r="D91" s="1" t="s">
        <v>13</v>
      </c>
      <c r="E91" s="1" t="s">
        <v>518</v>
      </c>
      <c r="F91" s="1" t="s">
        <v>630</v>
      </c>
      <c r="G91" s="1" t="s">
        <v>239</v>
      </c>
      <c r="H91" s="1"/>
      <c r="I91" s="1">
        <v>11</v>
      </c>
      <c r="J91" s="4">
        <v>14.127000000000001</v>
      </c>
      <c r="K91" s="4">
        <v>22.798999999999999</v>
      </c>
      <c r="L91" s="4">
        <v>31.353000000000002</v>
      </c>
      <c r="M91" s="4">
        <v>40.037999999999997</v>
      </c>
      <c r="N91" s="4">
        <v>48.828000000000003</v>
      </c>
      <c r="O91" s="4">
        <v>57.743000000000002</v>
      </c>
      <c r="P91" s="53">
        <v>7.7160879629629639E-4</v>
      </c>
      <c r="Q91" s="53">
        <v>8.7493055555555555E-4</v>
      </c>
      <c r="R91" s="53">
        <v>9.7939814814814829E-4</v>
      </c>
      <c r="S91" s="53">
        <v>1.0840046296296299E-3</v>
      </c>
      <c r="T91" s="53">
        <v>1.1883449074074073E-3</v>
      </c>
      <c r="U91" s="53">
        <v>1.2900578703703704E-3</v>
      </c>
      <c r="V91" s="53">
        <v>1.3906018518518521E-3</v>
      </c>
      <c r="W91" s="53">
        <v>1.490335648148148E-3</v>
      </c>
      <c r="X91" s="53">
        <v>1.5907291666666665E-3</v>
      </c>
      <c r="Y91" s="53">
        <v>1.6912962962962964E-3</v>
      </c>
      <c r="Z91" s="53">
        <v>1.7918749999999998E-3</v>
      </c>
      <c r="AA91" s="53">
        <v>1.8925810185185185E-3</v>
      </c>
      <c r="AB91" s="53">
        <v>1.9941550925925929E-3</v>
      </c>
      <c r="AC91" s="53">
        <v>2.0960879629629632E-3</v>
      </c>
      <c r="AD91" s="53">
        <v>2.1972800925925923E-3</v>
      </c>
      <c r="AE91" s="53">
        <v>2.2988078703703703E-3</v>
      </c>
      <c r="AF91" s="53">
        <v>2.3992361111111111E-3</v>
      </c>
      <c r="AG91" s="53">
        <v>2.4987152777777777E-3</v>
      </c>
      <c r="AH91" s="59"/>
    </row>
    <row r="92" spans="1:34">
      <c r="A92" s="1" t="s">
        <v>110</v>
      </c>
      <c r="B92" s="1">
        <v>2021</v>
      </c>
      <c r="C92" s="2">
        <v>44492</v>
      </c>
      <c r="D92" s="1" t="s">
        <v>13</v>
      </c>
      <c r="E92" s="1" t="s">
        <v>518</v>
      </c>
      <c r="F92" s="1" t="s">
        <v>303</v>
      </c>
      <c r="G92" s="1" t="s">
        <v>175</v>
      </c>
      <c r="H92" s="1"/>
      <c r="I92" s="1">
        <v>12</v>
      </c>
      <c r="J92" s="4">
        <v>14.212</v>
      </c>
      <c r="K92" s="4">
        <v>22.963999999999999</v>
      </c>
      <c r="L92" s="4">
        <v>31.334</v>
      </c>
      <c r="M92" s="4">
        <v>39.570999999999998</v>
      </c>
      <c r="N92" s="4">
        <v>47.848999999999997</v>
      </c>
      <c r="O92" s="4">
        <v>56.146999999999998</v>
      </c>
      <c r="P92" s="53">
        <v>7.4664351851851845E-4</v>
      </c>
      <c r="Q92" s="53">
        <v>8.4391203703703711E-4</v>
      </c>
      <c r="R92" s="53">
        <v>9.4177083333333341E-4</v>
      </c>
      <c r="S92" s="53">
        <v>1.0406365740740743E-3</v>
      </c>
      <c r="T92" s="53">
        <v>1.1407523148148147E-3</v>
      </c>
      <c r="U92" s="53">
        <v>1.2412499999999999E-3</v>
      </c>
      <c r="V92" s="53">
        <v>1.3430208333333332E-3</v>
      </c>
      <c r="W92" s="53">
        <v>1.4452662037037036E-3</v>
      </c>
      <c r="X92" s="53">
        <v>1.5486111111111111E-3</v>
      </c>
      <c r="Y92" s="53">
        <v>1.6528009259259258E-3</v>
      </c>
      <c r="Z92" s="53">
        <v>1.7585300925925928E-3</v>
      </c>
      <c r="AA92" s="53">
        <v>1.8650347222222221E-3</v>
      </c>
      <c r="AB92" s="53">
        <v>1.972303240740741E-3</v>
      </c>
      <c r="AC92" s="53">
        <v>2.079085648148148E-3</v>
      </c>
      <c r="AD92" s="53">
        <v>2.1870486111111114E-3</v>
      </c>
      <c r="AE92" s="53">
        <v>2.2944560185185186E-3</v>
      </c>
      <c r="AF92" s="53">
        <v>2.4021064814814812E-3</v>
      </c>
      <c r="AG92" s="53">
        <v>2.5086111111111112E-3</v>
      </c>
      <c r="AH92" s="59"/>
    </row>
    <row r="93" spans="1:34">
      <c r="A93" s="1" t="s">
        <v>110</v>
      </c>
      <c r="B93" s="1">
        <v>2021</v>
      </c>
      <c r="C93" s="2">
        <v>44492</v>
      </c>
      <c r="D93" s="1" t="s">
        <v>13</v>
      </c>
      <c r="E93" s="1" t="s">
        <v>518</v>
      </c>
      <c r="F93" s="1" t="s">
        <v>307</v>
      </c>
      <c r="G93" s="1" t="s">
        <v>31</v>
      </c>
      <c r="H93" s="1"/>
      <c r="I93" s="1">
        <v>13</v>
      </c>
      <c r="J93" s="4">
        <v>13.791</v>
      </c>
      <c r="K93" s="4">
        <v>22.471</v>
      </c>
      <c r="L93" s="4">
        <v>30.878</v>
      </c>
      <c r="M93" s="4">
        <v>39.295000000000002</v>
      </c>
      <c r="N93" s="4">
        <v>47.82</v>
      </c>
      <c r="O93" s="4">
        <v>56.473999999999997</v>
      </c>
      <c r="P93" s="53">
        <v>7.5532407407407406E-4</v>
      </c>
      <c r="Q93" s="53">
        <v>8.5824074074074069E-4</v>
      </c>
      <c r="R93" s="53">
        <v>9.6194444444444441E-4</v>
      </c>
      <c r="S93" s="53">
        <v>1.0660185185185187E-3</v>
      </c>
      <c r="T93" s="53">
        <v>1.1701736111111112E-3</v>
      </c>
      <c r="U93" s="53">
        <v>1.2750578703703704E-3</v>
      </c>
      <c r="V93" s="53">
        <v>1.3800578703703707E-3</v>
      </c>
      <c r="W93" s="53">
        <v>1.4835879629629628E-3</v>
      </c>
      <c r="X93" s="53">
        <v>1.5848263888888891E-3</v>
      </c>
      <c r="Y93" s="53">
        <v>1.6872106481481484E-3</v>
      </c>
      <c r="Z93" s="53">
        <v>1.7907986111111111E-3</v>
      </c>
      <c r="AA93" s="53">
        <v>1.8950115740740741E-3</v>
      </c>
      <c r="AB93" s="53">
        <v>1.9992361111111109E-3</v>
      </c>
      <c r="AC93" s="53">
        <v>2.1035648148148146E-3</v>
      </c>
      <c r="AD93" s="53">
        <v>2.2072453703703703E-3</v>
      </c>
      <c r="AE93" s="53">
        <v>2.3099074074074077E-3</v>
      </c>
      <c r="AF93" s="53">
        <v>2.4119212962962961E-3</v>
      </c>
      <c r="AG93" s="53">
        <v>2.5131250000000002E-3</v>
      </c>
      <c r="AH93" s="59"/>
    </row>
    <row r="94" spans="1:34">
      <c r="A94" s="1" t="s">
        <v>110</v>
      </c>
      <c r="B94" s="1">
        <v>2021</v>
      </c>
      <c r="C94" s="2">
        <v>44492</v>
      </c>
      <c r="D94" s="1" t="s">
        <v>13</v>
      </c>
      <c r="E94" s="1" t="s">
        <v>518</v>
      </c>
      <c r="F94" s="1" t="s">
        <v>142</v>
      </c>
      <c r="G94" s="1" t="s">
        <v>61</v>
      </c>
      <c r="H94" s="1"/>
      <c r="I94" s="1">
        <v>14</v>
      </c>
      <c r="J94" s="4">
        <v>13.595000000000001</v>
      </c>
      <c r="K94" s="4">
        <v>22.71</v>
      </c>
      <c r="L94" s="4">
        <v>31.417999999999999</v>
      </c>
      <c r="M94" s="4">
        <v>39.999000000000002</v>
      </c>
      <c r="N94" s="4">
        <v>48.652999999999999</v>
      </c>
      <c r="O94" s="4">
        <v>57.255000000000003</v>
      </c>
      <c r="P94" s="53">
        <v>7.630902777777779E-4</v>
      </c>
      <c r="Q94" s="53">
        <v>8.6356481481481484E-4</v>
      </c>
      <c r="R94" s="53">
        <v>9.6443287037037038E-4</v>
      </c>
      <c r="S94" s="53">
        <v>1.0662152777777777E-3</v>
      </c>
      <c r="T94" s="53">
        <v>1.1689120370370371E-3</v>
      </c>
      <c r="U94" s="53">
        <v>1.2713541666666667E-3</v>
      </c>
      <c r="V94" s="53">
        <v>1.3743981481481482E-3</v>
      </c>
      <c r="W94" s="53">
        <v>1.4773495370370372E-3</v>
      </c>
      <c r="X94" s="53">
        <v>1.5804166666666668E-3</v>
      </c>
      <c r="Y94" s="53">
        <v>1.6844212962962965E-3</v>
      </c>
      <c r="Z94" s="53">
        <v>1.7892592592592593E-3</v>
      </c>
      <c r="AA94" s="53">
        <v>1.8944560185185184E-3</v>
      </c>
      <c r="AB94" s="53">
        <v>2.0000115740740742E-3</v>
      </c>
      <c r="AC94" s="53">
        <v>2.1051967592592593E-3</v>
      </c>
      <c r="AD94" s="53">
        <v>2.2105324074074072E-3</v>
      </c>
      <c r="AE94" s="53">
        <v>2.3151388888888887E-3</v>
      </c>
      <c r="AF94" s="53">
        <v>2.4192592592592595E-3</v>
      </c>
      <c r="AG94" s="53">
        <v>2.5231828703703705E-3</v>
      </c>
      <c r="AH94" s="59"/>
    </row>
    <row r="95" spans="1:34">
      <c r="A95" s="1" t="s">
        <v>110</v>
      </c>
      <c r="B95" s="1">
        <v>2021</v>
      </c>
      <c r="C95" s="2">
        <v>44492</v>
      </c>
      <c r="D95" s="1" t="s">
        <v>13</v>
      </c>
      <c r="E95" s="1" t="s">
        <v>518</v>
      </c>
      <c r="F95" s="1" t="s">
        <v>282</v>
      </c>
      <c r="G95" s="1" t="s">
        <v>21</v>
      </c>
      <c r="H95" s="1"/>
      <c r="I95" s="1">
        <v>15</v>
      </c>
      <c r="J95" s="4">
        <v>14.611000000000001</v>
      </c>
      <c r="K95" s="4">
        <v>23.457999999999998</v>
      </c>
      <c r="L95" s="4">
        <v>31.888000000000002</v>
      </c>
      <c r="M95" s="4">
        <v>40.200000000000003</v>
      </c>
      <c r="N95" s="4">
        <v>48.667000000000002</v>
      </c>
      <c r="O95" s="4">
        <v>57.308999999999997</v>
      </c>
      <c r="P95" s="53">
        <v>7.6491898148148144E-4</v>
      </c>
      <c r="Q95" s="53">
        <v>8.672106481481482E-4</v>
      </c>
      <c r="R95" s="53">
        <v>9.7090277777777767E-4</v>
      </c>
      <c r="S95" s="53">
        <v>1.0749768518518519E-3</v>
      </c>
      <c r="T95" s="53">
        <v>1.1791782407407408E-3</v>
      </c>
      <c r="U95" s="53">
        <v>1.28375E-3</v>
      </c>
      <c r="V95" s="53">
        <v>1.3883449074074076E-3</v>
      </c>
      <c r="W95" s="53">
        <v>1.4928819444444445E-3</v>
      </c>
      <c r="X95" s="53">
        <v>1.5981481481481482E-3</v>
      </c>
      <c r="Y95" s="53">
        <v>1.7042939814814813E-3</v>
      </c>
      <c r="Z95" s="53">
        <v>1.8108101851851853E-3</v>
      </c>
      <c r="AA95" s="53">
        <v>1.916574074074074E-3</v>
      </c>
      <c r="AB95" s="53">
        <v>2.0229861111111113E-3</v>
      </c>
      <c r="AC95" s="53">
        <v>2.1288888888888889E-3</v>
      </c>
      <c r="AD95" s="53">
        <v>2.2346412037037035E-3</v>
      </c>
      <c r="AE95" s="53">
        <v>2.3396527777777777E-3</v>
      </c>
      <c r="AF95" s="53">
        <v>2.4445023148148147E-3</v>
      </c>
      <c r="AG95" s="53">
        <v>2.5493171296296297E-3</v>
      </c>
      <c r="AH95" s="59"/>
    </row>
    <row r="96" spans="1:34">
      <c r="A96" s="1" t="s">
        <v>110</v>
      </c>
      <c r="B96" s="1">
        <v>2021</v>
      </c>
      <c r="C96" s="2">
        <v>44492</v>
      </c>
      <c r="D96" s="1" t="s">
        <v>13</v>
      </c>
      <c r="E96" s="1" t="s">
        <v>518</v>
      </c>
      <c r="F96" s="1" t="s">
        <v>704</v>
      </c>
      <c r="G96" s="1" t="s">
        <v>21</v>
      </c>
      <c r="H96" s="1"/>
      <c r="I96" s="1">
        <v>16</v>
      </c>
      <c r="J96" s="4">
        <v>14.734999999999999</v>
      </c>
      <c r="K96" s="4">
        <v>23.783000000000001</v>
      </c>
      <c r="L96" s="4">
        <v>32.457999999999998</v>
      </c>
      <c r="M96" s="4">
        <v>41.09</v>
      </c>
      <c r="N96" s="4">
        <v>49.774999999999999</v>
      </c>
      <c r="O96" s="4">
        <v>58.533999999999999</v>
      </c>
      <c r="P96" s="53">
        <v>7.7950231481481479E-4</v>
      </c>
      <c r="Q96" s="53">
        <v>8.8187499999999995E-4</v>
      </c>
      <c r="R96" s="53">
        <v>9.8438657407407416E-4</v>
      </c>
      <c r="S96" s="53">
        <v>1.0874189814814815E-3</v>
      </c>
      <c r="T96" s="53">
        <v>1.1905671296296297E-3</v>
      </c>
      <c r="U96" s="53">
        <v>1.2943055555555555E-3</v>
      </c>
      <c r="V96" s="53">
        <v>1.3982175925925926E-3</v>
      </c>
      <c r="W96" s="53">
        <v>1.5027662037037039E-3</v>
      </c>
      <c r="X96" s="53">
        <v>1.6073958333333333E-3</v>
      </c>
      <c r="Y96" s="53">
        <v>1.7128124999999999E-3</v>
      </c>
      <c r="Z96" s="53">
        <v>1.8182060185185185E-3</v>
      </c>
      <c r="AA96" s="53">
        <v>1.9243171296296298E-3</v>
      </c>
      <c r="AB96" s="53">
        <v>2.0303703703703703E-3</v>
      </c>
      <c r="AC96" s="53">
        <v>2.1371296296296294E-3</v>
      </c>
      <c r="AD96" s="53">
        <v>2.2439351851851852E-3</v>
      </c>
      <c r="AE96" s="53">
        <v>2.3514120370370368E-3</v>
      </c>
      <c r="AF96" s="53">
        <v>2.4592824074074074E-3</v>
      </c>
      <c r="AG96" s="53">
        <v>2.5675578703703707E-3</v>
      </c>
      <c r="AH96" s="59"/>
    </row>
    <row r="97" spans="1:34">
      <c r="A97" s="1" t="s">
        <v>110</v>
      </c>
      <c r="B97" s="1">
        <v>2021</v>
      </c>
      <c r="C97" s="2">
        <v>44492</v>
      </c>
      <c r="D97" s="1" t="s">
        <v>13</v>
      </c>
      <c r="E97" s="1" t="s">
        <v>518</v>
      </c>
      <c r="F97" s="1" t="s">
        <v>349</v>
      </c>
      <c r="G97" s="1" t="s">
        <v>350</v>
      </c>
      <c r="H97" s="1"/>
      <c r="I97" s="1">
        <v>17</v>
      </c>
      <c r="J97" s="4">
        <v>14.933999999999999</v>
      </c>
      <c r="K97" s="4">
        <v>23.952999999999999</v>
      </c>
      <c r="L97" s="4">
        <v>32.412999999999997</v>
      </c>
      <c r="M97" s="4">
        <v>40.886000000000003</v>
      </c>
      <c r="N97" s="4">
        <v>49.466000000000001</v>
      </c>
      <c r="O97" s="4">
        <v>58.177999999999997</v>
      </c>
      <c r="P97" s="53">
        <v>7.755324074074074E-4</v>
      </c>
      <c r="Q97" s="53">
        <v>8.7833333333333329E-4</v>
      </c>
      <c r="R97" s="53">
        <v>9.8228009259259254E-4</v>
      </c>
      <c r="S97" s="53">
        <v>1.0872800925925926E-3</v>
      </c>
      <c r="T97" s="53">
        <v>1.1926736111111111E-3</v>
      </c>
      <c r="U97" s="53">
        <v>1.2996875000000001E-3</v>
      </c>
      <c r="V97" s="53">
        <v>1.4076504629629628E-3</v>
      </c>
      <c r="W97" s="53">
        <v>1.5156365740740744E-3</v>
      </c>
      <c r="X97" s="53">
        <v>1.6247685185185184E-3</v>
      </c>
      <c r="Y97" s="53">
        <v>1.7317013888888892E-3</v>
      </c>
      <c r="Z97" s="53">
        <v>1.8374768518518521E-3</v>
      </c>
      <c r="AA97" s="53">
        <v>1.943611111111111E-3</v>
      </c>
      <c r="AB97" s="53">
        <v>2.0513194444444446E-3</v>
      </c>
      <c r="AC97" s="53">
        <v>2.1593055555555554E-3</v>
      </c>
      <c r="AD97" s="53">
        <v>2.2688425925925927E-3</v>
      </c>
      <c r="AE97" s="53">
        <v>2.3802314814814814E-3</v>
      </c>
      <c r="AF97" s="53">
        <v>2.491898148148148E-3</v>
      </c>
      <c r="AG97" s="53">
        <v>2.6040740740740742E-3</v>
      </c>
      <c r="AH97" s="59"/>
    </row>
    <row r="98" spans="1:34">
      <c r="A98" s="1" t="s">
        <v>110</v>
      </c>
      <c r="B98" s="1">
        <v>2021</v>
      </c>
      <c r="C98" s="2">
        <v>44492</v>
      </c>
      <c r="D98" s="1" t="s">
        <v>13</v>
      </c>
      <c r="E98" s="1" t="s">
        <v>518</v>
      </c>
      <c r="F98" s="1" t="s">
        <v>299</v>
      </c>
      <c r="G98" s="1" t="s">
        <v>70</v>
      </c>
      <c r="H98" s="1"/>
      <c r="I98" s="1">
        <v>18</v>
      </c>
      <c r="J98" s="4">
        <v>14.932</v>
      </c>
      <c r="K98" s="4">
        <v>23.975000000000001</v>
      </c>
      <c r="L98" s="4">
        <v>32.616999999999997</v>
      </c>
      <c r="M98" s="4">
        <v>41.401000000000003</v>
      </c>
      <c r="N98" s="4">
        <v>50.462000000000003</v>
      </c>
      <c r="O98" s="4">
        <v>59.771000000000001</v>
      </c>
      <c r="P98" s="53">
        <v>8.0440972222222231E-4</v>
      </c>
      <c r="Q98" s="53">
        <v>9.2108796296296296E-4</v>
      </c>
      <c r="R98" s="53">
        <v>1.0412037037037037E-3</v>
      </c>
      <c r="S98" s="53">
        <v>1.1645601851851854E-3</v>
      </c>
      <c r="T98" s="53">
        <v>1.2894560185185186E-3</v>
      </c>
      <c r="U98" s="53">
        <v>1.4113078703703703E-3</v>
      </c>
      <c r="V98" s="53">
        <v>1.5362152777777776E-3</v>
      </c>
      <c r="W98" s="53">
        <v>1.6611921296296294E-3</v>
      </c>
      <c r="X98" s="53">
        <v>1.7877314814814815E-3</v>
      </c>
      <c r="Y98" s="53">
        <v>1.9141782407407406E-3</v>
      </c>
      <c r="Z98" s="53">
        <v>2.044039351851852E-3</v>
      </c>
      <c r="AA98" s="53">
        <v>2.1757523148148148E-3</v>
      </c>
      <c r="AB98" s="53">
        <v>2.3096643518518518E-3</v>
      </c>
      <c r="AC98" s="53">
        <v>2.4418865740740742E-3</v>
      </c>
      <c r="AD98" s="53">
        <v>2.5692476851851853E-3</v>
      </c>
      <c r="AE98" s="53">
        <v>2.6951273148148151E-3</v>
      </c>
      <c r="AF98" s="53">
        <v>2.8217824074074078E-3</v>
      </c>
      <c r="AG98" s="53">
        <v>2.9487731481481483E-3</v>
      </c>
      <c r="AH98" s="59"/>
    </row>
    <row r="99" spans="1:34">
      <c r="A99" s="37" t="s">
        <v>110</v>
      </c>
      <c r="B99" s="37">
        <v>2021</v>
      </c>
      <c r="C99" s="43">
        <v>44492</v>
      </c>
      <c r="D99" s="37" t="s">
        <v>13</v>
      </c>
      <c r="E99" s="37" t="s">
        <v>210</v>
      </c>
      <c r="F99" s="37" t="s">
        <v>643</v>
      </c>
      <c r="G99" s="37" t="s">
        <v>15</v>
      </c>
      <c r="H99" s="37"/>
      <c r="I99" s="37">
        <v>1</v>
      </c>
      <c r="J99" s="4">
        <v>14.201000000000001</v>
      </c>
      <c r="K99" s="4">
        <v>22.655999999999999</v>
      </c>
      <c r="L99" s="4">
        <v>30.594000000000001</v>
      </c>
      <c r="M99" s="4">
        <v>38.32</v>
      </c>
      <c r="N99" s="4">
        <v>45.99</v>
      </c>
      <c r="O99" s="4">
        <v>53.673000000000002</v>
      </c>
      <c r="P99" s="53">
        <v>7.1129629629629624E-4</v>
      </c>
      <c r="Q99" s="53">
        <v>8.0204861111111102E-4</v>
      </c>
      <c r="R99" s="53">
        <v>8.9326388888888886E-4</v>
      </c>
      <c r="S99" s="53">
        <v>9.8509259259259275E-4</v>
      </c>
      <c r="T99" s="53">
        <v>1.0766666666666665E-3</v>
      </c>
      <c r="U99" s="53">
        <v>1.168599537037037E-3</v>
      </c>
      <c r="V99" s="53">
        <v>1.2608449074074074E-3</v>
      </c>
      <c r="W99" s="53">
        <v>1.353310185185185E-3</v>
      </c>
      <c r="X99" s="53">
        <v>1.4467824074074073E-3</v>
      </c>
      <c r="Y99" s="53">
        <v>1.5398842592592591E-3</v>
      </c>
      <c r="Z99" s="53">
        <v>1.6333101851851853E-3</v>
      </c>
      <c r="AA99" s="53">
        <v>1.7266782407407406E-3</v>
      </c>
      <c r="AB99" s="53">
        <v>1.8206944444444444E-3</v>
      </c>
      <c r="AC99" s="53">
        <v>1.9149189814814812E-3</v>
      </c>
      <c r="AD99" s="53">
        <v>2.0097916666666667E-3</v>
      </c>
      <c r="AE99" s="53">
        <v>2.1044328703703707E-3</v>
      </c>
      <c r="AF99" s="53">
        <v>2.1993865740740741E-3</v>
      </c>
      <c r="AG99" s="53">
        <v>2.2946527777777778E-3</v>
      </c>
      <c r="AH99" s="53"/>
    </row>
    <row r="100" spans="1:34">
      <c r="A100" s="37" t="s">
        <v>110</v>
      </c>
      <c r="B100" s="37">
        <v>2021</v>
      </c>
      <c r="C100" s="43">
        <v>44492</v>
      </c>
      <c r="D100" s="37" t="s">
        <v>13</v>
      </c>
      <c r="E100" s="37" t="s">
        <v>210</v>
      </c>
      <c r="F100" s="37" t="s">
        <v>642</v>
      </c>
      <c r="G100" s="37" t="s">
        <v>15</v>
      </c>
      <c r="H100" s="37"/>
      <c r="I100" s="37">
        <v>2</v>
      </c>
      <c r="J100" s="4">
        <v>14.137</v>
      </c>
      <c r="K100" s="4">
        <v>22.753</v>
      </c>
      <c r="L100" s="4">
        <v>30.881</v>
      </c>
      <c r="M100" s="4">
        <v>38.854999999999997</v>
      </c>
      <c r="N100" s="4">
        <v>46.771000000000001</v>
      </c>
      <c r="O100" s="4">
        <v>54.664000000000001</v>
      </c>
      <c r="P100" s="53">
        <v>7.2476851851851858E-4</v>
      </c>
      <c r="Q100" s="53">
        <v>8.1780092592592592E-4</v>
      </c>
      <c r="R100" s="53">
        <v>9.1138888888888899E-4</v>
      </c>
      <c r="S100" s="53">
        <v>1.0055555555555555E-3</v>
      </c>
      <c r="T100" s="53">
        <v>1.0998726851851853E-3</v>
      </c>
      <c r="U100" s="53">
        <v>1.1944675925925927E-3</v>
      </c>
      <c r="V100" s="53">
        <v>1.2891319444444445E-3</v>
      </c>
      <c r="W100" s="53">
        <v>1.3838888888888887E-3</v>
      </c>
      <c r="X100" s="53">
        <v>1.4792245370370369E-3</v>
      </c>
      <c r="Y100" s="53">
        <v>1.5751388888888889E-3</v>
      </c>
      <c r="Z100" s="53">
        <v>1.6712615740740739E-3</v>
      </c>
      <c r="AA100" s="53">
        <v>1.7675347222222224E-3</v>
      </c>
      <c r="AB100" s="53">
        <v>1.8643981481481482E-3</v>
      </c>
      <c r="AC100" s="53">
        <v>1.9618750000000001E-3</v>
      </c>
      <c r="AD100" s="53">
        <v>2.0586342592592596E-3</v>
      </c>
      <c r="AE100" s="53">
        <v>2.1557060185185186E-3</v>
      </c>
      <c r="AF100" s="53">
        <v>2.2523032407407409E-3</v>
      </c>
      <c r="AG100" s="53">
        <v>2.3493055555555554E-3</v>
      </c>
      <c r="AH100" s="53"/>
    </row>
    <row r="101" spans="1:34">
      <c r="A101" s="12" t="s">
        <v>110</v>
      </c>
      <c r="B101" s="12">
        <v>2021</v>
      </c>
      <c r="C101" s="41">
        <v>44492</v>
      </c>
      <c r="D101" s="12" t="s">
        <v>13</v>
      </c>
      <c r="E101" s="12" t="s">
        <v>211</v>
      </c>
      <c r="F101" s="12" t="s">
        <v>644</v>
      </c>
      <c r="G101" s="12" t="s">
        <v>15</v>
      </c>
      <c r="H101" s="12"/>
      <c r="I101" s="12">
        <v>3</v>
      </c>
      <c r="J101" s="4">
        <v>14.068</v>
      </c>
      <c r="K101" s="4">
        <v>22.65</v>
      </c>
      <c r="L101" s="4">
        <v>30.789000000000001</v>
      </c>
      <c r="M101" s="4">
        <v>38.787999999999997</v>
      </c>
      <c r="N101" s="4">
        <v>46.734000000000002</v>
      </c>
      <c r="O101" s="4">
        <v>54.637</v>
      </c>
      <c r="P101" s="53">
        <v>7.2386574074074074E-4</v>
      </c>
      <c r="Q101" s="53">
        <v>8.1599537037037046E-4</v>
      </c>
      <c r="R101" s="53">
        <v>9.0879629629629633E-4</v>
      </c>
      <c r="S101" s="53">
        <v>1.0018634259259258E-3</v>
      </c>
      <c r="T101" s="53">
        <v>1.0950347222222221E-3</v>
      </c>
      <c r="U101" s="53">
        <v>1.188287037037037E-3</v>
      </c>
      <c r="V101" s="53">
        <v>1.2814814814814813E-3</v>
      </c>
      <c r="W101" s="53">
        <v>1.3747685185185184E-3</v>
      </c>
      <c r="X101" s="53">
        <v>1.4684606481481482E-3</v>
      </c>
      <c r="Y101" s="53">
        <v>1.5618287037037035E-3</v>
      </c>
      <c r="Z101" s="53">
        <v>1.6556944444444442E-3</v>
      </c>
      <c r="AA101" s="53">
        <v>1.7508449074074073E-3</v>
      </c>
      <c r="AB101" s="53">
        <v>1.8454398148148152E-3</v>
      </c>
      <c r="AC101" s="53">
        <v>1.9435069444444445E-3</v>
      </c>
      <c r="AD101" s="53">
        <v>2.0388657407407408E-3</v>
      </c>
      <c r="AE101" s="53">
        <v>2.1342592592592589E-3</v>
      </c>
      <c r="AF101" s="53">
        <v>2.2295717592592588E-3</v>
      </c>
      <c r="AG101" s="53">
        <v>2.325266203703704E-3</v>
      </c>
      <c r="AH101" s="53"/>
    </row>
    <row r="102" spans="1:34">
      <c r="A102" s="12" t="s">
        <v>110</v>
      </c>
      <c r="B102" s="12">
        <v>2021</v>
      </c>
      <c r="C102" s="41">
        <v>44492</v>
      </c>
      <c r="D102" s="12" t="s">
        <v>13</v>
      </c>
      <c r="E102" s="12" t="s">
        <v>211</v>
      </c>
      <c r="F102" s="12" t="s">
        <v>619</v>
      </c>
      <c r="G102" s="12" t="s">
        <v>53</v>
      </c>
      <c r="H102" s="12"/>
      <c r="I102" s="12">
        <v>4</v>
      </c>
      <c r="J102" s="4">
        <v>14.268000000000001</v>
      </c>
      <c r="K102" s="4">
        <v>22.768999999999998</v>
      </c>
      <c r="L102" s="4">
        <v>30.905999999999999</v>
      </c>
      <c r="M102" s="4">
        <v>38.99</v>
      </c>
      <c r="N102" s="4">
        <v>47.101999999999997</v>
      </c>
      <c r="O102" s="4">
        <v>55.246000000000002</v>
      </c>
      <c r="P102" s="53">
        <v>7.3561342592592591E-4</v>
      </c>
      <c r="Q102" s="53">
        <v>8.320486111111111E-4</v>
      </c>
      <c r="R102" s="53">
        <v>9.3011574074074079E-4</v>
      </c>
      <c r="S102" s="53">
        <v>1.0287268518518519E-3</v>
      </c>
      <c r="T102" s="53">
        <v>1.1276736111111112E-3</v>
      </c>
      <c r="U102" s="53">
        <v>1.2276967592592593E-3</v>
      </c>
      <c r="V102" s="53">
        <v>1.327476851851852E-3</v>
      </c>
      <c r="W102" s="53">
        <v>1.4279629629629631E-3</v>
      </c>
      <c r="X102" s="53">
        <v>1.530185185185185E-3</v>
      </c>
      <c r="Y102" s="53">
        <v>1.6331481481481481E-3</v>
      </c>
      <c r="Z102" s="53">
        <v>1.736400462962963E-3</v>
      </c>
      <c r="AA102" s="53">
        <v>1.8408564814814815E-3</v>
      </c>
      <c r="AB102" s="53">
        <v>1.94875E-3</v>
      </c>
      <c r="AC102" s="53"/>
      <c r="AD102" s="53"/>
      <c r="AE102" s="53"/>
      <c r="AF102" s="53"/>
      <c r="AG102" s="53"/>
      <c r="AH102" s="53"/>
    </row>
    <row r="103" spans="1:34">
      <c r="A103" s="1" t="s">
        <v>71</v>
      </c>
      <c r="B103" s="1">
        <v>2021</v>
      </c>
      <c r="C103" s="2">
        <v>44449</v>
      </c>
      <c r="D103" s="1" t="s">
        <v>72</v>
      </c>
      <c r="E103" s="1" t="s">
        <v>518</v>
      </c>
      <c r="F103" s="4" t="s">
        <v>278</v>
      </c>
      <c r="G103" s="4" t="s">
        <v>67</v>
      </c>
      <c r="H103" s="4"/>
      <c r="I103" s="1">
        <v>1</v>
      </c>
      <c r="J103" s="4">
        <v>14.24</v>
      </c>
      <c r="K103" s="4">
        <v>23.013999999999999</v>
      </c>
      <c r="L103" s="4">
        <v>31.276</v>
      </c>
      <c r="M103" s="4">
        <v>39.543999999999997</v>
      </c>
      <c r="N103" s="4">
        <v>47.786000000000001</v>
      </c>
      <c r="O103" s="4">
        <v>56.131</v>
      </c>
      <c r="P103" s="4" t="s">
        <v>4987</v>
      </c>
      <c r="Q103" s="4" t="s">
        <v>4988</v>
      </c>
      <c r="R103" s="4" t="s">
        <v>4989</v>
      </c>
      <c r="S103" s="4" t="s">
        <v>4990</v>
      </c>
      <c r="T103" s="4" t="s">
        <v>4991</v>
      </c>
      <c r="U103" s="4" t="s">
        <v>4992</v>
      </c>
      <c r="V103" s="4" t="s">
        <v>4993</v>
      </c>
      <c r="W103" s="4" t="s">
        <v>4994</v>
      </c>
      <c r="X103" s="4" t="s">
        <v>4995</v>
      </c>
      <c r="Y103" s="4" t="s">
        <v>4996</v>
      </c>
      <c r="Z103" s="4" t="s">
        <v>4997</v>
      </c>
      <c r="AA103" s="4" t="s">
        <v>4998</v>
      </c>
      <c r="AB103" s="4" t="s">
        <v>4999</v>
      </c>
      <c r="AC103" s="4" t="s">
        <v>5000</v>
      </c>
      <c r="AD103" s="4" t="s">
        <v>5001</v>
      </c>
      <c r="AE103" s="4" t="s">
        <v>5002</v>
      </c>
      <c r="AF103" s="4" t="s">
        <v>5003</v>
      </c>
      <c r="AG103" s="4" t="s">
        <v>5004</v>
      </c>
      <c r="AH103" s="4"/>
    </row>
    <row r="104" spans="1:34">
      <c r="A104" s="1" t="s">
        <v>71</v>
      </c>
      <c r="B104" s="1">
        <v>2021</v>
      </c>
      <c r="C104" s="2">
        <v>44449</v>
      </c>
      <c r="D104" s="1" t="s">
        <v>72</v>
      </c>
      <c r="E104" s="1" t="s">
        <v>518</v>
      </c>
      <c r="F104" s="4" t="s">
        <v>645</v>
      </c>
      <c r="G104" s="4" t="s">
        <v>15</v>
      </c>
      <c r="H104" s="4"/>
      <c r="I104" s="1">
        <v>2</v>
      </c>
      <c r="J104" s="4">
        <v>14.616</v>
      </c>
      <c r="K104" s="4">
        <v>23.702999999999999</v>
      </c>
      <c r="L104" s="4">
        <v>32.441000000000003</v>
      </c>
      <c r="M104" s="4">
        <v>41.043999999999997</v>
      </c>
      <c r="N104" s="4">
        <v>49.612000000000002</v>
      </c>
      <c r="O104" s="4">
        <v>58.104999999999997</v>
      </c>
      <c r="P104" s="4" t="s">
        <v>5005</v>
      </c>
      <c r="Q104" s="4" t="s">
        <v>5006</v>
      </c>
      <c r="R104" s="4" t="s">
        <v>5007</v>
      </c>
      <c r="S104" s="4" t="s">
        <v>5008</v>
      </c>
      <c r="T104" s="4" t="s">
        <v>5009</v>
      </c>
      <c r="U104" s="4" t="s">
        <v>5010</v>
      </c>
      <c r="V104" s="4" t="s">
        <v>5011</v>
      </c>
      <c r="W104" s="4" t="s">
        <v>5012</v>
      </c>
      <c r="X104" s="4" t="s">
        <v>5013</v>
      </c>
      <c r="Y104" s="4" t="s">
        <v>5014</v>
      </c>
      <c r="Z104" s="4" t="s">
        <v>5015</v>
      </c>
      <c r="AA104" s="4" t="s">
        <v>5016</v>
      </c>
      <c r="AB104" s="4" t="s">
        <v>5017</v>
      </c>
      <c r="AC104" s="4" t="s">
        <v>5018</v>
      </c>
      <c r="AD104" s="4" t="s">
        <v>5019</v>
      </c>
      <c r="AE104" s="4" t="s">
        <v>5020</v>
      </c>
      <c r="AF104" s="4" t="s">
        <v>5021</v>
      </c>
      <c r="AG104" s="4" t="s">
        <v>5022</v>
      </c>
      <c r="AH104" s="4"/>
    </row>
    <row r="105" spans="1:34">
      <c r="A105" s="1" t="s">
        <v>71</v>
      </c>
      <c r="B105" s="1">
        <v>2021</v>
      </c>
      <c r="C105" s="2">
        <v>44449</v>
      </c>
      <c r="D105" s="1" t="s">
        <v>72</v>
      </c>
      <c r="E105" s="1" t="s">
        <v>518</v>
      </c>
      <c r="F105" s="4" t="s">
        <v>650</v>
      </c>
      <c r="G105" s="4" t="s">
        <v>15</v>
      </c>
      <c r="H105" s="4"/>
      <c r="I105" s="1">
        <v>3</v>
      </c>
      <c r="J105" s="4">
        <v>14.59</v>
      </c>
      <c r="K105" s="4">
        <v>23.690999999999999</v>
      </c>
      <c r="L105" s="4">
        <v>32.125</v>
      </c>
      <c r="M105" s="4">
        <v>40.372</v>
      </c>
      <c r="N105" s="4">
        <v>48.662999999999997</v>
      </c>
      <c r="O105" s="4">
        <v>57.015999999999998</v>
      </c>
      <c r="P105" s="4" t="s">
        <v>5023</v>
      </c>
      <c r="Q105" s="4" t="s">
        <v>5024</v>
      </c>
      <c r="R105" s="4" t="s">
        <v>5025</v>
      </c>
      <c r="S105" s="4" t="s">
        <v>5026</v>
      </c>
      <c r="T105" s="4" t="s">
        <v>5027</v>
      </c>
      <c r="U105" s="4" t="s">
        <v>5028</v>
      </c>
      <c r="V105" s="4" t="s">
        <v>5029</v>
      </c>
      <c r="W105" s="4" t="s">
        <v>5030</v>
      </c>
      <c r="X105" s="4" t="s">
        <v>5031</v>
      </c>
      <c r="Y105" s="4" t="s">
        <v>5032</v>
      </c>
      <c r="Z105" s="4" t="s">
        <v>5033</v>
      </c>
      <c r="AA105" s="4" t="s">
        <v>5034</v>
      </c>
      <c r="AB105" s="4" t="s">
        <v>5035</v>
      </c>
      <c r="AC105" s="4" t="s">
        <v>5036</v>
      </c>
      <c r="AD105" s="4" t="s">
        <v>5037</v>
      </c>
      <c r="AE105" s="4" t="s">
        <v>5038</v>
      </c>
      <c r="AF105" s="4" t="s">
        <v>5039</v>
      </c>
      <c r="AG105" s="4" t="s">
        <v>5040</v>
      </c>
      <c r="AH105" s="4"/>
    </row>
    <row r="106" spans="1:34">
      <c r="A106" s="1" t="s">
        <v>71</v>
      </c>
      <c r="B106" s="1">
        <v>2021</v>
      </c>
      <c r="C106" s="2">
        <v>44449</v>
      </c>
      <c r="D106" s="1" t="s">
        <v>72</v>
      </c>
      <c r="E106" s="1" t="s">
        <v>518</v>
      </c>
      <c r="F106" s="4" t="s">
        <v>282</v>
      </c>
      <c r="G106" s="4" t="s">
        <v>21</v>
      </c>
      <c r="H106" s="4"/>
      <c r="I106" s="1">
        <v>4</v>
      </c>
      <c r="J106" s="4">
        <v>14.404999999999999</v>
      </c>
      <c r="K106" s="4">
        <v>23.347000000000001</v>
      </c>
      <c r="L106" s="4">
        <v>31.707999999999998</v>
      </c>
      <c r="M106" s="4">
        <v>39.994</v>
      </c>
      <c r="N106" s="4">
        <v>48.252000000000002</v>
      </c>
      <c r="O106" s="4">
        <v>56.643000000000001</v>
      </c>
      <c r="P106" s="4" t="s">
        <v>5041</v>
      </c>
      <c r="Q106" s="4" t="s">
        <v>5042</v>
      </c>
      <c r="R106" s="4" t="s">
        <v>5043</v>
      </c>
      <c r="S106" s="4" t="s">
        <v>5044</v>
      </c>
      <c r="T106" s="4" t="s">
        <v>5045</v>
      </c>
      <c r="U106" s="4" t="s">
        <v>5046</v>
      </c>
      <c r="V106" s="4" t="s">
        <v>5047</v>
      </c>
      <c r="W106" s="4" t="s">
        <v>5048</v>
      </c>
      <c r="X106" s="4" t="s">
        <v>2211</v>
      </c>
      <c r="Y106" s="4" t="s">
        <v>5049</v>
      </c>
      <c r="Z106" s="4" t="s">
        <v>5050</v>
      </c>
      <c r="AA106" s="4" t="s">
        <v>5051</v>
      </c>
      <c r="AB106" s="4" t="s">
        <v>5052</v>
      </c>
      <c r="AC106" s="4" t="s">
        <v>5053</v>
      </c>
      <c r="AD106" s="4" t="s">
        <v>5054</v>
      </c>
      <c r="AE106" s="4" t="s">
        <v>5055</v>
      </c>
      <c r="AF106" s="4" t="s">
        <v>5056</v>
      </c>
      <c r="AG106" s="4" t="s">
        <v>5057</v>
      </c>
      <c r="AH106" s="4"/>
    </row>
    <row r="107" spans="1:34">
      <c r="A107" s="1" t="s">
        <v>71</v>
      </c>
      <c r="B107" s="1">
        <v>2021</v>
      </c>
      <c r="C107" s="2">
        <v>44449</v>
      </c>
      <c r="D107" s="1" t="s">
        <v>72</v>
      </c>
      <c r="E107" s="1" t="s">
        <v>518</v>
      </c>
      <c r="F107" s="4" t="s">
        <v>704</v>
      </c>
      <c r="G107" s="4" t="s">
        <v>21</v>
      </c>
      <c r="H107" s="4"/>
      <c r="I107" s="1">
        <v>5</v>
      </c>
      <c r="J107" s="4">
        <v>14.646000000000001</v>
      </c>
      <c r="K107" s="4">
        <v>23.632999999999999</v>
      </c>
      <c r="L107" s="4">
        <v>32.222999999999999</v>
      </c>
      <c r="M107" s="4">
        <v>40.655000000000001</v>
      </c>
      <c r="N107" s="4">
        <v>49.05</v>
      </c>
      <c r="O107" s="4">
        <v>57.536999999999999</v>
      </c>
      <c r="P107" s="4" t="s">
        <v>5058</v>
      </c>
      <c r="Q107" s="4" t="s">
        <v>5059</v>
      </c>
      <c r="R107" s="4" t="s">
        <v>5060</v>
      </c>
      <c r="S107" s="4" t="s">
        <v>5061</v>
      </c>
      <c r="T107" s="4" t="s">
        <v>5062</v>
      </c>
      <c r="U107" s="4" t="s">
        <v>5063</v>
      </c>
      <c r="V107" s="4" t="s">
        <v>5064</v>
      </c>
      <c r="W107" s="4" t="s">
        <v>5065</v>
      </c>
      <c r="X107" s="4" t="s">
        <v>5066</v>
      </c>
      <c r="Y107" s="4" t="s">
        <v>5067</v>
      </c>
      <c r="Z107" s="4" t="s">
        <v>5068</v>
      </c>
      <c r="AA107" s="4" t="s">
        <v>5069</v>
      </c>
      <c r="AB107" s="4" t="s">
        <v>5070</v>
      </c>
      <c r="AC107" s="4" t="s">
        <v>5071</v>
      </c>
      <c r="AD107" s="4" t="s">
        <v>5072</v>
      </c>
      <c r="AE107" s="4" t="s">
        <v>5073</v>
      </c>
      <c r="AF107" s="4" t="s">
        <v>5074</v>
      </c>
      <c r="AG107" s="4" t="s">
        <v>5075</v>
      </c>
      <c r="AH107" s="4"/>
    </row>
    <row r="108" spans="1:34">
      <c r="A108" s="1" t="s">
        <v>71</v>
      </c>
      <c r="B108" s="1">
        <v>2021</v>
      </c>
      <c r="C108" s="2">
        <v>44449</v>
      </c>
      <c r="D108" s="1" t="s">
        <v>72</v>
      </c>
      <c r="E108" s="1" t="s">
        <v>518</v>
      </c>
      <c r="F108" s="4" t="s">
        <v>536</v>
      </c>
      <c r="G108" s="4" t="s">
        <v>27</v>
      </c>
      <c r="H108" s="4"/>
      <c r="I108" s="1">
        <v>6</v>
      </c>
      <c r="J108" s="4">
        <v>14.616</v>
      </c>
      <c r="K108" s="4">
        <v>23.427</v>
      </c>
      <c r="L108" s="4">
        <v>31.62</v>
      </c>
      <c r="M108" s="4">
        <v>39.847999999999999</v>
      </c>
      <c r="N108" s="4">
        <v>48.148000000000003</v>
      </c>
      <c r="O108" s="4">
        <v>56.512999999999998</v>
      </c>
      <c r="P108" s="4" t="s">
        <v>5076</v>
      </c>
      <c r="Q108" s="4" t="s">
        <v>5077</v>
      </c>
      <c r="R108" s="4" t="s">
        <v>5078</v>
      </c>
      <c r="S108" s="4" t="s">
        <v>5079</v>
      </c>
      <c r="T108" s="4" t="s">
        <v>5080</v>
      </c>
      <c r="U108" s="4" t="s">
        <v>5081</v>
      </c>
      <c r="V108" s="4" t="s">
        <v>5082</v>
      </c>
      <c r="W108" s="4" t="s">
        <v>5083</v>
      </c>
      <c r="X108" s="4" t="s">
        <v>5084</v>
      </c>
      <c r="Y108" s="4" t="s">
        <v>5085</v>
      </c>
      <c r="Z108" s="4" t="s">
        <v>5086</v>
      </c>
      <c r="AA108" s="4" t="s">
        <v>5087</v>
      </c>
      <c r="AB108" s="4" t="s">
        <v>5088</v>
      </c>
      <c r="AC108" s="4" t="s">
        <v>5089</v>
      </c>
      <c r="AD108" s="4" t="s">
        <v>5090</v>
      </c>
      <c r="AE108" s="4" t="s">
        <v>5091</v>
      </c>
      <c r="AF108" s="4" t="s">
        <v>5092</v>
      </c>
      <c r="AG108" s="4" t="s">
        <v>5093</v>
      </c>
      <c r="AH108" s="4"/>
    </row>
    <row r="109" spans="1:34">
      <c r="A109" s="1" t="s">
        <v>71</v>
      </c>
      <c r="B109" s="1">
        <v>2021</v>
      </c>
      <c r="C109" s="2">
        <v>44449</v>
      </c>
      <c r="D109" s="1" t="s">
        <v>72</v>
      </c>
      <c r="E109" s="1" t="s">
        <v>518</v>
      </c>
      <c r="F109" s="4" t="s">
        <v>537</v>
      </c>
      <c r="G109" s="4" t="s">
        <v>27</v>
      </c>
      <c r="H109" s="4"/>
      <c r="I109" s="1">
        <v>7</v>
      </c>
      <c r="J109" s="4">
        <v>14.769</v>
      </c>
      <c r="K109" s="4">
        <v>23.716000000000001</v>
      </c>
      <c r="L109" s="4">
        <v>32.203000000000003</v>
      </c>
      <c r="M109" s="4">
        <v>40.637999999999998</v>
      </c>
      <c r="N109" s="4">
        <v>49.054000000000002</v>
      </c>
      <c r="O109" s="4">
        <v>57.59</v>
      </c>
      <c r="P109" s="4" t="s">
        <v>5094</v>
      </c>
      <c r="Q109" s="4" t="s">
        <v>5095</v>
      </c>
      <c r="R109" s="4" t="s">
        <v>5096</v>
      </c>
      <c r="S109" s="4" t="s">
        <v>5097</v>
      </c>
      <c r="T109" s="4" t="s">
        <v>5098</v>
      </c>
      <c r="U109" s="4" t="s">
        <v>5099</v>
      </c>
      <c r="V109" s="4" t="s">
        <v>5100</v>
      </c>
      <c r="W109" s="4" t="s">
        <v>5101</v>
      </c>
      <c r="X109" s="4" t="s">
        <v>5102</v>
      </c>
      <c r="Y109" s="4" t="s">
        <v>5103</v>
      </c>
      <c r="Z109" s="4" t="s">
        <v>5104</v>
      </c>
      <c r="AA109" s="4" t="s">
        <v>5105</v>
      </c>
      <c r="AB109" s="4" t="s">
        <v>5106</v>
      </c>
      <c r="AC109" s="4" t="s">
        <v>5107</v>
      </c>
      <c r="AD109" s="4" t="s">
        <v>5108</v>
      </c>
      <c r="AE109" s="4" t="s">
        <v>5109</v>
      </c>
      <c r="AF109" s="4" t="s">
        <v>5110</v>
      </c>
      <c r="AG109" s="4" t="s">
        <v>5111</v>
      </c>
      <c r="AH109" s="4"/>
    </row>
    <row r="110" spans="1:34">
      <c r="A110" s="1" t="s">
        <v>71</v>
      </c>
      <c r="B110" s="1">
        <v>2021</v>
      </c>
      <c r="C110" s="2">
        <v>44449</v>
      </c>
      <c r="D110" s="1" t="s">
        <v>72</v>
      </c>
      <c r="E110" s="1" t="s">
        <v>518</v>
      </c>
      <c r="F110" s="4" t="s">
        <v>293</v>
      </c>
      <c r="G110" s="4" t="s">
        <v>51</v>
      </c>
      <c r="H110" s="4"/>
      <c r="I110" s="1">
        <v>8</v>
      </c>
      <c r="J110" s="4">
        <v>14.382</v>
      </c>
      <c r="K110" s="4">
        <v>23.474</v>
      </c>
      <c r="L110" s="4">
        <v>32.286000000000001</v>
      </c>
      <c r="M110" s="4">
        <v>41.093000000000004</v>
      </c>
      <c r="N110" s="4">
        <v>49.942999999999998</v>
      </c>
      <c r="O110" s="4">
        <v>58.914999999999999</v>
      </c>
      <c r="P110" s="4" t="s">
        <v>5112</v>
      </c>
      <c r="Q110" s="4" t="s">
        <v>5113</v>
      </c>
      <c r="R110" s="4" t="s">
        <v>5114</v>
      </c>
      <c r="S110" s="4" t="s">
        <v>5115</v>
      </c>
      <c r="T110" s="4" t="s">
        <v>2726</v>
      </c>
      <c r="U110" s="4" t="s">
        <v>5116</v>
      </c>
      <c r="V110" s="4" t="s">
        <v>5117</v>
      </c>
      <c r="W110" s="4" t="s">
        <v>5118</v>
      </c>
      <c r="X110" s="4" t="s">
        <v>5119</v>
      </c>
      <c r="Y110" s="4" t="s">
        <v>5120</v>
      </c>
      <c r="Z110" s="4" t="s">
        <v>5121</v>
      </c>
      <c r="AA110" s="4" t="s">
        <v>5122</v>
      </c>
      <c r="AB110" s="4" t="s">
        <v>5123</v>
      </c>
      <c r="AC110" s="4" t="s">
        <v>5124</v>
      </c>
      <c r="AD110" s="4" t="s">
        <v>5020</v>
      </c>
      <c r="AE110" s="4" t="s">
        <v>5125</v>
      </c>
      <c r="AF110" s="4" t="s">
        <v>5126</v>
      </c>
      <c r="AG110" s="4" t="s">
        <v>5127</v>
      </c>
      <c r="AH110" s="4"/>
    </row>
    <row r="111" spans="1:34">
      <c r="A111" s="1" t="s">
        <v>71</v>
      </c>
      <c r="B111" s="1">
        <v>2021</v>
      </c>
      <c r="C111" s="2">
        <v>44449</v>
      </c>
      <c r="D111" s="1" t="s">
        <v>72</v>
      </c>
      <c r="E111" s="1" t="s">
        <v>518</v>
      </c>
      <c r="F111" s="4" t="s">
        <v>296</v>
      </c>
      <c r="G111" s="4" t="s">
        <v>59</v>
      </c>
      <c r="H111" s="4"/>
      <c r="I111" s="1">
        <v>9</v>
      </c>
      <c r="J111" s="4">
        <v>14.255000000000001</v>
      </c>
      <c r="K111" s="4">
        <v>23.082999999999998</v>
      </c>
      <c r="L111" s="4">
        <v>31.632999999999999</v>
      </c>
      <c r="M111" s="4">
        <v>40.085000000000001</v>
      </c>
      <c r="N111" s="4">
        <v>48.701999999999998</v>
      </c>
      <c r="O111" s="4">
        <v>57.265000000000001</v>
      </c>
      <c r="P111" s="4" t="s">
        <v>5128</v>
      </c>
      <c r="Q111" s="4" t="s">
        <v>5129</v>
      </c>
      <c r="R111" s="4" t="s">
        <v>5130</v>
      </c>
      <c r="S111" s="4" t="s">
        <v>5131</v>
      </c>
      <c r="T111" s="4" t="s">
        <v>5132</v>
      </c>
      <c r="U111" s="4" t="s">
        <v>5133</v>
      </c>
      <c r="V111" s="4" t="s">
        <v>5134</v>
      </c>
      <c r="W111" s="4" t="s">
        <v>5135</v>
      </c>
      <c r="X111" s="4" t="s">
        <v>5136</v>
      </c>
      <c r="Y111" s="4" t="s">
        <v>5137</v>
      </c>
      <c r="Z111" s="4" t="s">
        <v>5138</v>
      </c>
      <c r="AA111" s="4" t="s">
        <v>5139</v>
      </c>
      <c r="AB111" s="4" t="s">
        <v>5140</v>
      </c>
      <c r="AC111" s="4" t="s">
        <v>5141</v>
      </c>
      <c r="AD111" s="4" t="s">
        <v>5142</v>
      </c>
      <c r="AE111" s="4" t="s">
        <v>5143</v>
      </c>
      <c r="AF111" s="4" t="s">
        <v>5144</v>
      </c>
      <c r="AG111" s="4" t="s">
        <v>5145</v>
      </c>
      <c r="AH111" s="4"/>
    </row>
    <row r="112" spans="1:34">
      <c r="A112" s="1" t="s">
        <v>71</v>
      </c>
      <c r="B112" s="1">
        <v>2021</v>
      </c>
      <c r="C112" s="2">
        <v>44449</v>
      </c>
      <c r="D112" s="1" t="s">
        <v>72</v>
      </c>
      <c r="E112" s="1" t="s">
        <v>518</v>
      </c>
      <c r="F112" s="4" t="s">
        <v>298</v>
      </c>
      <c r="G112" s="4" t="s">
        <v>271</v>
      </c>
      <c r="H112" s="4"/>
      <c r="I112" s="1">
        <v>10</v>
      </c>
      <c r="J112" s="4">
        <v>15.225</v>
      </c>
      <c r="K112" s="4">
        <v>24.724</v>
      </c>
      <c r="L112" s="4">
        <v>33.784999999999997</v>
      </c>
      <c r="M112" s="4">
        <v>42.904000000000003</v>
      </c>
      <c r="N112" s="4">
        <v>52.085999999999999</v>
      </c>
      <c r="O112" s="4" t="s">
        <v>5146</v>
      </c>
      <c r="P112" s="4" t="s">
        <v>5147</v>
      </c>
      <c r="Q112" s="4" t="s">
        <v>5148</v>
      </c>
      <c r="R112" s="4" t="s">
        <v>5149</v>
      </c>
      <c r="S112" s="4" t="s">
        <v>5150</v>
      </c>
      <c r="T112" s="4" t="s">
        <v>5151</v>
      </c>
      <c r="U112" s="4" t="s">
        <v>5152</v>
      </c>
      <c r="V112" s="4" t="s">
        <v>5153</v>
      </c>
      <c r="W112" s="4" t="s">
        <v>5154</v>
      </c>
      <c r="X112" s="4" t="s">
        <v>5155</v>
      </c>
      <c r="Y112" s="4" t="s">
        <v>5156</v>
      </c>
      <c r="Z112" s="4" t="s">
        <v>5157</v>
      </c>
      <c r="AA112" s="4" t="s">
        <v>5158</v>
      </c>
      <c r="AB112" s="4" t="s">
        <v>5159</v>
      </c>
      <c r="AC112" s="4" t="s">
        <v>5160</v>
      </c>
      <c r="AD112" s="4" t="s">
        <v>5161</v>
      </c>
      <c r="AE112" s="4" t="s">
        <v>5162</v>
      </c>
      <c r="AF112" s="4" t="s">
        <v>5163</v>
      </c>
      <c r="AG112" s="4" t="s">
        <v>5164</v>
      </c>
      <c r="AH112" s="4"/>
    </row>
    <row r="113" spans="1:34">
      <c r="A113" s="1" t="s">
        <v>71</v>
      </c>
      <c r="B113" s="1">
        <v>2021</v>
      </c>
      <c r="C113" s="2">
        <v>44449</v>
      </c>
      <c r="D113" s="1" t="s">
        <v>72</v>
      </c>
      <c r="E113" s="1" t="s">
        <v>518</v>
      </c>
      <c r="F113" s="4" t="s">
        <v>760</v>
      </c>
      <c r="G113" s="1" t="s">
        <v>44</v>
      </c>
      <c r="H113" s="4"/>
      <c r="I113" s="1">
        <v>11</v>
      </c>
      <c r="J113" s="4">
        <v>15.321999999999999</v>
      </c>
      <c r="K113" s="4">
        <v>24.428999999999998</v>
      </c>
      <c r="L113" s="4">
        <v>33.26</v>
      </c>
      <c r="M113" s="4">
        <v>42.017000000000003</v>
      </c>
      <c r="N113" s="4">
        <v>50.899000000000001</v>
      </c>
      <c r="O113" s="4">
        <v>59.802999999999997</v>
      </c>
      <c r="P113" s="4" t="s">
        <v>5165</v>
      </c>
      <c r="Q113" s="4" t="s">
        <v>5166</v>
      </c>
      <c r="R113" s="4" t="s">
        <v>5167</v>
      </c>
      <c r="S113" s="4" t="s">
        <v>5168</v>
      </c>
      <c r="T113" s="4" t="s">
        <v>5169</v>
      </c>
      <c r="U113" s="4" t="s">
        <v>5170</v>
      </c>
      <c r="V113" s="4" t="s">
        <v>5171</v>
      </c>
      <c r="W113" s="4" t="s">
        <v>5172</v>
      </c>
      <c r="X113" s="4" t="s">
        <v>5173</v>
      </c>
      <c r="Y113" s="4" t="s">
        <v>1771</v>
      </c>
      <c r="Z113" s="4" t="s">
        <v>5174</v>
      </c>
      <c r="AA113" s="4" t="s">
        <v>5175</v>
      </c>
      <c r="AB113" s="4" t="s">
        <v>5176</v>
      </c>
      <c r="AC113" s="4" t="s">
        <v>5177</v>
      </c>
      <c r="AD113" s="4" t="s">
        <v>5178</v>
      </c>
      <c r="AE113" s="4" t="s">
        <v>5179</v>
      </c>
      <c r="AF113" s="4" t="s">
        <v>5180</v>
      </c>
      <c r="AG113" s="4" t="s">
        <v>5181</v>
      </c>
      <c r="AH113" s="4"/>
    </row>
    <row r="114" spans="1:34">
      <c r="A114" s="1" t="s">
        <v>71</v>
      </c>
      <c r="B114" s="1">
        <v>2021</v>
      </c>
      <c r="C114" s="2">
        <v>44449</v>
      </c>
      <c r="D114" s="1" t="s">
        <v>72</v>
      </c>
      <c r="E114" s="1" t="s">
        <v>518</v>
      </c>
      <c r="F114" s="4" t="s">
        <v>4973</v>
      </c>
      <c r="G114" s="1" t="s">
        <v>59</v>
      </c>
      <c r="H114" s="4"/>
      <c r="I114" s="1">
        <v>12</v>
      </c>
      <c r="J114" s="4">
        <v>14.957000000000001</v>
      </c>
      <c r="K114" s="4">
        <v>24.472999999999999</v>
      </c>
      <c r="L114" s="4">
        <v>33.381999999999998</v>
      </c>
      <c r="M114" s="4">
        <v>42.033999999999999</v>
      </c>
      <c r="N114" s="4">
        <v>50.780999999999999</v>
      </c>
      <c r="O114" s="4">
        <v>59.561</v>
      </c>
      <c r="P114" s="4" t="s">
        <v>5182</v>
      </c>
      <c r="Q114" s="4" t="s">
        <v>5183</v>
      </c>
      <c r="R114" s="4" t="s">
        <v>5184</v>
      </c>
      <c r="S114" s="4" t="s">
        <v>5185</v>
      </c>
      <c r="T114" s="4" t="s">
        <v>5186</v>
      </c>
      <c r="U114" s="4" t="s">
        <v>5187</v>
      </c>
      <c r="V114" s="4" t="s">
        <v>5188</v>
      </c>
      <c r="W114" s="4" t="s">
        <v>5189</v>
      </c>
      <c r="X114" s="4" t="s">
        <v>5190</v>
      </c>
      <c r="Y114" s="4" t="s">
        <v>5191</v>
      </c>
      <c r="Z114" s="4" t="s">
        <v>5192</v>
      </c>
      <c r="AA114" s="4" t="s">
        <v>5193</v>
      </c>
      <c r="AB114" s="4" t="s">
        <v>5194</v>
      </c>
      <c r="AC114" s="4" t="s">
        <v>5195</v>
      </c>
      <c r="AD114" s="4" t="s">
        <v>5196</v>
      </c>
      <c r="AE114" s="4" t="s">
        <v>5197</v>
      </c>
      <c r="AF114" s="4" t="s">
        <v>5198</v>
      </c>
      <c r="AG114" s="4" t="s">
        <v>5199</v>
      </c>
      <c r="AH114" s="4"/>
    </row>
    <row r="115" spans="1:34">
      <c r="A115" s="1" t="s">
        <v>71</v>
      </c>
      <c r="B115" s="1">
        <v>2021</v>
      </c>
      <c r="C115" s="2">
        <v>44449</v>
      </c>
      <c r="D115" s="1" t="s">
        <v>72</v>
      </c>
      <c r="E115" s="1" t="s">
        <v>518</v>
      </c>
      <c r="F115" s="4" t="s">
        <v>299</v>
      </c>
      <c r="G115" s="1" t="s">
        <v>70</v>
      </c>
      <c r="H115" s="4"/>
      <c r="I115" s="1">
        <v>13</v>
      </c>
      <c r="J115" s="4">
        <v>15.407</v>
      </c>
      <c r="K115" s="4">
        <v>24.343</v>
      </c>
      <c r="L115" s="4">
        <v>32.975999999999999</v>
      </c>
      <c r="M115" s="4">
        <v>41.615000000000002</v>
      </c>
      <c r="N115" s="4">
        <v>50.545999999999999</v>
      </c>
      <c r="O115" s="4">
        <v>59.847999999999999</v>
      </c>
      <c r="P115" s="4" t="s">
        <v>5200</v>
      </c>
      <c r="Q115" s="4" t="s">
        <v>4413</v>
      </c>
      <c r="R115" s="4" t="s">
        <v>5201</v>
      </c>
      <c r="S115" s="4" t="s">
        <v>5202</v>
      </c>
      <c r="T115" s="4" t="s">
        <v>1373</v>
      </c>
      <c r="U115" s="4" t="s">
        <v>5203</v>
      </c>
      <c r="V115" s="4" t="s">
        <v>5204</v>
      </c>
      <c r="W115" s="4" t="s">
        <v>5205</v>
      </c>
      <c r="X115" s="4" t="s">
        <v>5206</v>
      </c>
      <c r="Y115" s="4" t="s">
        <v>5207</v>
      </c>
      <c r="Z115" s="4" t="s">
        <v>5208</v>
      </c>
      <c r="AA115" s="4" t="s">
        <v>5209</v>
      </c>
      <c r="AB115" s="4" t="s">
        <v>5210</v>
      </c>
      <c r="AC115" s="4" t="s">
        <v>5211</v>
      </c>
      <c r="AD115" s="4" t="s">
        <v>5212</v>
      </c>
      <c r="AE115" s="4" t="s">
        <v>5213</v>
      </c>
      <c r="AF115" s="4" t="s">
        <v>5214</v>
      </c>
      <c r="AG115" s="4" t="s">
        <v>5215</v>
      </c>
      <c r="AH115" s="4"/>
    </row>
    <row r="116" spans="1:34">
      <c r="A116" s="37" t="s">
        <v>71</v>
      </c>
      <c r="B116" s="37">
        <v>2021</v>
      </c>
      <c r="C116" s="43">
        <v>44449</v>
      </c>
      <c r="D116" s="37" t="s">
        <v>72</v>
      </c>
      <c r="E116" s="37" t="s">
        <v>210</v>
      </c>
      <c r="F116" s="37" t="s">
        <v>278</v>
      </c>
      <c r="G116" s="37" t="s">
        <v>67</v>
      </c>
      <c r="H116" s="37"/>
      <c r="I116" s="37">
        <v>1</v>
      </c>
      <c r="J116" s="4">
        <v>14.33</v>
      </c>
      <c r="K116" s="4">
        <v>23.154</v>
      </c>
      <c r="L116" s="4">
        <v>31.558</v>
      </c>
      <c r="M116" s="4">
        <v>40.055999999999997</v>
      </c>
      <c r="N116" s="4">
        <v>48.494</v>
      </c>
      <c r="O116" s="4">
        <v>56.988999999999997</v>
      </c>
      <c r="P116" s="4" t="s">
        <v>5216</v>
      </c>
      <c r="Q116" s="4" t="s">
        <v>5217</v>
      </c>
      <c r="R116" s="4" t="s">
        <v>5218</v>
      </c>
      <c r="S116" s="4" t="s">
        <v>5219</v>
      </c>
      <c r="T116" s="4" t="s">
        <v>5220</v>
      </c>
      <c r="U116" s="4" t="s">
        <v>5221</v>
      </c>
      <c r="V116" s="4" t="s">
        <v>5222</v>
      </c>
      <c r="W116" s="4" t="s">
        <v>5223</v>
      </c>
      <c r="X116" s="4" t="s">
        <v>5224</v>
      </c>
      <c r="Y116" s="4" t="s">
        <v>5225</v>
      </c>
      <c r="Z116" s="4" t="s">
        <v>5226</v>
      </c>
      <c r="AA116" s="4" t="s">
        <v>5227</v>
      </c>
      <c r="AB116" s="4" t="s">
        <v>5228</v>
      </c>
      <c r="AC116" s="4" t="s">
        <v>5229</v>
      </c>
      <c r="AD116" s="4" t="s">
        <v>5230</v>
      </c>
      <c r="AE116" s="4" t="s">
        <v>5231</v>
      </c>
      <c r="AF116" s="4" t="s">
        <v>5232</v>
      </c>
      <c r="AG116" s="4" t="s">
        <v>5233</v>
      </c>
      <c r="AH116" s="4"/>
    </row>
    <row r="117" spans="1:34">
      <c r="A117" s="37" t="s">
        <v>71</v>
      </c>
      <c r="B117" s="37">
        <v>2021</v>
      </c>
      <c r="C117" s="43">
        <v>44449</v>
      </c>
      <c r="D117" s="37" t="s">
        <v>72</v>
      </c>
      <c r="E117" s="37" t="s">
        <v>210</v>
      </c>
      <c r="F117" s="37" t="s">
        <v>645</v>
      </c>
      <c r="G117" s="37" t="s">
        <v>15</v>
      </c>
      <c r="H117" s="37"/>
      <c r="I117" s="37">
        <v>2</v>
      </c>
      <c r="J117" s="4">
        <v>14.984</v>
      </c>
      <c r="K117" s="4">
        <v>24.003</v>
      </c>
      <c r="L117" s="4">
        <v>32.618000000000002</v>
      </c>
      <c r="M117" s="4">
        <v>40.951000000000001</v>
      </c>
      <c r="N117" s="4">
        <v>49.344999999999999</v>
      </c>
      <c r="O117" s="4">
        <v>57.753999999999998</v>
      </c>
      <c r="P117" s="4" t="s">
        <v>5234</v>
      </c>
      <c r="Q117" s="4" t="s">
        <v>5235</v>
      </c>
      <c r="R117" s="4" t="s">
        <v>5236</v>
      </c>
      <c r="S117" s="4" t="s">
        <v>5237</v>
      </c>
      <c r="T117" s="4" t="s">
        <v>5238</v>
      </c>
      <c r="U117" s="4" t="s">
        <v>5239</v>
      </c>
      <c r="V117" s="4" t="s">
        <v>5240</v>
      </c>
      <c r="W117" s="4" t="s">
        <v>5241</v>
      </c>
      <c r="X117" s="4" t="s">
        <v>5242</v>
      </c>
      <c r="Y117" s="4" t="s">
        <v>5243</v>
      </c>
      <c r="Z117" s="4" t="s">
        <v>5244</v>
      </c>
      <c r="AA117" s="4" t="s">
        <v>5245</v>
      </c>
      <c r="AB117" s="4" t="s">
        <v>5246</v>
      </c>
      <c r="AC117" s="4" t="s">
        <v>5247</v>
      </c>
      <c r="AD117" s="4" t="s">
        <v>5248</v>
      </c>
      <c r="AE117" s="4" t="s">
        <v>5249</v>
      </c>
      <c r="AF117" s="4" t="s">
        <v>5250</v>
      </c>
      <c r="AG117" s="4" t="s">
        <v>5251</v>
      </c>
      <c r="AH117" s="4"/>
    </row>
    <row r="118" spans="1:34">
      <c r="A118" s="12" t="s">
        <v>71</v>
      </c>
      <c r="B118" s="12">
        <v>2021</v>
      </c>
      <c r="C118" s="41">
        <v>44449</v>
      </c>
      <c r="D118" s="12" t="s">
        <v>72</v>
      </c>
      <c r="E118" s="12" t="s">
        <v>211</v>
      </c>
      <c r="F118" s="12" t="s">
        <v>650</v>
      </c>
      <c r="G118" s="12" t="s">
        <v>15</v>
      </c>
      <c r="H118" s="12"/>
      <c r="I118" s="12">
        <v>3</v>
      </c>
      <c r="J118" s="4">
        <v>14.57</v>
      </c>
      <c r="K118" s="4">
        <v>23.667999999999999</v>
      </c>
      <c r="L118" s="4">
        <v>32.033999999999999</v>
      </c>
      <c r="M118" s="4">
        <v>40.216000000000001</v>
      </c>
      <c r="N118" s="4">
        <v>48.363999999999997</v>
      </c>
      <c r="O118" s="4">
        <v>56.59</v>
      </c>
      <c r="P118" s="4" t="s">
        <v>5252</v>
      </c>
      <c r="Q118" s="4" t="s">
        <v>5253</v>
      </c>
      <c r="R118" s="4" t="s">
        <v>5254</v>
      </c>
      <c r="S118" s="4" t="s">
        <v>5255</v>
      </c>
      <c r="T118" s="4" t="s">
        <v>2337</v>
      </c>
      <c r="U118" s="4" t="s">
        <v>5256</v>
      </c>
      <c r="V118" s="4" t="s">
        <v>5257</v>
      </c>
      <c r="W118" s="4" t="s">
        <v>5258</v>
      </c>
      <c r="X118" s="4" t="s">
        <v>5259</v>
      </c>
      <c r="Y118" s="4" t="s">
        <v>5260</v>
      </c>
      <c r="Z118" s="4" t="s">
        <v>5261</v>
      </c>
      <c r="AA118" s="4" t="s">
        <v>5262</v>
      </c>
      <c r="AB118" s="4" t="s">
        <v>5263</v>
      </c>
      <c r="AC118" s="4" t="s">
        <v>5264</v>
      </c>
      <c r="AD118" s="4" t="s">
        <v>5265</v>
      </c>
      <c r="AE118" s="4" t="s">
        <v>5266</v>
      </c>
      <c r="AF118" s="4" t="s">
        <v>5267</v>
      </c>
      <c r="AG118" s="4" t="s">
        <v>5268</v>
      </c>
      <c r="AH118" s="4"/>
    </row>
    <row r="119" spans="1:34">
      <c r="A119" s="12" t="s">
        <v>71</v>
      </c>
      <c r="B119" s="12">
        <v>2021</v>
      </c>
      <c r="C119" s="41">
        <v>44449</v>
      </c>
      <c r="D119" s="12" t="s">
        <v>72</v>
      </c>
      <c r="E119" s="12" t="s">
        <v>211</v>
      </c>
      <c r="F119" s="12" t="s">
        <v>282</v>
      </c>
      <c r="G119" s="12" t="s">
        <v>21</v>
      </c>
      <c r="H119" s="12"/>
      <c r="I119" s="12">
        <v>4</v>
      </c>
      <c r="J119" s="4">
        <v>14.478</v>
      </c>
      <c r="K119" s="4">
        <v>23.184000000000001</v>
      </c>
      <c r="L119" s="4">
        <v>31.596</v>
      </c>
      <c r="M119" s="4">
        <v>39.895000000000003</v>
      </c>
      <c r="N119" s="4">
        <v>48.323999999999998</v>
      </c>
      <c r="O119" s="4">
        <v>56.841000000000001</v>
      </c>
      <c r="P119" s="4" t="s">
        <v>5269</v>
      </c>
      <c r="Q119" s="4" t="s">
        <v>5270</v>
      </c>
      <c r="R119" s="4" t="s">
        <v>5271</v>
      </c>
      <c r="S119" s="4" t="s">
        <v>5272</v>
      </c>
      <c r="T119" s="4" t="s">
        <v>5273</v>
      </c>
      <c r="U119" s="4" t="s">
        <v>5274</v>
      </c>
      <c r="V119" s="4" t="s">
        <v>5275</v>
      </c>
      <c r="W119" s="4" t="s">
        <v>5276</v>
      </c>
      <c r="X119" s="4" t="s">
        <v>5277</v>
      </c>
      <c r="Y119" s="4" t="s">
        <v>5278</v>
      </c>
      <c r="Z119" s="4" t="s">
        <v>5279</v>
      </c>
      <c r="AA119" s="4" t="s">
        <v>5280</v>
      </c>
      <c r="AB119" s="4" t="s">
        <v>5281</v>
      </c>
      <c r="AC119" s="4" t="s">
        <v>5282</v>
      </c>
      <c r="AD119" s="4" t="s">
        <v>5283</v>
      </c>
      <c r="AE119" s="4" t="s">
        <v>5284</v>
      </c>
      <c r="AF119" s="4" t="s">
        <v>5285</v>
      </c>
      <c r="AG119" s="4" t="s">
        <v>5286</v>
      </c>
      <c r="AH119" s="4"/>
    </row>
    <row r="120" spans="1:34">
      <c r="A120" s="1" t="s">
        <v>120</v>
      </c>
      <c r="B120" s="1">
        <v>2021</v>
      </c>
      <c r="C120" s="2">
        <v>44387</v>
      </c>
      <c r="D120" s="1" t="s">
        <v>72</v>
      </c>
      <c r="E120" s="1" t="s">
        <v>518</v>
      </c>
      <c r="F120" s="1" t="s">
        <v>569</v>
      </c>
      <c r="G120" s="1" t="s">
        <v>56</v>
      </c>
      <c r="H120" s="1"/>
      <c r="I120" s="1">
        <v>1</v>
      </c>
      <c r="J120" s="4">
        <v>15.077</v>
      </c>
      <c r="K120" s="4">
        <v>24.091999999999999</v>
      </c>
      <c r="L120" s="4">
        <v>32.414000000000001</v>
      </c>
      <c r="M120" s="4">
        <v>40.533999999999999</v>
      </c>
      <c r="N120" s="4">
        <v>48.612000000000002</v>
      </c>
      <c r="O120" s="4">
        <v>56.697000000000003</v>
      </c>
      <c r="P120" s="53">
        <v>7.5012731481481469E-4</v>
      </c>
      <c r="Q120" s="53">
        <v>8.4513888888888887E-4</v>
      </c>
      <c r="R120" s="53">
        <v>9.4064814814814825E-4</v>
      </c>
      <c r="S120" s="53">
        <v>1.0371527777777777E-3</v>
      </c>
      <c r="T120" s="53">
        <v>1.1333680555555556E-3</v>
      </c>
      <c r="U120" s="53">
        <v>1.2307523148148149E-3</v>
      </c>
      <c r="V120" s="53">
        <v>1.3279398148148148E-3</v>
      </c>
      <c r="W120" s="53">
        <v>1.4261805555555555E-3</v>
      </c>
      <c r="X120" s="53">
        <v>1.5262615740740742E-3</v>
      </c>
      <c r="Y120" s="53">
        <v>1.6245601851851853E-3</v>
      </c>
      <c r="Z120" s="53">
        <v>1.7234027777777777E-3</v>
      </c>
      <c r="AA120" s="53">
        <v>1.8229629629629629E-3</v>
      </c>
      <c r="AB120" s="53">
        <v>1.9226273148148147E-3</v>
      </c>
      <c r="AC120" s="53">
        <v>2.0228703703703702E-3</v>
      </c>
      <c r="AD120" s="53">
        <v>2.1229861111111111E-3</v>
      </c>
      <c r="AE120" s="53">
        <v>2.2238425925925928E-3</v>
      </c>
      <c r="AF120" s="53">
        <v>2.3242013888888887E-3</v>
      </c>
      <c r="AG120" s="53">
        <v>2.424884259259259E-3</v>
      </c>
      <c r="AH120" s="53"/>
    </row>
    <row r="121" spans="1:34">
      <c r="A121" s="1" t="s">
        <v>120</v>
      </c>
      <c r="B121" s="1">
        <v>2021</v>
      </c>
      <c r="C121" s="2">
        <v>44387</v>
      </c>
      <c r="D121" s="1" t="s">
        <v>72</v>
      </c>
      <c r="E121" s="1" t="s">
        <v>518</v>
      </c>
      <c r="F121" s="1" t="s">
        <v>1029</v>
      </c>
      <c r="G121" s="1" t="s">
        <v>121</v>
      </c>
      <c r="H121" s="1"/>
      <c r="I121" s="1">
        <v>2</v>
      </c>
      <c r="J121" s="4">
        <v>13.608000000000001</v>
      </c>
      <c r="K121" s="4">
        <v>22.216000000000001</v>
      </c>
      <c r="L121" s="4">
        <v>30.510999999999999</v>
      </c>
      <c r="M121" s="4">
        <v>38.674999999999997</v>
      </c>
      <c r="N121" s="4">
        <v>46.814</v>
      </c>
      <c r="O121" s="4">
        <v>55.036999999999999</v>
      </c>
      <c r="P121" s="53">
        <v>7.3287037037037027E-4</v>
      </c>
      <c r="Q121" s="53">
        <v>8.3015046296296298E-4</v>
      </c>
      <c r="R121" s="53">
        <v>9.2836805555555565E-4</v>
      </c>
      <c r="S121" s="53">
        <v>1.0279166666666668E-3</v>
      </c>
      <c r="T121" s="53">
        <v>1.1284837962962965E-3</v>
      </c>
      <c r="U121" s="53">
        <v>1.2300115740740741E-3</v>
      </c>
      <c r="V121" s="53">
        <v>1.3316550925925926E-3</v>
      </c>
      <c r="W121" s="53">
        <v>1.4338194444444444E-3</v>
      </c>
      <c r="X121" s="53">
        <v>1.5356249999999999E-3</v>
      </c>
      <c r="Y121" s="53">
        <v>1.6370023148148149E-3</v>
      </c>
      <c r="Z121" s="53">
        <v>1.7382638888888888E-3</v>
      </c>
      <c r="AA121" s="53">
        <v>1.8394791666666666E-3</v>
      </c>
      <c r="AB121" s="53">
        <v>1.9421412037037037E-3</v>
      </c>
      <c r="AC121" s="53">
        <v>2.045324074074074E-3</v>
      </c>
      <c r="AD121" s="53">
        <v>2.1490625000000004E-3</v>
      </c>
      <c r="AE121" s="53">
        <v>2.2537037037037035E-3</v>
      </c>
      <c r="AF121" s="53">
        <v>2.359236111111111E-3</v>
      </c>
      <c r="AG121" s="53">
        <v>2.4652430555555556E-3</v>
      </c>
      <c r="AH121" s="53"/>
    </row>
    <row r="122" spans="1:34">
      <c r="A122" s="1" t="s">
        <v>120</v>
      </c>
      <c r="B122" s="1">
        <v>2021</v>
      </c>
      <c r="C122" s="2">
        <v>44387</v>
      </c>
      <c r="D122" s="1" t="s">
        <v>72</v>
      </c>
      <c r="E122" s="1" t="s">
        <v>518</v>
      </c>
      <c r="F122" s="1" t="s">
        <v>274</v>
      </c>
      <c r="G122" s="1" t="s">
        <v>56</v>
      </c>
      <c r="H122" s="1"/>
      <c r="I122" s="1">
        <v>3</v>
      </c>
      <c r="J122" s="4">
        <v>14.11</v>
      </c>
      <c r="K122" s="4">
        <v>22.922999999999998</v>
      </c>
      <c r="L122" s="4">
        <v>31.274999999999999</v>
      </c>
      <c r="M122" s="4">
        <v>39.552999999999997</v>
      </c>
      <c r="N122" s="4">
        <v>47.850999999999999</v>
      </c>
      <c r="O122" s="4">
        <v>56.213999999999999</v>
      </c>
      <c r="P122" s="53">
        <v>7.4881944444444442E-4</v>
      </c>
      <c r="Q122" s="53">
        <v>8.4744212962962974E-4</v>
      </c>
      <c r="R122" s="53">
        <v>9.4636574074074078E-4</v>
      </c>
      <c r="S122" s="53">
        <v>1.0457523148148147E-3</v>
      </c>
      <c r="T122" s="53">
        <v>1.1457175925925927E-3</v>
      </c>
      <c r="U122" s="53">
        <v>1.245462962962963E-3</v>
      </c>
      <c r="V122" s="53">
        <v>1.3458564814814815E-3</v>
      </c>
      <c r="W122" s="53">
        <v>1.4469791666666667E-3</v>
      </c>
      <c r="X122" s="53">
        <v>1.5488541666666669E-3</v>
      </c>
      <c r="Y122" s="53">
        <v>1.6515740740740742E-3</v>
      </c>
      <c r="Z122" s="53">
        <v>1.7551504629629627E-3</v>
      </c>
      <c r="AA122" s="53">
        <v>1.8592129629629629E-3</v>
      </c>
      <c r="AB122" s="53">
        <v>1.9641550925925924E-3</v>
      </c>
      <c r="AC122" s="53">
        <v>2.0698495370370371E-3</v>
      </c>
      <c r="AD122" s="53">
        <v>2.1764699074074078E-3</v>
      </c>
      <c r="AE122" s="53">
        <v>2.2838888888888891E-3</v>
      </c>
      <c r="AF122" s="53">
        <v>2.3914004629629628E-3</v>
      </c>
      <c r="AG122" s="53">
        <v>2.4990740740740741E-3</v>
      </c>
      <c r="AH122" s="53"/>
    </row>
    <row r="123" spans="1:34">
      <c r="A123" s="1" t="s">
        <v>120</v>
      </c>
      <c r="B123" s="1">
        <v>2021</v>
      </c>
      <c r="C123" s="2">
        <v>44387</v>
      </c>
      <c r="D123" s="1" t="s">
        <v>72</v>
      </c>
      <c r="E123" s="1" t="s">
        <v>518</v>
      </c>
      <c r="F123" s="1" t="s">
        <v>1034</v>
      </c>
      <c r="G123" s="1" t="s">
        <v>121</v>
      </c>
      <c r="H123" s="1"/>
      <c r="I123" s="1">
        <v>4</v>
      </c>
      <c r="J123" s="4">
        <v>14.167</v>
      </c>
      <c r="K123" s="4">
        <v>23.02</v>
      </c>
      <c r="L123" s="4">
        <v>31.396000000000001</v>
      </c>
      <c r="M123" s="4">
        <v>39.707000000000001</v>
      </c>
      <c r="N123" s="4">
        <v>48.064999999999998</v>
      </c>
      <c r="O123" s="4">
        <v>56.469000000000001</v>
      </c>
      <c r="P123" s="53">
        <v>7.5189814814814813E-4</v>
      </c>
      <c r="Q123" s="53">
        <v>8.5136574074074075E-4</v>
      </c>
      <c r="R123" s="53">
        <v>9.5267361111111117E-4</v>
      </c>
      <c r="S123" s="53">
        <v>1.054664351851852E-3</v>
      </c>
      <c r="T123" s="53">
        <v>1.1573032407407406E-3</v>
      </c>
      <c r="U123" s="53">
        <v>1.2603472222222222E-3</v>
      </c>
      <c r="V123" s="53">
        <v>1.3637268518518519E-3</v>
      </c>
      <c r="W123" s="53">
        <v>1.4671643518518517E-3</v>
      </c>
      <c r="X123" s="53">
        <v>1.5716898148148148E-3</v>
      </c>
      <c r="Y123" s="53">
        <v>1.6772800925925928E-3</v>
      </c>
      <c r="Z123" s="53">
        <v>1.7835300925925926E-3</v>
      </c>
      <c r="AA123" s="53">
        <v>1.8898842592592596E-3</v>
      </c>
      <c r="AB123" s="53">
        <v>1.9966203703703704E-3</v>
      </c>
      <c r="AC123" s="53">
        <v>2.1035416666666668E-3</v>
      </c>
      <c r="AD123" s="53">
        <v>2.2118287037037037E-3</v>
      </c>
      <c r="AE123" s="53">
        <v>2.321111111111111E-3</v>
      </c>
      <c r="AF123" s="53">
        <v>2.4296296296296297E-3</v>
      </c>
      <c r="AG123" s="53">
        <v>2.5375694444444443E-3</v>
      </c>
      <c r="AH123" s="53"/>
    </row>
    <row r="124" spans="1:34">
      <c r="A124" s="1" t="s">
        <v>120</v>
      </c>
      <c r="B124" s="1">
        <v>2021</v>
      </c>
      <c r="C124" s="2">
        <v>44387</v>
      </c>
      <c r="D124" s="1" t="s">
        <v>72</v>
      </c>
      <c r="E124" s="1" t="s">
        <v>518</v>
      </c>
      <c r="F124" s="1" t="s">
        <v>630</v>
      </c>
      <c r="G124" s="1" t="s">
        <v>239</v>
      </c>
      <c r="H124" s="1"/>
      <c r="I124" s="1">
        <v>5</v>
      </c>
      <c r="J124" s="4">
        <v>14.34</v>
      </c>
      <c r="K124" s="4">
        <v>23.13</v>
      </c>
      <c r="L124" s="4">
        <v>31.437999999999999</v>
      </c>
      <c r="M124" s="4">
        <v>39.712000000000003</v>
      </c>
      <c r="N124" s="4">
        <v>48.183</v>
      </c>
      <c r="O124" s="4">
        <v>56.863</v>
      </c>
      <c r="P124" s="53">
        <v>7.610416666666667E-4</v>
      </c>
      <c r="Q124" s="53">
        <v>8.6476851851851862E-4</v>
      </c>
      <c r="R124" s="53">
        <v>9.7001157407407409E-4</v>
      </c>
      <c r="S124" s="53">
        <v>1.0767476851851851E-3</v>
      </c>
      <c r="T124" s="53">
        <v>1.1834259259259259E-3</v>
      </c>
      <c r="U124" s="53">
        <v>1.2892824074074074E-3</v>
      </c>
      <c r="V124" s="53">
        <v>1.3957175925925925E-3</v>
      </c>
      <c r="W124" s="53">
        <v>1.5013541666666667E-3</v>
      </c>
      <c r="X124" s="53">
        <v>1.6068402777777776E-3</v>
      </c>
      <c r="Y124" s="53">
        <v>1.7118402777777776E-3</v>
      </c>
      <c r="Z124" s="53">
        <v>1.8171875000000002E-3</v>
      </c>
      <c r="AA124" s="53">
        <v>1.9224537037037038E-3</v>
      </c>
      <c r="AB124" s="53">
        <v>2.0275347222222222E-3</v>
      </c>
      <c r="AC124" s="53">
        <v>2.1326388888888892E-3</v>
      </c>
      <c r="AD124" s="53">
        <v>2.2376041666666668E-3</v>
      </c>
      <c r="AE124" s="53">
        <v>2.3428356481481481E-3</v>
      </c>
      <c r="AF124" s="53">
        <v>2.4473726851851852E-3</v>
      </c>
      <c r="AG124" s="53">
        <v>2.5510648148148146E-3</v>
      </c>
      <c r="AH124" s="53"/>
    </row>
    <row r="125" spans="1:34">
      <c r="A125" s="1" t="s">
        <v>120</v>
      </c>
      <c r="B125" s="1">
        <v>2021</v>
      </c>
      <c r="C125" s="2">
        <v>44387</v>
      </c>
      <c r="D125" s="1" t="s">
        <v>72</v>
      </c>
      <c r="E125" s="1" t="s">
        <v>518</v>
      </c>
      <c r="F125" s="1" t="s">
        <v>307</v>
      </c>
      <c r="G125" s="1" t="s">
        <v>31</v>
      </c>
      <c r="H125" s="1"/>
      <c r="I125" s="1">
        <v>6</v>
      </c>
      <c r="J125" s="4">
        <v>13.691000000000001</v>
      </c>
      <c r="K125" s="4">
        <v>22.666</v>
      </c>
      <c r="L125" s="4">
        <v>31.324999999999999</v>
      </c>
      <c r="M125" s="4">
        <v>39.972999999999999</v>
      </c>
      <c r="N125" s="4">
        <v>48.746000000000002</v>
      </c>
      <c r="O125" s="4">
        <v>57.625999999999998</v>
      </c>
      <c r="P125" s="53">
        <v>7.7072916666666663E-4</v>
      </c>
      <c r="Q125" s="53">
        <v>8.7540509259259266E-4</v>
      </c>
      <c r="R125" s="53">
        <v>9.8127314814814822E-4</v>
      </c>
      <c r="S125" s="53">
        <v>1.0881597222222223E-3</v>
      </c>
      <c r="T125" s="53">
        <v>1.1952199074074074E-3</v>
      </c>
      <c r="U125" s="53">
        <v>1.3022685185185186E-3</v>
      </c>
      <c r="V125" s="53">
        <v>1.4087500000000001E-3</v>
      </c>
      <c r="W125" s="53">
        <v>1.5157870370370368E-3</v>
      </c>
      <c r="X125" s="53">
        <v>1.6230902777777778E-3</v>
      </c>
      <c r="Y125" s="53">
        <v>1.7308796296296297E-3</v>
      </c>
      <c r="Z125" s="53">
        <v>1.8386805555555554E-3</v>
      </c>
      <c r="AA125" s="53">
        <v>1.9456134259259259E-3</v>
      </c>
      <c r="AB125" s="53">
        <v>2.0493055555555555E-3</v>
      </c>
      <c r="AC125" s="53">
        <v>2.1523495370370373E-3</v>
      </c>
      <c r="AD125" s="53">
        <v>2.2594675925925924E-3</v>
      </c>
      <c r="AE125" s="53">
        <v>2.369409722222222E-3</v>
      </c>
      <c r="AF125" s="53">
        <v>2.4742013888888891E-3</v>
      </c>
      <c r="AG125" s="53">
        <v>2.5743634259259257E-3</v>
      </c>
      <c r="AH125" s="53"/>
    </row>
    <row r="126" spans="1:34">
      <c r="A126" s="1" t="s">
        <v>120</v>
      </c>
      <c r="B126" s="1">
        <v>2021</v>
      </c>
      <c r="C126" s="2">
        <v>44387</v>
      </c>
      <c r="D126" s="1" t="s">
        <v>72</v>
      </c>
      <c r="E126" s="1" t="s">
        <v>518</v>
      </c>
      <c r="F126" s="1" t="s">
        <v>541</v>
      </c>
      <c r="G126" s="1" t="s">
        <v>239</v>
      </c>
      <c r="H126" s="1"/>
      <c r="I126" s="1">
        <v>7</v>
      </c>
      <c r="J126" s="4">
        <v>14.289</v>
      </c>
      <c r="K126" s="4">
        <v>23.192</v>
      </c>
      <c r="L126" s="4">
        <v>31.808</v>
      </c>
      <c r="M126" s="4">
        <v>40.503999999999998</v>
      </c>
      <c r="N126" s="4">
        <v>49.311999999999998</v>
      </c>
      <c r="O126" s="4">
        <v>58.27</v>
      </c>
      <c r="P126" s="53">
        <v>7.7988425925925925E-4</v>
      </c>
      <c r="Q126" s="53">
        <v>8.8700231481481486E-4</v>
      </c>
      <c r="R126" s="53">
        <v>9.9453703703703705E-4</v>
      </c>
      <c r="S126" s="53">
        <v>1.102199074074074E-3</v>
      </c>
      <c r="T126" s="53">
        <v>1.2094328703703703E-3</v>
      </c>
      <c r="U126" s="53">
        <v>1.3164583333333333E-3</v>
      </c>
      <c r="V126" s="53">
        <v>1.4248726851851853E-3</v>
      </c>
      <c r="W126" s="53">
        <v>1.5322453703703704E-3</v>
      </c>
      <c r="X126" s="53">
        <v>1.6368055555555556E-3</v>
      </c>
      <c r="Y126" s="53">
        <v>1.7416898148148148E-3</v>
      </c>
      <c r="Z126" s="53">
        <v>1.8470254629629629E-3</v>
      </c>
      <c r="AA126" s="53">
        <v>1.9540277777777781E-3</v>
      </c>
      <c r="AB126" s="53">
        <v>2.0612037037037035E-3</v>
      </c>
      <c r="AC126" s="53">
        <v>2.1696064814814811E-3</v>
      </c>
      <c r="AD126" s="53">
        <v>2.2778819444444444E-3</v>
      </c>
      <c r="AE126" s="53">
        <v>2.3848148148148149E-3</v>
      </c>
      <c r="AF126" s="53">
        <v>2.4916203703703702E-3</v>
      </c>
      <c r="AG126" s="53">
        <v>2.600011574074074E-3</v>
      </c>
      <c r="AH126" s="53"/>
    </row>
    <row r="127" spans="1:34">
      <c r="A127" s="1" t="s">
        <v>120</v>
      </c>
      <c r="B127" s="1">
        <v>2021</v>
      </c>
      <c r="C127" s="2">
        <v>44387</v>
      </c>
      <c r="D127" s="1" t="s">
        <v>72</v>
      </c>
      <c r="E127" s="1" t="s">
        <v>518</v>
      </c>
      <c r="F127" s="1" t="s">
        <v>1032</v>
      </c>
      <c r="G127" s="1" t="s">
        <v>175</v>
      </c>
      <c r="H127" s="1"/>
      <c r="I127" s="1">
        <v>8</v>
      </c>
      <c r="J127" s="4">
        <v>14.606</v>
      </c>
      <c r="K127" s="4">
        <v>23.562000000000001</v>
      </c>
      <c r="L127" s="4">
        <v>32.222000000000001</v>
      </c>
      <c r="M127" s="4">
        <v>40.905000000000001</v>
      </c>
      <c r="N127" s="4">
        <v>49.636000000000003</v>
      </c>
      <c r="O127" s="4">
        <v>58.545000000000002</v>
      </c>
      <c r="P127" s="53">
        <v>7.816087962962963E-4</v>
      </c>
      <c r="Q127" s="53">
        <v>8.8636574074074063E-4</v>
      </c>
      <c r="R127" s="53">
        <v>9.9133101851851834E-4</v>
      </c>
      <c r="S127" s="53">
        <v>1.0972337962962965E-3</v>
      </c>
      <c r="T127" s="53">
        <v>1.2042708333333335E-3</v>
      </c>
      <c r="U127" s="53">
        <v>1.3121180555555557E-3</v>
      </c>
      <c r="V127" s="53">
        <v>1.4194791666666668E-3</v>
      </c>
      <c r="W127" s="53">
        <v>1.5283217592592594E-3</v>
      </c>
      <c r="X127" s="53">
        <v>1.6366666666666665E-3</v>
      </c>
      <c r="Y127" s="53">
        <v>1.7454861111111111E-3</v>
      </c>
      <c r="Z127" s="53">
        <v>1.8542939814814813E-3</v>
      </c>
      <c r="AA127" s="53">
        <v>1.9645138888888889E-3</v>
      </c>
      <c r="AB127" s="53">
        <v>2.0743287037037037E-3</v>
      </c>
      <c r="AC127" s="53">
        <v>2.1852546296296294E-3</v>
      </c>
      <c r="AD127" s="53">
        <v>2.2960648148148146E-3</v>
      </c>
      <c r="AE127" s="53">
        <v>2.4083449074074072E-3</v>
      </c>
      <c r="AF127" s="53">
        <v>2.5186574074074074E-3</v>
      </c>
      <c r="AG127" s="53">
        <v>2.6263194444444446E-3</v>
      </c>
      <c r="AH127" s="53"/>
    </row>
    <row r="128" spans="1:34">
      <c r="A128" s="37" t="s">
        <v>120</v>
      </c>
      <c r="B128" s="37">
        <v>2021</v>
      </c>
      <c r="C128" s="43">
        <v>44387</v>
      </c>
      <c r="D128" s="37" t="s">
        <v>72</v>
      </c>
      <c r="E128" s="37" t="s">
        <v>210</v>
      </c>
      <c r="F128" s="37" t="s">
        <v>569</v>
      </c>
      <c r="G128" s="37" t="s">
        <v>56</v>
      </c>
      <c r="H128" s="37"/>
      <c r="I128" s="37">
        <v>1</v>
      </c>
      <c r="J128" s="4">
        <v>15.414</v>
      </c>
      <c r="K128" s="4">
        <v>24.318000000000001</v>
      </c>
      <c r="L128" s="4">
        <v>32.637999999999998</v>
      </c>
      <c r="M128" s="4">
        <v>40.81</v>
      </c>
      <c r="N128" s="4">
        <v>48.948999999999998</v>
      </c>
      <c r="O128" s="4">
        <v>57.192</v>
      </c>
      <c r="P128" s="53">
        <v>7.5759259259259258E-4</v>
      </c>
      <c r="Q128" s="53">
        <v>8.5384259259259267E-4</v>
      </c>
      <c r="R128" s="53">
        <v>9.5057870370370381E-4</v>
      </c>
      <c r="S128" s="53">
        <v>1.0485763888888888E-3</v>
      </c>
      <c r="T128" s="53">
        <v>1.1462384259259258E-3</v>
      </c>
      <c r="U128" s="53">
        <v>1.2446990740740741E-3</v>
      </c>
      <c r="V128" s="53">
        <v>1.342951388888889E-3</v>
      </c>
      <c r="W128" s="53">
        <v>1.4414351851851854E-3</v>
      </c>
      <c r="X128" s="53">
        <v>1.540150462962963E-3</v>
      </c>
      <c r="Y128" s="53">
        <v>1.6395486111111109E-3</v>
      </c>
      <c r="Z128" s="53">
        <v>1.7383449074074074E-3</v>
      </c>
      <c r="AA128" s="53">
        <v>1.8376736111111113E-3</v>
      </c>
      <c r="AB128" s="53">
        <v>1.9370717592592593E-3</v>
      </c>
      <c r="AC128" s="53">
        <v>2.0370023148148148E-3</v>
      </c>
      <c r="AD128" s="53">
        <v>2.1368171296296296E-3</v>
      </c>
      <c r="AE128" s="53">
        <v>2.2368402777777777E-3</v>
      </c>
      <c r="AF128" s="53">
        <v>2.3365277777777781E-3</v>
      </c>
      <c r="AG128" s="53">
        <v>2.4354398148148148E-3</v>
      </c>
      <c r="AH128" s="53"/>
    </row>
    <row r="129" spans="1:34">
      <c r="A129" s="37" t="s">
        <v>120</v>
      </c>
      <c r="B129" s="37">
        <v>2021</v>
      </c>
      <c r="C129" s="43">
        <v>44387</v>
      </c>
      <c r="D129" s="37" t="s">
        <v>72</v>
      </c>
      <c r="E129" s="37" t="s">
        <v>210</v>
      </c>
      <c r="F129" s="37" t="s">
        <v>1029</v>
      </c>
      <c r="G129" s="37" t="s">
        <v>121</v>
      </c>
      <c r="H129" s="37"/>
      <c r="I129" s="37">
        <v>2</v>
      </c>
      <c r="J129" s="4">
        <v>13.661</v>
      </c>
      <c r="K129" s="4">
        <v>22.527999999999999</v>
      </c>
      <c r="L129" s="4">
        <v>31.023</v>
      </c>
      <c r="M129" s="4">
        <v>39.35</v>
      </c>
      <c r="N129" s="4">
        <v>47.601999999999997</v>
      </c>
      <c r="O129" s="4">
        <v>55.866</v>
      </c>
      <c r="P129" s="53">
        <v>7.4230324074074086E-4</v>
      </c>
      <c r="Q129" s="53">
        <v>8.3861111111111115E-4</v>
      </c>
      <c r="R129" s="53">
        <v>9.3565972222222227E-4</v>
      </c>
      <c r="S129" s="53">
        <v>1.0338425925925925E-3</v>
      </c>
      <c r="T129" s="53">
        <v>1.1326157407407407E-3</v>
      </c>
      <c r="U129" s="53">
        <v>1.2326851851851852E-3</v>
      </c>
      <c r="V129" s="53">
        <v>1.333402777777778E-3</v>
      </c>
      <c r="W129" s="53">
        <v>1.4349421296296298E-3</v>
      </c>
      <c r="X129" s="53">
        <v>1.5367476851851853E-3</v>
      </c>
      <c r="Y129" s="53">
        <v>1.6389467592592593E-3</v>
      </c>
      <c r="Z129" s="53">
        <v>1.741539351851852E-3</v>
      </c>
      <c r="AA129" s="53">
        <v>1.8446180555555557E-3</v>
      </c>
      <c r="AB129" s="53">
        <v>1.9481018518518519E-3</v>
      </c>
      <c r="AC129" s="53">
        <v>2.0518055555555554E-3</v>
      </c>
      <c r="AD129" s="53">
        <v>2.1552777777777781E-3</v>
      </c>
      <c r="AE129" s="53">
        <v>2.2589351851851854E-3</v>
      </c>
      <c r="AF129" s="53">
        <v>2.3624305555555556E-3</v>
      </c>
      <c r="AG129" s="53">
        <v>2.4660185185185189E-3</v>
      </c>
      <c r="AH129" s="53"/>
    </row>
    <row r="130" spans="1:34">
      <c r="A130" s="12" t="s">
        <v>120</v>
      </c>
      <c r="B130" s="12">
        <v>2021</v>
      </c>
      <c r="C130" s="41">
        <v>44387</v>
      </c>
      <c r="D130" s="12" t="s">
        <v>72</v>
      </c>
      <c r="E130" s="12" t="s">
        <v>211</v>
      </c>
      <c r="F130" s="12" t="s">
        <v>274</v>
      </c>
      <c r="G130" s="12" t="s">
        <v>56</v>
      </c>
      <c r="H130" s="12"/>
      <c r="I130" s="12">
        <v>3</v>
      </c>
      <c r="J130" s="4">
        <v>13.928000000000001</v>
      </c>
      <c r="K130" s="4">
        <v>22.838000000000001</v>
      </c>
      <c r="L130" s="4">
        <v>31.423999999999999</v>
      </c>
      <c r="M130" s="4">
        <v>39.908999999999999</v>
      </c>
      <c r="N130" s="4">
        <v>48.389000000000003</v>
      </c>
      <c r="O130" s="4">
        <v>56.877000000000002</v>
      </c>
      <c r="P130" s="53">
        <v>7.5718749999999994E-4</v>
      </c>
      <c r="Q130" s="53">
        <v>8.5756944444444455E-4</v>
      </c>
      <c r="R130" s="53">
        <v>9.5773148148148139E-4</v>
      </c>
      <c r="S130" s="53">
        <v>1.058460648148148E-3</v>
      </c>
      <c r="T130" s="53">
        <v>1.1587500000000001E-3</v>
      </c>
      <c r="U130" s="53">
        <v>1.2593055555555556E-3</v>
      </c>
      <c r="V130" s="53">
        <v>1.3604629629629628E-3</v>
      </c>
      <c r="W130" s="53">
        <v>1.462349537037037E-3</v>
      </c>
      <c r="X130" s="53">
        <v>1.5647800925925924E-3</v>
      </c>
      <c r="Y130" s="53">
        <v>1.6679629629629631E-3</v>
      </c>
      <c r="Z130" s="53">
        <v>1.7711689814814814E-3</v>
      </c>
      <c r="AA130" s="53">
        <v>1.8752777777777778E-3</v>
      </c>
      <c r="AB130" s="53">
        <v>1.9802314814814817E-3</v>
      </c>
      <c r="AC130" s="53">
        <v>2.0854513888888889E-3</v>
      </c>
      <c r="AD130" s="53">
        <v>2.1913425925925928E-3</v>
      </c>
      <c r="AE130" s="53">
        <v>2.2978356481481482E-3</v>
      </c>
      <c r="AF130" s="53">
        <v>2.4046180555555557E-3</v>
      </c>
      <c r="AG130" s="53">
        <v>2.5124421296296297E-3</v>
      </c>
      <c r="AH130" s="53"/>
    </row>
    <row r="131" spans="1:34">
      <c r="A131" s="12" t="s">
        <v>120</v>
      </c>
      <c r="B131" s="12">
        <v>2021</v>
      </c>
      <c r="C131" s="41">
        <v>44387</v>
      </c>
      <c r="D131" s="12" t="s">
        <v>72</v>
      </c>
      <c r="E131" s="12" t="s">
        <v>211</v>
      </c>
      <c r="F131" s="12" t="s">
        <v>1034</v>
      </c>
      <c r="G131" s="12" t="s">
        <v>121</v>
      </c>
      <c r="H131" s="12"/>
      <c r="I131" s="12">
        <v>4</v>
      </c>
      <c r="J131" s="4">
        <v>13.942</v>
      </c>
      <c r="K131" s="4">
        <v>22.725999999999999</v>
      </c>
      <c r="L131" s="4">
        <v>31.094000000000001</v>
      </c>
      <c r="M131" s="4">
        <v>39.402999999999999</v>
      </c>
      <c r="N131" s="4">
        <v>47.78</v>
      </c>
      <c r="O131" s="4">
        <v>56.267000000000003</v>
      </c>
      <c r="P131" s="53">
        <v>7.5098379629629636E-4</v>
      </c>
      <c r="Q131" s="53">
        <v>8.522453703703704E-4</v>
      </c>
      <c r="R131" s="53">
        <v>9.5528935185185181E-4</v>
      </c>
      <c r="S131" s="53">
        <v>1.059375E-3</v>
      </c>
      <c r="T131" s="53">
        <v>1.1640046296296296E-3</v>
      </c>
      <c r="U131" s="53">
        <v>1.269224537037037E-3</v>
      </c>
      <c r="V131" s="53">
        <v>1.3756944444444444E-3</v>
      </c>
      <c r="W131" s="53">
        <v>1.483460648148148E-3</v>
      </c>
      <c r="X131" s="53">
        <v>1.5923611111111112E-3</v>
      </c>
      <c r="Y131" s="53">
        <v>1.7017708333333331E-3</v>
      </c>
      <c r="Z131" s="53">
        <v>1.8124652777777776E-3</v>
      </c>
      <c r="AA131" s="53">
        <v>1.9230902777777779E-3</v>
      </c>
      <c r="AB131" s="53">
        <v>2.0339930555555554E-3</v>
      </c>
      <c r="AC131" s="53">
        <v>2.1455671296296296E-3</v>
      </c>
      <c r="AD131" s="53">
        <v>2.2584606481481483E-3</v>
      </c>
      <c r="AE131" s="53">
        <v>2.3721527777777781E-3</v>
      </c>
      <c r="AF131" s="53">
        <v>2.486238425925926E-3</v>
      </c>
      <c r="AG131" s="53">
        <v>2.6006250000000001E-3</v>
      </c>
      <c r="AH131" s="53"/>
    </row>
    <row r="132" spans="1:34">
      <c r="A132" s="5" t="s">
        <v>130</v>
      </c>
      <c r="B132" s="5">
        <v>2021</v>
      </c>
      <c r="C132" s="24">
        <v>44331</v>
      </c>
      <c r="D132" s="5" t="s">
        <v>72</v>
      </c>
      <c r="E132" s="4" t="s">
        <v>518</v>
      </c>
      <c r="F132" s="4" t="s">
        <v>288</v>
      </c>
      <c r="G132" s="4" t="s">
        <v>175</v>
      </c>
      <c r="H132" s="4"/>
      <c r="I132" s="4">
        <v>1</v>
      </c>
      <c r="J132" s="4">
        <v>14.097</v>
      </c>
      <c r="K132" s="4">
        <v>22.847999999999999</v>
      </c>
      <c r="L132" s="4">
        <v>31.443000000000001</v>
      </c>
      <c r="M132" s="4">
        <v>40.076999999999998</v>
      </c>
      <c r="N132" s="4">
        <v>48.771999999999998</v>
      </c>
      <c r="O132" s="4">
        <v>57.517000000000003</v>
      </c>
      <c r="P132" s="4" t="s">
        <v>5287</v>
      </c>
      <c r="Q132" s="4" t="s">
        <v>5288</v>
      </c>
      <c r="R132" s="4" t="s">
        <v>5289</v>
      </c>
      <c r="S132" s="4" t="s">
        <v>4260</v>
      </c>
      <c r="T132" s="4" t="s">
        <v>5290</v>
      </c>
      <c r="U132" s="4" t="s">
        <v>5291</v>
      </c>
      <c r="V132" s="4" t="s">
        <v>5292</v>
      </c>
      <c r="W132" s="4" t="s">
        <v>5293</v>
      </c>
      <c r="X132" s="4" t="s">
        <v>5294</v>
      </c>
      <c r="Y132" s="4" t="s">
        <v>5295</v>
      </c>
      <c r="Z132" s="4" t="s">
        <v>5296</v>
      </c>
      <c r="AA132" s="4" t="s">
        <v>5297</v>
      </c>
      <c r="AB132" s="4" t="s">
        <v>5298</v>
      </c>
      <c r="AC132" s="4" t="s">
        <v>5299</v>
      </c>
      <c r="AD132" s="4" t="s">
        <v>5300</v>
      </c>
      <c r="AE132" s="4" t="s">
        <v>5301</v>
      </c>
      <c r="AF132" s="4" t="s">
        <v>5302</v>
      </c>
      <c r="AG132" s="4" t="s">
        <v>5303</v>
      </c>
      <c r="AH132" s="4"/>
    </row>
    <row r="133" spans="1:34">
      <c r="A133" s="5" t="s">
        <v>130</v>
      </c>
      <c r="B133" s="5">
        <v>2021</v>
      </c>
      <c r="C133" s="24">
        <v>44331</v>
      </c>
      <c r="D133" s="5" t="s">
        <v>72</v>
      </c>
      <c r="E133" s="4" t="s">
        <v>518</v>
      </c>
      <c r="F133" s="4" t="s">
        <v>331</v>
      </c>
      <c r="G133" s="4" t="s">
        <v>40</v>
      </c>
      <c r="H133" s="4"/>
      <c r="I133" s="4">
        <v>2</v>
      </c>
      <c r="J133" s="4">
        <v>14.768000000000001</v>
      </c>
      <c r="K133" s="4">
        <v>23.98</v>
      </c>
      <c r="L133" s="4">
        <v>32.685000000000002</v>
      </c>
      <c r="M133" s="4">
        <v>41.262</v>
      </c>
      <c r="N133" s="4">
        <v>49.86</v>
      </c>
      <c r="O133" s="4">
        <v>58.478999999999999</v>
      </c>
      <c r="P133" s="4" t="s">
        <v>5304</v>
      </c>
      <c r="Q133" s="4" t="s">
        <v>5305</v>
      </c>
      <c r="R133" s="4" t="s">
        <v>5306</v>
      </c>
      <c r="S133" s="4" t="s">
        <v>5307</v>
      </c>
      <c r="T133" s="4" t="s">
        <v>5308</v>
      </c>
      <c r="U133" s="4" t="s">
        <v>5309</v>
      </c>
      <c r="V133" s="4" t="s">
        <v>5310</v>
      </c>
      <c r="W133" s="4" t="s">
        <v>5311</v>
      </c>
      <c r="X133" s="4" t="s">
        <v>5312</v>
      </c>
      <c r="Y133" s="4" t="s">
        <v>5313</v>
      </c>
      <c r="Z133" s="4" t="s">
        <v>5314</v>
      </c>
      <c r="AA133" s="4" t="s">
        <v>5315</v>
      </c>
      <c r="AB133" s="4" t="s">
        <v>5316</v>
      </c>
      <c r="AC133" s="4" t="s">
        <v>5317</v>
      </c>
      <c r="AD133" s="4" t="s">
        <v>5318</v>
      </c>
      <c r="AE133" s="4" t="s">
        <v>5319</v>
      </c>
      <c r="AF133" s="4" t="s">
        <v>5320</v>
      </c>
      <c r="AG133" s="4" t="s">
        <v>5321</v>
      </c>
      <c r="AH133" s="4"/>
    </row>
    <row r="134" spans="1:34">
      <c r="A134" s="5" t="s">
        <v>130</v>
      </c>
      <c r="B134" s="5">
        <v>2021</v>
      </c>
      <c r="C134" s="24">
        <v>44331</v>
      </c>
      <c r="D134" s="5" t="s">
        <v>72</v>
      </c>
      <c r="E134" s="4" t="s">
        <v>518</v>
      </c>
      <c r="F134" s="1" t="s">
        <v>344</v>
      </c>
      <c r="G134" s="1" t="s">
        <v>175</v>
      </c>
      <c r="H134" s="1"/>
      <c r="I134" s="1">
        <v>3</v>
      </c>
      <c r="J134" s="58">
        <v>14.452</v>
      </c>
      <c r="K134" s="4">
        <v>23.643000000000001</v>
      </c>
      <c r="L134" s="4">
        <v>32.529000000000003</v>
      </c>
      <c r="M134" s="4">
        <v>41.417999999999999</v>
      </c>
      <c r="N134" s="4">
        <v>50.295999999999999</v>
      </c>
      <c r="O134" s="4">
        <v>59.106000000000002</v>
      </c>
      <c r="P134" s="4" t="s">
        <v>5322</v>
      </c>
      <c r="Q134" s="4" t="s">
        <v>5323</v>
      </c>
      <c r="R134" s="4" t="s">
        <v>5324</v>
      </c>
      <c r="S134" s="4" t="s">
        <v>5325</v>
      </c>
      <c r="T134" s="4" t="s">
        <v>5326</v>
      </c>
      <c r="U134" s="4" t="s">
        <v>5327</v>
      </c>
      <c r="V134" s="4" t="s">
        <v>5328</v>
      </c>
      <c r="W134" s="4" t="s">
        <v>5329</v>
      </c>
      <c r="X134" s="4" t="s">
        <v>5330</v>
      </c>
      <c r="Y134" s="4" t="s">
        <v>5331</v>
      </c>
      <c r="Z134" s="4" t="s">
        <v>5332</v>
      </c>
      <c r="AA134" s="4" t="s">
        <v>5333</v>
      </c>
      <c r="AB134" s="4" t="s">
        <v>5334</v>
      </c>
      <c r="AC134" s="4" t="s">
        <v>5335</v>
      </c>
      <c r="AD134" s="4" t="s">
        <v>5336</v>
      </c>
      <c r="AE134" s="4" t="s">
        <v>5337</v>
      </c>
      <c r="AF134" s="4" t="s">
        <v>5338</v>
      </c>
      <c r="AG134" s="4" t="s">
        <v>5339</v>
      </c>
      <c r="AH134" s="4"/>
    </row>
    <row r="135" spans="1:34">
      <c r="A135" s="5" t="s">
        <v>130</v>
      </c>
      <c r="B135" s="5">
        <v>2021</v>
      </c>
      <c r="C135" s="24">
        <v>44331</v>
      </c>
      <c r="D135" s="5" t="s">
        <v>72</v>
      </c>
      <c r="E135" s="4" t="s">
        <v>518</v>
      </c>
      <c r="F135" s="1" t="s">
        <v>349</v>
      </c>
      <c r="G135" s="1" t="s">
        <v>350</v>
      </c>
      <c r="H135" s="1"/>
      <c r="I135" s="1">
        <v>4</v>
      </c>
      <c r="J135" s="58">
        <v>15.189</v>
      </c>
      <c r="K135" s="4">
        <v>24.292999999999999</v>
      </c>
      <c r="L135" s="4">
        <v>33.024000000000001</v>
      </c>
      <c r="M135" s="4">
        <v>41.795000000000002</v>
      </c>
      <c r="N135" s="4">
        <v>50.792999999999999</v>
      </c>
      <c r="O135" s="4">
        <v>59.860999999999997</v>
      </c>
      <c r="P135" s="4" t="s">
        <v>5340</v>
      </c>
      <c r="Q135" s="4" t="s">
        <v>5341</v>
      </c>
      <c r="R135" s="4" t="s">
        <v>5342</v>
      </c>
      <c r="S135" s="4" t="s">
        <v>5343</v>
      </c>
      <c r="T135" s="4" t="s">
        <v>5344</v>
      </c>
      <c r="U135" s="4" t="s">
        <v>5345</v>
      </c>
      <c r="V135" s="4" t="s">
        <v>5346</v>
      </c>
      <c r="W135" s="4" t="s">
        <v>5347</v>
      </c>
      <c r="X135" s="4" t="s">
        <v>5348</v>
      </c>
      <c r="Y135" s="4" t="s">
        <v>5349</v>
      </c>
      <c r="Z135" s="4" t="s">
        <v>5350</v>
      </c>
      <c r="AA135" s="4" t="s">
        <v>5351</v>
      </c>
      <c r="AB135" s="4" t="s">
        <v>5352</v>
      </c>
      <c r="AC135" s="4" t="s">
        <v>5353</v>
      </c>
      <c r="AD135" s="4" t="s">
        <v>5354</v>
      </c>
      <c r="AE135" s="4" t="s">
        <v>5355</v>
      </c>
      <c r="AF135" s="4" t="s">
        <v>5356</v>
      </c>
      <c r="AG135" s="4" t="s">
        <v>5357</v>
      </c>
      <c r="AH135" s="4"/>
    </row>
    <row r="136" spans="1:34">
      <c r="A136" s="5" t="s">
        <v>130</v>
      </c>
      <c r="B136" s="5">
        <v>2021</v>
      </c>
      <c r="C136" s="24">
        <v>44331</v>
      </c>
      <c r="D136" s="5" t="s">
        <v>72</v>
      </c>
      <c r="E136" s="4" t="s">
        <v>518</v>
      </c>
      <c r="F136" s="1" t="s">
        <v>142</v>
      </c>
      <c r="G136" s="1" t="s">
        <v>61</v>
      </c>
      <c r="H136" s="1"/>
      <c r="I136" s="1">
        <v>5</v>
      </c>
      <c r="J136" s="58">
        <v>14.483000000000001</v>
      </c>
      <c r="K136" s="4">
        <v>24.120999999999999</v>
      </c>
      <c r="L136" s="4">
        <v>33.195999999999998</v>
      </c>
      <c r="M136" s="4">
        <v>42.125</v>
      </c>
      <c r="N136" s="4">
        <v>51.073</v>
      </c>
      <c r="O136" s="4" t="s">
        <v>5358</v>
      </c>
      <c r="P136" s="4" t="s">
        <v>5359</v>
      </c>
      <c r="Q136" s="4" t="s">
        <v>5360</v>
      </c>
      <c r="R136" s="4" t="s">
        <v>5361</v>
      </c>
      <c r="S136" s="4" t="s">
        <v>5362</v>
      </c>
      <c r="T136" s="4" t="s">
        <v>5363</v>
      </c>
      <c r="U136" s="4" t="s">
        <v>5364</v>
      </c>
      <c r="V136" s="4" t="s">
        <v>5365</v>
      </c>
      <c r="W136" s="4" t="s">
        <v>5366</v>
      </c>
      <c r="X136" s="4" t="s">
        <v>5367</v>
      </c>
      <c r="Y136" s="4" t="s">
        <v>5368</v>
      </c>
      <c r="Z136" s="4" t="s">
        <v>5369</v>
      </c>
      <c r="AA136" s="4" t="s">
        <v>5370</v>
      </c>
      <c r="AB136" s="4" t="s">
        <v>5371</v>
      </c>
      <c r="AC136" s="4" t="s">
        <v>5372</v>
      </c>
      <c r="AD136" s="4" t="s">
        <v>5373</v>
      </c>
      <c r="AE136" s="4" t="s">
        <v>1700</v>
      </c>
      <c r="AF136" s="4" t="s">
        <v>5374</v>
      </c>
      <c r="AG136" s="4" t="s">
        <v>5375</v>
      </c>
      <c r="AH136" s="4"/>
    </row>
    <row r="137" spans="1:34">
      <c r="A137" s="5" t="s">
        <v>130</v>
      </c>
      <c r="B137" s="5">
        <v>2021</v>
      </c>
      <c r="C137" s="24">
        <v>44331</v>
      </c>
      <c r="D137" s="5" t="s">
        <v>72</v>
      </c>
      <c r="E137" s="4" t="s">
        <v>210</v>
      </c>
      <c r="F137" s="4" t="s">
        <v>288</v>
      </c>
      <c r="G137" s="4" t="s">
        <v>175</v>
      </c>
      <c r="H137" s="4"/>
      <c r="I137" s="1">
        <v>1</v>
      </c>
      <c r="J137" s="4">
        <v>14.241</v>
      </c>
      <c r="K137" s="4">
        <v>23.158999999999999</v>
      </c>
      <c r="L137" s="4">
        <v>31.846</v>
      </c>
      <c r="M137" s="4">
        <v>40.463999999999999</v>
      </c>
      <c r="N137" s="4">
        <v>49.161999999999999</v>
      </c>
      <c r="O137" s="4">
        <v>57.976999999999997</v>
      </c>
      <c r="P137" s="4" t="s">
        <v>5376</v>
      </c>
      <c r="Q137" s="4" t="s">
        <v>5377</v>
      </c>
      <c r="R137" s="4" t="s">
        <v>5378</v>
      </c>
      <c r="S137" s="4" t="s">
        <v>5379</v>
      </c>
      <c r="T137" s="4" t="s">
        <v>5380</v>
      </c>
      <c r="U137" s="4" t="s">
        <v>5381</v>
      </c>
      <c r="V137" s="4" t="s">
        <v>5382</v>
      </c>
      <c r="W137" s="4" t="s">
        <v>5383</v>
      </c>
      <c r="X137" s="4" t="s">
        <v>5384</v>
      </c>
      <c r="Y137" s="4" t="s">
        <v>5385</v>
      </c>
      <c r="Z137" s="4" t="s">
        <v>5386</v>
      </c>
      <c r="AA137" s="4" t="s">
        <v>5387</v>
      </c>
      <c r="AB137" s="4" t="s">
        <v>5388</v>
      </c>
      <c r="AC137" s="4" t="s">
        <v>5389</v>
      </c>
      <c r="AD137" s="4" t="s">
        <v>5390</v>
      </c>
      <c r="AE137" s="4" t="s">
        <v>5391</v>
      </c>
      <c r="AF137" s="4" t="s">
        <v>5392</v>
      </c>
      <c r="AG137" s="4" t="s">
        <v>5393</v>
      </c>
      <c r="AH137" s="4"/>
    </row>
    <row r="138" spans="1:34">
      <c r="A138" s="5" t="s">
        <v>130</v>
      </c>
      <c r="B138" s="5">
        <v>2021</v>
      </c>
      <c r="C138" s="24">
        <v>44331</v>
      </c>
      <c r="D138" s="5" t="s">
        <v>72</v>
      </c>
      <c r="E138" s="4" t="s">
        <v>210</v>
      </c>
      <c r="F138" s="4" t="s">
        <v>331</v>
      </c>
      <c r="G138" s="4" t="s">
        <v>40</v>
      </c>
      <c r="H138" s="4"/>
      <c r="I138" s="1">
        <v>2</v>
      </c>
      <c r="J138" s="4">
        <v>14.696</v>
      </c>
      <c r="K138" s="4">
        <v>23.727</v>
      </c>
      <c r="L138" s="4">
        <v>32.505000000000003</v>
      </c>
      <c r="M138" s="4">
        <v>41.139000000000003</v>
      </c>
      <c r="N138" s="4">
        <v>49.735999999999997</v>
      </c>
      <c r="O138" s="4">
        <v>58.341999999999999</v>
      </c>
      <c r="P138" s="4" t="s">
        <v>5394</v>
      </c>
      <c r="Q138" s="4" t="s">
        <v>5395</v>
      </c>
      <c r="R138" s="4" t="s">
        <v>5396</v>
      </c>
      <c r="S138" s="4" t="s">
        <v>5397</v>
      </c>
      <c r="T138" s="4" t="s">
        <v>1238</v>
      </c>
      <c r="U138" s="4" t="s">
        <v>5398</v>
      </c>
      <c r="V138" s="4" t="s">
        <v>5399</v>
      </c>
      <c r="W138" s="4" t="s">
        <v>5400</v>
      </c>
      <c r="X138" s="4" t="s">
        <v>5401</v>
      </c>
      <c r="Y138" s="4" t="s">
        <v>5402</v>
      </c>
      <c r="Z138" s="4" t="s">
        <v>5403</v>
      </c>
      <c r="AA138" s="4" t="s">
        <v>2552</v>
      </c>
      <c r="AB138" s="4" t="s">
        <v>5404</v>
      </c>
      <c r="AC138" s="4" t="s">
        <v>5405</v>
      </c>
      <c r="AD138" s="4" t="s">
        <v>5406</v>
      </c>
      <c r="AE138" s="4" t="s">
        <v>5407</v>
      </c>
      <c r="AF138" s="4" t="s">
        <v>5408</v>
      </c>
      <c r="AG138" s="4" t="s">
        <v>5409</v>
      </c>
      <c r="AH138" s="4"/>
    </row>
    <row r="139" spans="1:34">
      <c r="A139" s="4" t="s">
        <v>134</v>
      </c>
      <c r="B139" s="4">
        <v>2020</v>
      </c>
      <c r="C139" s="24">
        <v>43890</v>
      </c>
      <c r="D139" s="4" t="s">
        <v>13</v>
      </c>
      <c r="E139" s="4" t="s">
        <v>518</v>
      </c>
      <c r="F139" s="4" t="s">
        <v>1035</v>
      </c>
      <c r="G139" s="4" t="s">
        <v>67</v>
      </c>
      <c r="H139" s="4"/>
      <c r="I139" s="1">
        <v>1</v>
      </c>
      <c r="J139" s="4">
        <v>14.036</v>
      </c>
      <c r="K139" s="4">
        <v>22.257999999999999</v>
      </c>
      <c r="L139" s="4">
        <v>30.039000000000001</v>
      </c>
      <c r="M139" s="4">
        <v>37.689</v>
      </c>
      <c r="N139" s="4">
        <v>45.343000000000004</v>
      </c>
      <c r="O139" s="4">
        <v>52.991999999999997</v>
      </c>
      <c r="P139" s="53">
        <v>7.0290509259259264E-4</v>
      </c>
      <c r="Q139" s="53">
        <v>7.9238425925925928E-4</v>
      </c>
      <c r="R139" s="53">
        <v>8.8277777777777779E-4</v>
      </c>
      <c r="S139" s="53">
        <v>9.7336805555555555E-4</v>
      </c>
      <c r="T139" s="53">
        <v>1.0641203703703704E-3</v>
      </c>
      <c r="U139" s="53">
        <v>1.1549189814814814E-3</v>
      </c>
      <c r="V139" s="53">
        <v>1.2481828703703704E-3</v>
      </c>
      <c r="W139" s="53">
        <v>1.3396643518518521E-3</v>
      </c>
      <c r="X139" s="53">
        <v>1.4317708333333333E-3</v>
      </c>
      <c r="Y139" s="53">
        <v>1.5246064814814816E-3</v>
      </c>
      <c r="Z139" s="53">
        <v>1.6182407407407406E-3</v>
      </c>
      <c r="AA139" s="53">
        <v>1.7121064814814813E-3</v>
      </c>
      <c r="AB139" s="53">
        <v>1.8065856481481483E-3</v>
      </c>
      <c r="AC139" s="53">
        <v>1.9012037037037038E-3</v>
      </c>
      <c r="AD139" s="53">
        <v>1.9958449074074076E-3</v>
      </c>
      <c r="AE139" s="53">
        <v>2.0913888888888887E-3</v>
      </c>
      <c r="AF139" s="53">
        <v>2.1870833333333334E-3</v>
      </c>
      <c r="AG139" s="53">
        <v>2.2833680555555554E-3</v>
      </c>
      <c r="AH139" s="53"/>
    </row>
    <row r="140" spans="1:34">
      <c r="A140" s="4" t="s">
        <v>134</v>
      </c>
      <c r="B140" s="4">
        <v>2020</v>
      </c>
      <c r="C140" s="24">
        <v>43890</v>
      </c>
      <c r="D140" s="4" t="s">
        <v>13</v>
      </c>
      <c r="E140" s="4" t="s">
        <v>518</v>
      </c>
      <c r="F140" s="4" t="s">
        <v>643</v>
      </c>
      <c r="G140" s="4" t="s">
        <v>15</v>
      </c>
      <c r="H140" s="4"/>
      <c r="I140" s="1">
        <v>2</v>
      </c>
      <c r="J140" s="4">
        <v>14.031000000000001</v>
      </c>
      <c r="K140" s="4">
        <v>22.364000000000001</v>
      </c>
      <c r="L140" s="4">
        <v>30.117999999999999</v>
      </c>
      <c r="M140" s="4">
        <v>37.715000000000003</v>
      </c>
      <c r="N140" s="4">
        <v>45.197000000000003</v>
      </c>
      <c r="O140" s="4">
        <v>52.692999999999998</v>
      </c>
      <c r="P140" s="53">
        <v>6.9638888888888886E-4</v>
      </c>
      <c r="Q140" s="53">
        <v>7.8416666666666663E-4</v>
      </c>
      <c r="R140" s="53">
        <v>8.7471064814814801E-4</v>
      </c>
      <c r="S140" s="53">
        <v>9.6425925925925932E-4</v>
      </c>
      <c r="T140" s="53">
        <v>1.0548495370370371E-3</v>
      </c>
      <c r="U140" s="53">
        <v>1.1459027777777778E-3</v>
      </c>
      <c r="V140" s="53">
        <v>1.2378125E-3</v>
      </c>
      <c r="W140" s="53">
        <v>1.3305902777777778E-3</v>
      </c>
      <c r="X140" s="53">
        <v>1.4237152777777779E-3</v>
      </c>
      <c r="Y140" s="53">
        <v>1.5177314814814817E-3</v>
      </c>
      <c r="Z140" s="53">
        <v>1.6117939814814814E-3</v>
      </c>
      <c r="AA140" s="53">
        <v>1.7069444444444447E-3</v>
      </c>
      <c r="AB140" s="53">
        <v>1.8025694444444443E-3</v>
      </c>
      <c r="AC140" s="53">
        <v>1.9002430555555554E-3</v>
      </c>
      <c r="AD140" s="53">
        <v>1.9977083333333335E-3</v>
      </c>
      <c r="AE140" s="53">
        <v>2.0965972222222224E-3</v>
      </c>
      <c r="AF140" s="53">
        <v>2.1957754629629627E-3</v>
      </c>
      <c r="AG140" s="53">
        <v>2.2953703703703704E-3</v>
      </c>
      <c r="AH140" s="53"/>
    </row>
    <row r="141" spans="1:34">
      <c r="A141" s="4" t="s">
        <v>134</v>
      </c>
      <c r="B141" s="4">
        <v>2020</v>
      </c>
      <c r="C141" s="24">
        <v>43890</v>
      </c>
      <c r="D141" s="4" t="s">
        <v>13</v>
      </c>
      <c r="E141" s="4" t="s">
        <v>518</v>
      </c>
      <c r="F141" s="4" t="s">
        <v>642</v>
      </c>
      <c r="G141" s="4" t="s">
        <v>15</v>
      </c>
      <c r="H141" s="4"/>
      <c r="I141" s="1">
        <v>3</v>
      </c>
      <c r="J141" s="4">
        <v>14.009</v>
      </c>
      <c r="K141" s="4">
        <v>22.766999999999999</v>
      </c>
      <c r="L141" s="4">
        <v>31.081</v>
      </c>
      <c r="M141" s="4">
        <v>39.290999999999997</v>
      </c>
      <c r="N141" s="4">
        <v>47.402000000000001</v>
      </c>
      <c r="O141" s="4">
        <v>55.430999999999997</v>
      </c>
      <c r="P141" s="53">
        <v>7.3475694444444445E-4</v>
      </c>
      <c r="Q141" s="53">
        <v>8.2856481481481485E-4</v>
      </c>
      <c r="R141" s="53">
        <v>9.2252314814814812E-4</v>
      </c>
      <c r="S141" s="53">
        <v>1.0161805555555555E-3</v>
      </c>
      <c r="T141" s="53">
        <v>1.110173611111111E-3</v>
      </c>
      <c r="U141" s="53">
        <v>1.2040856481481484E-3</v>
      </c>
      <c r="V141" s="53">
        <v>1.2982638888888889E-3</v>
      </c>
      <c r="W141" s="53">
        <v>1.3931828703703704E-3</v>
      </c>
      <c r="X141" s="53">
        <v>1.4873379629629631E-3</v>
      </c>
      <c r="Y141" s="53">
        <v>1.5811574074074076E-3</v>
      </c>
      <c r="Z141" s="53">
        <v>1.6736574074074076E-3</v>
      </c>
      <c r="AA141" s="53">
        <v>1.7650810185185185E-3</v>
      </c>
      <c r="AB141" s="53">
        <v>1.8566087962962963E-3</v>
      </c>
      <c r="AC141" s="53">
        <v>1.9480555555555555E-3</v>
      </c>
      <c r="AD141" s="53">
        <v>2.0404282407407407E-3</v>
      </c>
      <c r="AE141" s="53">
        <v>2.1337384259259256E-3</v>
      </c>
      <c r="AF141" s="53">
        <v>2.225358796296296E-3</v>
      </c>
      <c r="AG141" s="53">
        <v>2.3173842592592591E-3</v>
      </c>
      <c r="AH141" s="53"/>
    </row>
    <row r="142" spans="1:34">
      <c r="A142" s="4" t="s">
        <v>134</v>
      </c>
      <c r="B142" s="4">
        <v>2020</v>
      </c>
      <c r="C142" s="24">
        <v>43890</v>
      </c>
      <c r="D142" s="4" t="s">
        <v>13</v>
      </c>
      <c r="E142" s="4" t="s">
        <v>518</v>
      </c>
      <c r="F142" s="4" t="s">
        <v>632</v>
      </c>
      <c r="G142" s="4" t="s">
        <v>15</v>
      </c>
      <c r="H142" s="4"/>
      <c r="I142" s="1">
        <v>4</v>
      </c>
      <c r="J142" s="4">
        <v>14.098000000000001</v>
      </c>
      <c r="K142" s="4">
        <v>22.843</v>
      </c>
      <c r="L142" s="4">
        <v>31.158000000000001</v>
      </c>
      <c r="M142" s="4">
        <v>39.313000000000002</v>
      </c>
      <c r="N142" s="4">
        <v>47.454999999999998</v>
      </c>
      <c r="O142" s="4">
        <v>55.625999999999998</v>
      </c>
      <c r="P142" s="53">
        <v>7.3822916666666666E-4</v>
      </c>
      <c r="Q142" s="53">
        <v>8.3233796296296311E-4</v>
      </c>
      <c r="R142" s="53">
        <v>9.2571759259259256E-4</v>
      </c>
      <c r="S142" s="53">
        <v>1.0191319444444445E-3</v>
      </c>
      <c r="T142" s="53">
        <v>1.1124421296296297E-3</v>
      </c>
      <c r="U142" s="53">
        <v>1.2057291666666668E-3</v>
      </c>
      <c r="V142" s="53">
        <v>1.2994328703703703E-3</v>
      </c>
      <c r="W142" s="53">
        <v>1.3935879629629628E-3</v>
      </c>
      <c r="X142" s="53">
        <v>1.4878935185185186E-3</v>
      </c>
      <c r="Y142" s="53">
        <v>1.5823958333333332E-3</v>
      </c>
      <c r="Z142" s="53">
        <v>1.677291666666667E-3</v>
      </c>
      <c r="AA142" s="53">
        <v>1.7713425925925926E-3</v>
      </c>
      <c r="AB142" s="53">
        <v>1.8653009259259259E-3</v>
      </c>
      <c r="AC142" s="53">
        <v>1.959247685185185E-3</v>
      </c>
      <c r="AD142" s="53">
        <v>2.0530671296296295E-3</v>
      </c>
      <c r="AE142" s="53">
        <v>2.1471180555555553E-3</v>
      </c>
      <c r="AF142" s="53">
        <v>2.2413541666666667E-3</v>
      </c>
      <c r="AG142" s="53">
        <v>2.3359722222222224E-3</v>
      </c>
      <c r="AH142" s="53"/>
    </row>
    <row r="143" spans="1:34">
      <c r="A143" s="4" t="s">
        <v>134</v>
      </c>
      <c r="B143" s="4">
        <v>2020</v>
      </c>
      <c r="C143" s="24">
        <v>43890</v>
      </c>
      <c r="D143" s="4" t="s">
        <v>13</v>
      </c>
      <c r="E143" s="4" t="s">
        <v>518</v>
      </c>
      <c r="F143" s="4" t="s">
        <v>1039</v>
      </c>
      <c r="G143" s="4" t="s">
        <v>27</v>
      </c>
      <c r="H143" s="4"/>
      <c r="I143" s="1">
        <v>5</v>
      </c>
      <c r="J143" s="4">
        <v>14.516</v>
      </c>
      <c r="K143" s="4">
        <v>22.907</v>
      </c>
      <c r="L143" s="4">
        <v>30.835000000000001</v>
      </c>
      <c r="M143" s="4">
        <v>38.738999999999997</v>
      </c>
      <c r="N143" s="4">
        <v>46.656999999999996</v>
      </c>
      <c r="O143" s="4">
        <v>54.607999999999997</v>
      </c>
      <c r="P143" s="53">
        <v>7.2460648148148156E-4</v>
      </c>
      <c r="Q143" s="53">
        <v>8.180324074074074E-4</v>
      </c>
      <c r="R143" s="53">
        <v>9.1193287037037035E-4</v>
      </c>
      <c r="S143" s="53">
        <v>1.0062962962962964E-3</v>
      </c>
      <c r="T143" s="53">
        <v>1.1011226851851852E-3</v>
      </c>
      <c r="U143" s="53">
        <v>1.1963078703703704E-3</v>
      </c>
      <c r="V143" s="53">
        <v>1.2917476851851851E-3</v>
      </c>
      <c r="W143" s="53">
        <v>1.3876041666666665E-3</v>
      </c>
      <c r="X143" s="53">
        <v>1.48375E-3</v>
      </c>
      <c r="Y143" s="53">
        <v>1.5803703703703702E-3</v>
      </c>
      <c r="Z143" s="53">
        <v>1.677395833333333E-3</v>
      </c>
      <c r="AA143" s="53">
        <v>1.7749305555555554E-3</v>
      </c>
      <c r="AB143" s="53">
        <v>1.8733796296296296E-3</v>
      </c>
      <c r="AC143" s="53">
        <v>1.9718171296296298E-3</v>
      </c>
      <c r="AD143" s="53">
        <v>2.070983796296296E-3</v>
      </c>
      <c r="AE143" s="53">
        <v>2.1706597222222223E-3</v>
      </c>
      <c r="AF143" s="53">
        <v>2.2710532407407406E-3</v>
      </c>
      <c r="AG143" s="53">
        <v>2.3723148148148145E-3</v>
      </c>
      <c r="AH143" s="53"/>
    </row>
    <row r="144" spans="1:34">
      <c r="A144" s="4" t="s">
        <v>134</v>
      </c>
      <c r="B144" s="4">
        <v>2020</v>
      </c>
      <c r="C144" s="24">
        <v>43890</v>
      </c>
      <c r="D144" s="4" t="s">
        <v>13</v>
      </c>
      <c r="E144" s="4" t="s">
        <v>518</v>
      </c>
      <c r="F144" s="4" t="s">
        <v>1036</v>
      </c>
      <c r="G144" s="4" t="s">
        <v>67</v>
      </c>
      <c r="H144" s="4"/>
      <c r="I144" s="1">
        <v>6</v>
      </c>
      <c r="J144" s="4">
        <v>13.388999999999999</v>
      </c>
      <c r="K144" s="4">
        <v>21.574000000000002</v>
      </c>
      <c r="L144" s="4">
        <v>29.437000000000001</v>
      </c>
      <c r="M144" s="4">
        <v>37.268999999999998</v>
      </c>
      <c r="N144" s="4">
        <v>45.186999999999998</v>
      </c>
      <c r="O144" s="4">
        <v>53.220999999999997</v>
      </c>
      <c r="P144" s="53">
        <v>7.1050925925925925E-4</v>
      </c>
      <c r="Q144" s="53">
        <v>8.0574074074074087E-4</v>
      </c>
      <c r="R144" s="53">
        <v>9.0162037037037034E-4</v>
      </c>
      <c r="S144" s="53">
        <v>9.9814814814814818E-4</v>
      </c>
      <c r="T144" s="53">
        <v>1.0954629629629628E-3</v>
      </c>
      <c r="U144" s="53">
        <v>1.1929629629629629E-3</v>
      </c>
      <c r="V144" s="53">
        <v>1.2904166666666667E-3</v>
      </c>
      <c r="W144" s="53">
        <v>1.3880439814814814E-3</v>
      </c>
      <c r="X144" s="53">
        <v>1.4857870370370372E-3</v>
      </c>
      <c r="Y144" s="53">
        <v>1.583472222222222E-3</v>
      </c>
      <c r="Z144" s="53">
        <v>1.6819907407407408E-3</v>
      </c>
      <c r="AA144" s="53">
        <v>1.7813310185185182E-3</v>
      </c>
      <c r="AB144" s="53">
        <v>1.8800347222222224E-3</v>
      </c>
      <c r="AC144" s="53">
        <v>1.9791435185185185E-3</v>
      </c>
      <c r="AD144" s="53">
        <v>2.0786574074074071E-3</v>
      </c>
      <c r="AE144" s="53">
        <v>2.1788310185185183E-3</v>
      </c>
      <c r="AF144" s="53">
        <v>2.2793287037037036E-3</v>
      </c>
      <c r="AG144" s="53">
        <v>2.3804050925925924E-3</v>
      </c>
      <c r="AH144" s="53"/>
    </row>
    <row r="145" spans="1:34">
      <c r="A145" s="4" t="s">
        <v>134</v>
      </c>
      <c r="B145" s="4">
        <v>2020</v>
      </c>
      <c r="C145" s="24">
        <v>43890</v>
      </c>
      <c r="D145" s="4" t="s">
        <v>13</v>
      </c>
      <c r="E145" s="4" t="s">
        <v>518</v>
      </c>
      <c r="F145" s="4" t="s">
        <v>1042</v>
      </c>
      <c r="G145" s="4" t="s">
        <v>29</v>
      </c>
      <c r="H145" s="4"/>
      <c r="I145" s="1">
        <v>7</v>
      </c>
      <c r="J145" s="4">
        <v>14.348000000000001</v>
      </c>
      <c r="K145" s="4">
        <v>23.209</v>
      </c>
      <c r="L145" s="4">
        <v>31.669</v>
      </c>
      <c r="M145" s="4">
        <v>40.020000000000003</v>
      </c>
      <c r="N145" s="4">
        <v>48.301000000000002</v>
      </c>
      <c r="O145" s="4">
        <v>56.567</v>
      </c>
      <c r="P145" s="53">
        <v>7.5071759259259265E-4</v>
      </c>
      <c r="Q145" s="53">
        <v>8.4663194444444445E-4</v>
      </c>
      <c r="R145" s="53">
        <v>9.422685185185185E-4</v>
      </c>
      <c r="S145" s="53">
        <v>1.0382175925925925E-3</v>
      </c>
      <c r="T145" s="53">
        <v>1.1339814814814815E-3</v>
      </c>
      <c r="U145" s="53">
        <v>1.2297685185185185E-3</v>
      </c>
      <c r="V145" s="53">
        <v>1.324965277777778E-3</v>
      </c>
      <c r="W145" s="53">
        <v>1.4205092592592592E-3</v>
      </c>
      <c r="X145" s="53">
        <v>1.5164004629629627E-3</v>
      </c>
      <c r="Y145" s="53">
        <v>1.6125925925925925E-3</v>
      </c>
      <c r="Z145" s="53">
        <v>1.7087037037037036E-3</v>
      </c>
      <c r="AA145" s="53">
        <v>1.8048379629629629E-3</v>
      </c>
      <c r="AB145" s="53">
        <v>1.9019097222222224E-3</v>
      </c>
      <c r="AC145" s="53">
        <v>1.9989120370370373E-3</v>
      </c>
      <c r="AD145" s="53">
        <v>2.0960995370370374E-3</v>
      </c>
      <c r="AE145" s="53">
        <v>2.1936805555555555E-3</v>
      </c>
      <c r="AF145" s="53">
        <v>2.2915972222222222E-3</v>
      </c>
      <c r="AG145" s="53">
        <v>2.3901388888888887E-3</v>
      </c>
      <c r="AH145" s="53"/>
    </row>
    <row r="146" spans="1:34">
      <c r="A146" s="4" t="s">
        <v>134</v>
      </c>
      <c r="B146" s="4">
        <v>2020</v>
      </c>
      <c r="C146" s="24">
        <v>43890</v>
      </c>
      <c r="D146" s="4" t="s">
        <v>13</v>
      </c>
      <c r="E146" s="4" t="s">
        <v>518</v>
      </c>
      <c r="F146" s="4" t="s">
        <v>573</v>
      </c>
      <c r="G146" s="4" t="s">
        <v>27</v>
      </c>
      <c r="H146" s="4"/>
      <c r="I146" s="1">
        <v>8</v>
      </c>
      <c r="J146" s="4">
        <v>14.228999999999999</v>
      </c>
      <c r="K146" s="4">
        <v>22.853000000000002</v>
      </c>
      <c r="L146" s="4">
        <v>31.134</v>
      </c>
      <c r="M146" s="4">
        <v>39.363</v>
      </c>
      <c r="N146" s="4">
        <v>47.651000000000003</v>
      </c>
      <c r="O146" s="4">
        <v>55.997999999999998</v>
      </c>
      <c r="P146" s="53">
        <v>7.4555555555555562E-4</v>
      </c>
      <c r="Q146" s="53">
        <v>8.431481481481481E-4</v>
      </c>
      <c r="R146" s="53">
        <v>9.404282407407407E-4</v>
      </c>
      <c r="S146" s="53">
        <v>1.0366435185185186E-3</v>
      </c>
      <c r="T146" s="53">
        <v>1.1316319444444444E-3</v>
      </c>
      <c r="U146" s="53">
        <v>1.2253703703703704E-3</v>
      </c>
      <c r="V146" s="53">
        <v>1.3191319444444446E-3</v>
      </c>
      <c r="W146" s="53">
        <v>1.4129861111111112E-3</v>
      </c>
      <c r="X146" s="53">
        <v>1.5080324074074074E-3</v>
      </c>
      <c r="Y146" s="53">
        <v>1.6038310185185185E-3</v>
      </c>
      <c r="Z146" s="53">
        <v>1.6996296296296297E-3</v>
      </c>
      <c r="AA146" s="53">
        <v>1.800023148148148E-3</v>
      </c>
      <c r="AB146" s="53">
        <v>1.8921064814814814E-3</v>
      </c>
      <c r="AC146" s="53">
        <v>1.9898379629629628E-3</v>
      </c>
      <c r="AD146" s="53">
        <v>2.0887268518518516E-3</v>
      </c>
      <c r="AE146" s="53">
        <v>2.1886342592592591E-3</v>
      </c>
      <c r="AF146" s="53">
        <v>2.2889583333333334E-3</v>
      </c>
      <c r="AG146" s="53">
        <v>2.390196759259259E-3</v>
      </c>
      <c r="AH146" s="53"/>
    </row>
    <row r="147" spans="1:34">
      <c r="A147" s="4" t="s">
        <v>134</v>
      </c>
      <c r="B147" s="4">
        <v>2020</v>
      </c>
      <c r="C147" s="24">
        <v>43890</v>
      </c>
      <c r="D147" s="4" t="s">
        <v>13</v>
      </c>
      <c r="E147" s="4" t="s">
        <v>518</v>
      </c>
      <c r="F147" s="4" t="s">
        <v>1040</v>
      </c>
      <c r="G147" s="4" t="s">
        <v>27</v>
      </c>
      <c r="H147" s="4"/>
      <c r="I147" s="1">
        <v>9</v>
      </c>
      <c r="J147" s="4">
        <v>14.143000000000001</v>
      </c>
      <c r="K147" s="4">
        <v>22.46</v>
      </c>
      <c r="L147" s="4">
        <v>30.280999999999999</v>
      </c>
      <c r="M147" s="4">
        <v>38.037999999999997</v>
      </c>
      <c r="N147" s="4">
        <v>45.859000000000002</v>
      </c>
      <c r="O147" s="4">
        <v>53.758000000000003</v>
      </c>
      <c r="P147" s="53">
        <v>7.1439814814814814E-4</v>
      </c>
      <c r="Q147" s="53">
        <v>8.0732638888888879E-4</v>
      </c>
      <c r="R147" s="53">
        <v>9.0099537037037025E-4</v>
      </c>
      <c r="S147" s="53">
        <v>9.9510416666666649E-4</v>
      </c>
      <c r="T147" s="53">
        <v>1.0897916666666666E-3</v>
      </c>
      <c r="U147" s="53">
        <v>1.1852430555555555E-3</v>
      </c>
      <c r="V147" s="53">
        <v>1.2809953703703705E-3</v>
      </c>
      <c r="W147" s="53">
        <v>1.3773726851851853E-3</v>
      </c>
      <c r="X147" s="53">
        <v>1.4749768518518517E-3</v>
      </c>
      <c r="Y147" s="53">
        <v>1.5730208333333334E-3</v>
      </c>
      <c r="Z147" s="53">
        <v>1.6725115740740739E-3</v>
      </c>
      <c r="AA147" s="53">
        <v>1.7726504629629631E-3</v>
      </c>
      <c r="AB147" s="53">
        <v>1.8737731481481481E-3</v>
      </c>
      <c r="AC147" s="53">
        <v>1.9758449074074075E-3</v>
      </c>
      <c r="AD147" s="53">
        <v>2.0791435185185188E-3</v>
      </c>
      <c r="AE147" s="53">
        <v>2.1829282407407409E-3</v>
      </c>
      <c r="AF147" s="53">
        <v>2.287638888888889E-3</v>
      </c>
      <c r="AG147" s="53">
        <v>2.3925000000000001E-3</v>
      </c>
      <c r="AH147" s="53"/>
    </row>
    <row r="148" spans="1:34">
      <c r="A148" s="4" t="s">
        <v>134</v>
      </c>
      <c r="B148" s="4">
        <v>2020</v>
      </c>
      <c r="C148" s="24">
        <v>43890</v>
      </c>
      <c r="D148" s="4" t="s">
        <v>13</v>
      </c>
      <c r="E148" s="4" t="s">
        <v>518</v>
      </c>
      <c r="F148" s="4" t="s">
        <v>566</v>
      </c>
      <c r="G148" s="4" t="s">
        <v>36</v>
      </c>
      <c r="H148" s="4"/>
      <c r="I148" s="1">
        <v>10</v>
      </c>
      <c r="J148" s="4">
        <v>14.394</v>
      </c>
      <c r="K148" s="4">
        <v>23</v>
      </c>
      <c r="L148" s="4">
        <v>31.283999999999999</v>
      </c>
      <c r="M148" s="4">
        <v>39.607999999999997</v>
      </c>
      <c r="N148" s="4">
        <v>47.978999999999999</v>
      </c>
      <c r="O148" s="4">
        <v>56.384999999999998</v>
      </c>
      <c r="P148" s="53">
        <v>7.4976851851851854E-4</v>
      </c>
      <c r="Q148" s="53">
        <v>8.4728009259259262E-4</v>
      </c>
      <c r="R148" s="53">
        <v>9.4428240740740724E-4</v>
      </c>
      <c r="S148" s="53">
        <v>1.0409143518518519E-3</v>
      </c>
      <c r="T148" s="53">
        <v>1.1373611111111111E-3</v>
      </c>
      <c r="U148" s="53">
        <v>1.2336111111111113E-3</v>
      </c>
      <c r="V148" s="53">
        <v>1.3296874999999999E-3</v>
      </c>
      <c r="W148" s="53">
        <v>1.425497685185185E-3</v>
      </c>
      <c r="X148" s="53">
        <v>1.5214236111111112E-3</v>
      </c>
      <c r="Y148" s="53">
        <v>1.6174305555555553E-3</v>
      </c>
      <c r="Z148" s="53">
        <v>1.7131365740740742E-3</v>
      </c>
      <c r="AA148" s="53">
        <v>1.8089467592592593E-3</v>
      </c>
      <c r="AB148" s="53">
        <v>1.9049305555555555E-3</v>
      </c>
      <c r="AC148" s="53">
        <v>2.0013425925925928E-3</v>
      </c>
      <c r="AD148" s="53">
        <v>2.0976967592592592E-3</v>
      </c>
      <c r="AE148" s="53">
        <v>2.1951736111111109E-3</v>
      </c>
      <c r="AF148" s="53">
        <v>2.2936226851851854E-3</v>
      </c>
      <c r="AG148" s="53">
        <v>2.392847222222222E-3</v>
      </c>
      <c r="AH148" s="53"/>
    </row>
    <row r="149" spans="1:34">
      <c r="A149" s="4" t="s">
        <v>134</v>
      </c>
      <c r="B149" s="4">
        <v>2020</v>
      </c>
      <c r="C149" s="24">
        <v>43890</v>
      </c>
      <c r="D149" s="4" t="s">
        <v>13</v>
      </c>
      <c r="E149" s="4" t="s">
        <v>518</v>
      </c>
      <c r="F149" s="4" t="s">
        <v>557</v>
      </c>
      <c r="G149" s="4" t="s">
        <v>29</v>
      </c>
      <c r="H149" s="4"/>
      <c r="I149" s="1">
        <v>11</v>
      </c>
      <c r="J149" s="4">
        <v>14.438000000000001</v>
      </c>
      <c r="K149" s="4">
        <v>23.055</v>
      </c>
      <c r="L149" s="4">
        <v>31.367000000000001</v>
      </c>
      <c r="M149" s="4">
        <v>39.679000000000002</v>
      </c>
      <c r="N149" s="4">
        <v>48.033000000000001</v>
      </c>
      <c r="O149" s="4">
        <v>56.414999999999999</v>
      </c>
      <c r="P149" s="53">
        <v>7.4969907407407407E-4</v>
      </c>
      <c r="Q149" s="53">
        <v>8.465162037037036E-4</v>
      </c>
      <c r="R149" s="53">
        <v>9.4341435185185186E-4</v>
      </c>
      <c r="S149" s="53">
        <v>1.0401851851851852E-3</v>
      </c>
      <c r="T149" s="53">
        <v>1.1372453703703705E-3</v>
      </c>
      <c r="U149" s="53">
        <v>1.2338541666666665E-3</v>
      </c>
      <c r="V149" s="53">
        <v>1.3304861111111113E-3</v>
      </c>
      <c r="W149" s="53">
        <v>1.4264699074074075E-3</v>
      </c>
      <c r="X149" s="53">
        <v>1.5228703703703704E-3</v>
      </c>
      <c r="Y149" s="53">
        <v>1.6192708333333335E-3</v>
      </c>
      <c r="Z149" s="53">
        <v>1.7151157407407408E-3</v>
      </c>
      <c r="AA149" s="53">
        <v>1.8128819444444444E-3</v>
      </c>
      <c r="AB149" s="53">
        <v>1.9091203703703703E-3</v>
      </c>
      <c r="AC149" s="53">
        <v>2.0055208333333335E-3</v>
      </c>
      <c r="AD149" s="53">
        <v>2.1024074074074074E-3</v>
      </c>
      <c r="AE149" s="53">
        <v>2.1994328703703703E-3</v>
      </c>
      <c r="AF149" s="53">
        <v>2.2964467592592594E-3</v>
      </c>
      <c r="AG149" s="53">
        <v>2.3939467592592593E-3</v>
      </c>
      <c r="AH149" s="53"/>
    </row>
    <row r="150" spans="1:34">
      <c r="A150" s="4" t="s">
        <v>134</v>
      </c>
      <c r="B150" s="4">
        <v>2020</v>
      </c>
      <c r="C150" s="24">
        <v>43890</v>
      </c>
      <c r="D150" s="4" t="s">
        <v>13</v>
      </c>
      <c r="E150" s="4" t="s">
        <v>518</v>
      </c>
      <c r="F150" s="4" t="s">
        <v>559</v>
      </c>
      <c r="G150" s="4" t="s">
        <v>25</v>
      </c>
      <c r="H150" s="4"/>
      <c r="I150" s="1">
        <v>12</v>
      </c>
      <c r="J150" s="4">
        <v>14.500999999999999</v>
      </c>
      <c r="K150" s="4">
        <v>23.17</v>
      </c>
      <c r="L150" s="4">
        <v>31.472999999999999</v>
      </c>
      <c r="M150" s="4">
        <v>39.671999999999997</v>
      </c>
      <c r="N150" s="4">
        <v>47.887999999999998</v>
      </c>
      <c r="O150" s="4">
        <v>56.101999999999997</v>
      </c>
      <c r="P150" s="53">
        <v>7.4502314814814819E-4</v>
      </c>
      <c r="Q150" s="53">
        <v>8.4109953703703701E-4</v>
      </c>
      <c r="R150" s="53">
        <v>9.3768518518518517E-4</v>
      </c>
      <c r="S150" s="53">
        <v>1.0346180555555556E-3</v>
      </c>
      <c r="T150" s="53">
        <v>1.1316435185185186E-3</v>
      </c>
      <c r="U150" s="53">
        <v>1.22875E-3</v>
      </c>
      <c r="V150" s="53">
        <v>1.3260416666666666E-3</v>
      </c>
      <c r="W150" s="53">
        <v>1.4232986111111111E-3</v>
      </c>
      <c r="X150" s="53">
        <v>1.521087962962963E-3</v>
      </c>
      <c r="Y150" s="53">
        <v>1.6190625000000001E-3</v>
      </c>
      <c r="Z150" s="53">
        <v>1.7170138888888888E-3</v>
      </c>
      <c r="AA150" s="53">
        <v>1.8150810185185188E-3</v>
      </c>
      <c r="AB150" s="53">
        <v>1.9129282407407409E-3</v>
      </c>
      <c r="AC150" s="53">
        <v>2.0109490740740743E-3</v>
      </c>
      <c r="AD150" s="53">
        <v>2.1091666666666667E-3</v>
      </c>
      <c r="AE150" s="53">
        <v>2.2075462962962964E-3</v>
      </c>
      <c r="AF150" s="53">
        <v>2.306736111111111E-3</v>
      </c>
      <c r="AG150" s="53">
        <v>2.4059606481481484E-3</v>
      </c>
      <c r="AH150" s="53"/>
    </row>
    <row r="151" spans="1:34">
      <c r="A151" s="4" t="s">
        <v>134</v>
      </c>
      <c r="B151" s="4">
        <v>2020</v>
      </c>
      <c r="C151" s="24">
        <v>43890</v>
      </c>
      <c r="D151" s="4" t="s">
        <v>13</v>
      </c>
      <c r="E151" s="4" t="s">
        <v>518</v>
      </c>
      <c r="F151" s="4" t="s">
        <v>1041</v>
      </c>
      <c r="G151" s="4" t="s">
        <v>29</v>
      </c>
      <c r="H151" s="4"/>
      <c r="I151" s="1">
        <v>13</v>
      </c>
      <c r="J151" s="4">
        <v>14.121</v>
      </c>
      <c r="K151" s="4">
        <v>22.876999999999999</v>
      </c>
      <c r="L151" s="4">
        <v>31.219000000000001</v>
      </c>
      <c r="M151" s="4">
        <v>39.417999999999999</v>
      </c>
      <c r="N151" s="4">
        <v>47.595999999999997</v>
      </c>
      <c r="O151" s="4">
        <v>55.753999999999998</v>
      </c>
      <c r="P151" s="53">
        <v>7.3918981481481481E-4</v>
      </c>
      <c r="Q151" s="53">
        <v>8.3318287037037041E-4</v>
      </c>
      <c r="R151" s="53">
        <v>9.2789351851851854E-4</v>
      </c>
      <c r="S151" s="53">
        <v>1.0232060185185186E-3</v>
      </c>
      <c r="T151" s="53">
        <v>1.1191203703703704E-3</v>
      </c>
      <c r="U151" s="53">
        <v>1.2152777777777778E-3</v>
      </c>
      <c r="V151" s="53">
        <v>1.3117476851851851E-3</v>
      </c>
      <c r="W151" s="53">
        <v>1.4084027777777775E-3</v>
      </c>
      <c r="X151" s="53">
        <v>1.5052083333333332E-3</v>
      </c>
      <c r="Y151" s="53">
        <v>1.6025694444444444E-3</v>
      </c>
      <c r="Z151" s="53">
        <v>1.7000810185185183E-3</v>
      </c>
      <c r="AA151" s="53">
        <v>1.7980324074074077E-3</v>
      </c>
      <c r="AB151" s="53">
        <v>1.8965046296296297E-3</v>
      </c>
      <c r="AC151" s="53">
        <v>1.9962615740740739E-3</v>
      </c>
      <c r="AD151" s="53">
        <v>2.0973148148148149E-3</v>
      </c>
      <c r="AE151" s="53">
        <v>2.1996527777777778E-3</v>
      </c>
      <c r="AF151" s="53">
        <v>2.3024305555555554E-3</v>
      </c>
      <c r="AG151" s="53">
        <v>2.4074768518518521E-3</v>
      </c>
      <c r="AH151" s="53"/>
    </row>
    <row r="152" spans="1:34">
      <c r="A152" s="4" t="s">
        <v>134</v>
      </c>
      <c r="B152" s="4">
        <v>2020</v>
      </c>
      <c r="C152" s="24">
        <v>43890</v>
      </c>
      <c r="D152" s="4" t="s">
        <v>13</v>
      </c>
      <c r="E152" s="4" t="s">
        <v>518</v>
      </c>
      <c r="F152" s="4" t="s">
        <v>1043</v>
      </c>
      <c r="G152" s="4" t="s">
        <v>36</v>
      </c>
      <c r="H152" s="4"/>
      <c r="I152" s="1">
        <v>14</v>
      </c>
      <c r="J152" s="4">
        <v>13.577</v>
      </c>
      <c r="K152" s="4">
        <v>22.106999999999999</v>
      </c>
      <c r="L152" s="4">
        <v>30.327999999999999</v>
      </c>
      <c r="M152" s="4">
        <v>38.540999999999997</v>
      </c>
      <c r="N152" s="4">
        <v>46.835999999999999</v>
      </c>
      <c r="O152" s="4">
        <v>55.220999999999997</v>
      </c>
      <c r="P152" s="53">
        <v>7.3634259259259258E-4</v>
      </c>
      <c r="Q152" s="53">
        <v>8.337037037037038E-4</v>
      </c>
      <c r="R152" s="53">
        <v>9.3167824074074073E-4</v>
      </c>
      <c r="S152" s="53">
        <v>1.0292824074074074E-3</v>
      </c>
      <c r="T152" s="53">
        <v>1.1263425925925926E-3</v>
      </c>
      <c r="U152" s="53">
        <v>1.2234837962962965E-3</v>
      </c>
      <c r="V152" s="53">
        <v>1.3204166666666668E-3</v>
      </c>
      <c r="W152" s="53">
        <v>1.417685185185185E-3</v>
      </c>
      <c r="X152" s="53">
        <v>1.5156944444444443E-3</v>
      </c>
      <c r="Y152" s="53">
        <v>1.6146296296296297E-3</v>
      </c>
      <c r="Z152" s="53">
        <v>1.7127662037037035E-3</v>
      </c>
      <c r="AA152" s="53">
        <v>1.8111342592592591E-3</v>
      </c>
      <c r="AB152" s="53">
        <v>1.909247685185185E-3</v>
      </c>
      <c r="AC152" s="53">
        <v>2.0075578703703705E-3</v>
      </c>
      <c r="AD152" s="53">
        <v>2.1062847222222221E-3</v>
      </c>
      <c r="AE152" s="53">
        <v>2.2060995370370372E-3</v>
      </c>
      <c r="AF152" s="53">
        <v>2.3067245370370373E-3</v>
      </c>
      <c r="AG152" s="53">
        <v>2.4087731481481482E-3</v>
      </c>
      <c r="AH152" s="53"/>
    </row>
    <row r="153" spans="1:34">
      <c r="A153" s="4" t="s">
        <v>134</v>
      </c>
      <c r="B153" s="4">
        <v>2020</v>
      </c>
      <c r="C153" s="24">
        <v>43890</v>
      </c>
      <c r="D153" s="4" t="s">
        <v>13</v>
      </c>
      <c r="E153" s="4" t="s">
        <v>518</v>
      </c>
      <c r="F153" s="4" t="s">
        <v>569</v>
      </c>
      <c r="G153" s="4" t="s">
        <v>56</v>
      </c>
      <c r="H153" s="4"/>
      <c r="I153" s="1">
        <v>15</v>
      </c>
      <c r="J153" s="4">
        <v>15.635</v>
      </c>
      <c r="K153" s="4">
        <v>24.698</v>
      </c>
      <c r="L153" s="4">
        <v>32.972000000000001</v>
      </c>
      <c r="M153" s="4">
        <v>40.972999999999999</v>
      </c>
      <c r="N153" s="4">
        <v>48.88</v>
      </c>
      <c r="O153" s="4">
        <v>56.816000000000003</v>
      </c>
      <c r="P153" s="53">
        <v>7.5002314814814821E-4</v>
      </c>
      <c r="Q153" s="53">
        <v>8.4297453703703704E-4</v>
      </c>
      <c r="R153" s="53">
        <v>9.3765046296296294E-4</v>
      </c>
      <c r="S153" s="53">
        <v>1.0322453703703702E-3</v>
      </c>
      <c r="T153" s="53">
        <v>1.128287037037037E-3</v>
      </c>
      <c r="U153" s="53">
        <v>1.224988425925926E-3</v>
      </c>
      <c r="V153" s="53">
        <v>1.3222800925925926E-3</v>
      </c>
      <c r="W153" s="53">
        <v>1.4201041666666667E-3</v>
      </c>
      <c r="X153" s="53">
        <v>1.5188541666666666E-3</v>
      </c>
      <c r="Y153" s="53">
        <v>1.6176388888888889E-3</v>
      </c>
      <c r="Z153" s="53">
        <v>1.7173032407407406E-3</v>
      </c>
      <c r="AA153" s="53">
        <v>1.8176273148148147E-3</v>
      </c>
      <c r="AB153" s="53">
        <v>1.9180787037037037E-3</v>
      </c>
      <c r="AC153" s="53">
        <v>2.0189351851851852E-3</v>
      </c>
      <c r="AD153" s="53">
        <v>2.1200810185185185E-3</v>
      </c>
      <c r="AE153" s="53">
        <v>2.2220833333333333E-3</v>
      </c>
      <c r="AF153" s="53">
        <v>2.3242129629629628E-3</v>
      </c>
      <c r="AG153" s="53">
        <v>2.4270717592592595E-3</v>
      </c>
      <c r="AH153" s="53"/>
    </row>
    <row r="154" spans="1:34">
      <c r="A154" s="4" t="s">
        <v>134</v>
      </c>
      <c r="B154" s="4">
        <v>2020</v>
      </c>
      <c r="C154" s="24">
        <v>43890</v>
      </c>
      <c r="D154" s="4" t="s">
        <v>13</v>
      </c>
      <c r="E154" s="4" t="s">
        <v>518</v>
      </c>
      <c r="F154" s="4" t="s">
        <v>1044</v>
      </c>
      <c r="G154" s="4" t="s">
        <v>53</v>
      </c>
      <c r="H154" s="4"/>
      <c r="I154" s="1">
        <v>16</v>
      </c>
      <c r="J154" s="4">
        <v>14.108000000000001</v>
      </c>
      <c r="K154" s="4">
        <v>22.779</v>
      </c>
      <c r="L154" s="4">
        <v>31.03</v>
      </c>
      <c r="M154" s="4">
        <v>39.197000000000003</v>
      </c>
      <c r="N154" s="4">
        <v>47.389000000000003</v>
      </c>
      <c r="O154" s="4">
        <v>55.639000000000003</v>
      </c>
      <c r="P154" s="53">
        <v>7.4057870370370369E-4</v>
      </c>
      <c r="Q154" s="53">
        <v>8.3813657407407404E-4</v>
      </c>
      <c r="R154" s="53">
        <v>9.3563657407407408E-4</v>
      </c>
      <c r="S154" s="53">
        <v>1.0334606481481482E-3</v>
      </c>
      <c r="T154" s="53">
        <v>1.1316319444444444E-3</v>
      </c>
      <c r="U154" s="53">
        <v>1.2302893518518518E-3</v>
      </c>
      <c r="V154" s="53">
        <v>1.3290162037037038E-3</v>
      </c>
      <c r="W154" s="53">
        <v>1.4281134259259262E-3</v>
      </c>
      <c r="X154" s="53">
        <v>1.5274537037037036E-3</v>
      </c>
      <c r="Y154" s="53">
        <v>1.6269097222222223E-3</v>
      </c>
      <c r="Z154" s="53">
        <v>1.7266550925925928E-3</v>
      </c>
      <c r="AA154" s="53">
        <v>1.8272222222222221E-3</v>
      </c>
      <c r="AB154" s="53">
        <v>1.9281249999999999E-3</v>
      </c>
      <c r="AC154" s="53">
        <v>2.0296875000000002E-3</v>
      </c>
      <c r="AD154" s="53">
        <v>2.1320949074074076E-3</v>
      </c>
      <c r="AE154" s="53">
        <v>2.2343055555555558E-3</v>
      </c>
      <c r="AF154" s="53">
        <v>2.3359027777777779E-3</v>
      </c>
      <c r="AG154" s="53">
        <v>2.437962962962963E-3</v>
      </c>
      <c r="AH154" s="53"/>
    </row>
    <row r="155" spans="1:34">
      <c r="A155" s="4" t="s">
        <v>134</v>
      </c>
      <c r="B155" s="4">
        <v>2020</v>
      </c>
      <c r="C155" s="24">
        <v>43890</v>
      </c>
      <c r="D155" s="4" t="s">
        <v>13</v>
      </c>
      <c r="E155" s="4" t="s">
        <v>518</v>
      </c>
      <c r="F155" s="4" t="s">
        <v>334</v>
      </c>
      <c r="G155" s="4" t="s">
        <v>121</v>
      </c>
      <c r="H155" s="4"/>
      <c r="I155" s="1">
        <v>17</v>
      </c>
      <c r="J155" s="4">
        <v>14.038</v>
      </c>
      <c r="K155" s="4">
        <v>22.715</v>
      </c>
      <c r="L155" s="4">
        <v>31.158000000000001</v>
      </c>
      <c r="M155" s="4">
        <v>39.610999999999997</v>
      </c>
      <c r="N155" s="4">
        <v>48.110999999999997</v>
      </c>
      <c r="O155" s="4">
        <v>56.579000000000001</v>
      </c>
      <c r="P155" s="53">
        <v>7.5305555555555553E-4</v>
      </c>
      <c r="Q155" s="53">
        <v>8.5122685185185182E-4</v>
      </c>
      <c r="R155" s="53">
        <v>9.496064814814814E-4</v>
      </c>
      <c r="S155" s="53">
        <v>1.047962962962963E-3</v>
      </c>
      <c r="T155" s="53">
        <v>1.1459837962962962E-3</v>
      </c>
      <c r="U155" s="53">
        <v>1.2439351851851852E-3</v>
      </c>
      <c r="V155" s="53">
        <v>1.3420717592592592E-3</v>
      </c>
      <c r="W155" s="53">
        <v>1.4401157407407409E-3</v>
      </c>
      <c r="X155" s="53">
        <v>1.5389814814814817E-3</v>
      </c>
      <c r="Y155" s="53">
        <v>1.638622685185185E-3</v>
      </c>
      <c r="Z155" s="53">
        <v>1.7386574074074075E-3</v>
      </c>
      <c r="AA155" s="53">
        <v>1.8397916666666669E-3</v>
      </c>
      <c r="AB155" s="53">
        <v>1.9413194444444445E-3</v>
      </c>
      <c r="AC155" s="53">
        <v>2.0434837962962963E-3</v>
      </c>
      <c r="AD155" s="53">
        <v>2.1467592592592593E-3</v>
      </c>
      <c r="AE155" s="53">
        <v>2.2502662037037035E-3</v>
      </c>
      <c r="AF155" s="53">
        <v>2.3533333333333331E-3</v>
      </c>
      <c r="AG155" s="53">
        <v>2.4572222222222222E-3</v>
      </c>
      <c r="AH155" s="53"/>
    </row>
    <row r="156" spans="1:34">
      <c r="A156" s="4" t="s">
        <v>134</v>
      </c>
      <c r="B156" s="4">
        <v>2020</v>
      </c>
      <c r="C156" s="24">
        <v>43890</v>
      </c>
      <c r="D156" s="4" t="s">
        <v>13</v>
      </c>
      <c r="E156" s="4" t="s">
        <v>518</v>
      </c>
      <c r="F156" s="4" t="s">
        <v>338</v>
      </c>
      <c r="G156" s="4" t="s">
        <v>17</v>
      </c>
      <c r="H156" s="4"/>
      <c r="I156" s="1">
        <v>18</v>
      </c>
      <c r="J156" s="4">
        <v>13.952999999999999</v>
      </c>
      <c r="K156" s="4">
        <v>22.792999999999999</v>
      </c>
      <c r="L156" s="4">
        <v>31.123999999999999</v>
      </c>
      <c r="M156" s="4">
        <v>39.325000000000003</v>
      </c>
      <c r="N156" s="4">
        <v>47.564999999999998</v>
      </c>
      <c r="O156" s="4">
        <v>55.853000000000002</v>
      </c>
      <c r="P156" s="53">
        <v>7.4325231481481475E-4</v>
      </c>
      <c r="Q156" s="53">
        <v>8.4091435185185181E-4</v>
      </c>
      <c r="R156" s="53">
        <v>9.3865740740740726E-4</v>
      </c>
      <c r="S156" s="53">
        <v>1.0372453703703704E-3</v>
      </c>
      <c r="T156" s="53">
        <v>1.1366319444444445E-3</v>
      </c>
      <c r="U156" s="53">
        <v>1.2360532407407409E-3</v>
      </c>
      <c r="V156" s="53">
        <v>1.336215277777778E-3</v>
      </c>
      <c r="W156" s="53">
        <v>1.4366435185185185E-3</v>
      </c>
      <c r="X156" s="53">
        <v>1.5375115740740742E-3</v>
      </c>
      <c r="Y156" s="53">
        <v>1.6387152777777778E-3</v>
      </c>
      <c r="Z156" s="53">
        <v>1.740914351851852E-3</v>
      </c>
      <c r="AA156" s="53">
        <v>1.8437499999999999E-3</v>
      </c>
      <c r="AB156" s="53">
        <v>1.9478935185185183E-3</v>
      </c>
      <c r="AC156" s="53">
        <v>2.0521527777777777E-3</v>
      </c>
      <c r="AD156" s="53">
        <v>2.1566435185185187E-3</v>
      </c>
      <c r="AE156" s="53">
        <v>2.2619212962962962E-3</v>
      </c>
      <c r="AF156" s="53">
        <v>2.3682870370370372E-3</v>
      </c>
      <c r="AG156" s="53">
        <v>2.4753472222222221E-3</v>
      </c>
      <c r="AH156" s="53"/>
    </row>
    <row r="157" spans="1:34">
      <c r="A157" s="4" t="s">
        <v>134</v>
      </c>
      <c r="B157" s="4">
        <v>2020</v>
      </c>
      <c r="C157" s="24">
        <v>43890</v>
      </c>
      <c r="D157" s="4" t="s">
        <v>13</v>
      </c>
      <c r="E157" s="4" t="s">
        <v>518</v>
      </c>
      <c r="F157" s="4" t="s">
        <v>1153</v>
      </c>
      <c r="G157" s="4" t="s">
        <v>53</v>
      </c>
      <c r="H157" s="4"/>
      <c r="I157" s="1">
        <v>19</v>
      </c>
      <c r="J157" s="4">
        <v>14.352</v>
      </c>
      <c r="K157" s="4">
        <v>23.015999999999998</v>
      </c>
      <c r="L157" s="4">
        <v>31.503</v>
      </c>
      <c r="M157" s="4">
        <v>39.908000000000001</v>
      </c>
      <c r="N157" s="4">
        <v>48.284999999999997</v>
      </c>
      <c r="O157" s="4">
        <v>56.689</v>
      </c>
      <c r="P157" s="53">
        <v>7.5461805555555558E-4</v>
      </c>
      <c r="Q157" s="53">
        <v>8.5368055555555555E-4</v>
      </c>
      <c r="R157" s="53">
        <v>9.531597222222221E-4</v>
      </c>
      <c r="S157" s="53">
        <v>1.0530902777777776E-3</v>
      </c>
      <c r="T157" s="53">
        <v>1.1532175925925926E-3</v>
      </c>
      <c r="U157" s="53">
        <v>1.2540625E-3</v>
      </c>
      <c r="V157" s="53">
        <v>1.3528587962962964E-3</v>
      </c>
      <c r="W157" s="53">
        <v>1.4520370370370373E-3</v>
      </c>
      <c r="X157" s="53">
        <v>1.5526157407407407E-3</v>
      </c>
      <c r="Y157" s="53">
        <v>1.6540625000000002E-3</v>
      </c>
      <c r="Z157" s="53">
        <v>1.757199074074074E-3</v>
      </c>
      <c r="AA157" s="53">
        <v>1.8614699074074074E-3</v>
      </c>
      <c r="AB157" s="53">
        <v>1.9674189814814814E-3</v>
      </c>
      <c r="AC157" s="53">
        <v>2.0731597222222223E-3</v>
      </c>
      <c r="AD157" s="53">
        <v>2.1801504629629627E-3</v>
      </c>
      <c r="AE157" s="53">
        <v>2.2872569444444446E-3</v>
      </c>
      <c r="AF157" s="53">
        <v>2.3935300925925925E-3</v>
      </c>
      <c r="AG157" s="53">
        <v>2.5016435185185185E-3</v>
      </c>
      <c r="AH157" s="53"/>
    </row>
    <row r="158" spans="1:34">
      <c r="A158" s="4" t="s">
        <v>134</v>
      </c>
      <c r="B158" s="4">
        <v>2020</v>
      </c>
      <c r="C158" s="24">
        <v>43890</v>
      </c>
      <c r="D158" s="4" t="s">
        <v>13</v>
      </c>
      <c r="E158" s="4" t="s">
        <v>518</v>
      </c>
      <c r="F158" s="4" t="s">
        <v>1050</v>
      </c>
      <c r="G158" s="4" t="s">
        <v>175</v>
      </c>
      <c r="H158" s="4"/>
      <c r="I158" s="1">
        <v>20</v>
      </c>
      <c r="J158" s="4">
        <v>14.984999999999999</v>
      </c>
      <c r="K158" s="4">
        <v>24.05</v>
      </c>
      <c r="L158" s="4">
        <v>32.843000000000004</v>
      </c>
      <c r="M158" s="4">
        <v>41.631999999999998</v>
      </c>
      <c r="N158" s="4">
        <v>50.406999999999996</v>
      </c>
      <c r="O158" s="4">
        <v>59.183999999999997</v>
      </c>
      <c r="P158" s="53">
        <v>7.8685185185185184E-4</v>
      </c>
      <c r="Q158" s="53">
        <v>8.8940972222222232E-4</v>
      </c>
      <c r="R158" s="53">
        <v>9.9214120370370363E-4</v>
      </c>
      <c r="S158" s="53">
        <v>1.094976851851852E-3</v>
      </c>
      <c r="T158" s="53">
        <v>1.1975E-3</v>
      </c>
      <c r="U158" s="53">
        <v>1.3000462962962963E-3</v>
      </c>
      <c r="V158" s="53">
        <v>1.402638888888889E-3</v>
      </c>
      <c r="W158" s="53">
        <v>1.5054513888888889E-3</v>
      </c>
      <c r="X158" s="53">
        <v>1.6080092592592593E-3</v>
      </c>
      <c r="Y158" s="53">
        <v>1.711435185185185E-3</v>
      </c>
      <c r="Z158" s="53">
        <v>1.8148842592592591E-3</v>
      </c>
      <c r="AA158" s="53">
        <v>1.9158680555555554E-3</v>
      </c>
      <c r="AB158" s="53">
        <v>2.0157175925925924E-3</v>
      </c>
      <c r="AC158" s="53">
        <v>2.115775462962963E-3</v>
      </c>
      <c r="AD158" s="53">
        <v>2.215289351851852E-3</v>
      </c>
      <c r="AE158" s="53">
        <v>2.3152430555555552E-3</v>
      </c>
      <c r="AF158" s="53">
        <v>2.4156134259259257E-3</v>
      </c>
      <c r="AG158" s="53">
        <v>2.5169791666666665E-3</v>
      </c>
      <c r="AH158" s="53"/>
    </row>
    <row r="159" spans="1:34">
      <c r="A159" s="4" t="s">
        <v>134</v>
      </c>
      <c r="B159" s="4">
        <v>2020</v>
      </c>
      <c r="C159" s="24">
        <v>43890</v>
      </c>
      <c r="D159" s="4" t="s">
        <v>13</v>
      </c>
      <c r="E159" s="4" t="s">
        <v>518</v>
      </c>
      <c r="F159" s="4" t="s">
        <v>344</v>
      </c>
      <c r="G159" s="4" t="s">
        <v>175</v>
      </c>
      <c r="H159" s="4"/>
      <c r="I159" s="1">
        <v>21</v>
      </c>
      <c r="J159" s="4">
        <v>14.581</v>
      </c>
      <c r="K159" s="4">
        <v>23.678000000000001</v>
      </c>
      <c r="L159" s="4">
        <v>32.515999999999998</v>
      </c>
      <c r="M159" s="4">
        <v>41.328000000000003</v>
      </c>
      <c r="N159" s="4">
        <v>50.079000000000001</v>
      </c>
      <c r="O159" s="4">
        <v>58.762</v>
      </c>
      <c r="P159" s="53">
        <v>7.8015046296296296E-4</v>
      </c>
      <c r="Q159" s="53">
        <v>8.7817129629629627E-4</v>
      </c>
      <c r="R159" s="53">
        <v>9.7342592592592587E-4</v>
      </c>
      <c r="S159" s="53">
        <v>1.069247685185185E-3</v>
      </c>
      <c r="T159" s="53">
        <v>1.1665277777777778E-3</v>
      </c>
      <c r="U159" s="53">
        <v>1.2647106481481483E-3</v>
      </c>
      <c r="V159" s="53">
        <v>1.3635185185185185E-3</v>
      </c>
      <c r="W159" s="53">
        <v>1.4641435185185183E-3</v>
      </c>
      <c r="X159" s="53">
        <v>1.5654166666666666E-3</v>
      </c>
      <c r="Y159" s="53">
        <v>1.6678472222222223E-3</v>
      </c>
      <c r="Z159" s="53">
        <v>1.7715046296296296E-3</v>
      </c>
      <c r="AA159" s="53">
        <v>1.8759837962962964E-3</v>
      </c>
      <c r="AB159" s="53">
        <v>1.9819444444444446E-3</v>
      </c>
      <c r="AC159" s="53">
        <v>2.0881944444444446E-3</v>
      </c>
      <c r="AD159" s="53">
        <v>2.1949999999999999E-3</v>
      </c>
      <c r="AE159" s="53">
        <v>2.3023379629629631E-3</v>
      </c>
      <c r="AF159" s="53">
        <v>2.4094675925925928E-3</v>
      </c>
      <c r="AG159" s="53">
        <v>2.5177083333333332E-3</v>
      </c>
      <c r="AH159" s="53"/>
    </row>
    <row r="160" spans="1:34">
      <c r="A160" s="4" t="s">
        <v>134</v>
      </c>
      <c r="B160" s="4">
        <v>2020</v>
      </c>
      <c r="C160" s="24">
        <v>43890</v>
      </c>
      <c r="D160" s="4" t="s">
        <v>13</v>
      </c>
      <c r="E160" s="4" t="s">
        <v>518</v>
      </c>
      <c r="F160" s="4" t="s">
        <v>328</v>
      </c>
      <c r="G160" s="4" t="s">
        <v>237</v>
      </c>
      <c r="H160" s="4"/>
      <c r="I160" s="1">
        <v>22</v>
      </c>
      <c r="J160" s="4">
        <v>13.962999999999999</v>
      </c>
      <c r="K160" s="4">
        <v>22.779</v>
      </c>
      <c r="L160" s="4">
        <v>31.414999999999999</v>
      </c>
      <c r="M160" s="4">
        <v>40.055</v>
      </c>
      <c r="N160" s="4">
        <v>48.805</v>
      </c>
      <c r="O160" s="4">
        <v>57.7</v>
      </c>
      <c r="P160" s="53">
        <v>7.7305555555555548E-4</v>
      </c>
      <c r="Q160" s="53">
        <v>8.8054398148148161E-4</v>
      </c>
      <c r="R160" s="53">
        <v>9.8918981481481492E-4</v>
      </c>
      <c r="S160" s="53">
        <v>1.0988773148148149E-3</v>
      </c>
      <c r="T160" s="53">
        <v>1.2090972222222221E-3</v>
      </c>
      <c r="U160" s="53">
        <v>1.3190856481481482E-3</v>
      </c>
      <c r="V160" s="53">
        <v>1.4129513888888889E-3</v>
      </c>
      <c r="W160" s="53">
        <v>1.5343055555555555E-3</v>
      </c>
      <c r="X160" s="53">
        <v>1.6426967592592593E-3</v>
      </c>
      <c r="Y160" s="53">
        <v>1.7516666666666668E-3</v>
      </c>
      <c r="Z160" s="53">
        <v>1.8615625000000002E-3</v>
      </c>
      <c r="AA160" s="53">
        <v>1.9720601851851852E-3</v>
      </c>
      <c r="AB160" s="53">
        <v>2.0836111111111112E-3</v>
      </c>
      <c r="AC160" s="53">
        <v>2.1955555555555556E-3</v>
      </c>
      <c r="AD160" s="53">
        <v>2.3075925925925924E-3</v>
      </c>
      <c r="AE160" s="53">
        <v>2.4193518518518518E-3</v>
      </c>
      <c r="AF160" s="53">
        <v>2.5316435185185186E-3</v>
      </c>
      <c r="AG160" s="53">
        <v>2.644340277777778E-3</v>
      </c>
      <c r="AH160" s="53"/>
    </row>
    <row r="161" spans="1:34">
      <c r="A161" s="4" t="s">
        <v>134</v>
      </c>
      <c r="B161" s="4">
        <v>2020</v>
      </c>
      <c r="C161" s="43">
        <v>43890</v>
      </c>
      <c r="D161" s="4" t="s">
        <v>13</v>
      </c>
      <c r="E161" s="4" t="s">
        <v>210</v>
      </c>
      <c r="F161" s="4" t="s">
        <v>1035</v>
      </c>
      <c r="G161" s="4" t="s">
        <v>67</v>
      </c>
      <c r="H161" s="4"/>
      <c r="I161" s="1">
        <v>1</v>
      </c>
      <c r="J161" s="4">
        <v>14.013</v>
      </c>
      <c r="K161" s="4">
        <v>22.262</v>
      </c>
      <c r="L161" s="4">
        <v>30.053999999999998</v>
      </c>
      <c r="M161" s="4">
        <v>37.747999999999998</v>
      </c>
      <c r="N161" s="4">
        <v>45.335999999999999</v>
      </c>
      <c r="O161" s="4">
        <v>52.91</v>
      </c>
      <c r="P161" s="53">
        <v>7.0049768518518519E-4</v>
      </c>
      <c r="Q161" s="53">
        <v>7.8950231481481482E-4</v>
      </c>
      <c r="R161" s="53">
        <v>8.7973379629629632E-4</v>
      </c>
      <c r="S161" s="53">
        <v>9.7054398148148152E-4</v>
      </c>
      <c r="T161" s="53">
        <v>1.061863425925926E-3</v>
      </c>
      <c r="U161" s="53">
        <v>1.1537615740740742E-3</v>
      </c>
      <c r="V161" s="53">
        <v>1.2458912037037037E-3</v>
      </c>
      <c r="W161" s="53">
        <v>1.3375231481481482E-3</v>
      </c>
      <c r="X161" s="53">
        <v>1.4304745370370372E-3</v>
      </c>
      <c r="Y161" s="53">
        <v>1.5235185185185185E-3</v>
      </c>
      <c r="Z161" s="53">
        <v>1.617013888888889E-3</v>
      </c>
      <c r="AA161" s="53">
        <v>1.7111689814814817E-3</v>
      </c>
      <c r="AB161" s="53">
        <v>1.8059259259259259E-3</v>
      </c>
      <c r="AC161" s="53">
        <v>1.9007754629629628E-3</v>
      </c>
      <c r="AD161" s="53">
        <v>1.9959027777777774E-3</v>
      </c>
      <c r="AE161" s="53">
        <v>2.0905208333333331E-3</v>
      </c>
      <c r="AF161" s="53">
        <v>2.1852546296296294E-3</v>
      </c>
      <c r="AG161" s="53">
        <v>2.279363425925926E-3</v>
      </c>
      <c r="AH161" s="53"/>
    </row>
    <row r="162" spans="1:34">
      <c r="A162" s="4" t="s">
        <v>134</v>
      </c>
      <c r="B162" s="4">
        <v>2020</v>
      </c>
      <c r="C162" s="43">
        <v>43890</v>
      </c>
      <c r="D162" s="4" t="s">
        <v>13</v>
      </c>
      <c r="E162" s="4" t="s">
        <v>210</v>
      </c>
      <c r="F162" s="4" t="s">
        <v>643</v>
      </c>
      <c r="G162" s="4" t="s">
        <v>15</v>
      </c>
      <c r="H162" s="4"/>
      <c r="I162" s="1">
        <v>2</v>
      </c>
      <c r="J162" s="4">
        <v>14.237</v>
      </c>
      <c r="K162" s="4">
        <v>22.716999999999999</v>
      </c>
      <c r="L162" s="4">
        <v>30.635999999999999</v>
      </c>
      <c r="M162" s="4">
        <v>38.314999999999998</v>
      </c>
      <c r="N162" s="4">
        <v>45.932000000000002</v>
      </c>
      <c r="O162" s="4">
        <v>53.58</v>
      </c>
      <c r="P162" s="53">
        <v>7.0947916666666653E-4</v>
      </c>
      <c r="Q162" s="53">
        <v>7.9937500000000006E-4</v>
      </c>
      <c r="R162" s="53">
        <v>8.9009259259259261E-4</v>
      </c>
      <c r="S162" s="53">
        <v>9.8193287037037042E-4</v>
      </c>
      <c r="T162" s="53">
        <v>1.0752083333333334E-3</v>
      </c>
      <c r="U162" s="53">
        <v>1.1689699074074074E-3</v>
      </c>
      <c r="V162" s="53">
        <v>1.2635648148148148E-3</v>
      </c>
      <c r="W162" s="53">
        <v>1.3590856481481481E-3</v>
      </c>
      <c r="X162" s="53">
        <v>1.4554861111111112E-3</v>
      </c>
      <c r="Y162" s="53">
        <v>1.5527199074074074E-3</v>
      </c>
      <c r="Z162" s="53">
        <v>1.6501388888888887E-3</v>
      </c>
      <c r="AA162" s="53">
        <v>1.7479976851851849E-3</v>
      </c>
      <c r="AB162" s="53">
        <v>1.846284722222222E-3</v>
      </c>
      <c r="AC162" s="53">
        <v>1.9465277777777777E-3</v>
      </c>
      <c r="AD162" s="53">
        <v>2.0472800925925927E-3</v>
      </c>
      <c r="AE162" s="53">
        <v>2.1483564814814816E-3</v>
      </c>
      <c r="AF162" s="53">
        <v>2.2501851851851854E-3</v>
      </c>
      <c r="AG162" s="53">
        <v>2.3521875000000001E-3</v>
      </c>
      <c r="AH162" s="53"/>
    </row>
    <row r="163" spans="1:34">
      <c r="A163" s="4" t="s">
        <v>134</v>
      </c>
      <c r="B163" s="4">
        <v>2020</v>
      </c>
      <c r="C163" s="41">
        <v>43890</v>
      </c>
      <c r="D163" s="4" t="s">
        <v>13</v>
      </c>
      <c r="E163" s="4" t="s">
        <v>211</v>
      </c>
      <c r="F163" s="4" t="s">
        <v>642</v>
      </c>
      <c r="G163" s="4" t="s">
        <v>15</v>
      </c>
      <c r="H163" s="4"/>
      <c r="I163" s="1">
        <v>3</v>
      </c>
      <c r="J163" s="4">
        <v>14.417</v>
      </c>
      <c r="K163" s="4">
        <v>23.414000000000001</v>
      </c>
      <c r="L163" s="4">
        <v>31.795999999999999</v>
      </c>
      <c r="M163" s="4">
        <v>40.078000000000003</v>
      </c>
      <c r="N163" s="4">
        <v>48.348999999999997</v>
      </c>
      <c r="O163" s="4">
        <v>56.600999999999999</v>
      </c>
      <c r="P163" s="53">
        <v>7.5008101851851841E-4</v>
      </c>
      <c r="Q163" s="53">
        <v>8.4503472222222228E-4</v>
      </c>
      <c r="R163" s="53">
        <v>9.4009259259259263E-4</v>
      </c>
      <c r="S163" s="53">
        <v>1.0348611111111112E-3</v>
      </c>
      <c r="T163" s="53">
        <v>1.1295717592592592E-3</v>
      </c>
      <c r="U163" s="53">
        <v>1.2242476851851852E-3</v>
      </c>
      <c r="V163" s="53">
        <v>1.3187962962962962E-3</v>
      </c>
      <c r="W163" s="53">
        <v>1.4133796296296297E-3</v>
      </c>
      <c r="X163" s="53">
        <v>1.5079745370370368E-3</v>
      </c>
      <c r="Y163" s="53">
        <v>1.6024537037037038E-3</v>
      </c>
      <c r="Z163" s="53">
        <v>1.6974652777777778E-3</v>
      </c>
      <c r="AA163" s="53">
        <v>1.7928819444444444E-3</v>
      </c>
      <c r="AB163" s="53">
        <v>1.8886111111111109E-3</v>
      </c>
      <c r="AC163" s="53">
        <v>1.9840740740740739E-3</v>
      </c>
      <c r="AD163" s="53">
        <v>2.0796759259259262E-3</v>
      </c>
      <c r="AE163" s="53">
        <v>2.1754050925925925E-3</v>
      </c>
      <c r="AF163" s="53">
        <v>2.2697800925925928E-3</v>
      </c>
      <c r="AG163" s="53">
        <v>2.364398148148148E-3</v>
      </c>
      <c r="AH163" s="53"/>
    </row>
    <row r="164" spans="1:34">
      <c r="A164" s="4" t="s">
        <v>134</v>
      </c>
      <c r="B164" s="4">
        <v>2020</v>
      </c>
      <c r="C164" s="41">
        <v>43890</v>
      </c>
      <c r="D164" s="4" t="s">
        <v>13</v>
      </c>
      <c r="E164" s="4" t="s">
        <v>211</v>
      </c>
      <c r="F164" s="4" t="s">
        <v>632</v>
      </c>
      <c r="G164" s="4" t="s">
        <v>15</v>
      </c>
      <c r="H164" s="4"/>
      <c r="I164" s="1">
        <v>4</v>
      </c>
      <c r="J164" s="4">
        <v>14.180999999999999</v>
      </c>
      <c r="K164" s="4">
        <v>23.06</v>
      </c>
      <c r="L164" s="4">
        <v>31.523</v>
      </c>
      <c r="M164" s="4">
        <v>39.787999999999997</v>
      </c>
      <c r="N164" s="4">
        <v>48.005000000000003</v>
      </c>
      <c r="O164" s="4">
        <v>56.19</v>
      </c>
      <c r="P164" s="53">
        <v>7.4535879629629637E-4</v>
      </c>
      <c r="Q164" s="53">
        <v>8.4065972222222224E-4</v>
      </c>
      <c r="R164" s="53">
        <v>9.3603009259259258E-4</v>
      </c>
      <c r="S164" s="53">
        <v>1.0314351851851854E-3</v>
      </c>
      <c r="T164" s="53">
        <v>1.1275462962962964E-3</v>
      </c>
      <c r="U164" s="53">
        <v>1.223923611111111E-3</v>
      </c>
      <c r="V164" s="53">
        <v>1.3207523148148147E-3</v>
      </c>
      <c r="W164" s="53">
        <v>1.4171180555555554E-3</v>
      </c>
      <c r="X164" s="53">
        <v>1.5132060185185185E-3</v>
      </c>
      <c r="Y164" s="53">
        <v>1.6097106481481481E-3</v>
      </c>
      <c r="Z164" s="53">
        <v>1.7062384259259262E-3</v>
      </c>
      <c r="AA164" s="53">
        <v>1.8026041666666665E-3</v>
      </c>
      <c r="AB164" s="53">
        <v>1.8988657407407407E-3</v>
      </c>
      <c r="AC164" s="53">
        <v>1.9956944444444445E-3</v>
      </c>
      <c r="AD164" s="53">
        <v>2.0927546296296297E-3</v>
      </c>
      <c r="AE164" s="53">
        <v>2.1900000000000001E-3</v>
      </c>
      <c r="AF164" s="53">
        <v>2.2880208333333333E-3</v>
      </c>
      <c r="AG164" s="53">
        <v>2.3882175925925924E-3</v>
      </c>
      <c r="AH164" s="53"/>
    </row>
    <row r="165" spans="1:34">
      <c r="A165" s="5" t="s">
        <v>176</v>
      </c>
      <c r="B165" s="5">
        <v>2019</v>
      </c>
      <c r="C165" s="6">
        <v>43526</v>
      </c>
      <c r="D165" s="5" t="s">
        <v>13</v>
      </c>
      <c r="E165" s="52" t="s">
        <v>518</v>
      </c>
      <c r="F165" t="s">
        <v>643</v>
      </c>
      <c r="G165" t="s">
        <v>15</v>
      </c>
      <c r="I165" s="47">
        <v>1</v>
      </c>
      <c r="J165">
        <v>14.287000000000001</v>
      </c>
      <c r="K165">
        <v>22.939</v>
      </c>
      <c r="L165">
        <v>31.018999999999998</v>
      </c>
      <c r="M165">
        <v>38.956000000000003</v>
      </c>
      <c r="N165">
        <v>46.853999999999999</v>
      </c>
      <c r="O165">
        <v>54.924999999999997</v>
      </c>
      <c r="P165" t="s">
        <v>5410</v>
      </c>
      <c r="Q165" t="s">
        <v>5411</v>
      </c>
      <c r="R165" t="s">
        <v>5412</v>
      </c>
      <c r="S165" t="s">
        <v>5413</v>
      </c>
      <c r="T165" t="s">
        <v>5414</v>
      </c>
      <c r="U165" t="s">
        <v>5415</v>
      </c>
      <c r="V165" t="s">
        <v>5416</v>
      </c>
      <c r="W165" t="s">
        <v>5417</v>
      </c>
      <c r="X165" t="s">
        <v>5418</v>
      </c>
      <c r="Y165" t="s">
        <v>5419</v>
      </c>
      <c r="Z165" t="s">
        <v>5420</v>
      </c>
      <c r="AA165" t="s">
        <v>5421</v>
      </c>
      <c r="AB165" t="s">
        <v>5422</v>
      </c>
      <c r="AC165" t="s">
        <v>5423</v>
      </c>
      <c r="AD165" t="s">
        <v>5424</v>
      </c>
      <c r="AE165" t="s">
        <v>5425</v>
      </c>
      <c r="AF165" t="s">
        <v>5426</v>
      </c>
      <c r="AG165" t="s">
        <v>5427</v>
      </c>
    </row>
    <row r="166" spans="1:34">
      <c r="A166" s="5" t="s">
        <v>176</v>
      </c>
      <c r="B166" s="5">
        <v>2019</v>
      </c>
      <c r="C166" s="6">
        <v>43526</v>
      </c>
      <c r="D166" s="5" t="s">
        <v>13</v>
      </c>
      <c r="E166" s="52" t="s">
        <v>518</v>
      </c>
      <c r="F166" t="s">
        <v>1043</v>
      </c>
      <c r="G166" t="s">
        <v>36</v>
      </c>
      <c r="I166" s="47">
        <v>2</v>
      </c>
      <c r="J166">
        <v>14.038</v>
      </c>
      <c r="K166">
        <v>22.776</v>
      </c>
      <c r="L166">
        <v>31.117999999999999</v>
      </c>
      <c r="M166">
        <v>39.396999999999998</v>
      </c>
      <c r="N166">
        <v>47.749000000000002</v>
      </c>
      <c r="O166">
        <v>56.12</v>
      </c>
      <c r="P166" t="s">
        <v>5428</v>
      </c>
      <c r="Q166" t="s">
        <v>5429</v>
      </c>
      <c r="R166" t="s">
        <v>5430</v>
      </c>
      <c r="S166" t="s">
        <v>5431</v>
      </c>
      <c r="T166" t="s">
        <v>5432</v>
      </c>
      <c r="U166" t="s">
        <v>5433</v>
      </c>
      <c r="V166" t="s">
        <v>5434</v>
      </c>
      <c r="W166" t="s">
        <v>5435</v>
      </c>
      <c r="X166" t="s">
        <v>5436</v>
      </c>
      <c r="Y166" t="s">
        <v>5437</v>
      </c>
      <c r="Z166" t="s">
        <v>5438</v>
      </c>
      <c r="AA166" t="s">
        <v>5439</v>
      </c>
      <c r="AB166" t="s">
        <v>5440</v>
      </c>
      <c r="AC166" t="s">
        <v>5441</v>
      </c>
      <c r="AD166" t="s">
        <v>5442</v>
      </c>
      <c r="AE166" t="s">
        <v>5443</v>
      </c>
      <c r="AF166" t="s">
        <v>4661</v>
      </c>
      <c r="AG166" t="s">
        <v>5444</v>
      </c>
    </row>
    <row r="167" spans="1:34">
      <c r="A167" s="5" t="s">
        <v>176</v>
      </c>
      <c r="B167" s="5">
        <v>2019</v>
      </c>
      <c r="C167" s="6">
        <v>43526</v>
      </c>
      <c r="D167" s="5" t="s">
        <v>13</v>
      </c>
      <c r="E167" s="52" t="s">
        <v>518</v>
      </c>
      <c r="F167" t="s">
        <v>632</v>
      </c>
      <c r="G167" t="s">
        <v>15</v>
      </c>
      <c r="I167" s="47">
        <v>3</v>
      </c>
      <c r="J167">
        <v>13.683</v>
      </c>
      <c r="K167">
        <v>22.257999999999999</v>
      </c>
      <c r="L167">
        <v>30.475000000000001</v>
      </c>
      <c r="M167">
        <v>38.671999999999997</v>
      </c>
      <c r="N167">
        <v>46.942999999999998</v>
      </c>
      <c r="O167">
        <v>55.219000000000001</v>
      </c>
      <c r="P167" t="s">
        <v>5445</v>
      </c>
      <c r="Q167" t="s">
        <v>5446</v>
      </c>
      <c r="R167" t="s">
        <v>894</v>
      </c>
      <c r="S167" t="s">
        <v>5447</v>
      </c>
      <c r="T167" t="s">
        <v>5448</v>
      </c>
      <c r="U167" t="s">
        <v>5449</v>
      </c>
      <c r="V167" t="s">
        <v>5450</v>
      </c>
      <c r="W167" t="s">
        <v>5451</v>
      </c>
      <c r="X167" t="s">
        <v>5452</v>
      </c>
      <c r="Y167" t="s">
        <v>5453</v>
      </c>
      <c r="Z167" t="s">
        <v>5454</v>
      </c>
      <c r="AA167" t="s">
        <v>5455</v>
      </c>
      <c r="AB167" t="s">
        <v>5456</v>
      </c>
      <c r="AC167" t="s">
        <v>5457</v>
      </c>
      <c r="AD167" t="s">
        <v>5458</v>
      </c>
      <c r="AE167" t="s">
        <v>5459</v>
      </c>
      <c r="AF167" t="s">
        <v>5460</v>
      </c>
      <c r="AG167" t="s">
        <v>5461</v>
      </c>
    </row>
    <row r="168" spans="1:34">
      <c r="A168" s="5" t="s">
        <v>176</v>
      </c>
      <c r="B168" s="5">
        <v>2019</v>
      </c>
      <c r="C168" s="6">
        <v>43526</v>
      </c>
      <c r="D168" s="5" t="s">
        <v>13</v>
      </c>
      <c r="E168" s="52" t="s">
        <v>518</v>
      </c>
      <c r="F168" t="s">
        <v>1041</v>
      </c>
      <c r="G168" t="s">
        <v>29</v>
      </c>
      <c r="I168" s="47">
        <v>4</v>
      </c>
      <c r="J168">
        <v>13.864000000000001</v>
      </c>
      <c r="K168">
        <v>22.427</v>
      </c>
      <c r="L168">
        <v>30.870999999999999</v>
      </c>
      <c r="M168">
        <v>39.305999999999997</v>
      </c>
      <c r="N168">
        <v>47.814999999999998</v>
      </c>
      <c r="O168">
        <v>56.323999999999998</v>
      </c>
      <c r="P168" t="s">
        <v>5462</v>
      </c>
      <c r="Q168" t="s">
        <v>5463</v>
      </c>
      <c r="R168" t="s">
        <v>5464</v>
      </c>
      <c r="S168" t="s">
        <v>5465</v>
      </c>
      <c r="T168" t="s">
        <v>5466</v>
      </c>
      <c r="U168" t="s">
        <v>5467</v>
      </c>
      <c r="V168" t="s">
        <v>5468</v>
      </c>
      <c r="W168" t="s">
        <v>5469</v>
      </c>
      <c r="X168" t="s">
        <v>5470</v>
      </c>
      <c r="Y168" t="s">
        <v>5471</v>
      </c>
      <c r="Z168" t="s">
        <v>5472</v>
      </c>
      <c r="AA168" t="s">
        <v>5473</v>
      </c>
      <c r="AB168" t="s">
        <v>5474</v>
      </c>
      <c r="AC168" t="s">
        <v>5475</v>
      </c>
      <c r="AD168" t="s">
        <v>5476</v>
      </c>
      <c r="AE168" t="s">
        <v>5477</v>
      </c>
      <c r="AF168" t="s">
        <v>5478</v>
      </c>
      <c r="AG168" t="s">
        <v>5479</v>
      </c>
    </row>
    <row r="169" spans="1:34">
      <c r="A169" s="5" t="s">
        <v>176</v>
      </c>
      <c r="B169" s="5">
        <v>2019</v>
      </c>
      <c r="C169" s="6">
        <v>43526</v>
      </c>
      <c r="D169" s="5" t="s">
        <v>13</v>
      </c>
      <c r="E169" s="52" t="s">
        <v>518</v>
      </c>
      <c r="F169" t="s">
        <v>557</v>
      </c>
      <c r="G169" t="s">
        <v>29</v>
      </c>
      <c r="I169" s="47">
        <v>5</v>
      </c>
      <c r="J169">
        <v>14.089</v>
      </c>
      <c r="K169">
        <v>22.716999999999999</v>
      </c>
      <c r="L169">
        <v>30.95</v>
      </c>
      <c r="M169">
        <v>39.228999999999999</v>
      </c>
      <c r="N169">
        <v>47.578000000000003</v>
      </c>
      <c r="O169">
        <v>55.948999999999998</v>
      </c>
      <c r="P169" t="s">
        <v>5480</v>
      </c>
      <c r="Q169" t="s">
        <v>5481</v>
      </c>
      <c r="R169" t="s">
        <v>5482</v>
      </c>
      <c r="S169" t="s">
        <v>5483</v>
      </c>
      <c r="T169" t="s">
        <v>5484</v>
      </c>
      <c r="U169" t="s">
        <v>5485</v>
      </c>
      <c r="V169" t="s">
        <v>5486</v>
      </c>
      <c r="W169" t="s">
        <v>5487</v>
      </c>
      <c r="X169" t="s">
        <v>5488</v>
      </c>
      <c r="Y169" t="s">
        <v>5489</v>
      </c>
      <c r="Z169" t="s">
        <v>5490</v>
      </c>
      <c r="AA169" t="s">
        <v>5491</v>
      </c>
      <c r="AB169" t="s">
        <v>5492</v>
      </c>
      <c r="AC169" t="s">
        <v>5493</v>
      </c>
      <c r="AD169" t="s">
        <v>5494</v>
      </c>
      <c r="AE169" t="s">
        <v>5495</v>
      </c>
      <c r="AF169" t="s">
        <v>5496</v>
      </c>
      <c r="AG169" t="s">
        <v>5497</v>
      </c>
    </row>
    <row r="170" spans="1:34">
      <c r="A170" s="5" t="s">
        <v>176</v>
      </c>
      <c r="B170" s="5">
        <v>2019</v>
      </c>
      <c r="C170" s="6">
        <v>43526</v>
      </c>
      <c r="D170" s="5" t="s">
        <v>13</v>
      </c>
      <c r="E170" s="52" t="s">
        <v>518</v>
      </c>
      <c r="F170" t="s">
        <v>1039</v>
      </c>
      <c r="G170" t="s">
        <v>27</v>
      </c>
      <c r="I170" s="47">
        <v>6</v>
      </c>
      <c r="J170">
        <v>14.227</v>
      </c>
      <c r="K170">
        <v>22.888999999999999</v>
      </c>
      <c r="L170">
        <v>31.18</v>
      </c>
      <c r="M170">
        <v>39.466999999999999</v>
      </c>
      <c r="N170">
        <v>47.832999999999998</v>
      </c>
      <c r="O170">
        <v>56.225000000000001</v>
      </c>
      <c r="P170" t="s">
        <v>5498</v>
      </c>
      <c r="Q170" t="s">
        <v>5499</v>
      </c>
      <c r="R170" t="s">
        <v>5500</v>
      </c>
      <c r="S170" t="s">
        <v>5501</v>
      </c>
      <c r="T170" t="s">
        <v>5502</v>
      </c>
      <c r="U170" t="s">
        <v>5503</v>
      </c>
      <c r="V170" t="s">
        <v>5504</v>
      </c>
      <c r="W170" t="s">
        <v>5505</v>
      </c>
      <c r="X170" t="s">
        <v>5506</v>
      </c>
      <c r="Y170" t="s">
        <v>5507</v>
      </c>
      <c r="Z170" t="s">
        <v>5508</v>
      </c>
      <c r="AA170" t="s">
        <v>5509</v>
      </c>
      <c r="AB170" t="s">
        <v>5510</v>
      </c>
      <c r="AC170" t="s">
        <v>5511</v>
      </c>
      <c r="AD170" t="s">
        <v>5512</v>
      </c>
      <c r="AE170" t="s">
        <v>5513</v>
      </c>
      <c r="AF170" t="s">
        <v>5514</v>
      </c>
      <c r="AG170" t="s">
        <v>5515</v>
      </c>
    </row>
    <row r="171" spans="1:34">
      <c r="A171" s="5" t="s">
        <v>176</v>
      </c>
      <c r="B171" s="5">
        <v>2019</v>
      </c>
      <c r="C171" s="6">
        <v>43526</v>
      </c>
      <c r="D171" s="5" t="s">
        <v>13</v>
      </c>
      <c r="E171" s="52" t="s">
        <v>518</v>
      </c>
      <c r="F171" t="s">
        <v>642</v>
      </c>
      <c r="G171" t="s">
        <v>15</v>
      </c>
      <c r="I171" s="47">
        <v>7</v>
      </c>
      <c r="J171">
        <v>13.856</v>
      </c>
      <c r="K171">
        <v>22.622</v>
      </c>
      <c r="L171">
        <v>31.010999999999999</v>
      </c>
      <c r="M171">
        <v>39.271000000000001</v>
      </c>
      <c r="N171">
        <v>47.537999999999997</v>
      </c>
      <c r="O171">
        <v>55.828000000000003</v>
      </c>
      <c r="P171" t="s">
        <v>5516</v>
      </c>
      <c r="Q171" t="s">
        <v>5517</v>
      </c>
      <c r="R171" t="s">
        <v>5518</v>
      </c>
      <c r="S171" t="s">
        <v>5519</v>
      </c>
      <c r="T171" t="s">
        <v>5520</v>
      </c>
      <c r="U171" t="s">
        <v>5521</v>
      </c>
      <c r="V171" t="s">
        <v>5522</v>
      </c>
      <c r="W171" t="s">
        <v>5523</v>
      </c>
      <c r="X171" t="s">
        <v>5524</v>
      </c>
      <c r="Y171" t="s">
        <v>5525</v>
      </c>
      <c r="Z171" t="s">
        <v>5526</v>
      </c>
      <c r="AA171" t="s">
        <v>5527</v>
      </c>
      <c r="AB171" t="s">
        <v>5528</v>
      </c>
      <c r="AC171" t="s">
        <v>5529</v>
      </c>
      <c r="AD171" t="s">
        <v>5530</v>
      </c>
      <c r="AE171" t="s">
        <v>5531</v>
      </c>
      <c r="AF171" t="s">
        <v>5532</v>
      </c>
      <c r="AG171" t="s">
        <v>5533</v>
      </c>
    </row>
    <row r="172" spans="1:34">
      <c r="A172" s="5" t="s">
        <v>176</v>
      </c>
      <c r="B172" s="5">
        <v>2019</v>
      </c>
      <c r="C172" s="6">
        <v>43526</v>
      </c>
      <c r="D172" s="5" t="s">
        <v>13</v>
      </c>
      <c r="E172" s="52" t="s">
        <v>518</v>
      </c>
      <c r="F172" t="s">
        <v>1037</v>
      </c>
      <c r="G172" t="s">
        <v>25</v>
      </c>
      <c r="I172" s="47">
        <v>8</v>
      </c>
      <c r="J172">
        <v>14.282</v>
      </c>
      <c r="K172">
        <v>23.120999999999999</v>
      </c>
      <c r="L172">
        <v>31.542999999999999</v>
      </c>
      <c r="M172">
        <v>39.869</v>
      </c>
      <c r="N172">
        <v>48.238</v>
      </c>
      <c r="O172">
        <v>56.643999999999998</v>
      </c>
      <c r="P172" t="s">
        <v>5534</v>
      </c>
      <c r="Q172" t="s">
        <v>5535</v>
      </c>
      <c r="R172" t="s">
        <v>5536</v>
      </c>
      <c r="S172" t="s">
        <v>5537</v>
      </c>
      <c r="T172" t="s">
        <v>5538</v>
      </c>
      <c r="U172" t="s">
        <v>5539</v>
      </c>
      <c r="V172" t="s">
        <v>5540</v>
      </c>
      <c r="W172" t="s">
        <v>5541</v>
      </c>
      <c r="X172" t="s">
        <v>5542</v>
      </c>
      <c r="Y172" t="s">
        <v>5543</v>
      </c>
      <c r="Z172" t="s">
        <v>5544</v>
      </c>
      <c r="AA172" t="s">
        <v>5545</v>
      </c>
      <c r="AB172" t="s">
        <v>5546</v>
      </c>
      <c r="AC172" t="s">
        <v>5547</v>
      </c>
      <c r="AD172" t="s">
        <v>5548</v>
      </c>
      <c r="AE172" t="s">
        <v>5549</v>
      </c>
      <c r="AF172" t="s">
        <v>5550</v>
      </c>
      <c r="AG172" t="s">
        <v>5551</v>
      </c>
    </row>
    <row r="173" spans="1:34">
      <c r="A173" s="5" t="s">
        <v>176</v>
      </c>
      <c r="B173" s="5">
        <v>2019</v>
      </c>
      <c r="C173" s="6">
        <v>43526</v>
      </c>
      <c r="D173" s="5" t="s">
        <v>13</v>
      </c>
      <c r="E173" s="52" t="s">
        <v>518</v>
      </c>
      <c r="F173" t="s">
        <v>1311</v>
      </c>
      <c r="G173" t="s">
        <v>47</v>
      </c>
      <c r="I173" s="47">
        <v>9</v>
      </c>
      <c r="J173">
        <v>13.29</v>
      </c>
      <c r="K173">
        <v>21.529</v>
      </c>
      <c r="L173">
        <v>29.58</v>
      </c>
      <c r="M173">
        <v>37.732999999999997</v>
      </c>
      <c r="N173">
        <v>45.933</v>
      </c>
      <c r="O173">
        <v>54.271000000000001</v>
      </c>
      <c r="P173" t="s">
        <v>5552</v>
      </c>
      <c r="Q173" t="s">
        <v>5553</v>
      </c>
      <c r="R173" t="s">
        <v>2723</v>
      </c>
      <c r="S173" t="s">
        <v>5554</v>
      </c>
      <c r="T173" t="s">
        <v>5555</v>
      </c>
      <c r="U173" t="s">
        <v>3399</v>
      </c>
      <c r="V173" t="s">
        <v>5556</v>
      </c>
      <c r="W173" t="s">
        <v>5557</v>
      </c>
      <c r="X173" t="s">
        <v>5558</v>
      </c>
      <c r="Y173" t="s">
        <v>5559</v>
      </c>
      <c r="Z173" t="s">
        <v>5560</v>
      </c>
      <c r="AA173" t="s">
        <v>5561</v>
      </c>
      <c r="AB173" t="s">
        <v>5562</v>
      </c>
      <c r="AC173" t="s">
        <v>5563</v>
      </c>
      <c r="AD173" t="s">
        <v>5564</v>
      </c>
      <c r="AE173" t="s">
        <v>5565</v>
      </c>
      <c r="AF173" t="s">
        <v>5566</v>
      </c>
      <c r="AG173" t="s">
        <v>5567</v>
      </c>
    </row>
    <row r="174" spans="1:34">
      <c r="A174" s="5" t="s">
        <v>176</v>
      </c>
      <c r="B174" s="5">
        <v>2019</v>
      </c>
      <c r="C174" s="6">
        <v>43526</v>
      </c>
      <c r="D174" s="5" t="s">
        <v>13</v>
      </c>
      <c r="E174" s="52" t="s">
        <v>518</v>
      </c>
      <c r="F174" t="s">
        <v>1206</v>
      </c>
      <c r="G174" t="s">
        <v>25</v>
      </c>
      <c r="I174" s="47">
        <v>10</v>
      </c>
      <c r="J174">
        <v>14.279</v>
      </c>
      <c r="K174">
        <v>22.943999999999999</v>
      </c>
      <c r="L174">
        <v>31.125</v>
      </c>
      <c r="M174">
        <v>39.265999999999998</v>
      </c>
      <c r="N174">
        <v>47.5</v>
      </c>
      <c r="O174">
        <v>55.863999999999997</v>
      </c>
      <c r="P174" t="s">
        <v>5568</v>
      </c>
      <c r="Q174" t="s">
        <v>5569</v>
      </c>
      <c r="R174" t="s">
        <v>5570</v>
      </c>
      <c r="S174" t="s">
        <v>5571</v>
      </c>
      <c r="T174" t="s">
        <v>5572</v>
      </c>
      <c r="U174" t="s">
        <v>5573</v>
      </c>
      <c r="V174" t="s">
        <v>5574</v>
      </c>
      <c r="W174" t="s">
        <v>5575</v>
      </c>
      <c r="X174" t="s">
        <v>5576</v>
      </c>
      <c r="Y174" t="s">
        <v>5577</v>
      </c>
      <c r="Z174" t="s">
        <v>5578</v>
      </c>
      <c r="AA174" t="s">
        <v>5579</v>
      </c>
      <c r="AB174" t="s">
        <v>5580</v>
      </c>
      <c r="AC174" t="s">
        <v>5581</v>
      </c>
      <c r="AD174" t="s">
        <v>5582</v>
      </c>
      <c r="AE174" t="s">
        <v>5583</v>
      </c>
      <c r="AF174" t="s">
        <v>5584</v>
      </c>
      <c r="AG174" t="s">
        <v>5585</v>
      </c>
    </row>
    <row r="175" spans="1:34">
      <c r="A175" s="5" t="s">
        <v>176</v>
      </c>
      <c r="B175" s="5">
        <v>2019</v>
      </c>
      <c r="C175" s="6">
        <v>43526</v>
      </c>
      <c r="D175" s="5" t="s">
        <v>13</v>
      </c>
      <c r="E175" s="52" t="s">
        <v>518</v>
      </c>
      <c r="F175" t="s">
        <v>315</v>
      </c>
      <c r="G175" t="s">
        <v>175</v>
      </c>
      <c r="I175" s="47">
        <v>11</v>
      </c>
      <c r="J175">
        <v>15.047000000000001</v>
      </c>
      <c r="K175">
        <v>23.548999999999999</v>
      </c>
      <c r="L175">
        <v>31.866</v>
      </c>
      <c r="M175">
        <v>40.017000000000003</v>
      </c>
      <c r="N175">
        <v>48.296999999999997</v>
      </c>
      <c r="O175">
        <v>56.646000000000001</v>
      </c>
      <c r="P175" t="s">
        <v>5586</v>
      </c>
      <c r="Q175" t="s">
        <v>5587</v>
      </c>
      <c r="R175" t="s">
        <v>5588</v>
      </c>
      <c r="S175" t="s">
        <v>5589</v>
      </c>
      <c r="T175" t="s">
        <v>5590</v>
      </c>
      <c r="U175" t="s">
        <v>5591</v>
      </c>
      <c r="V175" t="s">
        <v>5592</v>
      </c>
      <c r="W175" t="s">
        <v>5593</v>
      </c>
      <c r="X175" t="s">
        <v>5594</v>
      </c>
      <c r="Y175" t="s">
        <v>5595</v>
      </c>
      <c r="Z175" t="s">
        <v>5596</v>
      </c>
      <c r="AA175" t="s">
        <v>5597</v>
      </c>
      <c r="AB175" t="s">
        <v>5598</v>
      </c>
      <c r="AC175" t="s">
        <v>5599</v>
      </c>
      <c r="AD175" t="s">
        <v>5600</v>
      </c>
      <c r="AE175" t="s">
        <v>5601</v>
      </c>
      <c r="AF175" t="s">
        <v>5602</v>
      </c>
      <c r="AG175" t="s">
        <v>5603</v>
      </c>
    </row>
    <row r="176" spans="1:34">
      <c r="A176" s="5" t="s">
        <v>176</v>
      </c>
      <c r="B176" s="5">
        <v>2019</v>
      </c>
      <c r="C176" s="6">
        <v>43526</v>
      </c>
      <c r="D176" s="5" t="s">
        <v>13</v>
      </c>
      <c r="E176" s="52" t="s">
        <v>518</v>
      </c>
      <c r="F176" t="s">
        <v>1044</v>
      </c>
      <c r="G176" t="s">
        <v>53</v>
      </c>
      <c r="I176" s="47">
        <v>12</v>
      </c>
      <c r="J176">
        <v>13.843999999999999</v>
      </c>
      <c r="K176">
        <v>22.669</v>
      </c>
      <c r="L176">
        <v>31.164000000000001</v>
      </c>
      <c r="M176">
        <v>39.515000000000001</v>
      </c>
      <c r="N176">
        <v>47.878</v>
      </c>
      <c r="O176">
        <v>56.301000000000002</v>
      </c>
      <c r="P176" t="s">
        <v>5604</v>
      </c>
      <c r="Q176" t="s">
        <v>5605</v>
      </c>
      <c r="R176" t="s">
        <v>5606</v>
      </c>
      <c r="S176" t="s">
        <v>5607</v>
      </c>
      <c r="T176" t="s">
        <v>5608</v>
      </c>
      <c r="U176" t="s">
        <v>5609</v>
      </c>
      <c r="V176" t="s">
        <v>5610</v>
      </c>
      <c r="W176" t="s">
        <v>5611</v>
      </c>
      <c r="X176" t="s">
        <v>5612</v>
      </c>
      <c r="Y176" t="s">
        <v>5613</v>
      </c>
      <c r="Z176" t="s">
        <v>5614</v>
      </c>
      <c r="AA176" t="s">
        <v>5615</v>
      </c>
      <c r="AB176" t="s">
        <v>5616</v>
      </c>
      <c r="AC176" t="s">
        <v>5617</v>
      </c>
      <c r="AD176" t="s">
        <v>5618</v>
      </c>
      <c r="AE176" t="s">
        <v>5619</v>
      </c>
      <c r="AF176" t="s">
        <v>5620</v>
      </c>
      <c r="AG176" t="s">
        <v>5621</v>
      </c>
    </row>
    <row r="177" spans="1:33">
      <c r="A177" s="5" t="s">
        <v>176</v>
      </c>
      <c r="B177" s="5">
        <v>2019</v>
      </c>
      <c r="C177" s="6">
        <v>43526</v>
      </c>
      <c r="D177" s="5" t="s">
        <v>13</v>
      </c>
      <c r="E177" s="52" t="s">
        <v>518</v>
      </c>
      <c r="F177" t="s">
        <v>1057</v>
      </c>
      <c r="G177" t="s">
        <v>159</v>
      </c>
      <c r="I177" s="47">
        <v>13</v>
      </c>
      <c r="J177">
        <v>14.47</v>
      </c>
      <c r="K177">
        <v>23.234000000000002</v>
      </c>
      <c r="L177">
        <v>31.591000000000001</v>
      </c>
      <c r="M177">
        <v>39.945</v>
      </c>
      <c r="N177">
        <v>48.302999999999997</v>
      </c>
      <c r="O177">
        <v>56.756999999999998</v>
      </c>
      <c r="P177" t="s">
        <v>5622</v>
      </c>
      <c r="Q177" t="s">
        <v>5623</v>
      </c>
      <c r="R177" t="s">
        <v>5624</v>
      </c>
      <c r="S177" t="s">
        <v>5625</v>
      </c>
      <c r="T177" t="s">
        <v>5626</v>
      </c>
      <c r="U177" t="s">
        <v>5627</v>
      </c>
      <c r="V177" t="s">
        <v>5628</v>
      </c>
      <c r="W177" t="s">
        <v>5629</v>
      </c>
      <c r="X177" t="s">
        <v>5630</v>
      </c>
      <c r="Y177" t="s">
        <v>5631</v>
      </c>
      <c r="Z177" t="s">
        <v>5632</v>
      </c>
      <c r="AA177" t="s">
        <v>5633</v>
      </c>
      <c r="AB177" t="s">
        <v>5634</v>
      </c>
      <c r="AC177" t="s">
        <v>5635</v>
      </c>
      <c r="AD177" t="s">
        <v>5636</v>
      </c>
      <c r="AE177" t="s">
        <v>5637</v>
      </c>
      <c r="AF177" t="s">
        <v>5638</v>
      </c>
      <c r="AG177" t="s">
        <v>5639</v>
      </c>
    </row>
    <row r="178" spans="1:33">
      <c r="A178" s="5" t="s">
        <v>176</v>
      </c>
      <c r="B178" s="5">
        <v>2019</v>
      </c>
      <c r="C178" s="6">
        <v>43526</v>
      </c>
      <c r="D178" s="5" t="s">
        <v>13</v>
      </c>
      <c r="E178" s="52" t="s">
        <v>518</v>
      </c>
      <c r="F178" t="s">
        <v>2591</v>
      </c>
      <c r="G178" t="s">
        <v>17</v>
      </c>
      <c r="I178" s="47">
        <v>14</v>
      </c>
      <c r="J178">
        <v>13.978</v>
      </c>
      <c r="K178">
        <v>22.928000000000001</v>
      </c>
      <c r="L178">
        <v>31.466000000000001</v>
      </c>
      <c r="M178">
        <v>39.853999999999999</v>
      </c>
      <c r="N178">
        <v>48.31</v>
      </c>
      <c r="O178">
        <v>56.826000000000001</v>
      </c>
      <c r="P178" t="s">
        <v>5640</v>
      </c>
      <c r="Q178" t="s">
        <v>5641</v>
      </c>
      <c r="R178" t="s">
        <v>5642</v>
      </c>
      <c r="S178" t="s">
        <v>5643</v>
      </c>
      <c r="T178" t="s">
        <v>5644</v>
      </c>
      <c r="U178" t="s">
        <v>5645</v>
      </c>
      <c r="V178" t="s">
        <v>5646</v>
      </c>
      <c r="W178" t="s">
        <v>5647</v>
      </c>
      <c r="X178" t="s">
        <v>1639</v>
      </c>
      <c r="Y178" t="s">
        <v>5648</v>
      </c>
      <c r="Z178" t="s">
        <v>5649</v>
      </c>
      <c r="AA178" t="s">
        <v>5650</v>
      </c>
      <c r="AB178" t="s">
        <v>5651</v>
      </c>
      <c r="AC178" t="s">
        <v>5652</v>
      </c>
      <c r="AD178" t="s">
        <v>5653</v>
      </c>
      <c r="AE178" t="s">
        <v>5654</v>
      </c>
      <c r="AF178" t="s">
        <v>5655</v>
      </c>
      <c r="AG178" t="s">
        <v>5656</v>
      </c>
    </row>
    <row r="179" spans="1:33">
      <c r="A179" s="5" t="s">
        <v>176</v>
      </c>
      <c r="B179" s="5">
        <v>2019</v>
      </c>
      <c r="C179" s="6">
        <v>43526</v>
      </c>
      <c r="D179" s="5" t="s">
        <v>13</v>
      </c>
      <c r="E179" s="52" t="s">
        <v>518</v>
      </c>
      <c r="F179" t="s">
        <v>1100</v>
      </c>
      <c r="G179" t="s">
        <v>53</v>
      </c>
      <c r="I179" s="47">
        <v>15</v>
      </c>
      <c r="J179">
        <v>14.164999999999999</v>
      </c>
      <c r="K179">
        <v>22.670999999999999</v>
      </c>
      <c r="L179">
        <v>30.843</v>
      </c>
      <c r="M179">
        <v>39.058999999999997</v>
      </c>
      <c r="N179">
        <v>47.444000000000003</v>
      </c>
      <c r="O179">
        <v>55.957000000000001</v>
      </c>
      <c r="P179" t="s">
        <v>5657</v>
      </c>
      <c r="Q179" t="s">
        <v>5658</v>
      </c>
      <c r="R179" t="s">
        <v>5659</v>
      </c>
      <c r="S179" t="s">
        <v>5660</v>
      </c>
      <c r="T179" t="s">
        <v>5661</v>
      </c>
      <c r="U179" t="s">
        <v>5662</v>
      </c>
      <c r="V179" t="s">
        <v>5663</v>
      </c>
      <c r="W179" t="s">
        <v>5664</v>
      </c>
      <c r="X179" t="s">
        <v>5665</v>
      </c>
      <c r="Y179" t="s">
        <v>954</v>
      </c>
      <c r="Z179" t="s">
        <v>5666</v>
      </c>
      <c r="AA179" t="s">
        <v>5667</v>
      </c>
      <c r="AB179" t="s">
        <v>5668</v>
      </c>
      <c r="AC179" t="s">
        <v>5669</v>
      </c>
      <c r="AD179" t="s">
        <v>5670</v>
      </c>
      <c r="AE179" t="s">
        <v>5671</v>
      </c>
      <c r="AF179" t="s">
        <v>5672</v>
      </c>
      <c r="AG179" t="s">
        <v>5673</v>
      </c>
    </row>
    <row r="180" spans="1:33">
      <c r="A180" s="5" t="s">
        <v>176</v>
      </c>
      <c r="B180" s="5">
        <v>2019</v>
      </c>
      <c r="C180" s="6">
        <v>43526</v>
      </c>
      <c r="D180" s="5" t="s">
        <v>13</v>
      </c>
      <c r="E180" s="52" t="s">
        <v>518</v>
      </c>
      <c r="F180" t="s">
        <v>303</v>
      </c>
      <c r="G180" t="s">
        <v>175</v>
      </c>
      <c r="I180" s="47">
        <v>16</v>
      </c>
      <c r="J180">
        <v>14.427</v>
      </c>
      <c r="K180">
        <v>23.239000000000001</v>
      </c>
      <c r="L180">
        <v>31.654</v>
      </c>
      <c r="M180">
        <v>39.970999999999997</v>
      </c>
      <c r="N180">
        <v>48.256999999999998</v>
      </c>
      <c r="O180">
        <v>56.628999999999998</v>
      </c>
      <c r="P180" t="s">
        <v>5674</v>
      </c>
      <c r="Q180" t="s">
        <v>5675</v>
      </c>
      <c r="R180" t="s">
        <v>5676</v>
      </c>
      <c r="S180" t="s">
        <v>5677</v>
      </c>
      <c r="T180" t="s">
        <v>5678</v>
      </c>
      <c r="U180" t="s">
        <v>5679</v>
      </c>
      <c r="V180" t="s">
        <v>5680</v>
      </c>
      <c r="W180" t="s">
        <v>5681</v>
      </c>
      <c r="X180" t="s">
        <v>5682</v>
      </c>
      <c r="Y180" t="s">
        <v>5683</v>
      </c>
      <c r="Z180" t="s">
        <v>5684</v>
      </c>
      <c r="AA180" t="s">
        <v>5685</v>
      </c>
      <c r="AB180" t="s">
        <v>5686</v>
      </c>
      <c r="AC180" t="s">
        <v>5687</v>
      </c>
      <c r="AD180" t="s">
        <v>5688</v>
      </c>
      <c r="AE180" t="s">
        <v>5689</v>
      </c>
      <c r="AF180" t="s">
        <v>5690</v>
      </c>
      <c r="AG180" t="s">
        <v>5691</v>
      </c>
    </row>
    <row r="181" spans="1:33">
      <c r="A181" s="5" t="s">
        <v>176</v>
      </c>
      <c r="B181" s="5">
        <v>2019</v>
      </c>
      <c r="C181" s="6">
        <v>43526</v>
      </c>
      <c r="D181" s="5" t="s">
        <v>13</v>
      </c>
      <c r="E181" s="52" t="s">
        <v>518</v>
      </c>
      <c r="F181" t="s">
        <v>1058</v>
      </c>
      <c r="G181" t="s">
        <v>159</v>
      </c>
      <c r="I181" s="47">
        <v>17</v>
      </c>
      <c r="J181">
        <v>14.231999999999999</v>
      </c>
      <c r="K181">
        <v>23.082000000000001</v>
      </c>
      <c r="L181">
        <v>31.498000000000001</v>
      </c>
      <c r="M181">
        <v>39.840000000000003</v>
      </c>
      <c r="N181">
        <v>48.179000000000002</v>
      </c>
      <c r="O181">
        <v>56.685000000000002</v>
      </c>
      <c r="P181" t="s">
        <v>5692</v>
      </c>
      <c r="Q181" t="s">
        <v>5693</v>
      </c>
      <c r="R181" t="s">
        <v>5694</v>
      </c>
      <c r="S181" t="s">
        <v>5695</v>
      </c>
      <c r="T181" t="s">
        <v>5696</v>
      </c>
      <c r="U181" t="s">
        <v>5697</v>
      </c>
      <c r="V181" t="s">
        <v>5698</v>
      </c>
      <c r="W181" t="s">
        <v>5699</v>
      </c>
      <c r="X181" t="s">
        <v>5700</v>
      </c>
      <c r="Y181" t="s">
        <v>5701</v>
      </c>
      <c r="Z181" t="s">
        <v>5702</v>
      </c>
      <c r="AA181" t="s">
        <v>5456</v>
      </c>
      <c r="AB181" t="s">
        <v>5703</v>
      </c>
      <c r="AC181" t="s">
        <v>5704</v>
      </c>
      <c r="AD181" t="s">
        <v>5705</v>
      </c>
      <c r="AE181" t="s">
        <v>5706</v>
      </c>
      <c r="AF181" t="s">
        <v>5707</v>
      </c>
      <c r="AG181" t="s">
        <v>5708</v>
      </c>
    </row>
    <row r="182" spans="1:33">
      <c r="A182" s="5" t="s">
        <v>176</v>
      </c>
      <c r="B182" s="5">
        <v>2019</v>
      </c>
      <c r="C182" s="6">
        <v>43526</v>
      </c>
      <c r="D182" s="5" t="s">
        <v>13</v>
      </c>
      <c r="E182" s="52" t="s">
        <v>518</v>
      </c>
      <c r="F182" t="s">
        <v>2098</v>
      </c>
      <c r="G182" t="s">
        <v>38</v>
      </c>
      <c r="I182" s="47">
        <v>18</v>
      </c>
      <c r="J182">
        <v>13.805</v>
      </c>
      <c r="K182">
        <v>22.858000000000001</v>
      </c>
      <c r="L182">
        <v>31.654</v>
      </c>
      <c r="M182">
        <v>40.545999999999999</v>
      </c>
      <c r="N182">
        <v>49.375</v>
      </c>
      <c r="O182">
        <v>58.274999999999999</v>
      </c>
      <c r="P182" t="s">
        <v>5709</v>
      </c>
      <c r="Q182" t="s">
        <v>5710</v>
      </c>
      <c r="R182" t="s">
        <v>5711</v>
      </c>
      <c r="S182" t="s">
        <v>2569</v>
      </c>
      <c r="T182" t="s">
        <v>5712</v>
      </c>
      <c r="U182" t="s">
        <v>5713</v>
      </c>
      <c r="V182" t="s">
        <v>5714</v>
      </c>
      <c r="W182" t="s">
        <v>5715</v>
      </c>
      <c r="X182" t="s">
        <v>5716</v>
      </c>
      <c r="Y182" t="s">
        <v>5717</v>
      </c>
      <c r="Z182" t="s">
        <v>5718</v>
      </c>
      <c r="AA182" t="s">
        <v>5719</v>
      </c>
      <c r="AB182" t="s">
        <v>5720</v>
      </c>
      <c r="AC182" t="s">
        <v>5721</v>
      </c>
      <c r="AD182" t="s">
        <v>5722</v>
      </c>
      <c r="AE182" t="s">
        <v>5723</v>
      </c>
      <c r="AF182" t="s">
        <v>5724</v>
      </c>
      <c r="AG182" t="s">
        <v>5725</v>
      </c>
    </row>
    <row r="183" spans="1:33">
      <c r="A183" s="5" t="s">
        <v>176</v>
      </c>
      <c r="B183" s="5">
        <v>2019</v>
      </c>
      <c r="C183" s="6">
        <v>43526</v>
      </c>
      <c r="D183" s="5" t="s">
        <v>13</v>
      </c>
      <c r="E183" s="52" t="s">
        <v>518</v>
      </c>
      <c r="F183" t="s">
        <v>564</v>
      </c>
      <c r="G183" t="s">
        <v>17</v>
      </c>
      <c r="I183" s="47">
        <v>19</v>
      </c>
      <c r="J183">
        <v>13.759</v>
      </c>
      <c r="K183">
        <v>22.795000000000002</v>
      </c>
      <c r="L183">
        <v>31.452000000000002</v>
      </c>
      <c r="M183">
        <v>40.082999999999998</v>
      </c>
      <c r="N183">
        <v>48.808</v>
      </c>
      <c r="O183">
        <v>57.499000000000002</v>
      </c>
      <c r="P183" t="s">
        <v>5726</v>
      </c>
      <c r="Q183" t="s">
        <v>5727</v>
      </c>
      <c r="R183" t="s">
        <v>5728</v>
      </c>
      <c r="S183" t="s">
        <v>5729</v>
      </c>
      <c r="T183" t="s">
        <v>5730</v>
      </c>
      <c r="U183" t="s">
        <v>5731</v>
      </c>
      <c r="V183" t="s">
        <v>5732</v>
      </c>
      <c r="W183" t="s">
        <v>5733</v>
      </c>
      <c r="X183" t="s">
        <v>5734</v>
      </c>
      <c r="Y183" t="s">
        <v>5735</v>
      </c>
      <c r="Z183" t="s">
        <v>5736</v>
      </c>
      <c r="AA183" t="s">
        <v>5737</v>
      </c>
      <c r="AB183" t="s">
        <v>5738</v>
      </c>
      <c r="AC183" t="s">
        <v>5739</v>
      </c>
      <c r="AD183" t="s">
        <v>5740</v>
      </c>
      <c r="AE183" t="s">
        <v>5021</v>
      </c>
      <c r="AF183" t="s">
        <v>5741</v>
      </c>
      <c r="AG183" t="s">
        <v>5742</v>
      </c>
    </row>
    <row r="184" spans="1:33">
      <c r="A184" s="5" t="s">
        <v>176</v>
      </c>
      <c r="B184" s="5">
        <v>2019</v>
      </c>
      <c r="C184" s="6">
        <v>43526</v>
      </c>
      <c r="D184" s="5" t="s">
        <v>13</v>
      </c>
      <c r="E184" s="52" t="s">
        <v>518</v>
      </c>
      <c r="F184" t="s">
        <v>359</v>
      </c>
      <c r="G184" t="s">
        <v>65</v>
      </c>
      <c r="I184" s="47">
        <v>20</v>
      </c>
      <c r="J184">
        <v>14.58</v>
      </c>
      <c r="K184">
        <v>23.495000000000001</v>
      </c>
      <c r="L184">
        <v>32.012999999999998</v>
      </c>
      <c r="M184">
        <v>40.643000000000001</v>
      </c>
      <c r="N184">
        <v>49.268000000000001</v>
      </c>
      <c r="O184">
        <v>57.975999999999999</v>
      </c>
      <c r="P184" t="s">
        <v>5743</v>
      </c>
      <c r="Q184" t="s">
        <v>5744</v>
      </c>
      <c r="R184" t="s">
        <v>5745</v>
      </c>
      <c r="S184" t="s">
        <v>5746</v>
      </c>
      <c r="T184" t="s">
        <v>5747</v>
      </c>
      <c r="U184" t="s">
        <v>5748</v>
      </c>
      <c r="V184" t="s">
        <v>5749</v>
      </c>
      <c r="W184" t="s">
        <v>5750</v>
      </c>
      <c r="X184" t="s">
        <v>5751</v>
      </c>
      <c r="Y184" t="s">
        <v>5752</v>
      </c>
      <c r="Z184" t="s">
        <v>5753</v>
      </c>
      <c r="AA184" t="s">
        <v>5754</v>
      </c>
      <c r="AB184" t="s">
        <v>5755</v>
      </c>
      <c r="AC184" t="s">
        <v>5756</v>
      </c>
      <c r="AD184" t="s">
        <v>5757</v>
      </c>
      <c r="AE184" t="s">
        <v>5758</v>
      </c>
      <c r="AF184" t="s">
        <v>5759</v>
      </c>
      <c r="AG184" t="s">
        <v>5760</v>
      </c>
    </row>
    <row r="185" spans="1:33">
      <c r="A185" s="5" t="s">
        <v>176</v>
      </c>
      <c r="B185" s="5">
        <v>2019</v>
      </c>
      <c r="C185" s="6">
        <v>43526</v>
      </c>
      <c r="D185" s="5" t="s">
        <v>13</v>
      </c>
      <c r="E185" t="s">
        <v>210</v>
      </c>
      <c r="F185" t="s">
        <v>1043</v>
      </c>
      <c r="G185" t="s">
        <v>36</v>
      </c>
      <c r="I185" s="47">
        <v>1</v>
      </c>
      <c r="J185">
        <v>13.829000000000001</v>
      </c>
      <c r="K185">
        <v>22.367999999999999</v>
      </c>
      <c r="L185">
        <v>30.582999999999998</v>
      </c>
      <c r="M185">
        <v>38.764000000000003</v>
      </c>
      <c r="N185">
        <v>47.075000000000003</v>
      </c>
      <c r="O185">
        <v>55.444000000000003</v>
      </c>
      <c r="P185" t="s">
        <v>944</v>
      </c>
      <c r="Q185" t="s">
        <v>5761</v>
      </c>
      <c r="R185" t="s">
        <v>5762</v>
      </c>
      <c r="S185" t="s">
        <v>5763</v>
      </c>
      <c r="T185" t="s">
        <v>5764</v>
      </c>
      <c r="U185" t="s">
        <v>5765</v>
      </c>
      <c r="V185" t="s">
        <v>5766</v>
      </c>
      <c r="W185" t="s">
        <v>5767</v>
      </c>
      <c r="X185" t="s">
        <v>5768</v>
      </c>
      <c r="Y185" t="s">
        <v>5769</v>
      </c>
      <c r="Z185" t="s">
        <v>5770</v>
      </c>
      <c r="AA185" t="s">
        <v>5771</v>
      </c>
      <c r="AB185" t="s">
        <v>5772</v>
      </c>
      <c r="AC185" t="s">
        <v>5773</v>
      </c>
      <c r="AD185" t="s">
        <v>5774</v>
      </c>
      <c r="AE185" t="s">
        <v>5775</v>
      </c>
      <c r="AF185" t="s">
        <v>5776</v>
      </c>
      <c r="AG185" t="s">
        <v>5777</v>
      </c>
    </row>
    <row r="186" spans="1:33">
      <c r="A186" s="5" t="s">
        <v>176</v>
      </c>
      <c r="B186" s="5">
        <v>2019</v>
      </c>
      <c r="C186" s="6">
        <v>43526</v>
      </c>
      <c r="D186" s="5" t="s">
        <v>13</v>
      </c>
      <c r="E186" t="s">
        <v>210</v>
      </c>
      <c r="F186" t="s">
        <v>643</v>
      </c>
      <c r="G186" t="s">
        <v>15</v>
      </c>
      <c r="I186" s="47">
        <v>2</v>
      </c>
      <c r="J186">
        <v>14.516999999999999</v>
      </c>
      <c r="K186">
        <v>23.396000000000001</v>
      </c>
      <c r="L186">
        <v>31.745000000000001</v>
      </c>
      <c r="M186">
        <v>39.963999999999999</v>
      </c>
      <c r="N186">
        <v>48.140999999999998</v>
      </c>
      <c r="O186">
        <v>56.366999999999997</v>
      </c>
      <c r="P186" t="s">
        <v>5778</v>
      </c>
      <c r="Q186" t="s">
        <v>5779</v>
      </c>
      <c r="R186" t="s">
        <v>5780</v>
      </c>
      <c r="S186" t="s">
        <v>5781</v>
      </c>
      <c r="T186" t="s">
        <v>5782</v>
      </c>
      <c r="U186" t="s">
        <v>5783</v>
      </c>
      <c r="V186" t="s">
        <v>5784</v>
      </c>
      <c r="W186" t="s">
        <v>5785</v>
      </c>
      <c r="X186" t="s">
        <v>5786</v>
      </c>
      <c r="Y186" t="s">
        <v>5787</v>
      </c>
      <c r="Z186" t="s">
        <v>5788</v>
      </c>
      <c r="AA186" t="s">
        <v>5789</v>
      </c>
      <c r="AB186" t="s">
        <v>5790</v>
      </c>
      <c r="AC186" t="s">
        <v>5791</v>
      </c>
      <c r="AD186" t="s">
        <v>5792</v>
      </c>
      <c r="AE186" t="s">
        <v>5793</v>
      </c>
      <c r="AF186" t="s">
        <v>5794</v>
      </c>
      <c r="AG186" t="s">
        <v>5795</v>
      </c>
    </row>
    <row r="187" spans="1:33">
      <c r="A187" s="5" t="s">
        <v>176</v>
      </c>
      <c r="B187" s="5">
        <v>2019</v>
      </c>
      <c r="C187" s="6">
        <v>43526</v>
      </c>
      <c r="D187" s="5" t="s">
        <v>13</v>
      </c>
      <c r="E187" t="s">
        <v>211</v>
      </c>
      <c r="F187" t="s">
        <v>632</v>
      </c>
      <c r="G187" t="s">
        <v>15</v>
      </c>
      <c r="I187" s="47">
        <v>3</v>
      </c>
      <c r="J187">
        <v>13.644</v>
      </c>
      <c r="K187">
        <v>22.524000000000001</v>
      </c>
      <c r="L187">
        <v>30.966000000000001</v>
      </c>
      <c r="M187">
        <v>39.273000000000003</v>
      </c>
      <c r="N187">
        <v>47.481000000000002</v>
      </c>
      <c r="O187">
        <v>55.715000000000003</v>
      </c>
      <c r="P187" t="s">
        <v>5796</v>
      </c>
      <c r="Q187" t="s">
        <v>5797</v>
      </c>
      <c r="R187" t="s">
        <v>5798</v>
      </c>
      <c r="S187" t="s">
        <v>5799</v>
      </c>
      <c r="T187" t="s">
        <v>5800</v>
      </c>
      <c r="U187" t="s">
        <v>5801</v>
      </c>
      <c r="V187" t="s">
        <v>5802</v>
      </c>
      <c r="W187" t="s">
        <v>5803</v>
      </c>
      <c r="X187" t="s">
        <v>5804</v>
      </c>
      <c r="Y187" t="s">
        <v>5805</v>
      </c>
      <c r="Z187" t="s">
        <v>5806</v>
      </c>
      <c r="AA187" t="s">
        <v>5807</v>
      </c>
      <c r="AB187" t="s">
        <v>5808</v>
      </c>
      <c r="AC187" t="s">
        <v>5809</v>
      </c>
      <c r="AD187" t="s">
        <v>5810</v>
      </c>
      <c r="AE187" t="s">
        <v>5811</v>
      </c>
      <c r="AF187" t="s">
        <v>5812</v>
      </c>
      <c r="AG187" t="s">
        <v>5813</v>
      </c>
    </row>
    <row r="188" spans="1:33">
      <c r="A188" s="5" t="s">
        <v>176</v>
      </c>
      <c r="B188" s="5">
        <v>2019</v>
      </c>
      <c r="C188" s="6">
        <v>43526</v>
      </c>
      <c r="D188" s="5" t="s">
        <v>13</v>
      </c>
      <c r="E188" t="s">
        <v>211</v>
      </c>
      <c r="F188" t="s">
        <v>1041</v>
      </c>
      <c r="G188" t="s">
        <v>29</v>
      </c>
      <c r="I188" s="47">
        <v>4</v>
      </c>
      <c r="J188">
        <v>13.893000000000001</v>
      </c>
      <c r="K188">
        <v>22.481000000000002</v>
      </c>
      <c r="L188">
        <v>30.873000000000001</v>
      </c>
      <c r="M188">
        <v>39.271999999999998</v>
      </c>
      <c r="N188">
        <v>47.780999999999999</v>
      </c>
      <c r="O188">
        <v>56.34</v>
      </c>
      <c r="P188" t="s">
        <v>5814</v>
      </c>
      <c r="Q188" t="s">
        <v>5815</v>
      </c>
      <c r="R188" t="s">
        <v>5816</v>
      </c>
      <c r="S188" t="s">
        <v>5817</v>
      </c>
      <c r="T188" t="s">
        <v>5818</v>
      </c>
      <c r="U188" t="s">
        <v>5819</v>
      </c>
      <c r="V188" t="s">
        <v>5820</v>
      </c>
      <c r="W188" t="s">
        <v>5821</v>
      </c>
      <c r="X188" t="s">
        <v>1457</v>
      </c>
      <c r="Y188" t="s">
        <v>5822</v>
      </c>
      <c r="Z188" t="s">
        <v>5823</v>
      </c>
      <c r="AA188" t="s">
        <v>5824</v>
      </c>
      <c r="AB188" t="s">
        <v>5825</v>
      </c>
      <c r="AC188" t="s">
        <v>5826</v>
      </c>
      <c r="AD188" t="s">
        <v>5827</v>
      </c>
      <c r="AE188" t="s">
        <v>5828</v>
      </c>
      <c r="AF188" t="s">
        <v>5829</v>
      </c>
      <c r="AG188" t="s">
        <v>5830</v>
      </c>
    </row>
    <row r="189" spans="1:33">
      <c r="A189" s="47" t="s">
        <v>162</v>
      </c>
      <c r="B189" s="47">
        <v>2019</v>
      </c>
      <c r="C189" s="10">
        <v>43484</v>
      </c>
      <c r="D189" s="47" t="s">
        <v>72</v>
      </c>
    </row>
    <row r="190" spans="1:33">
      <c r="A190" s="47" t="s">
        <v>162</v>
      </c>
      <c r="B190" s="47">
        <v>2019</v>
      </c>
      <c r="C190" s="10">
        <v>43484</v>
      </c>
      <c r="D190" s="47" t="s">
        <v>72</v>
      </c>
    </row>
    <row r="312" spans="12:15">
      <c r="L312">
        <v>0</v>
      </c>
    </row>
    <row r="313" spans="12:15">
      <c r="L313">
        <v>0</v>
      </c>
    </row>
    <row r="314" spans="12:15">
      <c r="L314">
        <v>0</v>
      </c>
    </row>
    <row r="315" spans="12:15">
      <c r="L315">
        <v>0</v>
      </c>
    </row>
    <row r="316" spans="12:15">
      <c r="L316">
        <v>0</v>
      </c>
    </row>
    <row r="317" spans="12:15">
      <c r="L317">
        <v>0</v>
      </c>
    </row>
    <row r="318" spans="12:15">
      <c r="L318">
        <v>0</v>
      </c>
    </row>
    <row r="319" spans="12:15">
      <c r="L319">
        <v>0</v>
      </c>
    </row>
    <row r="320" spans="12:15">
      <c r="L320">
        <v>0</v>
      </c>
      <c r="O320">
        <v>0</v>
      </c>
    </row>
    <row r="321" spans="7:18">
      <c r="L321">
        <v>0</v>
      </c>
      <c r="O321">
        <v>0</v>
      </c>
    </row>
    <row r="322" spans="7:18">
      <c r="L322">
        <v>0</v>
      </c>
      <c r="O322">
        <v>0</v>
      </c>
    </row>
    <row r="323" spans="7:18">
      <c r="L323">
        <v>0</v>
      </c>
      <c r="O323">
        <v>0</v>
      </c>
    </row>
    <row r="324" spans="7:18">
      <c r="L324">
        <v>0</v>
      </c>
      <c r="R324">
        <v>0</v>
      </c>
    </row>
    <row r="325" spans="7:18">
      <c r="L325">
        <v>0</v>
      </c>
      <c r="R325">
        <v>0</v>
      </c>
    </row>
    <row r="326" spans="7:18">
      <c r="L326">
        <v>0</v>
      </c>
      <c r="O326">
        <v>0</v>
      </c>
    </row>
    <row r="327" spans="7:18">
      <c r="L327">
        <v>0</v>
      </c>
      <c r="O327">
        <v>0</v>
      </c>
    </row>
    <row r="328" spans="7:18">
      <c r="L328">
        <v>0</v>
      </c>
      <c r="O328">
        <v>0</v>
      </c>
    </row>
    <row r="329" spans="7:18">
      <c r="L329">
        <v>0</v>
      </c>
      <c r="O329">
        <v>0</v>
      </c>
    </row>
    <row r="330" spans="7:18">
      <c r="L330">
        <v>0</v>
      </c>
      <c r="O330">
        <v>0</v>
      </c>
    </row>
    <row r="331" spans="7:18">
      <c r="L331">
        <v>0</v>
      </c>
      <c r="O331">
        <v>0</v>
      </c>
    </row>
    <row r="332" spans="7:18">
      <c r="G332" t="s">
        <v>133</v>
      </c>
      <c r="K332">
        <v>1</v>
      </c>
      <c r="L332">
        <v>0</v>
      </c>
      <c r="N332">
        <v>1</v>
      </c>
      <c r="O332">
        <v>0</v>
      </c>
    </row>
    <row r="333" spans="7:18">
      <c r="G333" t="s">
        <v>61</v>
      </c>
      <c r="K333">
        <v>2</v>
      </c>
      <c r="L333">
        <v>0</v>
      </c>
      <c r="N333">
        <v>2</v>
      </c>
      <c r="O333">
        <v>0</v>
      </c>
    </row>
    <row r="334" spans="7:18">
      <c r="K334">
        <v>1</v>
      </c>
      <c r="L334">
        <v>0</v>
      </c>
      <c r="N334">
        <v>2</v>
      </c>
      <c r="O334">
        <v>0</v>
      </c>
      <c r="Q334">
        <v>1</v>
      </c>
      <c r="R334">
        <v>0</v>
      </c>
    </row>
    <row r="335" spans="7:18">
      <c r="K335">
        <v>2</v>
      </c>
      <c r="L335">
        <v>0</v>
      </c>
      <c r="N335">
        <v>1</v>
      </c>
      <c r="O335">
        <v>0</v>
      </c>
      <c r="Q335">
        <v>2</v>
      </c>
      <c r="R335">
        <v>0</v>
      </c>
    </row>
  </sheetData>
  <sortState xmlns:xlrd2="http://schemas.microsoft.com/office/spreadsheetml/2017/richdata2" ref="J165:AG184">
    <sortCondition ref="AG165:AG184"/>
  </sortState>
  <conditionalFormatting sqref="J2:J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3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38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I138 E139:I164 A191:I2000 H165:I184 E165:E184 E185:I190">
    <cfRule type="expression" dxfId="81" priority="26">
      <formula>$E2="Q"</formula>
    </cfRule>
    <cfRule type="expression" dxfId="80" priority="27">
      <formula>$E2="G"</formula>
    </cfRule>
    <cfRule type="expression" dxfId="79" priority="28">
      <formula>$E2="B"</formula>
    </cfRule>
  </conditionalFormatting>
  <conditionalFormatting sqref="C139:C164">
    <cfRule type="expression" dxfId="78" priority="19">
      <formula>$E139="F"</formula>
    </cfRule>
    <cfRule type="expression" dxfId="77" priority="20">
      <formula>$E139="Q"</formula>
    </cfRule>
  </conditionalFormatting>
  <conditionalFormatting sqref="A139:B164">
    <cfRule type="expression" dxfId="76" priority="16">
      <formula>$E139="Q"</formula>
    </cfRule>
    <cfRule type="expression" dxfId="75" priority="17">
      <formula>$E139="G"</formula>
    </cfRule>
    <cfRule type="expression" dxfId="74" priority="18">
      <formula>$E139="B"</formula>
    </cfRule>
  </conditionalFormatting>
  <conditionalFormatting sqref="D139:D164">
    <cfRule type="expression" dxfId="73" priority="13">
      <formula>$E139="Q"</formula>
    </cfRule>
    <cfRule type="expression" dxfId="72" priority="14">
      <formula>$E139="G"</formula>
    </cfRule>
    <cfRule type="expression" dxfId="71" priority="15">
      <formula>$E139="B"</formula>
    </cfRule>
  </conditionalFormatting>
  <conditionalFormatting sqref="A165:B188 D165:D188">
    <cfRule type="expression" dxfId="70" priority="11">
      <formula>#REF!="F"</formula>
    </cfRule>
    <cfRule type="expression" dxfId="69" priority="12">
      <formula>#REF!="Q"</formula>
    </cfRule>
  </conditionalFormatting>
  <conditionalFormatting sqref="F166:G184">
    <cfRule type="expression" dxfId="68" priority="1529">
      <formula>$E165="Q"</formula>
    </cfRule>
    <cfRule type="expression" dxfId="67" priority="1530">
      <formula>$E165="G"</formula>
    </cfRule>
    <cfRule type="expression" dxfId="66" priority="1531">
      <formula>$E165="B"</formula>
    </cfRule>
  </conditionalFormatting>
  <conditionalFormatting sqref="D189:D190">
    <cfRule type="expression" dxfId="65" priority="5">
      <formula>#REF!="F"</formula>
    </cfRule>
    <cfRule type="expression" dxfId="64" priority="6">
      <formula>#REF!="Q"</formula>
    </cfRule>
  </conditionalFormatting>
  <conditionalFormatting sqref="A189:B189">
    <cfRule type="expression" dxfId="63" priority="3">
      <formula>#REF!="F"</formula>
    </cfRule>
    <cfRule type="expression" dxfId="62" priority="4">
      <formula>#REF!="Q"</formula>
    </cfRule>
  </conditionalFormatting>
  <conditionalFormatting sqref="A190:B190">
    <cfRule type="expression" dxfId="61" priority="1">
      <formula>#REF!="F"</formula>
    </cfRule>
    <cfRule type="expression" dxfId="6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218</v>
      </c>
      <c r="J1" t="s">
        <v>11</v>
      </c>
    </row>
    <row r="2" spans="1:10">
      <c r="A2" s="5" t="s">
        <v>12</v>
      </c>
      <c r="B2" s="5">
        <v>2022</v>
      </c>
      <c r="C2" s="6">
        <v>44847</v>
      </c>
      <c r="D2" s="5" t="s">
        <v>13</v>
      </c>
      <c r="E2" s="5" t="s">
        <v>528</v>
      </c>
      <c r="F2" s="5" t="s">
        <v>53</v>
      </c>
      <c r="G2" s="16">
        <f>(C2-VLOOKUP(E2,Riders!$A$2:$C$213,2,FALSE))/365</f>
        <v>22.953424657534246</v>
      </c>
      <c r="H2" s="5">
        <v>1</v>
      </c>
      <c r="I2" s="7">
        <v>0.52361111111111114</v>
      </c>
      <c r="J2">
        <v>47.744999999999997</v>
      </c>
    </row>
    <row r="3" spans="1:10">
      <c r="A3" s="5" t="s">
        <v>12</v>
      </c>
      <c r="B3" s="5">
        <v>2022</v>
      </c>
      <c r="C3" s="6">
        <v>44847</v>
      </c>
      <c r="D3" s="5" t="s">
        <v>13</v>
      </c>
      <c r="E3" s="5" t="s">
        <v>223</v>
      </c>
      <c r="F3" s="5" t="s">
        <v>19</v>
      </c>
      <c r="G3" s="16">
        <f>(C3-VLOOKUP(E3,Riders!$A$2:$C$213,2,FALSE))/365</f>
        <v>21.098630136986301</v>
      </c>
      <c r="H3" s="5">
        <v>2</v>
      </c>
    </row>
    <row r="4" spans="1:10">
      <c r="A4" s="5" t="s">
        <v>12</v>
      </c>
      <c r="B4" s="5">
        <v>2022</v>
      </c>
      <c r="C4" s="6">
        <v>44847</v>
      </c>
      <c r="D4" s="5" t="s">
        <v>13</v>
      </c>
      <c r="E4" s="5" t="s">
        <v>561</v>
      </c>
      <c r="F4" s="5" t="s">
        <v>25</v>
      </c>
      <c r="G4" s="16" t="e">
        <f>(C4-VLOOKUP(E4,Riders!$A$2:$C$213,2,FALSE))/365</f>
        <v>#N/A</v>
      </c>
      <c r="H4" s="5">
        <v>3</v>
      </c>
    </row>
    <row r="5" spans="1:10">
      <c r="A5" s="5" t="s">
        <v>12</v>
      </c>
      <c r="B5" s="5">
        <v>2022</v>
      </c>
      <c r="C5" s="6">
        <v>44847</v>
      </c>
      <c r="D5" s="5" t="s">
        <v>13</v>
      </c>
      <c r="E5" s="5" t="s">
        <v>278</v>
      </c>
      <c r="F5" s="5" t="s">
        <v>67</v>
      </c>
      <c r="G5" s="16" t="e">
        <f>(C5-VLOOKUP(E5,Riders!$A$2:$C$213,2,FALSE))/365</f>
        <v>#N/A</v>
      </c>
      <c r="H5" s="5">
        <v>4</v>
      </c>
    </row>
    <row r="6" spans="1:10">
      <c r="A6" s="5" t="s">
        <v>12</v>
      </c>
      <c r="B6" s="5">
        <v>2022</v>
      </c>
      <c r="C6" s="6">
        <v>44847</v>
      </c>
      <c r="D6" s="5" t="s">
        <v>13</v>
      </c>
      <c r="E6" s="5" t="s">
        <v>222</v>
      </c>
      <c r="F6" s="5" t="s">
        <v>29</v>
      </c>
      <c r="G6" s="16">
        <f>(C6-VLOOKUP(E6,Riders!$A$2:$C$213,2,FALSE))/365</f>
        <v>24.539726027397261</v>
      </c>
      <c r="H6" s="5">
        <v>5</v>
      </c>
    </row>
    <row r="7" spans="1:10">
      <c r="A7" s="5" t="s">
        <v>12</v>
      </c>
      <c r="B7" s="5">
        <v>2022</v>
      </c>
      <c r="C7" s="6">
        <v>44847</v>
      </c>
      <c r="D7" s="5" t="s">
        <v>13</v>
      </c>
      <c r="E7" s="5" t="s">
        <v>599</v>
      </c>
      <c r="F7" s="5" t="s">
        <v>36</v>
      </c>
      <c r="G7" s="16" t="e">
        <f>(C7-VLOOKUP(E7,Riders!$A$2:$C$213,2,FALSE))/365</f>
        <v>#N/A</v>
      </c>
      <c r="H7" s="5">
        <v>6</v>
      </c>
    </row>
    <row r="8" spans="1:10">
      <c r="A8" s="5" t="s">
        <v>12</v>
      </c>
      <c r="B8" s="5">
        <v>2022</v>
      </c>
      <c r="C8" s="6">
        <v>44847</v>
      </c>
      <c r="D8" s="5" t="s">
        <v>13</v>
      </c>
      <c r="E8" s="5" t="s">
        <v>234</v>
      </c>
      <c r="F8" s="5" t="s">
        <v>15</v>
      </c>
      <c r="G8" s="16">
        <f>(C8-VLOOKUP(E8,Riders!$A$2:$C$213,2,FALSE))/365</f>
        <v>23.298630136986301</v>
      </c>
      <c r="H8" s="5">
        <v>7</v>
      </c>
    </row>
    <row r="9" spans="1:10">
      <c r="A9" s="5" t="s">
        <v>12</v>
      </c>
      <c r="B9" s="5">
        <v>2022</v>
      </c>
      <c r="C9" s="6">
        <v>44847</v>
      </c>
      <c r="D9" s="5" t="s">
        <v>13</v>
      </c>
      <c r="E9" s="5" t="s">
        <v>238</v>
      </c>
      <c r="F9" s="5" t="s">
        <v>239</v>
      </c>
      <c r="G9" s="16" t="e">
        <f>(C9-VLOOKUP(E9,Riders!$A$2:$C$213,2,FALSE))/365</f>
        <v>#N/A</v>
      </c>
      <c r="H9" s="5">
        <v>8</v>
      </c>
    </row>
    <row r="10" spans="1:10">
      <c r="A10" s="5" t="s">
        <v>12</v>
      </c>
      <c r="B10" s="5">
        <v>2022</v>
      </c>
      <c r="C10" s="6">
        <v>44847</v>
      </c>
      <c r="D10" s="5" t="s">
        <v>13</v>
      </c>
      <c r="E10" s="5" t="s">
        <v>221</v>
      </c>
      <c r="F10" s="5" t="s">
        <v>27</v>
      </c>
      <c r="G10" s="16">
        <f>(C10-VLOOKUP(E10,Riders!$A$2:$C$213,2,FALSE))/365</f>
        <v>23.682191780821917</v>
      </c>
      <c r="H10" s="5">
        <v>9</v>
      </c>
    </row>
    <row r="11" spans="1:10">
      <c r="A11" s="5" t="s">
        <v>12</v>
      </c>
      <c r="B11" s="5">
        <v>2022</v>
      </c>
      <c r="C11" s="6">
        <v>44847</v>
      </c>
      <c r="D11" s="5" t="s">
        <v>13</v>
      </c>
      <c r="E11" s="5" t="s">
        <v>231</v>
      </c>
      <c r="F11" s="5" t="s">
        <v>49</v>
      </c>
      <c r="G11" s="16" t="e">
        <f>(C11-VLOOKUP(E11,Riders!$A$2:$C$213,2,FALSE))/365</f>
        <v>#N/A</v>
      </c>
      <c r="H11" s="5">
        <v>10</v>
      </c>
    </row>
    <row r="12" spans="1:10">
      <c r="A12" s="5" t="s">
        <v>12</v>
      </c>
      <c r="B12" s="5">
        <v>2022</v>
      </c>
      <c r="C12" s="6">
        <v>44847</v>
      </c>
      <c r="D12" s="5" t="s">
        <v>13</v>
      </c>
      <c r="E12" s="5" t="s">
        <v>226</v>
      </c>
      <c r="F12" s="5" t="s">
        <v>40</v>
      </c>
      <c r="G12" s="16">
        <f>(C12-VLOOKUP(E12,Riders!$A$2:$C$213,2,FALSE))/365</f>
        <v>25.526027397260275</v>
      </c>
      <c r="H12" s="5">
        <v>11</v>
      </c>
    </row>
    <row r="13" spans="1:10">
      <c r="A13" s="5" t="s">
        <v>12</v>
      </c>
      <c r="B13" s="5">
        <v>2022</v>
      </c>
      <c r="C13" s="6">
        <v>44847</v>
      </c>
      <c r="D13" s="5" t="s">
        <v>13</v>
      </c>
      <c r="E13" s="5" t="s">
        <v>227</v>
      </c>
      <c r="F13" s="5" t="s">
        <v>228</v>
      </c>
      <c r="G13" s="16" t="e">
        <f>(C13-VLOOKUP(E13,Riders!$A$2:$C$213,2,FALSE))/365</f>
        <v>#N/A</v>
      </c>
      <c r="H13" s="5">
        <v>12</v>
      </c>
    </row>
    <row r="14" spans="1:10">
      <c r="A14" s="5" t="s">
        <v>12</v>
      </c>
      <c r="B14" s="5">
        <v>2022</v>
      </c>
      <c r="C14" s="6">
        <v>44847</v>
      </c>
      <c r="D14" s="5" t="s">
        <v>13</v>
      </c>
      <c r="E14" s="5" t="s">
        <v>265</v>
      </c>
      <c r="F14" s="5" t="s">
        <v>51</v>
      </c>
      <c r="G14" s="16">
        <f>(C14-VLOOKUP(E14,Riders!$A$2:$C$213,2,FALSE))/365</f>
        <v>20.698630136986303</v>
      </c>
      <c r="H14" s="5">
        <v>13</v>
      </c>
    </row>
    <row r="15" spans="1:10">
      <c r="A15" s="5" t="s">
        <v>12</v>
      </c>
      <c r="B15" s="5">
        <v>2022</v>
      </c>
      <c r="C15" s="6">
        <v>44847</v>
      </c>
      <c r="D15" s="5" t="s">
        <v>13</v>
      </c>
      <c r="E15" s="5" t="s">
        <v>634</v>
      </c>
      <c r="F15" s="5" t="s">
        <v>17</v>
      </c>
      <c r="G15" s="16" t="e">
        <f>(C15-VLOOKUP(E15,Riders!$A$2:$C$213,2,FALSE))/365</f>
        <v>#N/A</v>
      </c>
      <c r="H15" s="5">
        <v>14</v>
      </c>
    </row>
    <row r="16" spans="1:10">
      <c r="A16" s="5" t="s">
        <v>12</v>
      </c>
      <c r="B16" s="5">
        <v>2022</v>
      </c>
      <c r="C16" s="6">
        <v>44847</v>
      </c>
      <c r="D16" s="5" t="s">
        <v>13</v>
      </c>
      <c r="E16" s="5" t="s">
        <v>236</v>
      </c>
      <c r="F16" s="5" t="s">
        <v>237</v>
      </c>
      <c r="G16" s="16" t="e">
        <f>(C16-VLOOKUP(E16,Riders!$A$2:$C$213,2,FALSE))/365</f>
        <v>#N/A</v>
      </c>
      <c r="H16" s="5">
        <v>15</v>
      </c>
    </row>
    <row r="17" spans="1:10">
      <c r="A17" s="5" t="s">
        <v>12</v>
      </c>
      <c r="B17" s="5">
        <v>2022</v>
      </c>
      <c r="C17" s="6">
        <v>44847</v>
      </c>
      <c r="D17" s="5" t="s">
        <v>13</v>
      </c>
      <c r="E17" s="5" t="s">
        <v>241</v>
      </c>
      <c r="F17" s="5" t="s">
        <v>242</v>
      </c>
      <c r="G17" s="16" t="e">
        <f>(C17-VLOOKUP(E17,Riders!$A$2:$C$213,2,FALSE))/365</f>
        <v>#N/A</v>
      </c>
      <c r="H17" s="5">
        <v>16</v>
      </c>
    </row>
    <row r="18" spans="1:10">
      <c r="A18" s="5" t="s">
        <v>12</v>
      </c>
      <c r="B18" s="5">
        <v>2022</v>
      </c>
      <c r="C18" s="6">
        <v>44847</v>
      </c>
      <c r="D18" s="5" t="s">
        <v>13</v>
      </c>
      <c r="E18" s="5" t="s">
        <v>567</v>
      </c>
      <c r="F18" s="5" t="s">
        <v>56</v>
      </c>
      <c r="G18" s="16">
        <f>(C18-VLOOKUP(E18,Riders!$A$2:$C$213,2,FALSE))/365</f>
        <v>122.86849315068493</v>
      </c>
      <c r="H18" s="5">
        <v>17</v>
      </c>
    </row>
    <row r="19" spans="1:10">
      <c r="A19" s="5" t="s">
        <v>12</v>
      </c>
      <c r="B19" s="5">
        <v>2022</v>
      </c>
      <c r="C19" s="6">
        <v>44847</v>
      </c>
      <c r="D19" s="5" t="s">
        <v>13</v>
      </c>
      <c r="E19" s="5" t="s">
        <v>224</v>
      </c>
      <c r="F19" s="5" t="s">
        <v>225</v>
      </c>
      <c r="G19" s="16">
        <f>(C19-VLOOKUP(E19,Riders!$A$2:$C$213,2,FALSE))/365</f>
        <v>30.145205479452056</v>
      </c>
      <c r="H19" s="5">
        <v>18</v>
      </c>
    </row>
    <row r="20" spans="1:10">
      <c r="A20" s="5" t="s">
        <v>12</v>
      </c>
      <c r="B20" s="5">
        <v>2022</v>
      </c>
      <c r="C20" s="6">
        <v>44847</v>
      </c>
      <c r="D20" s="5" t="s">
        <v>13</v>
      </c>
      <c r="E20" s="5" t="s">
        <v>253</v>
      </c>
      <c r="F20" s="5" t="s">
        <v>254</v>
      </c>
      <c r="G20" s="16" t="e">
        <f>(C20-VLOOKUP(E20,Riders!$A$2:$C$213,2,FALSE))/365</f>
        <v>#N/A</v>
      </c>
      <c r="H20" s="5">
        <v>19</v>
      </c>
    </row>
    <row r="21" spans="1:10">
      <c r="A21" s="5" t="s">
        <v>12</v>
      </c>
      <c r="B21" s="5">
        <v>2022</v>
      </c>
      <c r="C21" s="6">
        <v>44847</v>
      </c>
      <c r="D21" s="5" t="s">
        <v>13</v>
      </c>
      <c r="E21" s="5" t="s">
        <v>641</v>
      </c>
      <c r="F21" s="5" t="s">
        <v>47</v>
      </c>
      <c r="G21" s="16" t="e">
        <f>(C21-VLOOKUP(E21,Riders!$A$2:$C$213,2,FALSE))/365</f>
        <v>#N/A</v>
      </c>
      <c r="H21" s="5">
        <v>20</v>
      </c>
    </row>
    <row r="22" spans="1:10">
      <c r="A22" s="5" t="s">
        <v>12</v>
      </c>
      <c r="B22" s="5">
        <v>2022</v>
      </c>
      <c r="C22" s="6">
        <v>44847</v>
      </c>
      <c r="D22" s="5" t="s">
        <v>13</v>
      </c>
      <c r="E22" s="5" t="s">
        <v>235</v>
      </c>
      <c r="F22" s="5" t="s">
        <v>61</v>
      </c>
      <c r="G22" s="16">
        <f>(C22-VLOOKUP(E22,Riders!$A$2:$C$213,2,FALSE))/365</f>
        <v>24.098630136986301</v>
      </c>
      <c r="H22" s="5">
        <v>21</v>
      </c>
    </row>
    <row r="23" spans="1:10">
      <c r="A23" s="5" t="s">
        <v>12</v>
      </c>
      <c r="B23" s="5">
        <v>2022</v>
      </c>
      <c r="C23" s="6">
        <v>44847</v>
      </c>
      <c r="D23" s="5" t="s">
        <v>13</v>
      </c>
      <c r="E23" s="5" t="s">
        <v>229</v>
      </c>
      <c r="F23" s="5" t="s">
        <v>230</v>
      </c>
      <c r="G23" s="16">
        <f>(C23-VLOOKUP(E23,Riders!$A$2:$C$213,2,FALSE))/365</f>
        <v>22.843835616438355</v>
      </c>
      <c r="H23" s="5">
        <v>22</v>
      </c>
    </row>
    <row r="24" spans="1:10">
      <c r="A24" s="5" t="s">
        <v>12</v>
      </c>
      <c r="B24" s="5">
        <v>2022</v>
      </c>
      <c r="C24" s="6">
        <v>44847</v>
      </c>
      <c r="D24" s="5" t="s">
        <v>13</v>
      </c>
      <c r="E24" s="5" t="s">
        <v>232</v>
      </c>
      <c r="F24" s="5" t="s">
        <v>123</v>
      </c>
      <c r="G24" s="16" t="e">
        <f>(C24-VLOOKUP(E24,Riders!$A$2:$C$213,2,FALSE))/365</f>
        <v>#N/A</v>
      </c>
      <c r="H24" s="5">
        <v>23</v>
      </c>
    </row>
    <row r="25" spans="1:10">
      <c r="A25" s="5" t="s">
        <v>12</v>
      </c>
      <c r="B25" s="5">
        <v>2022</v>
      </c>
      <c r="C25" s="6">
        <v>44847</v>
      </c>
      <c r="D25" s="5" t="s">
        <v>13</v>
      </c>
      <c r="E25" s="5" t="s">
        <v>285</v>
      </c>
      <c r="F25" s="5" t="s">
        <v>286</v>
      </c>
      <c r="G25" s="16">
        <f>(C25-VLOOKUP(E25,Riders!$A$2:$C$2013,2,FALSE))/365</f>
        <v>24.591780821917808</v>
      </c>
      <c r="H25" s="5">
        <v>24</v>
      </c>
    </row>
    <row r="26" spans="1:10">
      <c r="A26" s="1" t="s">
        <v>94</v>
      </c>
      <c r="B26" s="1">
        <v>2022</v>
      </c>
      <c r="C26" s="2">
        <v>44694</v>
      </c>
      <c r="D26" s="1" t="s">
        <v>72</v>
      </c>
      <c r="E26" s="1" t="s">
        <v>528</v>
      </c>
      <c r="F26" s="1" t="s">
        <v>53</v>
      </c>
      <c r="G26" s="14">
        <f>(C26-VLOOKUP(E26,Riders!$A$2:$C$2013,2,FALSE))/365</f>
        <v>22.534246575342465</v>
      </c>
      <c r="H26" s="1">
        <v>1</v>
      </c>
      <c r="I26" s="7">
        <v>0.53402777777777777</v>
      </c>
      <c r="J26">
        <v>46.814</v>
      </c>
    </row>
    <row r="27" spans="1:10">
      <c r="A27" s="1" t="s">
        <v>94</v>
      </c>
      <c r="B27" s="1">
        <v>2022</v>
      </c>
      <c r="C27" s="2">
        <v>44694</v>
      </c>
      <c r="D27" s="1" t="s">
        <v>72</v>
      </c>
      <c r="E27" s="1" t="s">
        <v>264</v>
      </c>
      <c r="F27" s="1" t="s">
        <v>19</v>
      </c>
      <c r="G27" s="14">
        <f>(C27-VLOOKUP(E27,Riders!$A$2:$C$2013,2,FALSE))/365</f>
        <v>22.210958904109589</v>
      </c>
      <c r="H27" s="1">
        <v>2</v>
      </c>
    </row>
    <row r="28" spans="1:10">
      <c r="A28" s="1" t="s">
        <v>94</v>
      </c>
      <c r="B28" s="1">
        <v>2022</v>
      </c>
      <c r="C28" s="2">
        <v>44694</v>
      </c>
      <c r="D28" s="1" t="s">
        <v>72</v>
      </c>
      <c r="E28" s="1" t="s">
        <v>278</v>
      </c>
      <c r="F28" s="1" t="s">
        <v>67</v>
      </c>
      <c r="G28" s="14">
        <f>(C28-VLOOKUP(E28,Riders!$A$2:$C$2013,2,FALSE))/365</f>
        <v>27.904109589041095</v>
      </c>
      <c r="H28" s="1">
        <v>3</v>
      </c>
    </row>
    <row r="29" spans="1:10">
      <c r="A29" s="1" t="s">
        <v>94</v>
      </c>
      <c r="B29" s="1">
        <v>2022</v>
      </c>
      <c r="C29" s="2">
        <v>44694</v>
      </c>
      <c r="D29" s="1" t="s">
        <v>72</v>
      </c>
      <c r="E29" s="1" t="s">
        <v>226</v>
      </c>
      <c r="F29" s="1" t="s">
        <v>40</v>
      </c>
      <c r="G29" s="14">
        <f>(C29-VLOOKUP(E29,Riders!$A$2:$C$2013,2,FALSE))/365</f>
        <v>25.106849315068494</v>
      </c>
      <c r="H29" s="1">
        <v>4</v>
      </c>
    </row>
    <row r="30" spans="1:10">
      <c r="A30" s="1" t="s">
        <v>94</v>
      </c>
      <c r="B30" s="1">
        <v>2022</v>
      </c>
      <c r="C30" s="2">
        <v>44694</v>
      </c>
      <c r="D30" s="1" t="s">
        <v>72</v>
      </c>
      <c r="E30" s="1" t="s">
        <v>224</v>
      </c>
      <c r="F30" s="1" t="s">
        <v>225</v>
      </c>
      <c r="G30" s="14">
        <f>(C30-VLOOKUP(E30,Riders!$A$2:$C$2013,2,FALSE))/365</f>
        <v>29.726027397260275</v>
      </c>
      <c r="H30" s="1">
        <v>5</v>
      </c>
    </row>
    <row r="31" spans="1:10">
      <c r="A31" s="1" t="s">
        <v>94</v>
      </c>
      <c r="B31" s="1">
        <v>2022</v>
      </c>
      <c r="C31" s="2">
        <v>44694</v>
      </c>
      <c r="D31" s="1" t="s">
        <v>72</v>
      </c>
      <c r="E31" s="1" t="s">
        <v>238</v>
      </c>
      <c r="F31" s="1" t="s">
        <v>239</v>
      </c>
      <c r="G31" s="14">
        <f>(C31-VLOOKUP(E31,Riders!$A$2:$C$2013,2,FALSE))/365</f>
        <v>25.24931506849315</v>
      </c>
      <c r="H31" s="1">
        <v>6</v>
      </c>
    </row>
    <row r="32" spans="1:10">
      <c r="A32" s="1" t="s">
        <v>94</v>
      </c>
      <c r="B32" s="1">
        <v>2022</v>
      </c>
      <c r="C32" s="2">
        <v>44694</v>
      </c>
      <c r="D32" s="1" t="s">
        <v>72</v>
      </c>
      <c r="E32" s="1" t="s">
        <v>234</v>
      </c>
      <c r="F32" s="1" t="s">
        <v>15</v>
      </c>
      <c r="G32" s="14">
        <f>(C32-VLOOKUP(E32,Riders!$A$2:$C$2013,2,FALSE))/365</f>
        <v>22.87945205479452</v>
      </c>
      <c r="H32" s="1">
        <v>7</v>
      </c>
    </row>
    <row r="33" spans="1:10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4">
        <f>(C33-VLOOKUP(E33,Riders!$A$2:$C$2013,2,FALSE))/365</f>
        <v>29.926027397260274</v>
      </c>
      <c r="H33" s="1">
        <v>8</v>
      </c>
    </row>
    <row r="34" spans="1:10">
      <c r="A34" s="1" t="s">
        <v>94</v>
      </c>
      <c r="B34" s="1">
        <v>2022</v>
      </c>
      <c r="C34" s="2">
        <v>44694</v>
      </c>
      <c r="D34" s="1" t="s">
        <v>72</v>
      </c>
      <c r="E34" s="1" t="s">
        <v>266</v>
      </c>
      <c r="F34" s="1" t="s">
        <v>25</v>
      </c>
      <c r="G34" s="14">
        <f>(C34-VLOOKUP(E34,Riders!$A$2:$C$2013,2,FALSE))/365</f>
        <v>21.339726027397262</v>
      </c>
      <c r="H34" s="1">
        <v>9</v>
      </c>
    </row>
    <row r="35" spans="1:10">
      <c r="A35" s="1" t="s">
        <v>94</v>
      </c>
      <c r="B35" s="1">
        <v>2022</v>
      </c>
      <c r="C35" s="2">
        <v>44694</v>
      </c>
      <c r="D35" s="1" t="s">
        <v>72</v>
      </c>
      <c r="E35" s="1" t="s">
        <v>596</v>
      </c>
      <c r="F35" s="1" t="s">
        <v>36</v>
      </c>
      <c r="G35" s="14">
        <f>(C35-VLOOKUP(E35,Riders!$A$2:$C$2013,2,FALSE))/365</f>
        <v>122.44931506849315</v>
      </c>
      <c r="H35" s="1">
        <v>10</v>
      </c>
    </row>
    <row r="36" spans="1:10">
      <c r="A36" s="1" t="s">
        <v>94</v>
      </c>
      <c r="B36" s="1">
        <v>2022</v>
      </c>
      <c r="C36" s="2">
        <v>44694</v>
      </c>
      <c r="D36" s="1" t="s">
        <v>72</v>
      </c>
      <c r="E36" s="1" t="s">
        <v>231</v>
      </c>
      <c r="F36" s="1" t="s">
        <v>49</v>
      </c>
      <c r="G36" s="14" t="e">
        <f>(C36-VLOOKUP(E36,Riders!$A$2:$C$2013,2,FALSE))/365</f>
        <v>#N/A</v>
      </c>
      <c r="H36" s="1">
        <v>11</v>
      </c>
    </row>
    <row r="37" spans="1:10">
      <c r="A37" s="1" t="s">
        <v>94</v>
      </c>
      <c r="B37" s="1">
        <v>2022</v>
      </c>
      <c r="C37" s="2">
        <v>44694</v>
      </c>
      <c r="D37" s="1" t="s">
        <v>72</v>
      </c>
      <c r="E37" s="1" t="s">
        <v>236</v>
      </c>
      <c r="F37" s="1" t="s">
        <v>237</v>
      </c>
      <c r="G37" s="14" t="e">
        <f>(C37-VLOOKUP(E37,Riders!$A$2:$C$2013,2,FALSE))/365</f>
        <v>#N/A</v>
      </c>
      <c r="H37" s="1">
        <v>12</v>
      </c>
    </row>
    <row r="38" spans="1:10">
      <c r="A38" s="1" t="s">
        <v>94</v>
      </c>
      <c r="B38" s="1">
        <v>2022</v>
      </c>
      <c r="C38" s="2">
        <v>44694</v>
      </c>
      <c r="D38" s="1" t="s">
        <v>72</v>
      </c>
      <c r="E38" s="1" t="s">
        <v>274</v>
      </c>
      <c r="F38" s="1" t="s">
        <v>56</v>
      </c>
      <c r="G38" s="14">
        <f>(C38-VLOOKUP(E38,Riders!$A$2:$C$2013,2,FALSE))/365</f>
        <v>23.383561643835616</v>
      </c>
      <c r="H38" s="1">
        <v>13</v>
      </c>
    </row>
    <row r="39" spans="1:10">
      <c r="A39" s="1" t="s">
        <v>94</v>
      </c>
      <c r="B39" s="1">
        <v>2022</v>
      </c>
      <c r="C39" s="2">
        <v>44694</v>
      </c>
      <c r="D39" s="1" t="s">
        <v>72</v>
      </c>
      <c r="E39" s="1" t="s">
        <v>587</v>
      </c>
      <c r="F39" s="1" t="s">
        <v>44</v>
      </c>
      <c r="G39" s="14">
        <f>(C39-VLOOKUP(E39,Riders!$A$2:$C$2013,2,FALSE))/365</f>
        <v>20.802739726027397</v>
      </c>
      <c r="H39" s="1">
        <v>14</v>
      </c>
    </row>
    <row r="40" spans="1:10">
      <c r="A40" s="1" t="s">
        <v>94</v>
      </c>
      <c r="B40" s="1">
        <v>2022</v>
      </c>
      <c r="C40" s="2">
        <v>44694</v>
      </c>
      <c r="D40" s="1" t="s">
        <v>72</v>
      </c>
      <c r="E40" s="1" t="s">
        <v>253</v>
      </c>
      <c r="F40" s="1" t="s">
        <v>254</v>
      </c>
      <c r="G40" s="14">
        <f>(C40-VLOOKUP(E40,Riders!$A$2:$C$2013,2,FALSE))/365</f>
        <v>29.87945205479452</v>
      </c>
      <c r="H40" s="1">
        <v>15</v>
      </c>
    </row>
    <row r="41" spans="1:10">
      <c r="A41" s="1" t="s">
        <v>94</v>
      </c>
      <c r="B41" s="1">
        <v>2022</v>
      </c>
      <c r="C41" s="2">
        <v>44694</v>
      </c>
      <c r="D41" s="1" t="s">
        <v>72</v>
      </c>
      <c r="E41" s="1" t="s">
        <v>262</v>
      </c>
      <c r="F41" s="1" t="s">
        <v>27</v>
      </c>
      <c r="G41" s="14">
        <f>(C41-VLOOKUP(E41,Riders!$A$2:$C$2013,2,FALSE))/365</f>
        <v>19.827397260273973</v>
      </c>
      <c r="H41" s="1">
        <v>16</v>
      </c>
    </row>
    <row r="42" spans="1:10">
      <c r="A42" s="1" t="s">
        <v>94</v>
      </c>
      <c r="B42" s="1">
        <v>2022</v>
      </c>
      <c r="C42" s="2">
        <v>44694</v>
      </c>
      <c r="D42" s="1" t="s">
        <v>72</v>
      </c>
      <c r="E42" s="1" t="s">
        <v>267</v>
      </c>
      <c r="F42" s="1" t="s">
        <v>268</v>
      </c>
      <c r="G42" s="14">
        <f>(C42-VLOOKUP(E42,Riders!$A$2:$C$2013,2,FALSE))/365</f>
        <v>28.350684931506848</v>
      </c>
      <c r="H42" s="1">
        <v>17</v>
      </c>
    </row>
    <row r="43" spans="1:10">
      <c r="A43" s="1" t="s">
        <v>94</v>
      </c>
      <c r="B43" s="1">
        <v>2022</v>
      </c>
      <c r="C43" s="2">
        <v>44694</v>
      </c>
      <c r="D43" s="1" t="s">
        <v>72</v>
      </c>
      <c r="E43" s="1" t="s">
        <v>4963</v>
      </c>
      <c r="F43" s="1" t="s">
        <v>51</v>
      </c>
      <c r="G43" s="14">
        <f>(C43-VLOOKUP(E43,Riders!$A$2:$C$2013,2,FALSE))/365</f>
        <v>19.197260273972603</v>
      </c>
      <c r="H43" s="1">
        <v>18</v>
      </c>
    </row>
    <row r="44" spans="1:10">
      <c r="A44" s="1" t="s">
        <v>94</v>
      </c>
      <c r="B44" s="1">
        <v>2022</v>
      </c>
      <c r="C44" s="2">
        <v>44694</v>
      </c>
      <c r="D44" s="1" t="s">
        <v>72</v>
      </c>
      <c r="E44" s="1" t="s">
        <v>229</v>
      </c>
      <c r="F44" s="1" t="s">
        <v>230</v>
      </c>
      <c r="G44" s="14">
        <f>(C44-VLOOKUP(E44,Riders!$A$2:$C$2013,2,FALSE))/365</f>
        <v>22.424657534246574</v>
      </c>
      <c r="H44" s="1">
        <v>19</v>
      </c>
    </row>
    <row r="45" spans="1:10">
      <c r="A45" s="1" t="s">
        <v>94</v>
      </c>
      <c r="B45" s="1">
        <v>2022</v>
      </c>
      <c r="C45" s="2">
        <v>44694</v>
      </c>
      <c r="D45" s="1" t="s">
        <v>72</v>
      </c>
      <c r="E45" s="1" t="s">
        <v>4982</v>
      </c>
      <c r="F45" s="1" t="s">
        <v>38</v>
      </c>
      <c r="G45" s="14">
        <f>(C45-VLOOKUP(E45,Riders!$A$2:$C$2013,2,FALSE))/365</f>
        <v>26.575342465753426</v>
      </c>
      <c r="H45" s="1">
        <v>20</v>
      </c>
    </row>
    <row r="46" spans="1:10">
      <c r="A46" s="1" t="s">
        <v>94</v>
      </c>
      <c r="B46" s="1">
        <v>2022</v>
      </c>
      <c r="C46" s="2">
        <v>44694</v>
      </c>
      <c r="D46" s="1" t="s">
        <v>72</v>
      </c>
      <c r="E46" s="1" t="s">
        <v>616</v>
      </c>
      <c r="F46" s="1" t="s">
        <v>271</v>
      </c>
      <c r="G46" s="14">
        <f>(C46-VLOOKUP(E46,Riders!$A$2:$C$2013,2,FALSE))/365</f>
        <v>18.246575342465754</v>
      </c>
      <c r="H46" s="1">
        <v>21</v>
      </c>
    </row>
    <row r="47" spans="1:10">
      <c r="A47" s="1" t="s">
        <v>94</v>
      </c>
      <c r="B47" s="1">
        <v>2022</v>
      </c>
      <c r="C47" s="2">
        <v>44694</v>
      </c>
      <c r="D47" s="1" t="s">
        <v>72</v>
      </c>
      <c r="E47" s="1" t="s">
        <v>365</v>
      </c>
      <c r="F47" s="1" t="s">
        <v>273</v>
      </c>
      <c r="G47" s="14" t="e">
        <f>(C47-VLOOKUP(E47,Riders!$A$2:$C$2013,2,FALSE))/365</f>
        <v>#N/A</v>
      </c>
      <c r="H47" s="1">
        <v>22</v>
      </c>
    </row>
    <row r="48" spans="1:10">
      <c r="A48" s="5" t="s">
        <v>110</v>
      </c>
      <c r="B48" s="5">
        <v>2021</v>
      </c>
      <c r="C48" s="6">
        <v>44489</v>
      </c>
      <c r="D48" s="5" t="s">
        <v>13</v>
      </c>
      <c r="E48" s="5" t="s">
        <v>528</v>
      </c>
      <c r="F48" s="5" t="s">
        <v>53</v>
      </c>
      <c r="G48" s="5"/>
      <c r="H48" s="5">
        <v>1</v>
      </c>
      <c r="I48" s="7">
        <v>0.55069444444444449</v>
      </c>
      <c r="J48">
        <v>45.396999999999998</v>
      </c>
    </row>
    <row r="49" spans="1:8">
      <c r="A49" s="5" t="s">
        <v>110</v>
      </c>
      <c r="B49" s="5">
        <v>2021</v>
      </c>
      <c r="C49" s="6">
        <v>44489</v>
      </c>
      <c r="D49" s="5" t="s">
        <v>13</v>
      </c>
      <c r="E49" s="5" t="s">
        <v>223</v>
      </c>
      <c r="F49" s="5" t="s">
        <v>19</v>
      </c>
      <c r="G49" s="5"/>
      <c r="H49" s="5">
        <v>2</v>
      </c>
    </row>
    <row r="50" spans="1:8">
      <c r="A50" s="5" t="s">
        <v>110</v>
      </c>
      <c r="B50" s="5">
        <v>2021</v>
      </c>
      <c r="C50" s="6">
        <v>44489</v>
      </c>
      <c r="D50" s="5" t="s">
        <v>13</v>
      </c>
      <c r="E50" s="5" t="s">
        <v>219</v>
      </c>
      <c r="F50" s="5" t="s">
        <v>67</v>
      </c>
      <c r="G50" s="5"/>
      <c r="H50" s="5">
        <v>3</v>
      </c>
    </row>
    <row r="51" spans="1:8">
      <c r="A51" s="5" t="s">
        <v>110</v>
      </c>
      <c r="B51" s="5">
        <v>2021</v>
      </c>
      <c r="C51" s="6">
        <v>44489</v>
      </c>
      <c r="D51" s="5" t="s">
        <v>13</v>
      </c>
      <c r="E51" s="5" t="s">
        <v>221</v>
      </c>
      <c r="F51" s="5" t="s">
        <v>27</v>
      </c>
      <c r="G51" s="5"/>
      <c r="H51" s="5">
        <v>4</v>
      </c>
    </row>
    <row r="52" spans="1:8">
      <c r="A52" s="5" t="s">
        <v>110</v>
      </c>
      <c r="B52" s="5">
        <v>2021</v>
      </c>
      <c r="C52" s="6">
        <v>44489</v>
      </c>
      <c r="D52" s="5" t="s">
        <v>13</v>
      </c>
      <c r="E52" s="5" t="s">
        <v>288</v>
      </c>
      <c r="F52" s="5" t="s">
        <v>175</v>
      </c>
      <c r="G52" s="5"/>
      <c r="H52" s="5">
        <v>5</v>
      </c>
    </row>
    <row r="53" spans="1:8">
      <c r="A53" s="5" t="s">
        <v>110</v>
      </c>
      <c r="B53" s="5">
        <v>2021</v>
      </c>
      <c r="C53" s="6">
        <v>44489</v>
      </c>
      <c r="D53" s="5" t="s">
        <v>13</v>
      </c>
      <c r="E53" s="5" t="s">
        <v>562</v>
      </c>
      <c r="F53" s="5" t="s">
        <v>17</v>
      </c>
      <c r="G53" s="5"/>
      <c r="H53" s="5">
        <v>6</v>
      </c>
    </row>
    <row r="54" spans="1:8">
      <c r="A54" s="5" t="s">
        <v>110</v>
      </c>
      <c r="B54" s="5">
        <v>2021</v>
      </c>
      <c r="C54" s="6">
        <v>44489</v>
      </c>
      <c r="D54" s="5" t="s">
        <v>13</v>
      </c>
      <c r="E54" s="5" t="s">
        <v>290</v>
      </c>
      <c r="F54" s="5" t="s">
        <v>237</v>
      </c>
      <c r="G54" s="5"/>
      <c r="H54" s="5">
        <v>7</v>
      </c>
    </row>
    <row r="55" spans="1:8">
      <c r="A55" s="5" t="s">
        <v>110</v>
      </c>
      <c r="B55" s="5">
        <v>2021</v>
      </c>
      <c r="C55" s="6">
        <v>44489</v>
      </c>
      <c r="D55" s="5" t="s">
        <v>13</v>
      </c>
      <c r="E55" s="5" t="s">
        <v>275</v>
      </c>
      <c r="F55" s="5" t="s">
        <v>47</v>
      </c>
      <c r="G55" s="5"/>
      <c r="H55" s="5">
        <v>8</v>
      </c>
    </row>
    <row r="56" spans="1:8">
      <c r="A56" s="5" t="s">
        <v>110</v>
      </c>
      <c r="B56" s="5">
        <v>2021</v>
      </c>
      <c r="C56" s="6">
        <v>44489</v>
      </c>
      <c r="D56" s="5" t="s">
        <v>13</v>
      </c>
      <c r="E56" s="5" t="s">
        <v>284</v>
      </c>
      <c r="F56" s="5" t="s">
        <v>49</v>
      </c>
      <c r="G56" s="5"/>
      <c r="H56" s="5">
        <v>9</v>
      </c>
    </row>
    <row r="57" spans="1:8">
      <c r="A57" s="5" t="s">
        <v>110</v>
      </c>
      <c r="B57" s="5">
        <v>2021</v>
      </c>
      <c r="C57" s="6">
        <v>44489</v>
      </c>
      <c r="D57" s="5" t="s">
        <v>13</v>
      </c>
      <c r="E57" s="5" t="s">
        <v>339</v>
      </c>
      <c r="F57" s="5" t="s">
        <v>25</v>
      </c>
      <c r="G57" s="5"/>
      <c r="H57" s="5">
        <v>10</v>
      </c>
    </row>
    <row r="58" spans="1:8">
      <c r="A58" s="5" t="s">
        <v>110</v>
      </c>
      <c r="B58" s="5">
        <v>2021</v>
      </c>
      <c r="C58" s="6">
        <v>44489</v>
      </c>
      <c r="D58" s="5" t="s">
        <v>13</v>
      </c>
      <c r="E58" s="5" t="s">
        <v>142</v>
      </c>
      <c r="F58" s="5" t="s">
        <v>61</v>
      </c>
      <c r="G58" s="5"/>
      <c r="H58" s="5">
        <v>11</v>
      </c>
    </row>
    <row r="59" spans="1:8">
      <c r="A59" s="5" t="s">
        <v>110</v>
      </c>
      <c r="B59" s="5">
        <v>2021</v>
      </c>
      <c r="C59" s="6">
        <v>44489</v>
      </c>
      <c r="D59" s="5" t="s">
        <v>13</v>
      </c>
      <c r="E59" s="5" t="s">
        <v>224</v>
      </c>
      <c r="F59" s="5" t="s">
        <v>225</v>
      </c>
      <c r="G59" s="5"/>
      <c r="H59" s="5">
        <v>12</v>
      </c>
    </row>
    <row r="60" spans="1:8">
      <c r="A60" s="5" t="s">
        <v>110</v>
      </c>
      <c r="B60" s="5">
        <v>2021</v>
      </c>
      <c r="C60" s="6">
        <v>44489</v>
      </c>
      <c r="D60" s="5" t="s">
        <v>13</v>
      </c>
      <c r="E60" s="5" t="s">
        <v>283</v>
      </c>
      <c r="F60" s="5" t="s">
        <v>123</v>
      </c>
      <c r="G60" s="5"/>
      <c r="H60" s="5">
        <v>13</v>
      </c>
    </row>
    <row r="61" spans="1:8">
      <c r="A61" s="5" t="s">
        <v>110</v>
      </c>
      <c r="B61" s="5">
        <v>2021</v>
      </c>
      <c r="C61" s="6">
        <v>44489</v>
      </c>
      <c r="D61" s="5" t="s">
        <v>13</v>
      </c>
      <c r="E61" s="5" t="s">
        <v>226</v>
      </c>
      <c r="F61" s="5" t="s">
        <v>40</v>
      </c>
      <c r="G61" s="5"/>
      <c r="H61" s="5">
        <v>14</v>
      </c>
    </row>
    <row r="62" spans="1:8">
      <c r="A62" s="5" t="s">
        <v>110</v>
      </c>
      <c r="B62" s="5">
        <v>2021</v>
      </c>
      <c r="C62" s="6">
        <v>44489</v>
      </c>
      <c r="D62" s="5" t="s">
        <v>13</v>
      </c>
      <c r="E62" s="5" t="s">
        <v>292</v>
      </c>
      <c r="F62" s="5" t="s">
        <v>31</v>
      </c>
      <c r="G62" s="5"/>
      <c r="H62" s="5">
        <v>15</v>
      </c>
    </row>
    <row r="63" spans="1:8">
      <c r="A63" s="5" t="s">
        <v>110</v>
      </c>
      <c r="B63" s="5">
        <v>2021</v>
      </c>
      <c r="C63" s="6">
        <v>44489</v>
      </c>
      <c r="D63" s="5" t="s">
        <v>13</v>
      </c>
      <c r="E63" s="5" t="s">
        <v>238</v>
      </c>
      <c r="F63" s="5" t="s">
        <v>239</v>
      </c>
      <c r="G63" s="5"/>
      <c r="H63" s="5">
        <v>16</v>
      </c>
    </row>
    <row r="64" spans="1:8">
      <c r="A64" s="5" t="s">
        <v>110</v>
      </c>
      <c r="B64" s="5">
        <v>2021</v>
      </c>
      <c r="C64" s="6">
        <v>44489</v>
      </c>
      <c r="D64" s="5" t="s">
        <v>13</v>
      </c>
      <c r="E64" s="5" t="s">
        <v>249</v>
      </c>
      <c r="F64" s="5" t="s">
        <v>250</v>
      </c>
      <c r="G64" s="5"/>
      <c r="H64" s="5">
        <v>17</v>
      </c>
    </row>
    <row r="65" spans="1:10">
      <c r="A65" s="5" t="s">
        <v>110</v>
      </c>
      <c r="B65" s="5">
        <v>2021</v>
      </c>
      <c r="C65" s="6">
        <v>44489</v>
      </c>
      <c r="D65" s="5" t="s">
        <v>13</v>
      </c>
      <c r="E65" s="5" t="s">
        <v>248</v>
      </c>
      <c r="F65" s="5" t="s">
        <v>44</v>
      </c>
      <c r="G65" s="5"/>
      <c r="H65" s="5">
        <v>18</v>
      </c>
    </row>
    <row r="66" spans="1:10">
      <c r="A66" s="5" t="s">
        <v>110</v>
      </c>
      <c r="B66" s="5">
        <v>2021</v>
      </c>
      <c r="C66" s="6">
        <v>44489</v>
      </c>
      <c r="D66" s="5" t="s">
        <v>13</v>
      </c>
      <c r="E66" s="5" t="s">
        <v>229</v>
      </c>
      <c r="F66" s="5" t="s">
        <v>230</v>
      </c>
      <c r="G66" s="5"/>
      <c r="H66" s="5">
        <v>19</v>
      </c>
    </row>
    <row r="67" spans="1:10">
      <c r="A67" s="5" t="s">
        <v>110</v>
      </c>
      <c r="B67" s="5">
        <v>2021</v>
      </c>
      <c r="C67" s="6">
        <v>44489</v>
      </c>
      <c r="D67" s="5" t="s">
        <v>13</v>
      </c>
      <c r="E67" s="5" t="s">
        <v>304</v>
      </c>
      <c r="F67" s="5" t="s">
        <v>305</v>
      </c>
      <c r="G67" s="5"/>
      <c r="H67" s="5">
        <v>20</v>
      </c>
    </row>
    <row r="68" spans="1:10">
      <c r="A68" s="1" t="s">
        <v>162</v>
      </c>
      <c r="B68" s="1">
        <v>2019</v>
      </c>
      <c r="C68" s="2">
        <v>43806</v>
      </c>
      <c r="D68" s="1" t="s">
        <v>72</v>
      </c>
      <c r="E68" s="1" t="s">
        <v>314</v>
      </c>
      <c r="F68" s="1" t="s">
        <v>29</v>
      </c>
      <c r="G68" s="1"/>
      <c r="H68" s="1">
        <v>1</v>
      </c>
      <c r="I68" s="7">
        <v>0.50902777777777775</v>
      </c>
      <c r="J68">
        <v>49.076000000000001</v>
      </c>
    </row>
    <row r="69" spans="1:10">
      <c r="A69" s="1" t="s">
        <v>162</v>
      </c>
      <c r="B69" s="1">
        <v>2019</v>
      </c>
      <c r="C69" s="2">
        <v>43806</v>
      </c>
      <c r="D69" s="1" t="s">
        <v>72</v>
      </c>
      <c r="E69" s="1" t="s">
        <v>312</v>
      </c>
      <c r="F69" s="1" t="s">
        <v>271</v>
      </c>
      <c r="G69" s="1"/>
      <c r="H69" s="1">
        <v>2</v>
      </c>
    </row>
    <row r="70" spans="1:10">
      <c r="A70" s="1" t="s">
        <v>162</v>
      </c>
      <c r="B70" s="1">
        <v>2019</v>
      </c>
      <c r="C70" s="2">
        <v>43806</v>
      </c>
      <c r="D70" s="1" t="s">
        <v>72</v>
      </c>
      <c r="E70" s="1" t="s">
        <v>4976</v>
      </c>
      <c r="F70" s="1" t="s">
        <v>56</v>
      </c>
      <c r="G70" s="1"/>
      <c r="H70" s="1">
        <v>3</v>
      </c>
    </row>
    <row r="71" spans="1:10">
      <c r="A71" s="1" t="s">
        <v>162</v>
      </c>
      <c r="B71" s="1">
        <v>2019</v>
      </c>
      <c r="C71" s="2">
        <v>43806</v>
      </c>
      <c r="D71" s="1" t="s">
        <v>72</v>
      </c>
      <c r="E71" s="1" t="s">
        <v>351</v>
      </c>
      <c r="F71" s="1" t="s">
        <v>65</v>
      </c>
      <c r="G71" s="1"/>
      <c r="H71" s="1">
        <v>4</v>
      </c>
    </row>
    <row r="72" spans="1:10">
      <c r="A72" s="1" t="s">
        <v>162</v>
      </c>
      <c r="B72" s="1">
        <v>2019</v>
      </c>
      <c r="C72" s="2">
        <v>43806</v>
      </c>
      <c r="D72" s="1" t="s">
        <v>72</v>
      </c>
      <c r="E72" s="1" t="s">
        <v>219</v>
      </c>
      <c r="F72" s="1" t="s">
        <v>67</v>
      </c>
      <c r="G72" s="1"/>
      <c r="H72" s="1">
        <v>5</v>
      </c>
    </row>
    <row r="73" spans="1:10">
      <c r="A73" s="1" t="s">
        <v>162</v>
      </c>
      <c r="B73" s="1">
        <v>2019</v>
      </c>
      <c r="C73" s="2">
        <v>43806</v>
      </c>
      <c r="D73" s="1" t="s">
        <v>72</v>
      </c>
      <c r="E73" s="1" t="s">
        <v>281</v>
      </c>
      <c r="F73" s="1" t="s">
        <v>165</v>
      </c>
      <c r="G73" s="1"/>
      <c r="H73" s="1">
        <v>6</v>
      </c>
    </row>
    <row r="74" spans="1:10">
      <c r="A74" s="1" t="s">
        <v>162</v>
      </c>
      <c r="B74" s="1">
        <v>2019</v>
      </c>
      <c r="C74" s="2">
        <v>43806</v>
      </c>
      <c r="D74" s="1" t="s">
        <v>72</v>
      </c>
      <c r="E74" s="1" t="s">
        <v>227</v>
      </c>
      <c r="F74" s="1" t="s">
        <v>228</v>
      </c>
      <c r="G74" s="1"/>
      <c r="H74" s="1">
        <v>7</v>
      </c>
    </row>
    <row r="75" spans="1:10">
      <c r="A75" s="1" t="s">
        <v>162</v>
      </c>
      <c r="B75" s="1">
        <v>2019</v>
      </c>
      <c r="C75" s="2">
        <v>43806</v>
      </c>
      <c r="D75" s="1" t="s">
        <v>72</v>
      </c>
      <c r="E75" s="1" t="s">
        <v>1049</v>
      </c>
      <c r="F75" s="1" t="s">
        <v>47</v>
      </c>
      <c r="G75" s="1"/>
      <c r="H75" s="1">
        <v>8</v>
      </c>
    </row>
    <row r="76" spans="1:10">
      <c r="A76" s="1" t="s">
        <v>162</v>
      </c>
      <c r="B76" s="1">
        <v>2019</v>
      </c>
      <c r="C76" s="2">
        <v>43806</v>
      </c>
      <c r="D76" s="1" t="s">
        <v>72</v>
      </c>
      <c r="E76" s="1" t="s">
        <v>606</v>
      </c>
      <c r="F76" s="1" t="s">
        <v>38</v>
      </c>
      <c r="G76" s="1"/>
      <c r="H76" s="1">
        <v>9</v>
      </c>
    </row>
    <row r="77" spans="1:10">
      <c r="A77" s="1" t="s">
        <v>162</v>
      </c>
      <c r="B77" s="1">
        <v>2019</v>
      </c>
      <c r="C77" s="2">
        <v>43806</v>
      </c>
      <c r="D77" s="1" t="s">
        <v>72</v>
      </c>
      <c r="E77" s="1" t="s">
        <v>329</v>
      </c>
      <c r="F77" s="1" t="s">
        <v>330</v>
      </c>
      <c r="G77" s="1"/>
      <c r="H77" s="1">
        <v>10</v>
      </c>
    </row>
    <row r="78" spans="1:10">
      <c r="A78" s="1" t="s">
        <v>162</v>
      </c>
      <c r="B78" s="1">
        <v>2019</v>
      </c>
      <c r="C78" s="2">
        <v>43806</v>
      </c>
      <c r="D78" s="1" t="s">
        <v>72</v>
      </c>
      <c r="E78" s="1" t="s">
        <v>357</v>
      </c>
      <c r="F78" s="1" t="s">
        <v>36</v>
      </c>
      <c r="G78" s="1"/>
      <c r="H78" s="1">
        <v>11</v>
      </c>
    </row>
    <row r="79" spans="1:10">
      <c r="A79" s="1" t="s">
        <v>162</v>
      </c>
      <c r="B79" s="1">
        <v>2019</v>
      </c>
      <c r="C79" s="2">
        <v>43806</v>
      </c>
      <c r="D79" s="1" t="s">
        <v>72</v>
      </c>
      <c r="E79" s="1" t="s">
        <v>1063</v>
      </c>
      <c r="F79" s="1" t="s">
        <v>40</v>
      </c>
      <c r="G79" s="1"/>
      <c r="H79" s="1">
        <v>12</v>
      </c>
    </row>
    <row r="80" spans="1:10">
      <c r="A80" s="1" t="s">
        <v>162</v>
      </c>
      <c r="B80" s="1">
        <v>2019</v>
      </c>
      <c r="C80" s="2">
        <v>43806</v>
      </c>
      <c r="D80" s="1" t="s">
        <v>72</v>
      </c>
      <c r="E80" s="1" t="s">
        <v>224</v>
      </c>
      <c r="F80" s="1" t="s">
        <v>225</v>
      </c>
      <c r="G80" s="1"/>
      <c r="H80" s="1">
        <v>13</v>
      </c>
    </row>
    <row r="81" spans="1:10">
      <c r="A81" s="1" t="s">
        <v>162</v>
      </c>
      <c r="B81" s="1">
        <v>2019</v>
      </c>
      <c r="C81" s="2">
        <v>43806</v>
      </c>
      <c r="D81" s="1" t="s">
        <v>72</v>
      </c>
      <c r="E81" s="1" t="s">
        <v>322</v>
      </c>
      <c r="F81" s="1" t="s">
        <v>61</v>
      </c>
      <c r="G81" s="1"/>
      <c r="H81" s="1">
        <v>14</v>
      </c>
    </row>
    <row r="82" spans="1:10">
      <c r="A82" s="1" t="s">
        <v>162</v>
      </c>
      <c r="B82" s="1">
        <v>2019</v>
      </c>
      <c r="C82" s="2">
        <v>43806</v>
      </c>
      <c r="D82" s="1" t="s">
        <v>72</v>
      </c>
      <c r="E82" s="1" t="s">
        <v>528</v>
      </c>
      <c r="F82" s="1" t="s">
        <v>53</v>
      </c>
      <c r="G82" s="1"/>
      <c r="H82" s="1">
        <v>15</v>
      </c>
    </row>
    <row r="83" spans="1:10">
      <c r="A83" s="1" t="s">
        <v>162</v>
      </c>
      <c r="B83" s="1">
        <v>2019</v>
      </c>
      <c r="C83" s="2">
        <v>43806</v>
      </c>
      <c r="D83" s="1" t="s">
        <v>72</v>
      </c>
      <c r="E83" s="1" t="s">
        <v>1059</v>
      </c>
      <c r="F83" s="1" t="s">
        <v>159</v>
      </c>
      <c r="G83" s="1"/>
      <c r="H83" s="1">
        <v>16</v>
      </c>
    </row>
    <row r="84" spans="1:10">
      <c r="A84" s="1" t="s">
        <v>162</v>
      </c>
      <c r="B84" s="1">
        <v>2019</v>
      </c>
      <c r="C84" s="2">
        <v>43806</v>
      </c>
      <c r="D84" s="1" t="s">
        <v>72</v>
      </c>
      <c r="E84" s="1" t="s">
        <v>285</v>
      </c>
      <c r="F84" s="1" t="s">
        <v>286</v>
      </c>
      <c r="G84" s="1"/>
      <c r="H84" s="1">
        <v>17</v>
      </c>
    </row>
    <row r="85" spans="1:10">
      <c r="A85" s="1" t="s">
        <v>162</v>
      </c>
      <c r="B85" s="1">
        <v>2019</v>
      </c>
      <c r="C85" s="2">
        <v>43806</v>
      </c>
      <c r="D85" s="1" t="s">
        <v>72</v>
      </c>
      <c r="E85" s="1" t="s">
        <v>320</v>
      </c>
      <c r="F85" s="1" t="s">
        <v>44</v>
      </c>
      <c r="G85" s="1"/>
      <c r="H85" s="1">
        <v>18</v>
      </c>
    </row>
    <row r="86" spans="1:10">
      <c r="A86" s="1" t="s">
        <v>162</v>
      </c>
      <c r="B86" s="1">
        <v>2019</v>
      </c>
      <c r="C86" s="2">
        <v>43806</v>
      </c>
      <c r="D86" s="1" t="s">
        <v>72</v>
      </c>
      <c r="E86" s="1" t="s">
        <v>328</v>
      </c>
      <c r="F86" s="1" t="s">
        <v>237</v>
      </c>
      <c r="G86" s="1"/>
      <c r="H86" s="1">
        <v>19</v>
      </c>
    </row>
    <row r="87" spans="1:10">
      <c r="A87" s="1" t="s">
        <v>162</v>
      </c>
      <c r="B87" s="1">
        <v>2019</v>
      </c>
      <c r="C87" s="2">
        <v>43806</v>
      </c>
      <c r="D87" s="1" t="s">
        <v>72</v>
      </c>
      <c r="E87" s="1" t="s">
        <v>1395</v>
      </c>
      <c r="F87" s="1" t="s">
        <v>31</v>
      </c>
      <c r="G87" s="1"/>
      <c r="H87" s="1">
        <v>20</v>
      </c>
    </row>
    <row r="88" spans="1:10">
      <c r="A88" s="1" t="s">
        <v>162</v>
      </c>
      <c r="B88" s="1">
        <v>2019</v>
      </c>
      <c r="C88" s="2">
        <v>43806</v>
      </c>
      <c r="D88" s="1" t="s">
        <v>72</v>
      </c>
      <c r="E88" s="1" t="s">
        <v>229</v>
      </c>
      <c r="F88" s="1" t="s">
        <v>230</v>
      </c>
      <c r="G88" s="1"/>
      <c r="H88" s="1">
        <v>21</v>
      </c>
    </row>
    <row r="89" spans="1:10">
      <c r="A89" s="1" t="s">
        <v>162</v>
      </c>
      <c r="B89" s="1">
        <v>2019</v>
      </c>
      <c r="C89" s="2">
        <v>43806</v>
      </c>
      <c r="D89" s="1" t="s">
        <v>72</v>
      </c>
      <c r="E89" s="1" t="s">
        <v>300</v>
      </c>
      <c r="F89" s="1" t="s">
        <v>239</v>
      </c>
      <c r="G89" s="1"/>
      <c r="H89" s="1">
        <v>22</v>
      </c>
    </row>
    <row r="90" spans="1:10">
      <c r="A90" s="1" t="s">
        <v>162</v>
      </c>
      <c r="B90" s="1">
        <v>2019</v>
      </c>
      <c r="C90" s="2">
        <v>43806</v>
      </c>
      <c r="D90" s="1" t="s">
        <v>72</v>
      </c>
      <c r="E90" s="1" t="s">
        <v>5833</v>
      </c>
      <c r="F90" s="1" t="s">
        <v>92</v>
      </c>
      <c r="G90" s="1"/>
      <c r="H90" s="1" t="s">
        <v>318</v>
      </c>
    </row>
    <row r="91" spans="1:10">
      <c r="A91" s="5" t="s">
        <v>130</v>
      </c>
      <c r="B91" s="5">
        <v>2019</v>
      </c>
      <c r="C91" s="6">
        <v>43799</v>
      </c>
      <c r="D91" s="5" t="s">
        <v>72</v>
      </c>
      <c r="E91" s="5" t="s">
        <v>224</v>
      </c>
      <c r="F91" s="5" t="s">
        <v>225</v>
      </c>
      <c r="G91" s="5"/>
      <c r="H91" s="5">
        <v>1</v>
      </c>
      <c r="I91" s="7">
        <v>0.52638888888888891</v>
      </c>
      <c r="J91">
        <v>47.472000000000001</v>
      </c>
    </row>
    <row r="92" spans="1:10">
      <c r="A92" s="5" t="s">
        <v>130</v>
      </c>
      <c r="B92" s="5">
        <v>2019</v>
      </c>
      <c r="C92" s="6">
        <v>43799</v>
      </c>
      <c r="D92" s="5" t="s">
        <v>72</v>
      </c>
      <c r="E92" s="5" t="s">
        <v>249</v>
      </c>
      <c r="F92" s="5" t="s">
        <v>250</v>
      </c>
      <c r="G92" s="5"/>
      <c r="H92" s="5">
        <v>2</v>
      </c>
    </row>
    <row r="93" spans="1:10">
      <c r="A93" s="5" t="s">
        <v>130</v>
      </c>
      <c r="B93" s="5">
        <v>2019</v>
      </c>
      <c r="C93" s="6">
        <v>43799</v>
      </c>
      <c r="D93" s="5" t="s">
        <v>72</v>
      </c>
      <c r="E93" s="5" t="s">
        <v>227</v>
      </c>
      <c r="F93" s="5" t="s">
        <v>228</v>
      </c>
      <c r="G93" s="5"/>
      <c r="H93" s="5">
        <v>3</v>
      </c>
    </row>
    <row r="94" spans="1:10">
      <c r="A94" s="5" t="s">
        <v>130</v>
      </c>
      <c r="B94" s="5">
        <v>2019</v>
      </c>
      <c r="C94" s="6">
        <v>43799</v>
      </c>
      <c r="D94" s="5" t="s">
        <v>72</v>
      </c>
      <c r="E94" s="5" t="s">
        <v>222</v>
      </c>
      <c r="F94" s="5" t="s">
        <v>29</v>
      </c>
      <c r="G94" s="5"/>
      <c r="H94" s="5">
        <v>4</v>
      </c>
    </row>
    <row r="95" spans="1:10">
      <c r="A95" s="5" t="s">
        <v>130</v>
      </c>
      <c r="B95" s="5">
        <v>2019</v>
      </c>
      <c r="C95" s="6">
        <v>43799</v>
      </c>
      <c r="D95" s="5" t="s">
        <v>72</v>
      </c>
      <c r="E95" s="5" t="s">
        <v>320</v>
      </c>
      <c r="F95" s="5" t="s">
        <v>44</v>
      </c>
      <c r="G95" s="5"/>
      <c r="H95" s="5">
        <v>5</v>
      </c>
    </row>
    <row r="96" spans="1:10">
      <c r="A96" s="5" t="s">
        <v>130</v>
      </c>
      <c r="B96" s="5">
        <v>2019</v>
      </c>
      <c r="C96" s="6">
        <v>43799</v>
      </c>
      <c r="D96" s="5" t="s">
        <v>72</v>
      </c>
      <c r="E96" s="5" t="s">
        <v>1059</v>
      </c>
      <c r="F96" s="5" t="s">
        <v>159</v>
      </c>
      <c r="G96" s="5"/>
      <c r="H96" s="5">
        <v>6</v>
      </c>
    </row>
    <row r="97" spans="1:10">
      <c r="A97" s="5" t="s">
        <v>130</v>
      </c>
      <c r="B97" s="5">
        <v>2019</v>
      </c>
      <c r="C97" s="6">
        <v>43799</v>
      </c>
      <c r="D97" s="5" t="s">
        <v>72</v>
      </c>
      <c r="E97" s="5" t="s">
        <v>528</v>
      </c>
      <c r="F97" s="5" t="s">
        <v>53</v>
      </c>
      <c r="G97" s="5"/>
      <c r="H97" s="5">
        <v>7</v>
      </c>
    </row>
    <row r="98" spans="1:10">
      <c r="A98" s="5" t="s">
        <v>130</v>
      </c>
      <c r="B98" s="5">
        <v>2019</v>
      </c>
      <c r="C98" s="6">
        <v>43799</v>
      </c>
      <c r="D98" s="5" t="s">
        <v>72</v>
      </c>
      <c r="E98" s="5" t="s">
        <v>329</v>
      </c>
      <c r="F98" s="5" t="s">
        <v>330</v>
      </c>
      <c r="G98" s="5"/>
      <c r="H98" s="5">
        <v>8</v>
      </c>
    </row>
    <row r="99" spans="1:10">
      <c r="A99" s="5" t="s">
        <v>130</v>
      </c>
      <c r="B99" s="5">
        <v>2019</v>
      </c>
      <c r="C99" s="6">
        <v>43799</v>
      </c>
      <c r="D99" s="5" t="s">
        <v>72</v>
      </c>
      <c r="E99" s="5" t="s">
        <v>1070</v>
      </c>
      <c r="F99" s="5" t="s">
        <v>38</v>
      </c>
      <c r="G99" s="5"/>
      <c r="H99" s="5">
        <v>9</v>
      </c>
    </row>
    <row r="100" spans="1:10">
      <c r="A100" s="5" t="s">
        <v>130</v>
      </c>
      <c r="B100" s="5">
        <v>2019</v>
      </c>
      <c r="C100" s="6">
        <v>43799</v>
      </c>
      <c r="D100" s="5" t="s">
        <v>72</v>
      </c>
      <c r="E100" s="5" t="s">
        <v>335</v>
      </c>
      <c r="F100" s="5" t="s">
        <v>61</v>
      </c>
      <c r="G100" s="5"/>
      <c r="H100" s="5">
        <v>10</v>
      </c>
    </row>
    <row r="101" spans="1:10">
      <c r="A101" s="5" t="s">
        <v>130</v>
      </c>
      <c r="B101" s="5">
        <v>2019</v>
      </c>
      <c r="C101" s="6">
        <v>43799</v>
      </c>
      <c r="D101" s="5" t="s">
        <v>72</v>
      </c>
      <c r="E101" s="5" t="s">
        <v>283</v>
      </c>
      <c r="F101" s="5" t="s">
        <v>123</v>
      </c>
      <c r="G101" s="5"/>
      <c r="H101" s="5">
        <v>11</v>
      </c>
    </row>
    <row r="102" spans="1:10">
      <c r="A102" s="5" t="s">
        <v>130</v>
      </c>
      <c r="B102" s="5">
        <v>2019</v>
      </c>
      <c r="C102" s="6">
        <v>43799</v>
      </c>
      <c r="D102" s="5" t="s">
        <v>72</v>
      </c>
      <c r="E102" s="5" t="s">
        <v>629</v>
      </c>
      <c r="F102" s="5" t="s">
        <v>239</v>
      </c>
      <c r="G102" s="5"/>
      <c r="H102" s="5">
        <v>12</v>
      </c>
    </row>
    <row r="103" spans="1:10">
      <c r="A103" s="5" t="s">
        <v>130</v>
      </c>
      <c r="B103" s="5">
        <v>2019</v>
      </c>
      <c r="C103" s="6">
        <v>43799</v>
      </c>
      <c r="D103" s="5" t="s">
        <v>72</v>
      </c>
      <c r="E103" s="5" t="s">
        <v>306</v>
      </c>
      <c r="F103" s="5" t="s">
        <v>49</v>
      </c>
      <c r="G103" s="5"/>
      <c r="H103" s="5">
        <v>13</v>
      </c>
    </row>
    <row r="104" spans="1:10">
      <c r="A104" s="5" t="s">
        <v>130</v>
      </c>
      <c r="B104" s="5">
        <v>2019</v>
      </c>
      <c r="C104" s="6">
        <v>43799</v>
      </c>
      <c r="D104" s="5" t="s">
        <v>72</v>
      </c>
      <c r="E104" s="5" t="s">
        <v>1063</v>
      </c>
      <c r="F104" s="5" t="s">
        <v>40</v>
      </c>
      <c r="G104" s="5"/>
      <c r="H104" s="5">
        <v>14</v>
      </c>
    </row>
    <row r="105" spans="1:10">
      <c r="A105" s="5" t="s">
        <v>130</v>
      </c>
      <c r="B105" s="5">
        <v>2019</v>
      </c>
      <c r="C105" s="6">
        <v>43799</v>
      </c>
      <c r="D105" s="5" t="s">
        <v>72</v>
      </c>
      <c r="E105" s="5" t="s">
        <v>5834</v>
      </c>
      <c r="F105" s="5" t="s">
        <v>92</v>
      </c>
      <c r="G105" s="5"/>
      <c r="H105" s="5">
        <v>15</v>
      </c>
    </row>
    <row r="106" spans="1:10">
      <c r="A106" s="5" t="s">
        <v>130</v>
      </c>
      <c r="B106" s="5">
        <v>2019</v>
      </c>
      <c r="C106" s="6">
        <v>43799</v>
      </c>
      <c r="D106" s="5" t="s">
        <v>72</v>
      </c>
      <c r="E106" s="5" t="s">
        <v>353</v>
      </c>
      <c r="F106" s="5" t="s">
        <v>15</v>
      </c>
      <c r="G106" s="5"/>
      <c r="H106" s="5">
        <v>16</v>
      </c>
    </row>
    <row r="107" spans="1:10">
      <c r="A107" s="5" t="s">
        <v>130</v>
      </c>
      <c r="B107" s="5">
        <v>2019</v>
      </c>
      <c r="C107" s="6">
        <v>43799</v>
      </c>
      <c r="D107" s="5" t="s">
        <v>72</v>
      </c>
      <c r="E107" s="5" t="s">
        <v>322</v>
      </c>
      <c r="F107" s="5" t="s">
        <v>5835</v>
      </c>
      <c r="G107" s="5"/>
      <c r="H107" s="5">
        <v>17</v>
      </c>
    </row>
    <row r="108" spans="1:10">
      <c r="A108" s="5" t="s">
        <v>130</v>
      </c>
      <c r="B108" s="5">
        <v>2019</v>
      </c>
      <c r="C108" s="6">
        <v>43799</v>
      </c>
      <c r="D108" s="5" t="s">
        <v>72</v>
      </c>
      <c r="E108" s="5" t="s">
        <v>229</v>
      </c>
      <c r="F108" s="5" t="s">
        <v>230</v>
      </c>
      <c r="G108" s="5"/>
      <c r="H108" s="5">
        <v>18</v>
      </c>
    </row>
    <row r="109" spans="1:10">
      <c r="A109" s="5" t="s">
        <v>130</v>
      </c>
      <c r="B109" s="5">
        <v>2019</v>
      </c>
      <c r="C109" s="6">
        <v>43799</v>
      </c>
      <c r="D109" s="5" t="s">
        <v>72</v>
      </c>
      <c r="E109" s="5" t="s">
        <v>285</v>
      </c>
      <c r="F109" s="5" t="s">
        <v>286</v>
      </c>
      <c r="G109" s="5"/>
      <c r="H109" s="5">
        <v>19</v>
      </c>
    </row>
    <row r="110" spans="1:10">
      <c r="A110" s="5" t="s">
        <v>130</v>
      </c>
      <c r="B110" s="5">
        <v>2019</v>
      </c>
      <c r="C110" s="6">
        <v>43799</v>
      </c>
      <c r="D110" s="5" t="s">
        <v>72</v>
      </c>
      <c r="E110" s="5" t="s">
        <v>351</v>
      </c>
      <c r="F110" s="5" t="s">
        <v>65</v>
      </c>
      <c r="G110" s="5"/>
      <c r="H110" s="5">
        <v>20</v>
      </c>
    </row>
    <row r="111" spans="1:10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247</v>
      </c>
      <c r="F111" s="1" t="s">
        <v>47</v>
      </c>
      <c r="G111" s="1"/>
      <c r="H111" s="1">
        <v>1</v>
      </c>
      <c r="I111" s="7">
        <v>0.51180555555555551</v>
      </c>
      <c r="J111">
        <v>48.828000000000003</v>
      </c>
    </row>
    <row r="112" spans="1:10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329</v>
      </c>
      <c r="F112" s="1" t="s">
        <v>330</v>
      </c>
      <c r="G112" s="1"/>
      <c r="H112" s="1">
        <v>2</v>
      </c>
    </row>
    <row r="113" spans="1:8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325</v>
      </c>
      <c r="F113" s="1" t="s">
        <v>121</v>
      </c>
      <c r="G113" s="1"/>
      <c r="H113" s="1">
        <v>3</v>
      </c>
    </row>
    <row r="114" spans="1:8">
      <c r="A114" s="1" t="s">
        <v>103</v>
      </c>
      <c r="B114" s="1">
        <v>2019</v>
      </c>
      <c r="C114" s="2">
        <v>43778</v>
      </c>
      <c r="D114" s="1" t="s">
        <v>72</v>
      </c>
      <c r="E114" s="1" t="s">
        <v>5836</v>
      </c>
      <c r="F114" s="1" t="s">
        <v>106</v>
      </c>
      <c r="G114" s="1"/>
      <c r="H114" s="1">
        <v>4</v>
      </c>
    </row>
    <row r="115" spans="1:8">
      <c r="A115" s="1" t="s">
        <v>103</v>
      </c>
      <c r="B115" s="1">
        <v>2019</v>
      </c>
      <c r="C115" s="2">
        <v>43778</v>
      </c>
      <c r="D115" s="1" t="s">
        <v>72</v>
      </c>
      <c r="E115" s="1" t="s">
        <v>300</v>
      </c>
      <c r="F115" s="1" t="s">
        <v>239</v>
      </c>
      <c r="G115" s="1"/>
      <c r="H115" s="1">
        <v>5</v>
      </c>
    </row>
    <row r="116" spans="1:8">
      <c r="A116" s="1" t="s">
        <v>103</v>
      </c>
      <c r="B116" s="1">
        <v>2019</v>
      </c>
      <c r="C116" s="2">
        <v>43778</v>
      </c>
      <c r="D116" s="1" t="s">
        <v>72</v>
      </c>
      <c r="E116" s="1" t="s">
        <v>1045</v>
      </c>
      <c r="F116" s="1" t="s">
        <v>17</v>
      </c>
      <c r="G116" s="1"/>
      <c r="H116" s="1">
        <v>6</v>
      </c>
    </row>
    <row r="117" spans="1:8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277</v>
      </c>
      <c r="F117" s="1" t="s">
        <v>36</v>
      </c>
      <c r="G117" s="1"/>
      <c r="H117" s="1">
        <v>7</v>
      </c>
    </row>
    <row r="118" spans="1:8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360</v>
      </c>
      <c r="F118" s="1" t="s">
        <v>19</v>
      </c>
      <c r="G118" s="1"/>
      <c r="H118" s="1">
        <v>8</v>
      </c>
    </row>
    <row r="119" spans="1:8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229</v>
      </c>
      <c r="F119" s="1" t="s">
        <v>230</v>
      </c>
      <c r="G119" s="1"/>
      <c r="H119" s="1">
        <v>9</v>
      </c>
    </row>
    <row r="120" spans="1:8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274</v>
      </c>
      <c r="F120" s="1" t="s">
        <v>56</v>
      </c>
      <c r="G120" s="1"/>
      <c r="H120" s="1">
        <v>10</v>
      </c>
    </row>
    <row r="121" spans="1:8">
      <c r="A121" s="1" t="s">
        <v>103</v>
      </c>
      <c r="B121" s="1">
        <v>2019</v>
      </c>
      <c r="C121" s="2">
        <v>43778</v>
      </c>
      <c r="D121" s="1" t="s">
        <v>72</v>
      </c>
      <c r="E121" s="1" t="s">
        <v>1071</v>
      </c>
      <c r="F121" s="1" t="s">
        <v>38</v>
      </c>
      <c r="G121" s="1"/>
      <c r="H121" s="1">
        <v>11</v>
      </c>
    </row>
    <row r="122" spans="1:8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354</v>
      </c>
      <c r="F122" s="1" t="s">
        <v>25</v>
      </c>
      <c r="G122" s="1"/>
      <c r="H122" s="1">
        <v>12</v>
      </c>
    </row>
    <row r="123" spans="1:8">
      <c r="A123" s="1" t="s">
        <v>103</v>
      </c>
      <c r="B123" s="1">
        <v>2019</v>
      </c>
      <c r="C123" s="2">
        <v>43778</v>
      </c>
      <c r="D123" s="1" t="s">
        <v>72</v>
      </c>
      <c r="E123" s="1" t="s">
        <v>614</v>
      </c>
      <c r="F123" s="1" t="s">
        <v>65</v>
      </c>
      <c r="G123" s="1"/>
      <c r="H123" s="1">
        <v>13</v>
      </c>
    </row>
    <row r="124" spans="1:8">
      <c r="A124" s="1" t="s">
        <v>103</v>
      </c>
      <c r="B124" s="1">
        <v>2019</v>
      </c>
      <c r="C124" s="2">
        <v>43778</v>
      </c>
      <c r="D124" s="1" t="s">
        <v>72</v>
      </c>
      <c r="E124" s="1" t="s">
        <v>1050</v>
      </c>
      <c r="F124" s="1" t="s">
        <v>175</v>
      </c>
      <c r="G124" s="1"/>
      <c r="H124" s="1">
        <v>14</v>
      </c>
    </row>
    <row r="125" spans="1:8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279</v>
      </c>
      <c r="F125" s="1" t="s">
        <v>53</v>
      </c>
      <c r="G125" s="1"/>
      <c r="H125" s="1">
        <v>15</v>
      </c>
    </row>
    <row r="126" spans="1:8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322</v>
      </c>
      <c r="F126" s="1" t="s">
        <v>5835</v>
      </c>
      <c r="G126" s="1"/>
      <c r="H126" s="1">
        <v>16</v>
      </c>
    </row>
    <row r="127" spans="1:8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304</v>
      </c>
      <c r="F127" s="1" t="s">
        <v>305</v>
      </c>
      <c r="G127" s="1"/>
      <c r="H127" s="1">
        <v>17</v>
      </c>
    </row>
    <row r="128" spans="1:8">
      <c r="A128" s="1" t="s">
        <v>103</v>
      </c>
      <c r="B128" s="1">
        <v>2019</v>
      </c>
      <c r="C128" s="2">
        <v>43778</v>
      </c>
      <c r="D128" s="1" t="s">
        <v>72</v>
      </c>
      <c r="E128" s="1" t="s">
        <v>1047</v>
      </c>
      <c r="F128" s="1" t="s">
        <v>51</v>
      </c>
      <c r="G128" s="1"/>
      <c r="H128" s="1">
        <v>18</v>
      </c>
    </row>
    <row r="129" spans="1:10">
      <c r="A129" s="1" t="s">
        <v>103</v>
      </c>
      <c r="B129" s="1">
        <v>2019</v>
      </c>
      <c r="C129" s="2">
        <v>43778</v>
      </c>
      <c r="D129" s="1" t="s">
        <v>72</v>
      </c>
      <c r="E129" s="1" t="s">
        <v>5833</v>
      </c>
      <c r="F129" s="1" t="s">
        <v>92</v>
      </c>
      <c r="G129" s="1"/>
      <c r="H129" s="1">
        <v>19</v>
      </c>
    </row>
    <row r="130" spans="1:10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284</v>
      </c>
      <c r="F130" s="1" t="s">
        <v>49</v>
      </c>
      <c r="G130" s="1"/>
      <c r="H130" s="1">
        <v>20</v>
      </c>
    </row>
    <row r="131" spans="1:10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290</v>
      </c>
      <c r="F131" s="1" t="s">
        <v>237</v>
      </c>
      <c r="G131" s="1"/>
      <c r="H131" s="1" t="s">
        <v>318</v>
      </c>
    </row>
    <row r="132" spans="1:10">
      <c r="A132" s="5" t="s">
        <v>173</v>
      </c>
      <c r="B132" s="5">
        <v>2019</v>
      </c>
      <c r="C132" s="6">
        <v>43770</v>
      </c>
      <c r="D132" s="5" t="s">
        <v>72</v>
      </c>
      <c r="E132" s="5" t="s">
        <v>316</v>
      </c>
      <c r="F132" s="5" t="s">
        <v>19</v>
      </c>
      <c r="G132" s="5"/>
      <c r="H132" s="5">
        <v>1</v>
      </c>
      <c r="I132" s="7">
        <v>0.55069444444444449</v>
      </c>
      <c r="J132">
        <v>45.386000000000003</v>
      </c>
    </row>
    <row r="133" spans="1:10">
      <c r="A133" s="5" t="s">
        <v>173</v>
      </c>
      <c r="B133" s="5">
        <v>2019</v>
      </c>
      <c r="C133" s="6">
        <v>43770</v>
      </c>
      <c r="D133" s="5" t="s">
        <v>72</v>
      </c>
      <c r="E133" s="5" t="s">
        <v>528</v>
      </c>
      <c r="F133" s="5" t="s">
        <v>53</v>
      </c>
      <c r="G133" s="5"/>
      <c r="H133" s="5">
        <v>2</v>
      </c>
    </row>
    <row r="134" spans="1:10">
      <c r="A134" s="5" t="s">
        <v>173</v>
      </c>
      <c r="B134" s="5">
        <v>2019</v>
      </c>
      <c r="C134" s="6">
        <v>43770</v>
      </c>
      <c r="D134" s="5" t="s">
        <v>72</v>
      </c>
      <c r="E134" s="5" t="s">
        <v>219</v>
      </c>
      <c r="F134" s="5" t="s">
        <v>67</v>
      </c>
      <c r="G134" s="5"/>
      <c r="H134" s="5">
        <v>3</v>
      </c>
    </row>
    <row r="135" spans="1:10">
      <c r="A135" s="5" t="s">
        <v>173</v>
      </c>
      <c r="B135" s="5">
        <v>2019</v>
      </c>
      <c r="C135" s="6">
        <v>43770</v>
      </c>
      <c r="D135" s="5" t="s">
        <v>72</v>
      </c>
      <c r="E135" s="5" t="s">
        <v>1206</v>
      </c>
      <c r="F135" s="5" t="s">
        <v>25</v>
      </c>
      <c r="G135" s="5"/>
      <c r="H135" s="5">
        <v>4</v>
      </c>
    </row>
    <row r="136" spans="1:10">
      <c r="A136" s="5" t="s">
        <v>173</v>
      </c>
      <c r="B136" s="5">
        <v>2019</v>
      </c>
      <c r="C136" s="6">
        <v>43770</v>
      </c>
      <c r="D136" s="5" t="s">
        <v>72</v>
      </c>
      <c r="E136" s="5" t="s">
        <v>1049</v>
      </c>
      <c r="F136" s="5" t="s">
        <v>47</v>
      </c>
      <c r="G136" s="5"/>
      <c r="H136" s="5">
        <v>5</v>
      </c>
    </row>
    <row r="137" spans="1:10">
      <c r="A137" s="5" t="s">
        <v>173</v>
      </c>
      <c r="B137" s="5">
        <v>2019</v>
      </c>
      <c r="C137" s="6">
        <v>43770</v>
      </c>
      <c r="D137" s="5" t="s">
        <v>72</v>
      </c>
      <c r="E137" s="5" t="s">
        <v>221</v>
      </c>
      <c r="F137" s="5" t="s">
        <v>27</v>
      </c>
      <c r="G137" s="5"/>
      <c r="H137" s="5">
        <v>6</v>
      </c>
    </row>
    <row r="138" spans="1:10">
      <c r="A138" s="5" t="s">
        <v>173</v>
      </c>
      <c r="B138" s="5">
        <v>2019</v>
      </c>
      <c r="C138" s="6">
        <v>43770</v>
      </c>
      <c r="D138" s="5" t="s">
        <v>72</v>
      </c>
      <c r="E138" s="5" t="s">
        <v>306</v>
      </c>
      <c r="F138" s="5" t="s">
        <v>49</v>
      </c>
      <c r="G138" s="5"/>
      <c r="H138" s="5">
        <v>7</v>
      </c>
    </row>
    <row r="139" spans="1:10">
      <c r="A139" s="5" t="s">
        <v>173</v>
      </c>
      <c r="B139" s="5">
        <v>2019</v>
      </c>
      <c r="C139" s="6">
        <v>43770</v>
      </c>
      <c r="D139" s="5" t="s">
        <v>72</v>
      </c>
      <c r="E139" s="5" t="s">
        <v>283</v>
      </c>
      <c r="F139" s="5" t="s">
        <v>123</v>
      </c>
      <c r="G139" s="5"/>
      <c r="H139" s="5">
        <v>8</v>
      </c>
    </row>
    <row r="140" spans="1:10">
      <c r="A140" s="5" t="s">
        <v>173</v>
      </c>
      <c r="B140" s="5">
        <v>2019</v>
      </c>
      <c r="C140" s="6">
        <v>43770</v>
      </c>
      <c r="D140" s="5" t="s">
        <v>72</v>
      </c>
      <c r="E140" s="5" t="s">
        <v>274</v>
      </c>
      <c r="F140" s="5" t="s">
        <v>56</v>
      </c>
      <c r="G140" s="5"/>
      <c r="H140" s="5">
        <v>9</v>
      </c>
    </row>
    <row r="141" spans="1:10">
      <c r="A141" s="5" t="s">
        <v>173</v>
      </c>
      <c r="B141" s="5">
        <v>2019</v>
      </c>
      <c r="C141" s="6">
        <v>43770</v>
      </c>
      <c r="D141" s="5" t="s">
        <v>72</v>
      </c>
      <c r="E141" s="5" t="s">
        <v>329</v>
      </c>
      <c r="F141" s="5" t="s">
        <v>330</v>
      </c>
      <c r="G141" s="5"/>
      <c r="H141" s="5">
        <v>10</v>
      </c>
    </row>
    <row r="142" spans="1:10">
      <c r="A142" s="5" t="s">
        <v>173</v>
      </c>
      <c r="B142" s="5">
        <v>2019</v>
      </c>
      <c r="C142" s="6">
        <v>43770</v>
      </c>
      <c r="D142" s="5" t="s">
        <v>72</v>
      </c>
      <c r="E142" s="5" t="s">
        <v>285</v>
      </c>
      <c r="F142" s="5" t="s">
        <v>286</v>
      </c>
      <c r="G142" s="5"/>
      <c r="H142" s="5">
        <v>11</v>
      </c>
    </row>
    <row r="143" spans="1:10">
      <c r="A143" s="5" t="s">
        <v>173</v>
      </c>
      <c r="B143" s="5">
        <v>2019</v>
      </c>
      <c r="C143" s="6">
        <v>43770</v>
      </c>
      <c r="D143" s="5" t="s">
        <v>72</v>
      </c>
      <c r="E143" s="5" t="s">
        <v>562</v>
      </c>
      <c r="F143" s="5" t="s">
        <v>17</v>
      </c>
      <c r="G143" s="5"/>
      <c r="H143" s="5">
        <v>12</v>
      </c>
    </row>
    <row r="144" spans="1:10">
      <c r="A144" s="5" t="s">
        <v>173</v>
      </c>
      <c r="B144" s="5">
        <v>2019</v>
      </c>
      <c r="C144" s="6">
        <v>43770</v>
      </c>
      <c r="D144" s="5" t="s">
        <v>72</v>
      </c>
      <c r="E144" s="5" t="s">
        <v>251</v>
      </c>
      <c r="F144" s="5" t="s">
        <v>38</v>
      </c>
      <c r="G144" s="5"/>
      <c r="H144" s="5">
        <v>13</v>
      </c>
    </row>
    <row r="145" spans="1:10">
      <c r="A145" s="5" t="s">
        <v>173</v>
      </c>
      <c r="B145" s="5">
        <v>2019</v>
      </c>
      <c r="C145" s="6">
        <v>43770</v>
      </c>
      <c r="D145" s="5" t="s">
        <v>72</v>
      </c>
      <c r="E145" s="5" t="s">
        <v>258</v>
      </c>
      <c r="F145" s="5" t="s">
        <v>65</v>
      </c>
      <c r="G145" s="5"/>
      <c r="H145" s="5">
        <v>14</v>
      </c>
    </row>
    <row r="146" spans="1:10">
      <c r="A146" s="5" t="s">
        <v>173</v>
      </c>
      <c r="B146" s="5">
        <v>2019</v>
      </c>
      <c r="C146" s="6">
        <v>43770</v>
      </c>
      <c r="D146" s="5" t="s">
        <v>72</v>
      </c>
      <c r="E146" s="5" t="s">
        <v>302</v>
      </c>
      <c r="F146" s="5" t="s">
        <v>127</v>
      </c>
      <c r="G146" s="5"/>
      <c r="H146" s="5">
        <v>15</v>
      </c>
    </row>
    <row r="147" spans="1:10">
      <c r="A147" s="5" t="s">
        <v>173</v>
      </c>
      <c r="B147" s="5">
        <v>2019</v>
      </c>
      <c r="C147" s="6">
        <v>43770</v>
      </c>
      <c r="D147" s="5" t="s">
        <v>72</v>
      </c>
      <c r="E147" s="5" t="s">
        <v>328</v>
      </c>
      <c r="F147" s="5" t="s">
        <v>237</v>
      </c>
      <c r="G147" s="5"/>
      <c r="H147" s="5">
        <v>16</v>
      </c>
    </row>
    <row r="148" spans="1:10">
      <c r="A148" s="5" t="s">
        <v>173</v>
      </c>
      <c r="B148" s="5">
        <v>2019</v>
      </c>
      <c r="C148" s="6">
        <v>43770</v>
      </c>
      <c r="D148" s="5" t="s">
        <v>72</v>
      </c>
      <c r="E148" s="5" t="s">
        <v>1338</v>
      </c>
      <c r="F148" s="5" t="s">
        <v>121</v>
      </c>
      <c r="G148" s="5"/>
      <c r="H148" s="5">
        <v>17</v>
      </c>
    </row>
    <row r="149" spans="1:10">
      <c r="A149" s="5" t="s">
        <v>173</v>
      </c>
      <c r="B149" s="5">
        <v>2019</v>
      </c>
      <c r="C149" s="6">
        <v>43770</v>
      </c>
      <c r="D149" s="5" t="s">
        <v>72</v>
      </c>
      <c r="E149" s="5" t="s">
        <v>322</v>
      </c>
      <c r="F149" s="5" t="s">
        <v>5835</v>
      </c>
      <c r="G149" s="5"/>
      <c r="H149" s="5">
        <v>18</v>
      </c>
    </row>
    <row r="150" spans="1:10">
      <c r="A150" s="5" t="s">
        <v>173</v>
      </c>
      <c r="B150" s="5">
        <v>2019</v>
      </c>
      <c r="C150" s="6">
        <v>43770</v>
      </c>
      <c r="D150" s="5" t="s">
        <v>72</v>
      </c>
      <c r="E150" s="5" t="s">
        <v>335</v>
      </c>
      <c r="F150" s="5" t="s">
        <v>61</v>
      </c>
      <c r="G150" s="5"/>
      <c r="H150" s="5">
        <v>19</v>
      </c>
    </row>
    <row r="151" spans="1:10">
      <c r="A151" s="5" t="s">
        <v>173</v>
      </c>
      <c r="B151" s="5">
        <v>2019</v>
      </c>
      <c r="C151" s="6">
        <v>43770</v>
      </c>
      <c r="D151" s="5" t="s">
        <v>72</v>
      </c>
      <c r="E151" s="5" t="s">
        <v>1047</v>
      </c>
      <c r="F151" s="5" t="s">
        <v>51</v>
      </c>
      <c r="G151" s="5"/>
      <c r="H151" s="5">
        <v>20</v>
      </c>
    </row>
    <row r="152" spans="1:10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354</v>
      </c>
      <c r="F152" s="1" t="s">
        <v>25</v>
      </c>
      <c r="G152" s="1"/>
      <c r="H152" s="1">
        <v>1</v>
      </c>
      <c r="I152" s="7">
        <v>0.53402777777777777</v>
      </c>
      <c r="J152">
        <v>46.811</v>
      </c>
    </row>
    <row r="153" spans="1:10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316</v>
      </c>
      <c r="F153" s="1" t="s">
        <v>19</v>
      </c>
      <c r="G153" s="1"/>
      <c r="H153" s="1">
        <v>2</v>
      </c>
    </row>
    <row r="154" spans="1:10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311</v>
      </c>
      <c r="F154" s="1" t="s">
        <v>51</v>
      </c>
      <c r="G154" s="1"/>
      <c r="H154" s="1">
        <v>3</v>
      </c>
    </row>
    <row r="155" spans="1:10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343</v>
      </c>
      <c r="F155" s="1" t="s">
        <v>17</v>
      </c>
      <c r="G155" s="1"/>
      <c r="H155" s="1">
        <v>4</v>
      </c>
    </row>
    <row r="156" spans="1:10">
      <c r="A156" s="1" t="s">
        <v>176</v>
      </c>
      <c r="B156" s="1">
        <v>2019</v>
      </c>
      <c r="C156" s="2">
        <v>43523</v>
      </c>
      <c r="D156" s="1" t="s">
        <v>13</v>
      </c>
      <c r="E156" s="1" t="s">
        <v>642</v>
      </c>
      <c r="F156" s="1" t="s">
        <v>15</v>
      </c>
      <c r="G156" s="1"/>
      <c r="H156" s="1">
        <v>5</v>
      </c>
    </row>
    <row r="157" spans="1:10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283</v>
      </c>
      <c r="F157" s="1" t="s">
        <v>123</v>
      </c>
      <c r="G157" s="1"/>
      <c r="H157" s="1">
        <v>6</v>
      </c>
    </row>
    <row r="158" spans="1:10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229</v>
      </c>
      <c r="F158" s="1" t="s">
        <v>230</v>
      </c>
      <c r="G158" s="1"/>
      <c r="H158" s="1">
        <v>7</v>
      </c>
    </row>
    <row r="159" spans="1:10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290</v>
      </c>
      <c r="F159" s="1" t="s">
        <v>237</v>
      </c>
      <c r="G159" s="1"/>
      <c r="H159" s="1">
        <v>8</v>
      </c>
    </row>
    <row r="160" spans="1:10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337</v>
      </c>
      <c r="F160" s="1" t="s">
        <v>49</v>
      </c>
      <c r="G160" s="1"/>
      <c r="H160" s="1">
        <v>9</v>
      </c>
    </row>
    <row r="161" spans="1:10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224</v>
      </c>
      <c r="F161" s="1" t="s">
        <v>225</v>
      </c>
      <c r="G161" s="1"/>
      <c r="H161" s="1">
        <v>10</v>
      </c>
    </row>
    <row r="162" spans="1:10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335</v>
      </c>
      <c r="F162" s="1" t="s">
        <v>61</v>
      </c>
      <c r="G162" s="1"/>
      <c r="H162" s="1">
        <v>11</v>
      </c>
    </row>
    <row r="163" spans="1:10">
      <c r="A163" s="1" t="s">
        <v>176</v>
      </c>
      <c r="B163" s="1">
        <v>2019</v>
      </c>
      <c r="C163" s="2">
        <v>43523</v>
      </c>
      <c r="D163" s="1" t="s">
        <v>13</v>
      </c>
      <c r="E163" s="1" t="s">
        <v>4976</v>
      </c>
      <c r="F163" s="1" t="s">
        <v>56</v>
      </c>
      <c r="G163" s="1"/>
      <c r="H163" s="1">
        <v>12</v>
      </c>
    </row>
    <row r="164" spans="1:10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355</v>
      </c>
      <c r="F164" s="1" t="s">
        <v>121</v>
      </c>
      <c r="G164" s="1"/>
      <c r="H164" s="1">
        <v>13</v>
      </c>
    </row>
    <row r="165" spans="1:10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244</v>
      </c>
      <c r="F165" s="1" t="s">
        <v>245</v>
      </c>
      <c r="G165" s="1"/>
      <c r="H165" s="1" t="s">
        <v>318</v>
      </c>
    </row>
    <row r="166" spans="1:10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321</v>
      </c>
      <c r="F166" s="1" t="s">
        <v>161</v>
      </c>
      <c r="G166" s="1"/>
      <c r="H166" s="1" t="s">
        <v>318</v>
      </c>
    </row>
    <row r="167" spans="1:10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219</v>
      </c>
      <c r="F167" s="1" t="s">
        <v>67</v>
      </c>
      <c r="G167" s="1"/>
      <c r="H167" s="1" t="s">
        <v>318</v>
      </c>
    </row>
    <row r="168" spans="1:10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249</v>
      </c>
      <c r="F168" s="1" t="s">
        <v>250</v>
      </c>
      <c r="G168" s="1"/>
      <c r="H168" s="1" t="s">
        <v>318</v>
      </c>
    </row>
    <row r="169" spans="1:10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288</v>
      </c>
      <c r="F169" s="1" t="s">
        <v>175</v>
      </c>
      <c r="G169" s="1"/>
      <c r="H169" s="1" t="s">
        <v>318</v>
      </c>
    </row>
    <row r="170" spans="1:10">
      <c r="A170" s="1" t="s">
        <v>176</v>
      </c>
      <c r="B170" s="1">
        <v>2019</v>
      </c>
      <c r="C170" s="2">
        <v>43523</v>
      </c>
      <c r="D170" s="1" t="s">
        <v>13</v>
      </c>
      <c r="E170" s="1" t="s">
        <v>1070</v>
      </c>
      <c r="F170" s="1" t="s">
        <v>38</v>
      </c>
      <c r="G170" s="1"/>
      <c r="H170" s="1" t="s">
        <v>318</v>
      </c>
    </row>
    <row r="171" spans="1:10">
      <c r="A171" s="1" t="s">
        <v>176</v>
      </c>
      <c r="B171" s="1">
        <v>2019</v>
      </c>
      <c r="C171" s="2">
        <v>43523</v>
      </c>
      <c r="D171" s="1" t="s">
        <v>13</v>
      </c>
      <c r="E171" s="1" t="s">
        <v>528</v>
      </c>
      <c r="F171" s="1" t="s">
        <v>53</v>
      </c>
      <c r="G171" s="1"/>
      <c r="H171" s="1" t="s">
        <v>318</v>
      </c>
    </row>
    <row r="172" spans="1:10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346</v>
      </c>
      <c r="F172" s="1" t="s">
        <v>29</v>
      </c>
      <c r="G172" s="1"/>
      <c r="H172" s="1" t="s">
        <v>318</v>
      </c>
    </row>
    <row r="173" spans="1:10">
      <c r="A173" s="1" t="s">
        <v>176</v>
      </c>
      <c r="B173" s="1">
        <v>2019</v>
      </c>
      <c r="C173" s="2">
        <v>43523</v>
      </c>
      <c r="D173" s="1" t="s">
        <v>13</v>
      </c>
      <c r="E173" s="1" t="s">
        <v>1311</v>
      </c>
      <c r="F173" s="1" t="s">
        <v>47</v>
      </c>
      <c r="G173" s="1"/>
      <c r="H173" s="1" t="s">
        <v>318</v>
      </c>
    </row>
    <row r="174" spans="1:10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238</v>
      </c>
      <c r="F174" s="1" t="s">
        <v>239</v>
      </c>
      <c r="G174" s="1"/>
      <c r="H174" s="1" t="s">
        <v>318</v>
      </c>
    </row>
    <row r="175" spans="1:10">
      <c r="A175" s="5" t="s">
        <v>130</v>
      </c>
      <c r="B175" s="5">
        <v>2019</v>
      </c>
      <c r="C175" s="6">
        <v>43492</v>
      </c>
      <c r="D175" s="5" t="s">
        <v>72</v>
      </c>
      <c r="E175" s="5" t="s">
        <v>528</v>
      </c>
      <c r="F175" s="5" t="s">
        <v>53</v>
      </c>
      <c r="G175" s="5"/>
      <c r="H175" s="5">
        <v>1</v>
      </c>
      <c r="I175" s="7">
        <v>0.5395833333333333</v>
      </c>
      <c r="J175">
        <v>46.274999999999999</v>
      </c>
    </row>
    <row r="176" spans="1:10">
      <c r="A176" s="5" t="s">
        <v>130</v>
      </c>
      <c r="B176" s="5">
        <v>2019</v>
      </c>
      <c r="C176" s="6">
        <v>43492</v>
      </c>
      <c r="D176" s="5" t="s">
        <v>72</v>
      </c>
      <c r="E176" s="5" t="s">
        <v>1101</v>
      </c>
      <c r="F176" s="5" t="s">
        <v>36</v>
      </c>
      <c r="G176" s="5"/>
      <c r="H176" s="5">
        <v>2</v>
      </c>
    </row>
    <row r="177" spans="1:8">
      <c r="A177" s="5" t="s">
        <v>130</v>
      </c>
      <c r="B177" s="5">
        <v>2019</v>
      </c>
      <c r="C177" s="6">
        <v>43492</v>
      </c>
      <c r="D177" s="5" t="s">
        <v>72</v>
      </c>
      <c r="E177" s="5" t="s">
        <v>311</v>
      </c>
      <c r="F177" s="5" t="s">
        <v>51</v>
      </c>
      <c r="G177" s="5"/>
      <c r="H177" s="5">
        <v>3</v>
      </c>
    </row>
    <row r="178" spans="1:8">
      <c r="A178" s="5" t="s">
        <v>130</v>
      </c>
      <c r="B178" s="5">
        <v>2019</v>
      </c>
      <c r="C178" s="6">
        <v>43492</v>
      </c>
      <c r="D178" s="5" t="s">
        <v>72</v>
      </c>
      <c r="E178" s="5" t="s">
        <v>322</v>
      </c>
      <c r="F178" s="5" t="s">
        <v>5835</v>
      </c>
      <c r="G178" s="5"/>
      <c r="H178" s="5">
        <v>4</v>
      </c>
    </row>
    <row r="179" spans="1:8">
      <c r="A179" s="5" t="s">
        <v>130</v>
      </c>
      <c r="B179" s="5">
        <v>2019</v>
      </c>
      <c r="C179" s="6">
        <v>43492</v>
      </c>
      <c r="D179" s="5" t="s">
        <v>72</v>
      </c>
      <c r="E179" s="5" t="s">
        <v>1311</v>
      </c>
      <c r="F179" s="5" t="s">
        <v>47</v>
      </c>
      <c r="G179" s="5"/>
      <c r="H179" s="5">
        <v>5</v>
      </c>
    </row>
    <row r="180" spans="1:8">
      <c r="A180" s="5" t="s">
        <v>130</v>
      </c>
      <c r="B180" s="5">
        <v>2019</v>
      </c>
      <c r="C180" s="6">
        <v>43492</v>
      </c>
      <c r="D180" s="5" t="s">
        <v>72</v>
      </c>
      <c r="E180" s="5" t="s">
        <v>353</v>
      </c>
      <c r="F180" s="5" t="s">
        <v>15</v>
      </c>
      <c r="G180" s="5"/>
      <c r="H180" s="5">
        <v>6</v>
      </c>
    </row>
    <row r="181" spans="1:8">
      <c r="A181" s="5" t="s">
        <v>130</v>
      </c>
      <c r="B181" s="5">
        <v>2019</v>
      </c>
      <c r="C181" s="6">
        <v>43492</v>
      </c>
      <c r="D181" s="5" t="s">
        <v>72</v>
      </c>
      <c r="E181" s="5" t="s">
        <v>1050</v>
      </c>
      <c r="F181" s="5" t="s">
        <v>175</v>
      </c>
      <c r="G181" s="5"/>
      <c r="H181" s="5">
        <v>7</v>
      </c>
    </row>
    <row r="182" spans="1:8">
      <c r="A182" s="5" t="s">
        <v>130</v>
      </c>
      <c r="B182" s="5">
        <v>2019</v>
      </c>
      <c r="C182" s="6">
        <v>43492</v>
      </c>
      <c r="D182" s="5" t="s">
        <v>72</v>
      </c>
      <c r="E182" s="5" t="s">
        <v>1070</v>
      </c>
      <c r="F182" s="5" t="s">
        <v>38</v>
      </c>
      <c r="G182" s="5"/>
      <c r="H182" s="5">
        <v>8</v>
      </c>
    </row>
    <row r="183" spans="1:8">
      <c r="A183" s="5" t="s">
        <v>130</v>
      </c>
      <c r="B183" s="5">
        <v>2019</v>
      </c>
      <c r="C183" s="6">
        <v>43492</v>
      </c>
      <c r="D183" s="5" t="s">
        <v>72</v>
      </c>
      <c r="E183" s="5" t="s">
        <v>323</v>
      </c>
      <c r="F183" s="5" t="s">
        <v>27</v>
      </c>
      <c r="G183" s="5"/>
      <c r="H183" s="5">
        <v>9</v>
      </c>
    </row>
    <row r="184" spans="1:8">
      <c r="A184" s="5" t="s">
        <v>130</v>
      </c>
      <c r="B184" s="5">
        <v>2019</v>
      </c>
      <c r="C184" s="6">
        <v>43492</v>
      </c>
      <c r="D184" s="5" t="s">
        <v>72</v>
      </c>
      <c r="E184" s="5" t="s">
        <v>1063</v>
      </c>
      <c r="F184" s="5" t="s">
        <v>40</v>
      </c>
      <c r="G184" s="5"/>
      <c r="H184" s="5">
        <v>10</v>
      </c>
    </row>
    <row r="185" spans="1:8">
      <c r="A185" s="5" t="s">
        <v>130</v>
      </c>
      <c r="B185" s="5">
        <v>2019</v>
      </c>
      <c r="C185" s="6">
        <v>43492</v>
      </c>
      <c r="D185" s="5" t="s">
        <v>72</v>
      </c>
      <c r="E185" s="5" t="s">
        <v>274</v>
      </c>
      <c r="F185" s="5" t="s">
        <v>56</v>
      </c>
      <c r="G185" s="5"/>
      <c r="H185" s="5">
        <v>11</v>
      </c>
    </row>
    <row r="186" spans="1:8">
      <c r="A186" s="5" t="s">
        <v>130</v>
      </c>
      <c r="B186" s="5">
        <v>2019</v>
      </c>
      <c r="C186" s="6">
        <v>43492</v>
      </c>
      <c r="D186" s="5" t="s">
        <v>72</v>
      </c>
      <c r="E186" s="5" t="s">
        <v>1395</v>
      </c>
      <c r="F186" s="5" t="s">
        <v>31</v>
      </c>
      <c r="G186" s="5"/>
      <c r="H186" s="5">
        <v>12</v>
      </c>
    </row>
    <row r="187" spans="1:8">
      <c r="A187" s="5" t="s">
        <v>130</v>
      </c>
      <c r="B187" s="5">
        <v>2019</v>
      </c>
      <c r="C187" s="6">
        <v>43492</v>
      </c>
      <c r="D187" s="5" t="s">
        <v>72</v>
      </c>
      <c r="E187" s="5" t="s">
        <v>360</v>
      </c>
      <c r="F187" s="5" t="s">
        <v>19</v>
      </c>
      <c r="G187" s="5"/>
      <c r="H187" s="5">
        <v>13</v>
      </c>
    </row>
    <row r="188" spans="1:8">
      <c r="A188" s="5" t="s">
        <v>130</v>
      </c>
      <c r="B188" s="5">
        <v>2019</v>
      </c>
      <c r="C188" s="6">
        <v>43492</v>
      </c>
      <c r="D188" s="5" t="s">
        <v>72</v>
      </c>
      <c r="E188" s="5" t="s">
        <v>238</v>
      </c>
      <c r="F188" s="5" t="s">
        <v>239</v>
      </c>
      <c r="G188" s="5"/>
      <c r="H188" s="5">
        <v>14</v>
      </c>
    </row>
    <row r="189" spans="1:8">
      <c r="A189" s="5" t="s">
        <v>130</v>
      </c>
      <c r="B189" s="5">
        <v>2019</v>
      </c>
      <c r="C189" s="6">
        <v>43492</v>
      </c>
      <c r="D189" s="5" t="s">
        <v>72</v>
      </c>
      <c r="E189" s="5" t="s">
        <v>1068</v>
      </c>
      <c r="F189" s="5" t="s">
        <v>29</v>
      </c>
      <c r="G189" s="5"/>
      <c r="H189" s="5">
        <v>15</v>
      </c>
    </row>
    <row r="190" spans="1:8">
      <c r="A190" s="5" t="s">
        <v>130</v>
      </c>
      <c r="B190" s="5">
        <v>2019</v>
      </c>
      <c r="C190" s="6">
        <v>43492</v>
      </c>
      <c r="D190" s="5" t="s">
        <v>72</v>
      </c>
      <c r="E190" s="5" t="s">
        <v>359</v>
      </c>
      <c r="F190" s="5" t="s">
        <v>65</v>
      </c>
      <c r="G190" s="5"/>
      <c r="H190" s="5">
        <v>16</v>
      </c>
    </row>
    <row r="191" spans="1:8">
      <c r="A191" s="5" t="s">
        <v>130</v>
      </c>
      <c r="B191" s="5">
        <v>2019</v>
      </c>
      <c r="C191" s="6">
        <v>43492</v>
      </c>
      <c r="D191" s="5" t="s">
        <v>72</v>
      </c>
      <c r="E191" s="5" t="s">
        <v>306</v>
      </c>
      <c r="F191" s="5" t="s">
        <v>49</v>
      </c>
      <c r="G191" s="5"/>
      <c r="H191" s="5">
        <v>17</v>
      </c>
    </row>
    <row r="192" spans="1:8">
      <c r="A192" s="5" t="s">
        <v>130</v>
      </c>
      <c r="B192" s="5">
        <v>2019</v>
      </c>
      <c r="C192" s="6">
        <v>43492</v>
      </c>
      <c r="D192" s="5" t="s">
        <v>72</v>
      </c>
      <c r="E192" s="5" t="s">
        <v>249</v>
      </c>
      <c r="F192" s="5" t="s">
        <v>250</v>
      </c>
      <c r="G192" s="5"/>
      <c r="H192" s="5">
        <v>18</v>
      </c>
    </row>
    <row r="193" spans="1:10">
      <c r="A193" s="5" t="s">
        <v>130</v>
      </c>
      <c r="B193" s="5">
        <v>2019</v>
      </c>
      <c r="C193" s="6">
        <v>43492</v>
      </c>
      <c r="D193" s="5" t="s">
        <v>72</v>
      </c>
      <c r="E193" s="5" t="s">
        <v>349</v>
      </c>
      <c r="F193" s="5" t="s">
        <v>350</v>
      </c>
      <c r="G193" s="5"/>
      <c r="H193" s="5">
        <v>19</v>
      </c>
    </row>
    <row r="194" spans="1:10">
      <c r="A194" s="5" t="s">
        <v>130</v>
      </c>
      <c r="B194" s="5">
        <v>2019</v>
      </c>
      <c r="C194" s="6">
        <v>43492</v>
      </c>
      <c r="D194" s="5" t="s">
        <v>72</v>
      </c>
      <c r="E194" s="5" t="s">
        <v>338</v>
      </c>
      <c r="F194" s="5" t="s">
        <v>17</v>
      </c>
      <c r="G194" s="5"/>
      <c r="H194" s="5">
        <v>20</v>
      </c>
    </row>
    <row r="195" spans="1:10">
      <c r="A195" s="5" t="s">
        <v>130</v>
      </c>
      <c r="B195" s="5">
        <v>2019</v>
      </c>
      <c r="C195" s="6">
        <v>43492</v>
      </c>
      <c r="D195" s="5" t="s">
        <v>72</v>
      </c>
      <c r="E195" s="5" t="s">
        <v>335</v>
      </c>
      <c r="F195" s="5" t="s">
        <v>61</v>
      </c>
      <c r="G195" s="5"/>
      <c r="H195" s="5" t="s">
        <v>318</v>
      </c>
    </row>
    <row r="196" spans="1:10">
      <c r="A196" s="5" t="s">
        <v>130</v>
      </c>
      <c r="B196" s="5">
        <v>2019</v>
      </c>
      <c r="C196" s="6">
        <v>43492</v>
      </c>
      <c r="D196" s="5" t="s">
        <v>72</v>
      </c>
      <c r="E196" s="5" t="s">
        <v>290</v>
      </c>
      <c r="F196" s="5" t="s">
        <v>237</v>
      </c>
      <c r="G196" s="5"/>
      <c r="H196" s="5" t="s">
        <v>318</v>
      </c>
    </row>
    <row r="197" spans="1:10">
      <c r="A197" s="1" t="s">
        <v>162</v>
      </c>
      <c r="B197" s="1">
        <v>2019</v>
      </c>
      <c r="C197" s="2">
        <v>43485</v>
      </c>
      <c r="D197" s="1" t="s">
        <v>72</v>
      </c>
      <c r="E197" s="1" t="s">
        <v>528</v>
      </c>
      <c r="F197" s="1" t="s">
        <v>53</v>
      </c>
      <c r="G197" s="1"/>
      <c r="H197" s="1">
        <v>1</v>
      </c>
      <c r="I197" s="7">
        <v>0.55277777777777781</v>
      </c>
      <c r="J197">
        <v>45.177</v>
      </c>
    </row>
    <row r="198" spans="1:10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275</v>
      </c>
      <c r="F198" s="1" t="s">
        <v>47</v>
      </c>
      <c r="G198" s="1"/>
      <c r="H198" s="1">
        <v>2</v>
      </c>
    </row>
    <row r="199" spans="1:10">
      <c r="A199" s="1" t="s">
        <v>162</v>
      </c>
      <c r="B199" s="1">
        <v>2019</v>
      </c>
      <c r="C199" s="2">
        <v>43485</v>
      </c>
      <c r="D199" s="1" t="s">
        <v>72</v>
      </c>
      <c r="E199" s="1" t="s">
        <v>1068</v>
      </c>
      <c r="F199" s="1" t="s">
        <v>165</v>
      </c>
      <c r="G199" s="1"/>
      <c r="H199" s="1">
        <v>3</v>
      </c>
    </row>
    <row r="200" spans="1:10">
      <c r="A200" s="1" t="s">
        <v>162</v>
      </c>
      <c r="B200" s="1">
        <v>2019</v>
      </c>
      <c r="C200" s="2">
        <v>43485</v>
      </c>
      <c r="D200" s="1" t="s">
        <v>72</v>
      </c>
      <c r="E200" s="1" t="s">
        <v>1050</v>
      </c>
      <c r="F200" s="1" t="s">
        <v>175</v>
      </c>
      <c r="G200" s="1"/>
      <c r="H200" s="1">
        <v>4</v>
      </c>
    </row>
    <row r="201" spans="1:10">
      <c r="A201" s="1" t="s">
        <v>162</v>
      </c>
      <c r="B201" s="1">
        <v>2019</v>
      </c>
      <c r="C201" s="2">
        <v>43485</v>
      </c>
      <c r="D201" s="1" t="s">
        <v>72</v>
      </c>
      <c r="E201" s="1" t="s">
        <v>1063</v>
      </c>
      <c r="F201" s="1" t="s">
        <v>40</v>
      </c>
      <c r="G201" s="1"/>
      <c r="H201" s="1">
        <v>5</v>
      </c>
    </row>
    <row r="202" spans="1:10">
      <c r="A202" s="1" t="s">
        <v>162</v>
      </c>
      <c r="B202" s="1">
        <v>2019</v>
      </c>
      <c r="C202" s="2">
        <v>43485</v>
      </c>
      <c r="D202" s="1" t="s">
        <v>72</v>
      </c>
      <c r="E202" s="1" t="s">
        <v>4981</v>
      </c>
      <c r="F202" s="1" t="s">
        <v>15</v>
      </c>
      <c r="G202" s="1"/>
      <c r="H202" s="1">
        <v>6</v>
      </c>
    </row>
    <row r="203" spans="1:10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314</v>
      </c>
      <c r="F203" s="1" t="s">
        <v>29</v>
      </c>
      <c r="G203" s="1"/>
      <c r="H203" s="1">
        <v>7</v>
      </c>
    </row>
    <row r="204" spans="1:10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224</v>
      </c>
      <c r="F204" s="1" t="s">
        <v>225</v>
      </c>
      <c r="G204" s="1"/>
      <c r="H204" s="1">
        <v>8</v>
      </c>
    </row>
    <row r="205" spans="1:10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335</v>
      </c>
      <c r="F205" s="1" t="s">
        <v>61</v>
      </c>
      <c r="G205" s="1"/>
      <c r="H205" s="1">
        <v>9</v>
      </c>
    </row>
    <row r="206" spans="1:10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345</v>
      </c>
      <c r="F206" s="1" t="s">
        <v>121</v>
      </c>
      <c r="G206" s="1"/>
      <c r="H206" s="1">
        <v>10</v>
      </c>
    </row>
    <row r="207" spans="1:10">
      <c r="A207" s="1" t="s">
        <v>162</v>
      </c>
      <c r="B207" s="1">
        <v>2019</v>
      </c>
      <c r="C207" s="2">
        <v>43485</v>
      </c>
      <c r="D207" s="1" t="s">
        <v>72</v>
      </c>
      <c r="E207" s="1" t="s">
        <v>1070</v>
      </c>
      <c r="F207" s="1" t="s">
        <v>38</v>
      </c>
      <c r="G207" s="1"/>
      <c r="H207" s="1">
        <v>11</v>
      </c>
    </row>
    <row r="208" spans="1:10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306</v>
      </c>
      <c r="F208" s="1" t="s">
        <v>49</v>
      </c>
      <c r="G208" s="1"/>
      <c r="H208" s="1">
        <v>12</v>
      </c>
    </row>
    <row r="209" spans="1:10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321</v>
      </c>
      <c r="F209" s="1" t="s">
        <v>161</v>
      </c>
      <c r="G209" s="1"/>
      <c r="H209" s="1">
        <v>13</v>
      </c>
    </row>
    <row r="210" spans="1:10">
      <c r="A210" s="1" t="s">
        <v>162</v>
      </c>
      <c r="B210" s="1">
        <v>2019</v>
      </c>
      <c r="C210" s="2">
        <v>43485</v>
      </c>
      <c r="D210" s="1" t="s">
        <v>72</v>
      </c>
      <c r="E210" s="1" t="s">
        <v>1047</v>
      </c>
      <c r="F210" s="1" t="s">
        <v>51</v>
      </c>
      <c r="G210" s="1"/>
      <c r="H210" s="1">
        <v>14</v>
      </c>
    </row>
    <row r="211" spans="1:10">
      <c r="A211" s="1" t="s">
        <v>162</v>
      </c>
      <c r="B211" s="1">
        <v>2019</v>
      </c>
      <c r="C211" s="2">
        <v>43485</v>
      </c>
      <c r="D211" s="1" t="s">
        <v>72</v>
      </c>
      <c r="E211" s="1" t="s">
        <v>1395</v>
      </c>
      <c r="F211" s="1" t="s">
        <v>31</v>
      </c>
      <c r="G211" s="1"/>
      <c r="H211" s="1">
        <v>15</v>
      </c>
    </row>
    <row r="212" spans="1:10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227</v>
      </c>
      <c r="F212" s="1" t="s">
        <v>228</v>
      </c>
      <c r="G212" s="1"/>
      <c r="H212" s="1">
        <v>16</v>
      </c>
    </row>
    <row r="213" spans="1:10">
      <c r="A213" s="5" t="s">
        <v>94</v>
      </c>
      <c r="B213" s="5">
        <v>2018</v>
      </c>
      <c r="C213" s="6">
        <v>43399</v>
      </c>
      <c r="D213" s="5" t="s">
        <v>72</v>
      </c>
      <c r="E213" s="5" t="s">
        <v>345</v>
      </c>
      <c r="F213" s="5" t="s">
        <v>121</v>
      </c>
      <c r="G213" s="5"/>
      <c r="H213" s="5">
        <v>1</v>
      </c>
      <c r="I213" s="7">
        <v>0.5395833333333333</v>
      </c>
      <c r="J213">
        <v>46.301000000000002</v>
      </c>
    </row>
    <row r="214" spans="1:10">
      <c r="A214" s="5" t="s">
        <v>94</v>
      </c>
      <c r="B214" s="5">
        <v>2018</v>
      </c>
      <c r="C214" s="6">
        <v>43399</v>
      </c>
      <c r="D214" s="5" t="s">
        <v>72</v>
      </c>
      <c r="E214" s="5" t="s">
        <v>283</v>
      </c>
      <c r="F214" s="5" t="s">
        <v>123</v>
      </c>
      <c r="G214" s="5"/>
      <c r="H214" s="5">
        <v>2</v>
      </c>
    </row>
    <row r="215" spans="1:10">
      <c r="A215" s="5" t="s">
        <v>94</v>
      </c>
      <c r="B215" s="5">
        <v>2018</v>
      </c>
      <c r="C215" s="6">
        <v>43399</v>
      </c>
      <c r="D215" s="5" t="s">
        <v>72</v>
      </c>
      <c r="E215" s="5" t="s">
        <v>219</v>
      </c>
      <c r="F215" s="5" t="s">
        <v>67</v>
      </c>
      <c r="G215" s="5"/>
      <c r="H215" s="5">
        <v>3</v>
      </c>
    </row>
    <row r="216" spans="1:10">
      <c r="A216" s="5" t="s">
        <v>94</v>
      </c>
      <c r="B216" s="5">
        <v>2018</v>
      </c>
      <c r="C216" s="6">
        <v>43399</v>
      </c>
      <c r="D216" s="5" t="s">
        <v>72</v>
      </c>
      <c r="E216" s="5" t="s">
        <v>322</v>
      </c>
      <c r="F216" s="5" t="s">
        <v>61</v>
      </c>
      <c r="G216" s="5"/>
      <c r="H216" s="5">
        <v>4</v>
      </c>
    </row>
    <row r="217" spans="1:10">
      <c r="A217" s="5" t="s">
        <v>94</v>
      </c>
      <c r="B217" s="5">
        <v>2018</v>
      </c>
      <c r="C217" s="6">
        <v>43399</v>
      </c>
      <c r="D217" s="5" t="s">
        <v>72</v>
      </c>
      <c r="E217" s="5" t="s">
        <v>317</v>
      </c>
      <c r="F217" s="5" t="s">
        <v>27</v>
      </c>
      <c r="G217" s="5"/>
      <c r="H217" s="5">
        <v>5</v>
      </c>
    </row>
    <row r="218" spans="1:10">
      <c r="A218" s="5" t="s">
        <v>94</v>
      </c>
      <c r="B218" s="5">
        <v>2018</v>
      </c>
      <c r="C218" s="6">
        <v>43399</v>
      </c>
      <c r="D218" s="5" t="s">
        <v>72</v>
      </c>
      <c r="E218" s="5" t="s">
        <v>314</v>
      </c>
      <c r="F218" s="5" t="s">
        <v>29</v>
      </c>
      <c r="G218" s="5"/>
      <c r="H218" s="5">
        <v>6</v>
      </c>
    </row>
    <row r="219" spans="1:10">
      <c r="A219" s="5" t="s">
        <v>94</v>
      </c>
      <c r="B219" s="5">
        <v>2018</v>
      </c>
      <c r="C219" s="6">
        <v>43399</v>
      </c>
      <c r="D219" s="5" t="s">
        <v>72</v>
      </c>
      <c r="E219" s="5" t="s">
        <v>353</v>
      </c>
      <c r="F219" s="5" t="s">
        <v>15</v>
      </c>
      <c r="G219" s="5"/>
      <c r="H219" s="5">
        <v>7</v>
      </c>
    </row>
    <row r="220" spans="1:10">
      <c r="A220" s="5" t="s">
        <v>94</v>
      </c>
      <c r="B220" s="5">
        <v>2018</v>
      </c>
      <c r="C220" s="6">
        <v>43399</v>
      </c>
      <c r="D220" s="5" t="s">
        <v>72</v>
      </c>
      <c r="E220" s="5" t="s">
        <v>6083</v>
      </c>
      <c r="F220" s="5" t="s">
        <v>44</v>
      </c>
      <c r="G220" s="5"/>
      <c r="H220" s="5">
        <v>8</v>
      </c>
    </row>
    <row r="221" spans="1:10">
      <c r="A221" s="5" t="s">
        <v>94</v>
      </c>
      <c r="B221" s="5">
        <v>2018</v>
      </c>
      <c r="C221" s="6">
        <v>43399</v>
      </c>
      <c r="D221" s="5" t="s">
        <v>72</v>
      </c>
      <c r="E221" s="5" t="s">
        <v>288</v>
      </c>
      <c r="F221" s="5" t="s">
        <v>175</v>
      </c>
      <c r="G221" s="5"/>
      <c r="H221" s="5">
        <v>9</v>
      </c>
    </row>
    <row r="222" spans="1:10">
      <c r="A222" s="5" t="s">
        <v>94</v>
      </c>
      <c r="B222" s="5">
        <v>2018</v>
      </c>
      <c r="C222" s="6">
        <v>43399</v>
      </c>
      <c r="D222" s="5" t="s">
        <v>72</v>
      </c>
      <c r="E222" s="5" t="s">
        <v>220</v>
      </c>
      <c r="F222" s="5" t="s">
        <v>17</v>
      </c>
      <c r="G222" s="5"/>
      <c r="H222" s="5">
        <v>10</v>
      </c>
    </row>
    <row r="223" spans="1:10">
      <c r="A223" s="5" t="s">
        <v>94</v>
      </c>
      <c r="B223" s="5">
        <v>2018</v>
      </c>
      <c r="C223" s="6">
        <v>43399</v>
      </c>
      <c r="D223" s="5" t="s">
        <v>72</v>
      </c>
      <c r="E223" s="5" t="s">
        <v>290</v>
      </c>
      <c r="F223" s="5" t="s">
        <v>237</v>
      </c>
      <c r="G223" s="5"/>
      <c r="H223" s="5">
        <v>11</v>
      </c>
    </row>
    <row r="224" spans="1:10">
      <c r="A224" s="5" t="s">
        <v>94</v>
      </c>
      <c r="B224" s="5">
        <v>2018</v>
      </c>
      <c r="C224" s="6">
        <v>43399</v>
      </c>
      <c r="D224" s="5" t="s">
        <v>72</v>
      </c>
      <c r="E224" s="5" t="s">
        <v>1037</v>
      </c>
      <c r="F224" s="5" t="s">
        <v>25</v>
      </c>
      <c r="G224" s="5"/>
      <c r="H224" s="5">
        <v>12</v>
      </c>
    </row>
    <row r="225" spans="1:8">
      <c r="A225" s="5" t="s">
        <v>94</v>
      </c>
      <c r="B225" s="5">
        <v>2018</v>
      </c>
      <c r="C225" s="6">
        <v>43399</v>
      </c>
      <c r="D225" s="5" t="s">
        <v>72</v>
      </c>
      <c r="E225" s="5" t="s">
        <v>323</v>
      </c>
      <c r="F225" s="5" t="s">
        <v>146</v>
      </c>
      <c r="G225" s="5"/>
      <c r="H225" s="5">
        <v>13</v>
      </c>
    </row>
    <row r="226" spans="1:8">
      <c r="A226" s="5" t="s">
        <v>94</v>
      </c>
      <c r="B226" s="5">
        <v>2018</v>
      </c>
      <c r="C226" s="6">
        <v>43399</v>
      </c>
      <c r="D226" s="5" t="s">
        <v>72</v>
      </c>
      <c r="E226" s="5" t="s">
        <v>306</v>
      </c>
      <c r="F226" s="5" t="s">
        <v>49</v>
      </c>
      <c r="G226" s="5"/>
      <c r="H226" s="5">
        <v>14</v>
      </c>
    </row>
    <row r="227" spans="1:8">
      <c r="A227" s="5" t="s">
        <v>94</v>
      </c>
      <c r="B227" s="5">
        <v>2018</v>
      </c>
      <c r="C227" s="6">
        <v>43399</v>
      </c>
      <c r="D227" s="5" t="s">
        <v>72</v>
      </c>
      <c r="E227" s="5" t="s">
        <v>1311</v>
      </c>
      <c r="F227" s="5" t="s">
        <v>47</v>
      </c>
      <c r="G227" s="5"/>
      <c r="H227" s="5">
        <v>15</v>
      </c>
    </row>
    <row r="228" spans="1:8">
      <c r="A228" s="5" t="s">
        <v>94</v>
      </c>
      <c r="B228" s="5">
        <v>2018</v>
      </c>
      <c r="C228" s="6">
        <v>43399</v>
      </c>
      <c r="D228" s="5" t="s">
        <v>72</v>
      </c>
      <c r="E228" s="5" t="s">
        <v>279</v>
      </c>
      <c r="F228" s="5" t="s">
        <v>53</v>
      </c>
      <c r="G228" s="5"/>
      <c r="H228" s="5">
        <v>16</v>
      </c>
    </row>
    <row r="229" spans="1:8">
      <c r="A229" s="5" t="s">
        <v>94</v>
      </c>
      <c r="B229" s="5">
        <v>2018</v>
      </c>
      <c r="C229" s="6">
        <v>43399</v>
      </c>
      <c r="D229" s="5" t="s">
        <v>72</v>
      </c>
      <c r="E229" s="5" t="s">
        <v>224</v>
      </c>
      <c r="F229" s="5" t="s">
        <v>225</v>
      </c>
      <c r="G229" s="5"/>
      <c r="H229" s="5">
        <v>17</v>
      </c>
    </row>
    <row r="230" spans="1:8">
      <c r="A230" s="5" t="s">
        <v>94</v>
      </c>
      <c r="B230" s="5">
        <v>2018</v>
      </c>
      <c r="C230" s="6">
        <v>43399</v>
      </c>
      <c r="D230" s="5" t="s">
        <v>72</v>
      </c>
      <c r="E230" s="5" t="s">
        <v>629</v>
      </c>
      <c r="F230" s="5" t="s">
        <v>239</v>
      </c>
      <c r="G230" s="5"/>
      <c r="H230" s="5">
        <v>18</v>
      </c>
    </row>
    <row r="231" spans="1:8">
      <c r="A231" s="5" t="s">
        <v>94</v>
      </c>
      <c r="B231" s="5">
        <v>2018</v>
      </c>
      <c r="C231" s="6">
        <v>43399</v>
      </c>
      <c r="D231" s="5" t="s">
        <v>72</v>
      </c>
      <c r="E231" s="5" t="s">
        <v>4976</v>
      </c>
      <c r="F231" s="5" t="s">
        <v>56</v>
      </c>
      <c r="G231" s="5"/>
      <c r="H231" s="5">
        <v>19</v>
      </c>
    </row>
    <row r="232" spans="1:8">
      <c r="A232" s="5" t="s">
        <v>94</v>
      </c>
      <c r="B232" s="5">
        <v>2018</v>
      </c>
      <c r="C232" s="6">
        <v>43399</v>
      </c>
      <c r="D232" s="5" t="s">
        <v>72</v>
      </c>
      <c r="E232" s="5" t="s">
        <v>229</v>
      </c>
      <c r="F232" s="5" t="s">
        <v>230</v>
      </c>
      <c r="G232" s="5"/>
      <c r="H232" s="5">
        <v>20</v>
      </c>
    </row>
    <row r="233" spans="1:8">
      <c r="A233" s="5" t="s">
        <v>94</v>
      </c>
      <c r="B233" s="5">
        <v>2018</v>
      </c>
      <c r="C233" s="6">
        <v>43399</v>
      </c>
      <c r="D233" s="5" t="s">
        <v>72</v>
      </c>
      <c r="E233" s="5" t="s">
        <v>302</v>
      </c>
      <c r="F233" s="5" t="s">
        <v>127</v>
      </c>
      <c r="G233" s="5"/>
      <c r="H233" s="5">
        <v>21</v>
      </c>
    </row>
  </sheetData>
  <conditionalFormatting sqref="D48:D67">
    <cfRule type="expression" dxfId="59" priority="23">
      <formula>$E48="F"</formula>
    </cfRule>
    <cfRule type="expression" dxfId="58" priority="24">
      <formula>$E48="SF"</formula>
    </cfRule>
    <cfRule type="expression" dxfId="57" priority="25">
      <formula>$E48="QF"</formula>
    </cfRule>
    <cfRule type="expression" dxfId="56" priority="26">
      <formula>$E48="R16"</formula>
    </cfRule>
    <cfRule type="expression" dxfId="55" priority="27">
      <formula>$E48="R8"</formula>
    </cfRule>
  </conditionalFormatting>
  <conditionalFormatting sqref="A68:B90 D68:D90">
    <cfRule type="expression" dxfId="54" priority="21">
      <formula>#REF!="F"</formula>
    </cfRule>
    <cfRule type="expression" dxfId="53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52" priority="19">
      <formula>#REF!="F"</formula>
    </cfRule>
    <cfRule type="expression" dxfId="51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50" priority="17">
      <formula>#REF!="F"</formula>
    </cfRule>
    <cfRule type="expression" dxfId="49" priority="18">
      <formula>#REF!="Q"</formula>
    </cfRule>
  </conditionalFormatting>
  <conditionalFormatting sqref="A111:B131 D111:D131">
    <cfRule type="expression" dxfId="48" priority="15">
      <formula>#REF!="F"</formula>
    </cfRule>
    <cfRule type="expression" dxfId="47" priority="16">
      <formula>#REF!="Q"</formula>
    </cfRule>
  </conditionalFormatting>
  <conditionalFormatting sqref="A132:B151 D132:D151">
    <cfRule type="expression" dxfId="46" priority="13">
      <formula>#REF!="F"</formula>
    </cfRule>
    <cfRule type="expression" dxfId="45" priority="14">
      <formula>#REF!="Q"</formula>
    </cfRule>
  </conditionalFormatting>
  <conditionalFormatting sqref="A152:B174 D152:D174">
    <cfRule type="expression" dxfId="44" priority="11">
      <formula>#REF!="F"</formula>
    </cfRule>
    <cfRule type="expression" dxfId="43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42" priority="9">
      <formula>#REF!="F"</formula>
    </cfRule>
    <cfRule type="expression" dxfId="41" priority="10">
      <formula>#REF!="Q"</formula>
    </cfRule>
  </conditionalFormatting>
  <conditionalFormatting sqref="A175:B175 A177:B177 A179:B179 A181:B181 A183:B183 A185:B185 A187:B187 A189:B189 A191:B191 A193:B193 A195:B195">
    <cfRule type="expression" dxfId="40" priority="7">
      <formula>#REF!="F"</formula>
    </cfRule>
    <cfRule type="expression" dxfId="39" priority="8">
      <formula>#REF!="Q"</formula>
    </cfRule>
  </conditionalFormatting>
  <conditionalFormatting sqref="D197:D212">
    <cfRule type="expression" dxfId="38" priority="5">
      <formula>#REF!="F"</formula>
    </cfRule>
    <cfRule type="expression" dxfId="37" priority="6">
      <formula>#REF!="Q"</formula>
    </cfRule>
  </conditionalFormatting>
  <conditionalFormatting sqref="A197:B197 A199:B199 A201:B201 A203:B203 A205:B205 A207:B207 A209:B209 A211:B211">
    <cfRule type="expression" dxfId="36" priority="3">
      <formula>#REF!="F"</formula>
    </cfRule>
    <cfRule type="expression" dxfId="35" priority="4">
      <formula>#REF!="Q"</formula>
    </cfRule>
  </conditionalFormatting>
  <conditionalFormatting sqref="A198:B198 A200:B200 A202:B202 A204:B204 A206:B206 A208:B208 A210:B210 A212:B212">
    <cfRule type="expression" dxfId="34" priority="1">
      <formula>#REF!="F"</formula>
    </cfRule>
    <cfRule type="expression" dxfId="33" priority="2">
      <formula>#REF!="Q"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>
      <c r="A1" s="9" t="s">
        <v>0</v>
      </c>
      <c r="B1" s="9" t="s">
        <v>1</v>
      </c>
      <c r="C1" s="9" t="s">
        <v>2</v>
      </c>
      <c r="D1" s="9" t="s">
        <v>3</v>
      </c>
      <c r="E1" t="s">
        <v>216</v>
      </c>
      <c r="F1" t="s">
        <v>217</v>
      </c>
      <c r="G1" s="4" t="s">
        <v>6</v>
      </c>
      <c r="H1" t="s">
        <v>7</v>
      </c>
      <c r="I1" t="s">
        <v>373</v>
      </c>
      <c r="J1" t="s">
        <v>374</v>
      </c>
      <c r="K1" t="s">
        <v>375</v>
      </c>
      <c r="L1" t="s">
        <v>376</v>
      </c>
      <c r="M1" t="s">
        <v>377</v>
      </c>
      <c r="N1" t="s">
        <v>378</v>
      </c>
      <c r="O1" t="s">
        <v>379</v>
      </c>
      <c r="P1" t="s">
        <v>380</v>
      </c>
      <c r="Q1" t="s">
        <v>4955</v>
      </c>
      <c r="R1" t="s">
        <v>4956</v>
      </c>
      <c r="S1" t="s">
        <v>362</v>
      </c>
      <c r="T1" t="s">
        <v>363</v>
      </c>
      <c r="U1" t="s">
        <v>364</v>
      </c>
      <c r="V1" t="s">
        <v>218</v>
      </c>
      <c r="W1" t="s">
        <v>11</v>
      </c>
    </row>
    <row r="2" spans="1:23">
      <c r="A2" s="5" t="s">
        <v>12</v>
      </c>
      <c r="B2" s="5">
        <v>2022</v>
      </c>
      <c r="C2" s="6">
        <v>44850</v>
      </c>
      <c r="D2" s="5" t="s">
        <v>13</v>
      </c>
      <c r="E2" s="5" t="s">
        <v>339</v>
      </c>
      <c r="F2" s="5" t="s">
        <v>25</v>
      </c>
      <c r="G2" s="16">
        <f>(C2-VLOOKUP(E2,Riders!$A$2:$C$213,2,FALSE))/365</f>
        <v>32.230136986301368</v>
      </c>
      <c r="H2" s="5">
        <v>1</v>
      </c>
      <c r="I2" s="5">
        <v>5</v>
      </c>
      <c r="J2" s="5"/>
      <c r="K2" s="5">
        <v>5</v>
      </c>
      <c r="L2" s="5">
        <v>1</v>
      </c>
      <c r="M2" s="5">
        <v>3</v>
      </c>
      <c r="N2" s="5"/>
      <c r="O2" s="5"/>
      <c r="P2" s="5"/>
      <c r="Q2" s="5">
        <v>2</v>
      </c>
      <c r="R2" s="5">
        <v>4</v>
      </c>
      <c r="S2" s="5">
        <v>40</v>
      </c>
      <c r="T2" s="5"/>
      <c r="U2" s="88">
        <v>60</v>
      </c>
      <c r="V2" s="92">
        <v>1.2944444444444445</v>
      </c>
      <c r="W2" s="19">
        <v>48.283000000000001</v>
      </c>
    </row>
    <row r="3" spans="1:23">
      <c r="A3" s="5" t="s">
        <v>12</v>
      </c>
      <c r="B3" s="5">
        <v>2022</v>
      </c>
      <c r="C3" s="6">
        <v>44850</v>
      </c>
      <c r="D3" s="5" t="s">
        <v>13</v>
      </c>
      <c r="E3" s="5" t="s">
        <v>336</v>
      </c>
      <c r="F3" s="5" t="s">
        <v>245</v>
      </c>
      <c r="G3" s="16">
        <f>(C3-VLOOKUP(E3,Riders!$A$2:$C$213,2,FALSE))/365</f>
        <v>30.279452054794522</v>
      </c>
      <c r="H3" s="5">
        <v>2</v>
      </c>
      <c r="I3" s="5"/>
      <c r="J3" s="5">
        <v>3</v>
      </c>
      <c r="K3" s="5"/>
      <c r="L3" s="5"/>
      <c r="M3" s="5"/>
      <c r="N3" s="5"/>
      <c r="O3" s="5"/>
      <c r="P3" s="5">
        <v>5</v>
      </c>
      <c r="Q3" s="5">
        <v>5</v>
      </c>
      <c r="R3" s="5"/>
      <c r="S3" s="5">
        <v>40</v>
      </c>
      <c r="T3" s="5"/>
      <c r="U3" s="88">
        <v>53</v>
      </c>
      <c r="V3" s="93"/>
      <c r="W3" s="19"/>
    </row>
    <row r="4" spans="1:23">
      <c r="A4" s="5" t="s">
        <v>12</v>
      </c>
      <c r="B4" s="5">
        <v>2022</v>
      </c>
      <c r="C4" s="6">
        <v>44850</v>
      </c>
      <c r="D4" s="5" t="s">
        <v>13</v>
      </c>
      <c r="E4" s="5" t="s">
        <v>219</v>
      </c>
      <c r="F4" s="5" t="s">
        <v>67</v>
      </c>
      <c r="G4" s="16" t="e">
        <f>(C4-VLOOKUP(E4,Riders!$A$2:$C$213,2,FALSE))/365</f>
        <v>#N/A</v>
      </c>
      <c r="H4" s="5">
        <v>3</v>
      </c>
      <c r="I4" s="5">
        <v>2</v>
      </c>
      <c r="J4" s="5">
        <v>5</v>
      </c>
      <c r="K4" s="5"/>
      <c r="L4" s="5"/>
      <c r="M4" s="5"/>
      <c r="N4" s="5">
        <v>3</v>
      </c>
      <c r="O4" s="5"/>
      <c r="P4" s="5">
        <v>1</v>
      </c>
      <c r="Q4" s="5"/>
      <c r="R4" s="5"/>
      <c r="S4" s="5">
        <v>40</v>
      </c>
      <c r="T4" s="5"/>
      <c r="U4" s="88">
        <v>51</v>
      </c>
      <c r="V4" s="93"/>
      <c r="W4" s="19"/>
    </row>
    <row r="5" spans="1:23">
      <c r="A5" s="5" t="s">
        <v>12</v>
      </c>
      <c r="B5" s="5">
        <v>2022</v>
      </c>
      <c r="C5" s="6">
        <v>44850</v>
      </c>
      <c r="D5" s="5" t="s">
        <v>13</v>
      </c>
      <c r="E5" s="5" t="s">
        <v>243</v>
      </c>
      <c r="F5" s="5" t="s">
        <v>51</v>
      </c>
      <c r="G5" s="16">
        <f>(C5-VLOOKUP(E5,Riders!$A$2:$C$213,2,FALSE))/365</f>
        <v>26.950684931506849</v>
      </c>
      <c r="H5" s="5">
        <v>4</v>
      </c>
      <c r="I5" s="5">
        <v>1</v>
      </c>
      <c r="J5" s="5">
        <v>2</v>
      </c>
      <c r="K5" s="5"/>
      <c r="L5" s="5"/>
      <c r="M5" s="5"/>
      <c r="N5" s="5">
        <v>5</v>
      </c>
      <c r="O5" s="5"/>
      <c r="P5" s="5">
        <v>2</v>
      </c>
      <c r="Q5" s="5"/>
      <c r="R5" s="5"/>
      <c r="S5" s="5">
        <v>40</v>
      </c>
      <c r="T5" s="5"/>
      <c r="U5" s="88">
        <v>50</v>
      </c>
      <c r="V5" s="93"/>
      <c r="W5" s="19"/>
    </row>
    <row r="6" spans="1:23">
      <c r="A6" s="5" t="s">
        <v>12</v>
      </c>
      <c r="B6" s="5">
        <v>2022</v>
      </c>
      <c r="C6" s="6">
        <v>44850</v>
      </c>
      <c r="D6" s="5" t="s">
        <v>13</v>
      </c>
      <c r="E6" s="5" t="s">
        <v>602</v>
      </c>
      <c r="F6" s="5" t="s">
        <v>19</v>
      </c>
      <c r="G6" s="16">
        <f>(C6-VLOOKUP(E6,Riders!$A$2:$C$213,2,FALSE))/365</f>
        <v>19.926027397260274</v>
      </c>
      <c r="H6" s="5">
        <v>5</v>
      </c>
      <c r="I6" s="5"/>
      <c r="J6" s="5"/>
      <c r="K6" s="5">
        <v>3</v>
      </c>
      <c r="L6" s="5"/>
      <c r="M6" s="5"/>
      <c r="N6" s="5"/>
      <c r="O6" s="5"/>
      <c r="P6" s="5">
        <v>3</v>
      </c>
      <c r="Q6" s="5"/>
      <c r="R6" s="5"/>
      <c r="S6" s="5">
        <v>40</v>
      </c>
      <c r="T6" s="5"/>
      <c r="U6" s="88">
        <v>46</v>
      </c>
      <c r="V6" s="93"/>
      <c r="W6" s="19"/>
    </row>
    <row r="7" spans="1:23">
      <c r="A7" s="5" t="s">
        <v>12</v>
      </c>
      <c r="B7" s="5">
        <v>2022</v>
      </c>
      <c r="C7" s="6">
        <v>44850</v>
      </c>
      <c r="D7" s="5" t="s">
        <v>13</v>
      </c>
      <c r="E7" s="5" t="s">
        <v>575</v>
      </c>
      <c r="F7" s="5" t="s">
        <v>53</v>
      </c>
      <c r="G7" s="16">
        <f>(C7-VLOOKUP(E7,Riders!$A$2:$C$213,2,FALSE))/365</f>
        <v>22.635616438356163</v>
      </c>
      <c r="H7" s="5">
        <v>6</v>
      </c>
      <c r="I7" s="5"/>
      <c r="J7" s="5"/>
      <c r="K7" s="5">
        <v>2</v>
      </c>
      <c r="L7" s="5">
        <v>2</v>
      </c>
      <c r="M7" s="5"/>
      <c r="N7" s="5">
        <v>1</v>
      </c>
      <c r="O7" s="5"/>
      <c r="P7" s="5"/>
      <c r="Q7" s="5">
        <v>3</v>
      </c>
      <c r="R7" s="5">
        <v>6</v>
      </c>
      <c r="S7" s="5">
        <v>20</v>
      </c>
      <c r="T7" s="5"/>
      <c r="U7" s="88">
        <v>34</v>
      </c>
      <c r="V7" s="93"/>
      <c r="W7" s="19"/>
    </row>
    <row r="8" spans="1:23">
      <c r="A8" s="5" t="s">
        <v>12</v>
      </c>
      <c r="B8" s="5">
        <v>2022</v>
      </c>
      <c r="C8" s="6">
        <v>44850</v>
      </c>
      <c r="D8" s="5" t="s">
        <v>13</v>
      </c>
      <c r="E8" s="5" t="s">
        <v>224</v>
      </c>
      <c r="F8" s="5" t="s">
        <v>225</v>
      </c>
      <c r="G8" s="16">
        <f>(C8-VLOOKUP(E8,Riders!$A$2:$C$213,2,FALSE))/365</f>
        <v>30.153424657534245</v>
      </c>
      <c r="H8" s="5">
        <v>7</v>
      </c>
      <c r="I8" s="5"/>
      <c r="J8" s="5">
        <v>1</v>
      </c>
      <c r="K8" s="5"/>
      <c r="L8" s="5"/>
      <c r="M8" s="5">
        <v>5</v>
      </c>
      <c r="N8" s="5"/>
      <c r="O8" s="5">
        <v>1</v>
      </c>
      <c r="P8" s="5"/>
      <c r="Q8" s="5"/>
      <c r="R8" s="5"/>
      <c r="S8" s="5">
        <v>20</v>
      </c>
      <c r="T8" s="5"/>
      <c r="U8" s="88">
        <v>27</v>
      </c>
      <c r="V8" s="93"/>
      <c r="W8" s="19"/>
    </row>
    <row r="9" spans="1:23">
      <c r="A9" s="5" t="s">
        <v>12</v>
      </c>
      <c r="B9" s="5">
        <v>2022</v>
      </c>
      <c r="C9" s="6">
        <v>44850</v>
      </c>
      <c r="D9" s="5" t="s">
        <v>13</v>
      </c>
      <c r="E9" s="5" t="s">
        <v>562</v>
      </c>
      <c r="F9" s="5" t="s">
        <v>17</v>
      </c>
      <c r="G9" s="16">
        <f>(C9-VLOOKUP(E9,Riders!$A$2:$C$213,2,FALSE))/365</f>
        <v>22.18082191780822</v>
      </c>
      <c r="H9" s="5">
        <v>8</v>
      </c>
      <c r="I9" s="5"/>
      <c r="J9" s="5"/>
      <c r="K9" s="5"/>
      <c r="L9" s="5">
        <v>3</v>
      </c>
      <c r="M9" s="5">
        <v>1</v>
      </c>
      <c r="N9" s="5"/>
      <c r="O9" s="5"/>
      <c r="P9" s="5"/>
      <c r="Q9" s="5">
        <v>1</v>
      </c>
      <c r="R9" s="5"/>
      <c r="S9" s="5">
        <v>20</v>
      </c>
      <c r="T9" s="5"/>
      <c r="U9" s="88">
        <v>25</v>
      </c>
      <c r="V9" s="93"/>
      <c r="W9" s="19"/>
    </row>
    <row r="10" spans="1:23">
      <c r="A10" s="5" t="s">
        <v>12</v>
      </c>
      <c r="B10" s="5">
        <v>2022</v>
      </c>
      <c r="C10" s="6">
        <v>44850</v>
      </c>
      <c r="D10" s="5" t="s">
        <v>13</v>
      </c>
      <c r="E10" s="5" t="s">
        <v>557</v>
      </c>
      <c r="F10" s="5" t="s">
        <v>29</v>
      </c>
      <c r="G10" s="16">
        <f>(C10-VLOOKUP(E10,Riders!$A$2:$C$213,2,FALSE))/365</f>
        <v>24.964383561643835</v>
      </c>
      <c r="H10" s="5">
        <v>9</v>
      </c>
      <c r="I10" s="5"/>
      <c r="J10" s="5"/>
      <c r="K10" s="5"/>
      <c r="L10" s="5"/>
      <c r="M10" s="5"/>
      <c r="N10" s="5"/>
      <c r="O10" s="5">
        <v>5</v>
      </c>
      <c r="P10" s="5"/>
      <c r="Q10" s="5"/>
      <c r="R10" s="5"/>
      <c r="S10" s="5">
        <v>20</v>
      </c>
      <c r="T10" s="5"/>
      <c r="U10" s="88">
        <v>25</v>
      </c>
      <c r="V10" s="93"/>
      <c r="W10" s="19"/>
    </row>
    <row r="11" spans="1:23">
      <c r="A11" s="5" t="s">
        <v>12</v>
      </c>
      <c r="B11" s="5">
        <v>2022</v>
      </c>
      <c r="C11" s="6">
        <v>44850</v>
      </c>
      <c r="D11" s="5" t="s">
        <v>13</v>
      </c>
      <c r="E11" s="5" t="s">
        <v>587</v>
      </c>
      <c r="F11" s="5" t="s">
        <v>44</v>
      </c>
      <c r="G11" s="16">
        <f>(C11-VLOOKUP(E11,Riders!$A$2:$C$213,2,FALSE))/365</f>
        <v>21.230136986301371</v>
      </c>
      <c r="H11" s="5">
        <v>10</v>
      </c>
      <c r="I11" s="5"/>
      <c r="J11" s="5"/>
      <c r="K11" s="5">
        <v>1</v>
      </c>
      <c r="L11" s="5"/>
      <c r="M11" s="5"/>
      <c r="N11" s="5">
        <v>2</v>
      </c>
      <c r="O11" s="5"/>
      <c r="P11" s="5"/>
      <c r="Q11" s="5"/>
      <c r="R11" s="5"/>
      <c r="S11" s="5">
        <v>20</v>
      </c>
      <c r="T11" s="5"/>
      <c r="U11" s="88">
        <v>23</v>
      </c>
      <c r="V11" s="93"/>
      <c r="W11" s="19"/>
    </row>
    <row r="12" spans="1:23">
      <c r="A12" s="5" t="s">
        <v>12</v>
      </c>
      <c r="B12" s="5">
        <v>2022</v>
      </c>
      <c r="C12" s="6">
        <v>44850</v>
      </c>
      <c r="D12" s="5" t="s">
        <v>13</v>
      </c>
      <c r="E12" s="5" t="s">
        <v>247</v>
      </c>
      <c r="F12" s="5" t="s">
        <v>47</v>
      </c>
      <c r="G12" s="16" t="e">
        <f>(C12-VLOOKUP(E12,Riders!$A$2:$C$213,2,FALSE))/365</f>
        <v>#N/A</v>
      </c>
      <c r="H12" s="5">
        <v>11</v>
      </c>
      <c r="I12" s="5"/>
      <c r="J12" s="5"/>
      <c r="K12" s="5"/>
      <c r="L12" s="5"/>
      <c r="M12" s="5">
        <v>2</v>
      </c>
      <c r="N12" s="5"/>
      <c r="O12" s="5"/>
      <c r="P12" s="5"/>
      <c r="Q12" s="5"/>
      <c r="R12" s="5">
        <v>10</v>
      </c>
      <c r="S12" s="5"/>
      <c r="T12" s="5"/>
      <c r="U12" s="88">
        <v>12</v>
      </c>
      <c r="V12" s="93"/>
      <c r="W12" s="19"/>
    </row>
    <row r="13" spans="1:23">
      <c r="A13" s="5" t="s">
        <v>12</v>
      </c>
      <c r="B13" s="5">
        <v>2022</v>
      </c>
      <c r="C13" s="6">
        <v>44850</v>
      </c>
      <c r="D13" s="5" t="s">
        <v>13</v>
      </c>
      <c r="E13" s="5" t="s">
        <v>221</v>
      </c>
      <c r="F13" s="5" t="s">
        <v>27</v>
      </c>
      <c r="G13" s="16">
        <f>(C13-VLOOKUP(E13,Riders!$A$2:$C$213,2,FALSE))/365</f>
        <v>23.69041095890411</v>
      </c>
      <c r="H13" s="5">
        <v>12</v>
      </c>
      <c r="I13" s="5">
        <v>3</v>
      </c>
      <c r="J13" s="5"/>
      <c r="K13" s="5"/>
      <c r="L13" s="5">
        <v>5</v>
      </c>
      <c r="M13" s="5"/>
      <c r="N13" s="5"/>
      <c r="O13" s="5"/>
      <c r="P13" s="5"/>
      <c r="Q13" s="5"/>
      <c r="R13" s="5"/>
      <c r="S13" s="5"/>
      <c r="T13" s="5"/>
      <c r="U13" s="88">
        <v>8</v>
      </c>
      <c r="V13" s="93"/>
      <c r="W13" s="19"/>
    </row>
    <row r="14" spans="1:23">
      <c r="A14" s="5" t="s">
        <v>12</v>
      </c>
      <c r="B14" s="5">
        <v>2022</v>
      </c>
      <c r="C14" s="6">
        <v>44850</v>
      </c>
      <c r="D14" s="5" t="s">
        <v>13</v>
      </c>
      <c r="E14" s="5" t="s">
        <v>571</v>
      </c>
      <c r="F14" s="5" t="s">
        <v>40</v>
      </c>
      <c r="G14" s="16" t="e">
        <f>(C14-VLOOKUP(E14,Riders!$A$2:$C$213,2,FALSE))/365</f>
        <v>#N/A</v>
      </c>
      <c r="H14" s="5">
        <v>13</v>
      </c>
      <c r="I14" s="5"/>
      <c r="J14" s="5"/>
      <c r="K14" s="5"/>
      <c r="L14" s="5"/>
      <c r="M14" s="5"/>
      <c r="N14" s="5"/>
      <c r="O14" s="5">
        <v>2</v>
      </c>
      <c r="P14" s="5"/>
      <c r="Q14" s="5"/>
      <c r="R14" s="5">
        <v>2</v>
      </c>
      <c r="S14" s="5"/>
      <c r="T14" s="5"/>
      <c r="U14" s="88">
        <v>4</v>
      </c>
      <c r="V14" s="93"/>
      <c r="W14" s="19"/>
    </row>
    <row r="15" spans="1:23">
      <c r="A15" s="5" t="s">
        <v>12</v>
      </c>
      <c r="B15" s="5">
        <v>2022</v>
      </c>
      <c r="C15" s="6">
        <v>44850</v>
      </c>
      <c r="D15" s="5" t="s">
        <v>13</v>
      </c>
      <c r="E15" s="5" t="s">
        <v>249</v>
      </c>
      <c r="F15" s="5" t="s">
        <v>250</v>
      </c>
      <c r="G15" s="16">
        <f>(C15-VLOOKUP(E15,Riders!$A$2:$C$213,2,FALSE))/365</f>
        <v>27.87945205479452</v>
      </c>
      <c r="H15" s="5">
        <v>14</v>
      </c>
      <c r="I15" s="5"/>
      <c r="J15" s="5"/>
      <c r="K15" s="5"/>
      <c r="L15" s="5"/>
      <c r="M15" s="5"/>
      <c r="N15" s="5"/>
      <c r="O15" s="5">
        <v>3</v>
      </c>
      <c r="P15" s="5"/>
      <c r="Q15" s="5"/>
      <c r="R15" s="5"/>
      <c r="S15" s="5"/>
      <c r="T15" s="5"/>
      <c r="U15" s="88">
        <v>3</v>
      </c>
      <c r="V15" s="93"/>
      <c r="W15" s="19"/>
    </row>
    <row r="16" spans="1:23">
      <c r="A16" s="5" t="s">
        <v>12</v>
      </c>
      <c r="B16" s="5">
        <v>2022</v>
      </c>
      <c r="C16" s="6">
        <v>44850</v>
      </c>
      <c r="D16" s="5" t="s">
        <v>13</v>
      </c>
      <c r="E16" s="5" t="s">
        <v>229</v>
      </c>
      <c r="F16" s="5" t="s">
        <v>230</v>
      </c>
      <c r="G16" s="16">
        <f>(C16-VLOOKUP(E16,Riders!$A$2:$C$213,2,FALSE))/365</f>
        <v>22.852054794520548</v>
      </c>
      <c r="H16" s="5">
        <v>15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88">
        <v>0</v>
      </c>
      <c r="V16" s="93"/>
      <c r="W16" s="19"/>
    </row>
    <row r="17" spans="1:23">
      <c r="A17" s="5" t="s">
        <v>12</v>
      </c>
      <c r="B17" s="5">
        <v>2022</v>
      </c>
      <c r="C17" s="6">
        <v>44850</v>
      </c>
      <c r="D17" s="5" t="s">
        <v>13</v>
      </c>
      <c r="E17" s="5" t="s">
        <v>5831</v>
      </c>
      <c r="F17" s="5" t="s">
        <v>49</v>
      </c>
      <c r="G17" s="16" t="e">
        <f>(C17-VLOOKUP(E17,Riders!$A$2:$C$213,2,FALSE))/365</f>
        <v>#N/A</v>
      </c>
      <c r="H17" s="5">
        <v>16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88">
        <v>0</v>
      </c>
      <c r="V17" s="93"/>
      <c r="W17" s="19"/>
    </row>
    <row r="18" spans="1:23">
      <c r="A18" s="5" t="s">
        <v>12</v>
      </c>
      <c r="B18" s="5">
        <v>2022</v>
      </c>
      <c r="C18" s="6">
        <v>44850</v>
      </c>
      <c r="D18" s="5" t="s">
        <v>13</v>
      </c>
      <c r="E18" s="5" t="s">
        <v>300</v>
      </c>
      <c r="F18" s="5" t="s">
        <v>239</v>
      </c>
      <c r="G18" s="16" t="e">
        <f>(C18-VLOOKUP(E18,Riders!$A$2:$C$213,2,FALSE))/365</f>
        <v>#N/A</v>
      </c>
      <c r="H18" s="5">
        <v>17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88">
        <v>0</v>
      </c>
      <c r="V18" s="93"/>
      <c r="W18" s="19"/>
    </row>
    <row r="19" spans="1:23">
      <c r="A19" s="5" t="s">
        <v>12</v>
      </c>
      <c r="B19" s="5">
        <v>2022</v>
      </c>
      <c r="C19" s="6">
        <v>44850</v>
      </c>
      <c r="D19" s="5" t="s">
        <v>13</v>
      </c>
      <c r="E19" s="5" t="s">
        <v>613</v>
      </c>
      <c r="F19" s="5" t="s">
        <v>61</v>
      </c>
      <c r="G19" s="16">
        <f>(C19-VLOOKUP(E19,Riders!$A$2:$C$213,2,FALSE))/365</f>
        <v>27.216438356164385</v>
      </c>
      <c r="H19" s="5">
        <v>18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88">
        <v>0</v>
      </c>
      <c r="V19" s="93"/>
      <c r="W19" s="19"/>
    </row>
    <row r="20" spans="1:23">
      <c r="A20" s="5" t="s">
        <v>12</v>
      </c>
      <c r="B20" s="5">
        <v>2022</v>
      </c>
      <c r="C20" s="6">
        <v>44850</v>
      </c>
      <c r="D20" s="5" t="s">
        <v>13</v>
      </c>
      <c r="E20" s="5" t="s">
        <v>5832</v>
      </c>
      <c r="F20" s="5" t="s">
        <v>228</v>
      </c>
      <c r="G20" s="16" t="e">
        <f>(C20-VLOOKUP(E20,Riders!$A$2:$C$213,2,FALSE))/365</f>
        <v>#N/A</v>
      </c>
      <c r="H20" s="5">
        <v>19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88">
        <v>0</v>
      </c>
      <c r="V20" s="93"/>
      <c r="W20" s="19"/>
    </row>
    <row r="21" spans="1:23">
      <c r="A21" s="5" t="s">
        <v>12</v>
      </c>
      <c r="B21" s="5">
        <v>2022</v>
      </c>
      <c r="C21" s="6">
        <v>44850</v>
      </c>
      <c r="D21" s="5" t="s">
        <v>13</v>
      </c>
      <c r="E21" s="5" t="s">
        <v>599</v>
      </c>
      <c r="F21" s="5" t="s">
        <v>36</v>
      </c>
      <c r="G21" s="16" t="e">
        <f>(C21-VLOOKUP(E21,Riders!$A$2:$C$213,2,FALSE))/365</f>
        <v>#N/A</v>
      </c>
      <c r="H21" s="5">
        <v>20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88">
        <v>0</v>
      </c>
      <c r="V21" s="93"/>
      <c r="W21" s="19"/>
    </row>
    <row r="22" spans="1:23">
      <c r="A22" s="5" t="s">
        <v>12</v>
      </c>
      <c r="B22" s="5">
        <v>2022</v>
      </c>
      <c r="C22" s="6">
        <v>44850</v>
      </c>
      <c r="D22" s="5" t="s">
        <v>13</v>
      </c>
      <c r="E22" s="5" t="s">
        <v>298</v>
      </c>
      <c r="F22" s="5" t="s">
        <v>271</v>
      </c>
      <c r="G22" s="16" t="e">
        <f>(C22-VLOOKUP(E22,Riders!$A$2:$C$213,2,FALSE))/365</f>
        <v>#N/A</v>
      </c>
      <c r="H22" s="5">
        <v>21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88">
        <v>0</v>
      </c>
      <c r="V22" s="93"/>
      <c r="W22" s="19"/>
    </row>
    <row r="23" spans="1:23">
      <c r="A23" s="5" t="s">
        <v>12</v>
      </c>
      <c r="B23" s="5">
        <v>2022</v>
      </c>
      <c r="C23" s="6">
        <v>44850</v>
      </c>
      <c r="D23" s="5" t="s">
        <v>13</v>
      </c>
      <c r="E23" s="5" t="s">
        <v>285</v>
      </c>
      <c r="F23" s="5" t="s">
        <v>286</v>
      </c>
      <c r="G23" s="16">
        <f>(C23-VLOOKUP(E23,Riders!$A$2:$C$213,2,FALSE))/365</f>
        <v>24.6</v>
      </c>
      <c r="H23" s="5">
        <v>22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>
        <v>40</v>
      </c>
      <c r="U23" s="88" t="s">
        <v>318</v>
      </c>
      <c r="V23" s="93"/>
      <c r="W23" s="19"/>
    </row>
    <row r="24" spans="1:23">
      <c r="A24" s="5" t="s">
        <v>12</v>
      </c>
      <c r="B24" s="5">
        <v>2022</v>
      </c>
      <c r="C24" s="6">
        <v>44850</v>
      </c>
      <c r="D24" s="5" t="s">
        <v>13</v>
      </c>
      <c r="E24" s="5" t="s">
        <v>365</v>
      </c>
      <c r="F24" s="5" t="s">
        <v>273</v>
      </c>
      <c r="G24" s="16" t="e">
        <f>(C24-VLOOKUP(E24,Riders!$A$2:$C$213,2,FALSE))/365</f>
        <v>#N/A</v>
      </c>
      <c r="H24" s="5">
        <v>22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>
        <v>40</v>
      </c>
      <c r="U24" s="88" t="s">
        <v>318</v>
      </c>
      <c r="V24" s="93"/>
      <c r="W24" s="19"/>
    </row>
    <row r="25" spans="1:23">
      <c r="A25" s="5" t="s">
        <v>12</v>
      </c>
      <c r="B25" s="5">
        <v>2022</v>
      </c>
      <c r="C25" s="6">
        <v>44850</v>
      </c>
      <c r="D25" s="5" t="s">
        <v>13</v>
      </c>
      <c r="E25" s="5" t="s">
        <v>618</v>
      </c>
      <c r="F25" s="5" t="s">
        <v>70</v>
      </c>
      <c r="G25" s="16">
        <f>(C25-VLOOKUP(E25,Riders!$A$2:$C$2013,2,FALSE))/365</f>
        <v>20.93972602739726</v>
      </c>
      <c r="H25" s="5">
        <v>22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>
        <v>40</v>
      </c>
      <c r="U25" s="88" t="s">
        <v>318</v>
      </c>
      <c r="V25" s="93"/>
      <c r="W25" s="19"/>
    </row>
    <row r="26" spans="1:23">
      <c r="A26" s="1" t="s">
        <v>110</v>
      </c>
      <c r="B26" s="1">
        <v>2021</v>
      </c>
      <c r="C26" s="2">
        <v>44493</v>
      </c>
      <c r="D26" s="1" t="s">
        <v>13</v>
      </c>
      <c r="E26" s="1" t="s">
        <v>243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91">
        <v>76</v>
      </c>
      <c r="V26" s="92">
        <v>1.2847222222222221</v>
      </c>
      <c r="W26" s="19">
        <v>48.649000000000001</v>
      </c>
    </row>
    <row r="27" spans="1:23">
      <c r="A27" s="1" t="s">
        <v>110</v>
      </c>
      <c r="B27" s="1">
        <v>2021</v>
      </c>
      <c r="C27" s="2">
        <v>44493</v>
      </c>
      <c r="D27" s="1" t="s">
        <v>13</v>
      </c>
      <c r="E27" s="1" t="s">
        <v>276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91">
        <v>72</v>
      </c>
      <c r="V27" s="93"/>
      <c r="W27" s="19"/>
    </row>
    <row r="28" spans="1:23">
      <c r="A28" s="1" t="s">
        <v>110</v>
      </c>
      <c r="B28" s="1">
        <v>2021</v>
      </c>
      <c r="C28" s="2">
        <v>44493</v>
      </c>
      <c r="D28" s="1" t="s">
        <v>13</v>
      </c>
      <c r="E28" s="1" t="s">
        <v>316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91">
        <v>60</v>
      </c>
      <c r="V28" s="93"/>
      <c r="W28" s="19"/>
    </row>
    <row r="29" spans="1:23">
      <c r="A29" s="1" t="s">
        <v>110</v>
      </c>
      <c r="B29" s="1">
        <v>2021</v>
      </c>
      <c r="C29" s="2">
        <v>44493</v>
      </c>
      <c r="D29" s="1" t="s">
        <v>13</v>
      </c>
      <c r="E29" s="1" t="s">
        <v>564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91">
        <v>54</v>
      </c>
      <c r="V29" s="93"/>
      <c r="W29" s="19"/>
    </row>
    <row r="30" spans="1:23">
      <c r="A30" s="1" t="s">
        <v>110</v>
      </c>
      <c r="B30" s="1">
        <v>2021</v>
      </c>
      <c r="C30" s="2">
        <v>44493</v>
      </c>
      <c r="D30" s="1" t="s">
        <v>13</v>
      </c>
      <c r="E30" s="1" t="s">
        <v>575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91">
        <v>51</v>
      </c>
      <c r="V30" s="93"/>
      <c r="W30" s="19"/>
    </row>
    <row r="31" spans="1:23">
      <c r="A31" s="1" t="s">
        <v>110</v>
      </c>
      <c r="B31" s="1">
        <v>2021</v>
      </c>
      <c r="C31" s="2">
        <v>44493</v>
      </c>
      <c r="D31" s="1" t="s">
        <v>13</v>
      </c>
      <c r="E31" s="1" t="s">
        <v>227</v>
      </c>
      <c r="F31" s="1" t="s">
        <v>228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91">
        <v>41</v>
      </c>
      <c r="V31" s="93"/>
      <c r="W31" s="19"/>
    </row>
    <row r="32" spans="1:23">
      <c r="A32" s="1" t="s">
        <v>110</v>
      </c>
      <c r="B32" s="1">
        <v>2021</v>
      </c>
      <c r="C32" s="2">
        <v>44493</v>
      </c>
      <c r="D32" s="1" t="s">
        <v>13</v>
      </c>
      <c r="E32" s="1" t="s">
        <v>219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91">
        <v>33</v>
      </c>
      <c r="V32" s="93"/>
      <c r="W32" s="19"/>
    </row>
    <row r="33" spans="1:23">
      <c r="A33" s="1" t="s">
        <v>110</v>
      </c>
      <c r="B33" s="1">
        <v>2021</v>
      </c>
      <c r="C33" s="2">
        <v>44493</v>
      </c>
      <c r="D33" s="1" t="s">
        <v>13</v>
      </c>
      <c r="E33" s="1" t="s">
        <v>224</v>
      </c>
      <c r="F33" s="1" t="s">
        <v>225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91">
        <v>22</v>
      </c>
      <c r="V33" s="93"/>
      <c r="W33" s="19"/>
    </row>
    <row r="34" spans="1:23">
      <c r="A34" s="1" t="s">
        <v>110</v>
      </c>
      <c r="B34" s="1">
        <v>2021</v>
      </c>
      <c r="C34" s="2">
        <v>44493</v>
      </c>
      <c r="D34" s="1" t="s">
        <v>13</v>
      </c>
      <c r="E34" s="1" t="s">
        <v>247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91">
        <v>22</v>
      </c>
      <c r="V34" s="93"/>
      <c r="W34" s="19"/>
    </row>
    <row r="35" spans="1:23">
      <c r="A35" s="1" t="s">
        <v>110</v>
      </c>
      <c r="B35" s="1">
        <v>2021</v>
      </c>
      <c r="C35" s="2">
        <v>44493</v>
      </c>
      <c r="D35" s="1" t="s">
        <v>13</v>
      </c>
      <c r="E35" s="1" t="s">
        <v>291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91">
        <v>20</v>
      </c>
      <c r="V35" s="93"/>
      <c r="W35" s="19"/>
    </row>
    <row r="36" spans="1:23">
      <c r="A36" s="1" t="s">
        <v>110</v>
      </c>
      <c r="B36" s="1">
        <v>2021</v>
      </c>
      <c r="C36" s="2">
        <v>44493</v>
      </c>
      <c r="D36" s="1" t="s">
        <v>13</v>
      </c>
      <c r="E36" s="1" t="s">
        <v>249</v>
      </c>
      <c r="F36" s="1" t="s">
        <v>250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91">
        <v>2</v>
      </c>
      <c r="V36" s="93"/>
      <c r="W36" s="19"/>
    </row>
    <row r="37" spans="1:23">
      <c r="A37" s="1" t="s">
        <v>110</v>
      </c>
      <c r="B37" s="1">
        <v>2021</v>
      </c>
      <c r="C37" s="2">
        <v>44493</v>
      </c>
      <c r="D37" s="1" t="s">
        <v>13</v>
      </c>
      <c r="E37" s="1" t="s">
        <v>221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91">
        <v>2</v>
      </c>
      <c r="V37" s="93"/>
      <c r="W37" s="19"/>
    </row>
    <row r="38" spans="1:23">
      <c r="A38" s="1" t="s">
        <v>110</v>
      </c>
      <c r="B38" s="1">
        <v>2021</v>
      </c>
      <c r="C38" s="2">
        <v>44493</v>
      </c>
      <c r="D38" s="1" t="s">
        <v>13</v>
      </c>
      <c r="E38" s="1" t="s">
        <v>646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91">
        <v>1</v>
      </c>
      <c r="V38" s="93"/>
      <c r="W38" s="19"/>
    </row>
    <row r="39" spans="1:23">
      <c r="A39" s="1" t="s">
        <v>110</v>
      </c>
      <c r="B39" s="1">
        <v>2021</v>
      </c>
      <c r="C39" s="2">
        <v>44493</v>
      </c>
      <c r="D39" s="1" t="s">
        <v>13</v>
      </c>
      <c r="E39" s="1" t="s">
        <v>587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91">
        <v>0</v>
      </c>
      <c r="V39" s="93"/>
      <c r="W39" s="19"/>
    </row>
    <row r="40" spans="1:23">
      <c r="A40" s="1" t="s">
        <v>110</v>
      </c>
      <c r="B40" s="1">
        <v>2021</v>
      </c>
      <c r="C40" s="2">
        <v>44493</v>
      </c>
      <c r="D40" s="1" t="s">
        <v>13</v>
      </c>
      <c r="E40" s="1" t="s">
        <v>300</v>
      </c>
      <c r="F40" s="1" t="s">
        <v>239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91">
        <v>0</v>
      </c>
      <c r="V40" s="93"/>
      <c r="W40" s="19"/>
    </row>
    <row r="41" spans="1:23">
      <c r="A41" s="1" t="s">
        <v>110</v>
      </c>
      <c r="B41" s="1">
        <v>2021</v>
      </c>
      <c r="C41" s="2">
        <v>44493</v>
      </c>
      <c r="D41" s="1" t="s">
        <v>13</v>
      </c>
      <c r="E41" s="1" t="s">
        <v>304</v>
      </c>
      <c r="F41" s="1" t="s">
        <v>305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91">
        <v>0</v>
      </c>
      <c r="V41" s="93"/>
      <c r="W41" s="19"/>
    </row>
    <row r="42" spans="1:23">
      <c r="A42" s="1" t="s">
        <v>110</v>
      </c>
      <c r="B42" s="1">
        <v>2021</v>
      </c>
      <c r="C42" s="2">
        <v>44493</v>
      </c>
      <c r="D42" s="1" t="s">
        <v>13</v>
      </c>
      <c r="E42" s="1" t="s">
        <v>337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91">
        <v>0</v>
      </c>
      <c r="V42" s="93"/>
      <c r="W42" s="19"/>
    </row>
    <row r="43" spans="1:23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91">
        <v>-15</v>
      </c>
      <c r="V43" s="93"/>
      <c r="W43" s="19"/>
    </row>
    <row r="44" spans="1:23">
      <c r="A44" s="1" t="s">
        <v>110</v>
      </c>
      <c r="B44" s="1">
        <v>2021</v>
      </c>
      <c r="C44" s="2">
        <v>44493</v>
      </c>
      <c r="D44" s="1" t="s">
        <v>13</v>
      </c>
      <c r="E44" s="1" t="s">
        <v>328</v>
      </c>
      <c r="F44" s="1" t="s">
        <v>237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91">
        <v>-40</v>
      </c>
      <c r="V44" s="93"/>
      <c r="W44" s="19"/>
    </row>
    <row r="45" spans="1:23">
      <c r="A45" s="1" t="s">
        <v>110</v>
      </c>
      <c r="B45" s="1">
        <v>2021</v>
      </c>
      <c r="C45" s="2">
        <v>44493</v>
      </c>
      <c r="D45" s="1" t="s">
        <v>13</v>
      </c>
      <c r="E45" s="1" t="s">
        <v>5837</v>
      </c>
      <c r="F45" s="1" t="s">
        <v>273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91" t="s">
        <v>318</v>
      </c>
      <c r="V45" s="93"/>
      <c r="W45" s="19"/>
    </row>
    <row r="46" spans="1:23">
      <c r="A46" s="5" t="s">
        <v>173</v>
      </c>
      <c r="B46" s="5">
        <v>2019</v>
      </c>
      <c r="C46" s="6">
        <v>43770</v>
      </c>
      <c r="D46" s="5" t="s">
        <v>72</v>
      </c>
      <c r="E46" s="5" t="s">
        <v>219</v>
      </c>
      <c r="F46" s="5" t="s">
        <v>67</v>
      </c>
      <c r="G46" s="5"/>
      <c r="H46" s="5"/>
      <c r="I46" s="5">
        <v>5</v>
      </c>
      <c r="J46" s="5">
        <v>3</v>
      </c>
      <c r="K46" s="5">
        <v>1</v>
      </c>
      <c r="L46" s="5">
        <v>5</v>
      </c>
      <c r="M46" s="5">
        <v>5</v>
      </c>
      <c r="N46" s="5">
        <v>1</v>
      </c>
      <c r="O46" s="5"/>
      <c r="P46" s="5">
        <v>1</v>
      </c>
      <c r="Q46" s="5">
        <v>5</v>
      </c>
      <c r="R46" s="5"/>
      <c r="S46" s="5">
        <v>40</v>
      </c>
      <c r="T46" s="5"/>
      <c r="U46" s="88">
        <v>66</v>
      </c>
      <c r="V46" s="92">
        <v>1.3062500000000001</v>
      </c>
      <c r="W46" s="19">
        <v>47.837000000000003</v>
      </c>
    </row>
    <row r="47" spans="1:23">
      <c r="A47" s="5" t="s">
        <v>173</v>
      </c>
      <c r="B47" s="5">
        <v>2019</v>
      </c>
      <c r="C47" s="6">
        <v>43770</v>
      </c>
      <c r="D47" s="5" t="s">
        <v>72</v>
      </c>
      <c r="E47" s="5" t="s">
        <v>356</v>
      </c>
      <c r="F47" s="5" t="s">
        <v>53</v>
      </c>
      <c r="G47" s="5"/>
      <c r="H47" s="5"/>
      <c r="I47" s="5"/>
      <c r="J47" s="5">
        <v>2</v>
      </c>
      <c r="K47" s="5"/>
      <c r="L47" s="5"/>
      <c r="M47" s="5"/>
      <c r="N47" s="5"/>
      <c r="O47" s="5"/>
      <c r="P47" s="5">
        <v>5</v>
      </c>
      <c r="Q47" s="5">
        <v>1</v>
      </c>
      <c r="R47" s="5">
        <v>10</v>
      </c>
      <c r="S47" s="5">
        <v>20</v>
      </c>
      <c r="T47" s="5"/>
      <c r="U47" s="88">
        <v>38</v>
      </c>
      <c r="V47" s="93"/>
      <c r="W47" s="19"/>
    </row>
    <row r="48" spans="1:23">
      <c r="A48" s="5" t="s">
        <v>173</v>
      </c>
      <c r="B48" s="5">
        <v>2019</v>
      </c>
      <c r="C48" s="6">
        <v>43770</v>
      </c>
      <c r="D48" s="5" t="s">
        <v>72</v>
      </c>
      <c r="E48" s="5" t="s">
        <v>315</v>
      </c>
      <c r="F48" s="5" t="s">
        <v>175</v>
      </c>
      <c r="G48" s="5"/>
      <c r="H48" s="5"/>
      <c r="I48" s="5"/>
      <c r="J48" s="5"/>
      <c r="K48" s="5">
        <v>5</v>
      </c>
      <c r="L48" s="5">
        <v>1</v>
      </c>
      <c r="M48" s="5"/>
      <c r="N48" s="5">
        <v>3</v>
      </c>
      <c r="O48" s="5"/>
      <c r="P48" s="5">
        <v>3</v>
      </c>
      <c r="Q48" s="5">
        <v>3</v>
      </c>
      <c r="R48" s="5"/>
      <c r="S48" s="5">
        <v>20</v>
      </c>
      <c r="T48" s="5"/>
      <c r="U48" s="88">
        <v>35</v>
      </c>
      <c r="V48" s="93"/>
      <c r="W48" s="19"/>
    </row>
    <row r="49" spans="1:23">
      <c r="A49" s="5" t="s">
        <v>173</v>
      </c>
      <c r="B49" s="5">
        <v>2019</v>
      </c>
      <c r="C49" s="6">
        <v>43770</v>
      </c>
      <c r="D49" s="5" t="s">
        <v>72</v>
      </c>
      <c r="E49" s="5" t="s">
        <v>360</v>
      </c>
      <c r="F49" s="5" t="s">
        <v>19</v>
      </c>
      <c r="G49" s="5"/>
      <c r="H49" s="5"/>
      <c r="I49" s="5"/>
      <c r="J49" s="5"/>
      <c r="K49" s="5">
        <v>2</v>
      </c>
      <c r="L49" s="5"/>
      <c r="M49" s="5"/>
      <c r="N49" s="5">
        <v>2</v>
      </c>
      <c r="O49" s="5"/>
      <c r="P49" s="5"/>
      <c r="Q49" s="5">
        <v>2</v>
      </c>
      <c r="R49" s="5">
        <v>6</v>
      </c>
      <c r="S49" s="5">
        <v>20</v>
      </c>
      <c r="T49" s="5"/>
      <c r="U49" s="88">
        <v>32</v>
      </c>
      <c r="V49" s="93"/>
      <c r="W49" s="19"/>
    </row>
    <row r="50" spans="1:23">
      <c r="A50" s="5" t="s">
        <v>173</v>
      </c>
      <c r="B50" s="5">
        <v>2019</v>
      </c>
      <c r="C50" s="6">
        <v>43770</v>
      </c>
      <c r="D50" s="5" t="s">
        <v>72</v>
      </c>
      <c r="E50" s="5" t="s">
        <v>224</v>
      </c>
      <c r="F50" s="5" t="s">
        <v>225</v>
      </c>
      <c r="G50" s="5"/>
      <c r="H50" s="5"/>
      <c r="I50" s="5"/>
      <c r="J50" s="5"/>
      <c r="K50" s="5"/>
      <c r="L50" s="5"/>
      <c r="M50" s="5">
        <v>3</v>
      </c>
      <c r="N50" s="5"/>
      <c r="O50" s="5">
        <v>1</v>
      </c>
      <c r="P50" s="5"/>
      <c r="Q50" s="5"/>
      <c r="R50" s="5">
        <v>4</v>
      </c>
      <c r="S50" s="5">
        <v>20</v>
      </c>
      <c r="T50" s="5"/>
      <c r="U50" s="88">
        <v>28</v>
      </c>
      <c r="V50" s="93"/>
      <c r="W50" s="19"/>
    </row>
    <row r="51" spans="1:23">
      <c r="A51" s="5" t="s">
        <v>173</v>
      </c>
      <c r="B51" s="5">
        <v>2019</v>
      </c>
      <c r="C51" s="6">
        <v>43770</v>
      </c>
      <c r="D51" s="5" t="s">
        <v>72</v>
      </c>
      <c r="E51" s="5" t="s">
        <v>649</v>
      </c>
      <c r="F51" s="5" t="s">
        <v>15</v>
      </c>
      <c r="G51" s="5"/>
      <c r="H51" s="5"/>
      <c r="I51" s="5"/>
      <c r="J51" s="5"/>
      <c r="K51" s="5">
        <v>3</v>
      </c>
      <c r="L51" s="5"/>
      <c r="M51" s="5"/>
      <c r="N51" s="5"/>
      <c r="O51" s="5">
        <v>2</v>
      </c>
      <c r="P51" s="5">
        <v>2</v>
      </c>
      <c r="Q51" s="5"/>
      <c r="R51" s="5"/>
      <c r="S51" s="5">
        <v>20</v>
      </c>
      <c r="T51" s="5"/>
      <c r="U51" s="88">
        <v>27</v>
      </c>
      <c r="V51" s="93"/>
      <c r="W51" s="19"/>
    </row>
    <row r="52" spans="1:23">
      <c r="A52" s="5" t="s">
        <v>173</v>
      </c>
      <c r="B52" s="5">
        <v>2019</v>
      </c>
      <c r="C52" s="6">
        <v>43770</v>
      </c>
      <c r="D52" s="5" t="s">
        <v>72</v>
      </c>
      <c r="E52" s="5" t="s">
        <v>614</v>
      </c>
      <c r="F52" s="5" t="s">
        <v>65</v>
      </c>
      <c r="G52" s="5"/>
      <c r="H52" s="5"/>
      <c r="I52" s="5"/>
      <c r="J52" s="5"/>
      <c r="K52" s="5"/>
      <c r="L52" s="5"/>
      <c r="M52" s="5">
        <v>2</v>
      </c>
      <c r="N52" s="5"/>
      <c r="O52" s="5"/>
      <c r="P52" s="5"/>
      <c r="Q52" s="5"/>
      <c r="R52" s="5"/>
      <c r="S52" s="5">
        <v>20</v>
      </c>
      <c r="T52" s="5"/>
      <c r="U52" s="88">
        <v>22</v>
      </c>
      <c r="V52" s="93"/>
      <c r="W52" s="19"/>
    </row>
    <row r="53" spans="1:23">
      <c r="A53" s="5" t="s">
        <v>173</v>
      </c>
      <c r="B53" s="5">
        <v>2019</v>
      </c>
      <c r="C53" s="6">
        <v>43770</v>
      </c>
      <c r="D53" s="5" t="s">
        <v>72</v>
      </c>
      <c r="E53" s="5" t="s">
        <v>249</v>
      </c>
      <c r="F53" s="5" t="s">
        <v>250</v>
      </c>
      <c r="G53" s="5"/>
      <c r="H53" s="5"/>
      <c r="I53" s="5">
        <v>3</v>
      </c>
      <c r="J53" s="5"/>
      <c r="K53" s="5"/>
      <c r="L53" s="5">
        <v>3</v>
      </c>
      <c r="M53" s="5">
        <v>1</v>
      </c>
      <c r="N53" s="5">
        <v>5</v>
      </c>
      <c r="O53" s="5"/>
      <c r="P53" s="5"/>
      <c r="Q53" s="5"/>
      <c r="R53" s="5"/>
      <c r="S53" s="5"/>
      <c r="T53" s="5"/>
      <c r="U53" s="88">
        <v>12</v>
      </c>
      <c r="V53" s="93"/>
      <c r="W53" s="19"/>
    </row>
    <row r="54" spans="1:23">
      <c r="A54" s="5" t="s">
        <v>173</v>
      </c>
      <c r="B54" s="5">
        <v>2019</v>
      </c>
      <c r="C54" s="6">
        <v>43770</v>
      </c>
      <c r="D54" s="5" t="s">
        <v>72</v>
      </c>
      <c r="E54" s="5" t="s">
        <v>329</v>
      </c>
      <c r="F54" s="5" t="s">
        <v>330</v>
      </c>
      <c r="G54" s="5"/>
      <c r="H54" s="5"/>
      <c r="I54" s="5">
        <v>2</v>
      </c>
      <c r="J54" s="5"/>
      <c r="K54" s="5"/>
      <c r="L54" s="5"/>
      <c r="M54" s="5"/>
      <c r="N54" s="5"/>
      <c r="O54" s="5">
        <v>5</v>
      </c>
      <c r="P54" s="5"/>
      <c r="Q54" s="5"/>
      <c r="R54" s="5"/>
      <c r="S54" s="5"/>
      <c r="T54" s="5"/>
      <c r="U54" s="88">
        <v>7</v>
      </c>
      <c r="V54" s="93"/>
      <c r="W54" s="19"/>
    </row>
    <row r="55" spans="1:23">
      <c r="A55" s="5" t="s">
        <v>173</v>
      </c>
      <c r="B55" s="5">
        <v>2019</v>
      </c>
      <c r="C55" s="6">
        <v>43770</v>
      </c>
      <c r="D55" s="5" t="s">
        <v>72</v>
      </c>
      <c r="E55" s="5" t="s">
        <v>562</v>
      </c>
      <c r="F55" s="5" t="s">
        <v>17</v>
      </c>
      <c r="G55" s="5"/>
      <c r="H55" s="5"/>
      <c r="I55" s="5">
        <v>1</v>
      </c>
      <c r="J55" s="5">
        <v>1</v>
      </c>
      <c r="K55" s="5"/>
      <c r="L55" s="5"/>
      <c r="M55" s="5"/>
      <c r="N55" s="5"/>
      <c r="O55" s="5"/>
      <c r="P55" s="5"/>
      <c r="Q55" s="5"/>
      <c r="R55" s="5">
        <v>2</v>
      </c>
      <c r="S55" s="5"/>
      <c r="T55" s="5"/>
      <c r="U55" s="88">
        <v>4</v>
      </c>
      <c r="V55" s="93"/>
      <c r="W55" s="19"/>
    </row>
    <row r="56" spans="1:23">
      <c r="A56" s="5" t="s">
        <v>173</v>
      </c>
      <c r="B56" s="5">
        <v>2019</v>
      </c>
      <c r="C56" s="6">
        <v>43770</v>
      </c>
      <c r="D56" s="5" t="s">
        <v>72</v>
      </c>
      <c r="E56" s="5" t="s">
        <v>4977</v>
      </c>
      <c r="F56" s="5" t="s">
        <v>245</v>
      </c>
      <c r="G56" s="5"/>
      <c r="H56" s="5"/>
      <c r="I56" s="5"/>
      <c r="J56" s="5"/>
      <c r="K56" s="5"/>
      <c r="L56" s="5"/>
      <c r="M56" s="5"/>
      <c r="N56" s="5"/>
      <c r="O56" s="5">
        <v>3</v>
      </c>
      <c r="P56" s="5"/>
      <c r="Q56" s="5"/>
      <c r="R56" s="5"/>
      <c r="S56" s="5"/>
      <c r="T56" s="5"/>
      <c r="U56" s="88">
        <v>3</v>
      </c>
      <c r="V56" s="93"/>
      <c r="W56" s="19"/>
    </row>
    <row r="57" spans="1:23">
      <c r="A57" s="5" t="s">
        <v>173</v>
      </c>
      <c r="B57" s="5">
        <v>2019</v>
      </c>
      <c r="C57" s="6">
        <v>43770</v>
      </c>
      <c r="D57" s="5" t="s">
        <v>72</v>
      </c>
      <c r="E57" s="5" t="s">
        <v>4978</v>
      </c>
      <c r="F57" s="5" t="s">
        <v>44</v>
      </c>
      <c r="G57" s="5"/>
      <c r="H57" s="5"/>
      <c r="I57" s="5"/>
      <c r="J57" s="5"/>
      <c r="K57" s="5"/>
      <c r="L57" s="5">
        <v>2</v>
      </c>
      <c r="M57" s="5"/>
      <c r="N57" s="5"/>
      <c r="O57" s="5"/>
      <c r="P57" s="5"/>
      <c r="Q57" s="5"/>
      <c r="R57" s="5"/>
      <c r="S57" s="5"/>
      <c r="T57" s="5"/>
      <c r="U57" s="88">
        <v>2</v>
      </c>
      <c r="V57" s="93"/>
      <c r="W57" s="19"/>
    </row>
    <row r="58" spans="1:23">
      <c r="A58" s="5" t="s">
        <v>173</v>
      </c>
      <c r="B58" s="5">
        <v>2019</v>
      </c>
      <c r="C58" s="6">
        <v>43770</v>
      </c>
      <c r="D58" s="5" t="s">
        <v>72</v>
      </c>
      <c r="E58" s="5" t="s">
        <v>227</v>
      </c>
      <c r="F58" s="5" t="s">
        <v>228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88">
        <v>0</v>
      </c>
      <c r="V58" s="93"/>
      <c r="W58" s="19"/>
    </row>
    <row r="59" spans="1:23">
      <c r="A59" s="5" t="s">
        <v>173</v>
      </c>
      <c r="B59" s="5">
        <v>2019</v>
      </c>
      <c r="C59" s="6">
        <v>43770</v>
      </c>
      <c r="D59" s="5" t="s">
        <v>72</v>
      </c>
      <c r="E59" s="5" t="s">
        <v>1072</v>
      </c>
      <c r="F59" s="5" t="s">
        <v>51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88">
        <v>0</v>
      </c>
      <c r="V59" s="93"/>
      <c r="W59" s="19"/>
    </row>
    <row r="60" spans="1:23">
      <c r="A60" s="5" t="s">
        <v>173</v>
      </c>
      <c r="B60" s="5">
        <v>2019</v>
      </c>
      <c r="C60" s="6">
        <v>43770</v>
      </c>
      <c r="D60" s="5" t="s">
        <v>72</v>
      </c>
      <c r="E60" s="5" t="s">
        <v>1393</v>
      </c>
      <c r="F60" s="5" t="s">
        <v>31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88">
        <v>0</v>
      </c>
      <c r="V60" s="93"/>
      <c r="W60" s="19"/>
    </row>
    <row r="61" spans="1:23">
      <c r="A61" s="5" t="s">
        <v>173</v>
      </c>
      <c r="B61" s="5">
        <v>2019</v>
      </c>
      <c r="C61" s="6">
        <v>43770</v>
      </c>
      <c r="D61" s="5" t="s">
        <v>72</v>
      </c>
      <c r="E61" s="5" t="s">
        <v>322</v>
      </c>
      <c r="F61" s="5" t="s">
        <v>5835</v>
      </c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88">
        <v>0</v>
      </c>
      <c r="V61" s="93"/>
      <c r="W61" s="19"/>
    </row>
    <row r="62" spans="1:23">
      <c r="A62" s="5" t="s">
        <v>173</v>
      </c>
      <c r="B62" s="5">
        <v>2019</v>
      </c>
      <c r="C62" s="6">
        <v>43770</v>
      </c>
      <c r="D62" s="5" t="s">
        <v>72</v>
      </c>
      <c r="E62" s="5" t="s">
        <v>611</v>
      </c>
      <c r="F62" s="5" t="s">
        <v>47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88">
        <v>0</v>
      </c>
      <c r="V62" s="93"/>
      <c r="W62" s="19"/>
    </row>
    <row r="63" spans="1:23">
      <c r="A63" s="5" t="s">
        <v>173</v>
      </c>
      <c r="B63" s="5">
        <v>2019</v>
      </c>
      <c r="C63" s="6">
        <v>43770</v>
      </c>
      <c r="D63" s="5" t="s">
        <v>72</v>
      </c>
      <c r="E63" s="5" t="s">
        <v>302</v>
      </c>
      <c r="F63" s="5" t="s">
        <v>127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88">
        <v>0</v>
      </c>
      <c r="V63" s="93"/>
      <c r="W63" s="19"/>
    </row>
    <row r="64" spans="1:23">
      <c r="A64" s="5" t="s">
        <v>173</v>
      </c>
      <c r="B64" s="5">
        <v>2019</v>
      </c>
      <c r="C64" s="6">
        <v>43770</v>
      </c>
      <c r="D64" s="5" t="s">
        <v>72</v>
      </c>
      <c r="E64" s="5" t="s">
        <v>337</v>
      </c>
      <c r="F64" s="5" t="s">
        <v>49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88">
        <v>0</v>
      </c>
      <c r="V64" s="93"/>
      <c r="W64" s="19"/>
    </row>
    <row r="65" spans="1:23">
      <c r="A65" s="5" t="s">
        <v>173</v>
      </c>
      <c r="B65" s="5">
        <v>2019</v>
      </c>
      <c r="C65" s="6">
        <v>43770</v>
      </c>
      <c r="D65" s="5" t="s">
        <v>72</v>
      </c>
      <c r="E65" s="5" t="s">
        <v>229</v>
      </c>
      <c r="F65" s="5" t="s">
        <v>230</v>
      </c>
      <c r="G65" s="5"/>
      <c r="H65" s="5"/>
      <c r="I65" s="5"/>
      <c r="J65" s="5">
        <v>5</v>
      </c>
      <c r="K65" s="5"/>
      <c r="L65" s="5"/>
      <c r="M65" s="5"/>
      <c r="N65" s="5"/>
      <c r="O65" s="5"/>
      <c r="P65" s="5"/>
      <c r="Q65" s="5"/>
      <c r="R65" s="5"/>
      <c r="S65" s="5"/>
      <c r="T65" s="5">
        <v>20</v>
      </c>
      <c r="U65" s="88">
        <v>-15</v>
      </c>
      <c r="V65" s="93"/>
      <c r="W65" s="19"/>
    </row>
    <row r="66" spans="1:23">
      <c r="A66" s="1" t="s">
        <v>176</v>
      </c>
      <c r="B66" s="1">
        <v>2019</v>
      </c>
      <c r="C66" s="2">
        <v>43524</v>
      </c>
      <c r="D66" s="1" t="s">
        <v>13</v>
      </c>
      <c r="E66" s="1" t="s">
        <v>263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5">
        <v>1.2895833333333333</v>
      </c>
      <c r="W66">
        <v>48.439</v>
      </c>
    </row>
    <row r="67" spans="1:23">
      <c r="A67" s="1" t="s">
        <v>176</v>
      </c>
      <c r="B67" s="1">
        <v>2019</v>
      </c>
      <c r="C67" s="2">
        <v>43527</v>
      </c>
      <c r="D67" s="1" t="s">
        <v>13</v>
      </c>
      <c r="E67" s="1" t="s">
        <v>310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>
      <c r="A68" s="1" t="s">
        <v>176</v>
      </c>
      <c r="B68" s="1">
        <v>2019</v>
      </c>
      <c r="C68" s="2">
        <v>43527</v>
      </c>
      <c r="D68" s="1" t="s">
        <v>13</v>
      </c>
      <c r="E68" s="1" t="s">
        <v>316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>
      <c r="A69" s="1" t="s">
        <v>176</v>
      </c>
      <c r="B69" s="1">
        <v>2019</v>
      </c>
      <c r="C69" s="2">
        <v>43527</v>
      </c>
      <c r="D69" s="1" t="s">
        <v>13</v>
      </c>
      <c r="E69" s="1" t="s">
        <v>347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>
      <c r="A70" s="1" t="s">
        <v>176</v>
      </c>
      <c r="B70" s="1">
        <v>2019</v>
      </c>
      <c r="C70" s="2">
        <v>43527</v>
      </c>
      <c r="D70" s="1" t="s">
        <v>13</v>
      </c>
      <c r="E70" s="1" t="s">
        <v>359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>
      <c r="A71" s="1" t="s">
        <v>176</v>
      </c>
      <c r="B71" s="1">
        <v>2019</v>
      </c>
      <c r="C71" s="2">
        <v>43527</v>
      </c>
      <c r="D71" s="1" t="s">
        <v>13</v>
      </c>
      <c r="E71" s="1" t="s">
        <v>356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>
      <c r="A72" s="1" t="s">
        <v>176</v>
      </c>
      <c r="B72" s="1">
        <v>2019</v>
      </c>
      <c r="C72" s="2">
        <v>43527</v>
      </c>
      <c r="D72" s="1" t="s">
        <v>13</v>
      </c>
      <c r="E72" s="1" t="s">
        <v>339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>
      <c r="A73" s="1" t="s">
        <v>176</v>
      </c>
      <c r="B73" s="1">
        <v>2019</v>
      </c>
      <c r="C73" s="2">
        <v>43527</v>
      </c>
      <c r="D73" s="1" t="s">
        <v>13</v>
      </c>
      <c r="E73" s="1" t="s">
        <v>219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>
      <c r="A74" s="1" t="s">
        <v>176</v>
      </c>
      <c r="B74" s="1">
        <v>2019</v>
      </c>
      <c r="C74" s="2">
        <v>43527</v>
      </c>
      <c r="D74" s="1" t="s">
        <v>13</v>
      </c>
      <c r="E74" s="1" t="s">
        <v>344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>
      <c r="A75" s="1" t="s">
        <v>176</v>
      </c>
      <c r="B75" s="1">
        <v>2019</v>
      </c>
      <c r="C75" s="2">
        <v>43527</v>
      </c>
      <c r="D75" s="1" t="s">
        <v>13</v>
      </c>
      <c r="E75" s="1" t="s">
        <v>243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>
      <c r="A76" s="1" t="s">
        <v>176</v>
      </c>
      <c r="B76" s="1">
        <v>2019</v>
      </c>
      <c r="C76" s="2">
        <v>43527</v>
      </c>
      <c r="D76" s="1" t="s">
        <v>13</v>
      </c>
      <c r="E76" s="1" t="s">
        <v>229</v>
      </c>
      <c r="F76" s="1" t="s">
        <v>230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>
      <c r="A77" s="1" t="s">
        <v>176</v>
      </c>
      <c r="B77" s="1">
        <v>2019</v>
      </c>
      <c r="C77" s="2">
        <v>43527</v>
      </c>
      <c r="D77" s="1" t="s">
        <v>13</v>
      </c>
      <c r="E77" s="1" t="s">
        <v>4978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>
      <c r="A78" s="1" t="s">
        <v>176</v>
      </c>
      <c r="B78" s="1">
        <v>2019</v>
      </c>
      <c r="C78" s="2">
        <v>43527</v>
      </c>
      <c r="D78" s="1" t="s">
        <v>13</v>
      </c>
      <c r="E78" s="1" t="s">
        <v>338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>
      <c r="A79" s="1" t="s">
        <v>176</v>
      </c>
      <c r="B79" s="1">
        <v>2019</v>
      </c>
      <c r="C79" s="2">
        <v>43527</v>
      </c>
      <c r="D79" s="1" t="s">
        <v>13</v>
      </c>
      <c r="E79" s="1" t="s">
        <v>249</v>
      </c>
      <c r="F79" s="1" t="s">
        <v>250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>
      <c r="A80" s="1" t="s">
        <v>176</v>
      </c>
      <c r="B80" s="1">
        <v>2019</v>
      </c>
      <c r="C80" s="2">
        <v>43527</v>
      </c>
      <c r="D80" s="1" t="s">
        <v>13</v>
      </c>
      <c r="E80" s="1" t="s">
        <v>313</v>
      </c>
      <c r="F80" s="1" t="s">
        <v>239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>
      <c r="A81" s="1" t="s">
        <v>176</v>
      </c>
      <c r="B81" s="1">
        <v>2019</v>
      </c>
      <c r="C81" s="2">
        <v>43527</v>
      </c>
      <c r="D81" s="1" t="s">
        <v>13</v>
      </c>
      <c r="E81" s="1" t="s">
        <v>291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>
      <c r="A82" s="1" t="s">
        <v>176</v>
      </c>
      <c r="B82" s="1">
        <v>2019</v>
      </c>
      <c r="C82" s="2">
        <v>43527</v>
      </c>
      <c r="D82" s="1" t="s">
        <v>13</v>
      </c>
      <c r="E82" s="1" t="s">
        <v>4977</v>
      </c>
      <c r="F82" s="1" t="s">
        <v>245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>
      <c r="A83" s="1" t="s">
        <v>176</v>
      </c>
      <c r="B83" s="1">
        <v>2019</v>
      </c>
      <c r="C83" s="2">
        <v>43527</v>
      </c>
      <c r="D83" s="1" t="s">
        <v>13</v>
      </c>
      <c r="E83" s="1" t="s">
        <v>335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>
      <c r="A84" s="1" t="s">
        <v>176</v>
      </c>
      <c r="B84" s="1">
        <v>2019</v>
      </c>
      <c r="C84" s="2">
        <v>43527</v>
      </c>
      <c r="D84" s="1" t="s">
        <v>13</v>
      </c>
      <c r="E84" s="1" t="s">
        <v>337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>
      <c r="A85" s="1" t="s">
        <v>176</v>
      </c>
      <c r="B85" s="1">
        <v>2019</v>
      </c>
      <c r="C85" s="2">
        <v>43527</v>
      </c>
      <c r="D85" s="1" t="s">
        <v>13</v>
      </c>
      <c r="E85" s="1" t="s">
        <v>283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318</v>
      </c>
    </row>
    <row r="86" spans="1:21">
      <c r="A86" s="1" t="s">
        <v>176</v>
      </c>
      <c r="B86" s="1">
        <v>2019</v>
      </c>
      <c r="C86" s="2">
        <v>43527</v>
      </c>
      <c r="D86" s="1" t="s">
        <v>13</v>
      </c>
      <c r="E86" s="1" t="s">
        <v>649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318</v>
      </c>
    </row>
    <row r="87" spans="1:21">
      <c r="A87" s="1" t="s">
        <v>176</v>
      </c>
      <c r="B87" s="1">
        <v>2019</v>
      </c>
      <c r="C87" s="2">
        <v>43527</v>
      </c>
      <c r="D87" s="1" t="s">
        <v>13</v>
      </c>
      <c r="E87" s="1" t="s">
        <v>287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318</v>
      </c>
    </row>
  </sheetData>
  <conditionalFormatting sqref="D26:D45">
    <cfRule type="expression" dxfId="32" priority="5">
      <formula>$E26="F"</formula>
    </cfRule>
    <cfRule type="expression" dxfId="31" priority="6">
      <formula>$E26="SF"</formula>
    </cfRule>
    <cfRule type="expression" dxfId="30" priority="7">
      <formula>$E26="QF"</formula>
    </cfRule>
    <cfRule type="expression" dxfId="29" priority="8">
      <formula>$E26="R16"</formula>
    </cfRule>
    <cfRule type="expression" dxfId="28" priority="9">
      <formula>$E26="R8"</formula>
    </cfRule>
  </conditionalFormatting>
  <conditionalFormatting sqref="I2:Q2000 S46:S52">
    <cfRule type="cellIs" dxfId="27" priority="18" operator="between">
      <formula>1</formula>
      <formula>1</formula>
    </cfRule>
    <cfRule type="cellIs" dxfId="26" priority="19" operator="between">
      <formula>2</formula>
      <formula>2</formula>
    </cfRule>
    <cfRule type="cellIs" dxfId="25" priority="20" operator="between">
      <formula>3</formula>
      <formula>3</formula>
    </cfRule>
    <cfRule type="cellIs" dxfId="24" priority="21" operator="between">
      <formula>5</formula>
      <formula>5</formula>
    </cfRule>
  </conditionalFormatting>
  <conditionalFormatting sqref="R2:R2000">
    <cfRule type="cellIs" dxfId="23" priority="10" operator="between">
      <formula>10</formula>
      <formula>10</formula>
    </cfRule>
    <cfRule type="cellIs" dxfId="22" priority="11" operator="between">
      <formula>6</formula>
      <formula>6</formula>
    </cfRule>
    <cfRule type="cellIs" dxfId="21" priority="12" operator="between">
      <formula>4</formula>
      <formula>4</formula>
    </cfRule>
    <cfRule type="cellIs" dxfId="20" priority="13" operator="between">
      <formula>2</formula>
      <formula>2</formula>
    </cfRule>
  </conditionalFormatting>
  <conditionalFormatting sqref="A46:B65 D46:D65">
    <cfRule type="expression" dxfId="19" priority="3">
      <formula>#REF!="F"</formula>
    </cfRule>
    <cfRule type="expression" dxfId="18" priority="4">
      <formula>#REF!="Q"</formula>
    </cfRule>
  </conditionalFormatting>
  <conditionalFormatting sqref="D66:D87 A66:B87">
    <cfRule type="expression" dxfId="17" priority="1">
      <formula>#REF!="F"</formula>
    </cfRule>
    <cfRule type="expression" dxfId="1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186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218</v>
      </c>
      <c r="L1" t="s">
        <v>11</v>
      </c>
    </row>
    <row r="2" spans="1:12">
      <c r="A2" s="1" t="s">
        <v>556</v>
      </c>
      <c r="B2" s="1">
        <v>2023</v>
      </c>
      <c r="C2" s="2">
        <v>44981</v>
      </c>
      <c r="D2" s="1" t="s">
        <v>72</v>
      </c>
      <c r="E2" s="1" t="s">
        <v>209</v>
      </c>
      <c r="F2" s="1" t="s">
        <v>209</v>
      </c>
      <c r="G2" s="1" t="s">
        <v>281</v>
      </c>
      <c r="H2" s="1" t="s">
        <v>29</v>
      </c>
      <c r="I2" s="1"/>
      <c r="J2" s="1">
        <v>1</v>
      </c>
    </row>
    <row r="3" spans="1:12">
      <c r="A3" s="1" t="s">
        <v>556</v>
      </c>
      <c r="B3" s="1">
        <v>2023</v>
      </c>
      <c r="C3" s="2">
        <v>44981</v>
      </c>
      <c r="D3" s="1" t="s">
        <v>72</v>
      </c>
      <c r="E3" s="1" t="s">
        <v>209</v>
      </c>
      <c r="F3" s="1" t="s">
        <v>209</v>
      </c>
      <c r="G3" s="1" t="s">
        <v>339</v>
      </c>
      <c r="H3" s="1" t="s">
        <v>25</v>
      </c>
      <c r="I3" s="1"/>
      <c r="J3" s="1">
        <v>2</v>
      </c>
    </row>
    <row r="4" spans="1:12">
      <c r="A4" s="1" t="s">
        <v>556</v>
      </c>
      <c r="B4" s="1">
        <v>2023</v>
      </c>
      <c r="C4" s="2">
        <v>44981</v>
      </c>
      <c r="D4" s="1" t="s">
        <v>72</v>
      </c>
      <c r="E4" s="1" t="s">
        <v>209</v>
      </c>
      <c r="F4" s="1" t="s">
        <v>209</v>
      </c>
      <c r="G4" s="1" t="s">
        <v>603</v>
      </c>
      <c r="H4" s="1" t="s">
        <v>19</v>
      </c>
      <c r="I4" s="1"/>
      <c r="J4" s="1">
        <v>3</v>
      </c>
    </row>
    <row r="5" spans="1:12">
      <c r="A5" s="1" t="s">
        <v>556</v>
      </c>
      <c r="B5" s="1">
        <v>2023</v>
      </c>
      <c r="C5" s="2">
        <v>44981</v>
      </c>
      <c r="D5" s="1" t="s">
        <v>72</v>
      </c>
      <c r="E5" s="1" t="s">
        <v>209</v>
      </c>
      <c r="F5" s="1" t="s">
        <v>209</v>
      </c>
      <c r="G5" s="1" t="s">
        <v>528</v>
      </c>
      <c r="H5" s="1" t="s">
        <v>53</v>
      </c>
      <c r="I5" s="1"/>
      <c r="J5" s="1">
        <v>4</v>
      </c>
    </row>
    <row r="6" spans="1:12">
      <c r="A6" s="1" t="s">
        <v>556</v>
      </c>
      <c r="B6" s="1">
        <v>2023</v>
      </c>
      <c r="C6" s="2">
        <v>44981</v>
      </c>
      <c r="D6" s="1" t="s">
        <v>72</v>
      </c>
      <c r="E6" s="1" t="s">
        <v>209</v>
      </c>
      <c r="F6" s="1" t="s">
        <v>209</v>
      </c>
      <c r="G6" s="1" t="s">
        <v>562</v>
      </c>
      <c r="H6" s="1" t="s">
        <v>17</v>
      </c>
      <c r="I6" s="1"/>
      <c r="J6" s="1">
        <v>5</v>
      </c>
    </row>
    <row r="7" spans="1:12">
      <c r="A7" s="1" t="s">
        <v>556</v>
      </c>
      <c r="B7" s="1">
        <v>2023</v>
      </c>
      <c r="C7" s="2">
        <v>44981</v>
      </c>
      <c r="D7" s="1" t="s">
        <v>72</v>
      </c>
      <c r="E7" s="1" t="s">
        <v>209</v>
      </c>
      <c r="F7" s="1" t="s">
        <v>209</v>
      </c>
      <c r="G7" s="1" t="s">
        <v>236</v>
      </c>
      <c r="H7" s="1" t="s">
        <v>237</v>
      </c>
      <c r="I7" s="1"/>
      <c r="J7" s="1">
        <v>6</v>
      </c>
    </row>
    <row r="8" spans="1:12">
      <c r="A8" s="1" t="s">
        <v>556</v>
      </c>
      <c r="B8" s="1">
        <v>2023</v>
      </c>
      <c r="C8" s="2">
        <v>44981</v>
      </c>
      <c r="D8" s="1" t="s">
        <v>72</v>
      </c>
      <c r="E8" s="1" t="s">
        <v>209</v>
      </c>
      <c r="F8" s="1" t="s">
        <v>209</v>
      </c>
      <c r="G8" s="1" t="s">
        <v>581</v>
      </c>
      <c r="H8" s="1" t="s">
        <v>15</v>
      </c>
      <c r="I8" s="1"/>
      <c r="J8" s="1">
        <v>7</v>
      </c>
    </row>
    <row r="9" spans="1:12">
      <c r="A9" s="1" t="s">
        <v>556</v>
      </c>
      <c r="B9" s="1">
        <v>2023</v>
      </c>
      <c r="C9" s="2">
        <v>44981</v>
      </c>
      <c r="D9" s="1" t="s">
        <v>72</v>
      </c>
      <c r="E9" s="1" t="s">
        <v>209</v>
      </c>
      <c r="F9" s="1" t="s">
        <v>209</v>
      </c>
      <c r="G9" s="1" t="s">
        <v>572</v>
      </c>
      <c r="H9" s="1" t="s">
        <v>98</v>
      </c>
      <c r="I9" s="1"/>
      <c r="J9" s="1">
        <v>8</v>
      </c>
    </row>
    <row r="10" spans="1:12">
      <c r="A10" s="1" t="s">
        <v>556</v>
      </c>
      <c r="B10" s="1">
        <v>2023</v>
      </c>
      <c r="C10" s="2">
        <v>44981</v>
      </c>
      <c r="D10" s="1" t="s">
        <v>72</v>
      </c>
      <c r="E10" s="1" t="s">
        <v>209</v>
      </c>
      <c r="F10" s="1" t="s">
        <v>209</v>
      </c>
      <c r="G10" s="1" t="s">
        <v>571</v>
      </c>
      <c r="H10" s="1" t="s">
        <v>40</v>
      </c>
      <c r="I10" s="1"/>
      <c r="J10" s="1">
        <v>9</v>
      </c>
    </row>
    <row r="11" spans="1:12">
      <c r="A11" s="1" t="s">
        <v>556</v>
      </c>
      <c r="B11" s="1">
        <v>2023</v>
      </c>
      <c r="C11" s="2">
        <v>44981</v>
      </c>
      <c r="D11" s="1" t="s">
        <v>72</v>
      </c>
      <c r="E11" s="1" t="s">
        <v>209</v>
      </c>
      <c r="F11" s="1" t="s">
        <v>209</v>
      </c>
      <c r="G11" s="1" t="s">
        <v>300</v>
      </c>
      <c r="H11" s="1" t="s">
        <v>239</v>
      </c>
      <c r="I11" s="1"/>
      <c r="J11" s="1">
        <v>10</v>
      </c>
    </row>
    <row r="12" spans="1:12">
      <c r="A12" s="1" t="s">
        <v>556</v>
      </c>
      <c r="B12" s="1">
        <v>2023</v>
      </c>
      <c r="C12" s="2">
        <v>44981</v>
      </c>
      <c r="D12" s="1" t="s">
        <v>72</v>
      </c>
      <c r="E12" s="1" t="s">
        <v>209</v>
      </c>
      <c r="F12" s="1" t="s">
        <v>209</v>
      </c>
      <c r="G12" s="1" t="s">
        <v>285</v>
      </c>
      <c r="H12" s="1" t="s">
        <v>286</v>
      </c>
      <c r="I12" s="1"/>
      <c r="J12" s="1">
        <v>11</v>
      </c>
    </row>
    <row r="13" spans="1:12">
      <c r="A13" s="1" t="s">
        <v>556</v>
      </c>
      <c r="B13" s="1">
        <v>2023</v>
      </c>
      <c r="C13" s="2">
        <v>44981</v>
      </c>
      <c r="D13" s="1" t="s">
        <v>72</v>
      </c>
      <c r="E13" s="1" t="s">
        <v>209</v>
      </c>
      <c r="F13" s="1" t="s">
        <v>209</v>
      </c>
      <c r="G13" s="1" t="s">
        <v>241</v>
      </c>
      <c r="H13" s="1" t="s">
        <v>242</v>
      </c>
      <c r="I13" s="1"/>
      <c r="J13" s="1">
        <v>12</v>
      </c>
    </row>
    <row r="14" spans="1:12">
      <c r="A14" s="1" t="s">
        <v>556</v>
      </c>
      <c r="B14" s="1">
        <v>2023</v>
      </c>
      <c r="C14" s="2">
        <v>44981</v>
      </c>
      <c r="D14" s="1" t="s">
        <v>72</v>
      </c>
      <c r="E14" s="1" t="s">
        <v>209</v>
      </c>
      <c r="F14" s="1" t="s">
        <v>209</v>
      </c>
      <c r="G14" s="1" t="s">
        <v>587</v>
      </c>
      <c r="H14" s="1" t="s">
        <v>44</v>
      </c>
      <c r="I14" s="1"/>
      <c r="J14" s="1">
        <v>13</v>
      </c>
    </row>
    <row r="15" spans="1:12">
      <c r="A15" s="1" t="s">
        <v>556</v>
      </c>
      <c r="B15" s="1">
        <v>2023</v>
      </c>
      <c r="C15" s="2">
        <v>44981</v>
      </c>
      <c r="D15" s="1" t="s">
        <v>72</v>
      </c>
      <c r="E15" s="1" t="s">
        <v>209</v>
      </c>
      <c r="F15" s="1" t="s">
        <v>209</v>
      </c>
      <c r="G15" s="1" t="s">
        <v>578</v>
      </c>
      <c r="H15" s="1" t="s">
        <v>67</v>
      </c>
      <c r="I15" s="1"/>
      <c r="J15" s="1">
        <v>14</v>
      </c>
    </row>
    <row r="16" spans="1:12">
      <c r="A16" s="1" t="s">
        <v>556</v>
      </c>
      <c r="B16" s="1">
        <v>2023</v>
      </c>
      <c r="C16" s="2">
        <v>44981</v>
      </c>
      <c r="D16" s="1" t="s">
        <v>72</v>
      </c>
      <c r="E16" s="1" t="s">
        <v>209</v>
      </c>
      <c r="F16" s="1" t="s">
        <v>209</v>
      </c>
      <c r="G16" s="1" t="s">
        <v>274</v>
      </c>
      <c r="H16" s="1" t="s">
        <v>56</v>
      </c>
      <c r="I16" s="1"/>
      <c r="J16" s="1">
        <v>15</v>
      </c>
    </row>
    <row r="17" spans="1:12">
      <c r="A17" s="1" t="s">
        <v>556</v>
      </c>
      <c r="B17" s="1">
        <v>2023</v>
      </c>
      <c r="C17" s="2">
        <v>44981</v>
      </c>
      <c r="D17" s="1" t="s">
        <v>72</v>
      </c>
      <c r="E17" s="1" t="s">
        <v>209</v>
      </c>
      <c r="F17" s="1" t="s">
        <v>209</v>
      </c>
      <c r="G17" s="1" t="s">
        <v>585</v>
      </c>
      <c r="H17" s="1" t="s">
        <v>61</v>
      </c>
      <c r="I17" s="1"/>
      <c r="J17" s="1">
        <v>16</v>
      </c>
    </row>
    <row r="18" spans="1:12">
      <c r="A18" s="1" t="s">
        <v>556</v>
      </c>
      <c r="B18" s="1">
        <v>2023</v>
      </c>
      <c r="C18" s="2">
        <v>44981</v>
      </c>
      <c r="D18" s="1" t="s">
        <v>72</v>
      </c>
      <c r="E18" s="1" t="s">
        <v>209</v>
      </c>
      <c r="F18" s="1" t="s">
        <v>209</v>
      </c>
      <c r="G18" s="1" t="s">
        <v>227</v>
      </c>
      <c r="H18" s="1" t="s">
        <v>228</v>
      </c>
      <c r="I18" s="1"/>
      <c r="J18" s="1">
        <v>17</v>
      </c>
    </row>
    <row r="19" spans="1:12">
      <c r="A19" s="1" t="s">
        <v>556</v>
      </c>
      <c r="B19" s="1">
        <v>2023</v>
      </c>
      <c r="C19" s="2">
        <v>44981</v>
      </c>
      <c r="D19" s="1" t="s">
        <v>72</v>
      </c>
      <c r="E19" s="1" t="s">
        <v>209</v>
      </c>
      <c r="F19" s="1" t="s">
        <v>209</v>
      </c>
      <c r="G19" s="1" t="s">
        <v>5831</v>
      </c>
      <c r="H19" s="1" t="s">
        <v>49</v>
      </c>
      <c r="I19" s="1"/>
      <c r="J19" s="1" t="s">
        <v>318</v>
      </c>
    </row>
    <row r="20" spans="1:12">
      <c r="A20" s="1" t="s">
        <v>556</v>
      </c>
      <c r="B20" s="1">
        <v>2023</v>
      </c>
      <c r="C20" s="2">
        <v>44981</v>
      </c>
      <c r="D20" s="1" t="s">
        <v>72</v>
      </c>
      <c r="E20" s="1" t="s">
        <v>209</v>
      </c>
      <c r="F20" s="1" t="s">
        <v>209</v>
      </c>
      <c r="G20" s="1" t="s">
        <v>232</v>
      </c>
      <c r="H20" s="1" t="s">
        <v>123</v>
      </c>
      <c r="I20" s="1"/>
      <c r="J20" s="1" t="s">
        <v>318</v>
      </c>
    </row>
    <row r="21" spans="1:12">
      <c r="A21" s="1" t="s">
        <v>556</v>
      </c>
      <c r="B21" s="1">
        <v>2023</v>
      </c>
      <c r="C21" s="2">
        <v>44981</v>
      </c>
      <c r="D21" s="1" t="s">
        <v>72</v>
      </c>
      <c r="E21" s="1" t="s">
        <v>209</v>
      </c>
      <c r="F21" s="1" t="s">
        <v>209</v>
      </c>
      <c r="G21" s="1" t="s">
        <v>596</v>
      </c>
      <c r="H21" s="1" t="s">
        <v>36</v>
      </c>
      <c r="I21" s="1"/>
      <c r="J21" s="1" t="s">
        <v>318</v>
      </c>
    </row>
    <row r="22" spans="1:12">
      <c r="A22" s="1" t="s">
        <v>556</v>
      </c>
      <c r="B22" s="1">
        <v>2023</v>
      </c>
      <c r="C22" s="2">
        <v>44981</v>
      </c>
      <c r="D22" s="1" t="s">
        <v>72</v>
      </c>
      <c r="E22" s="1" t="s">
        <v>209</v>
      </c>
      <c r="F22" s="1" t="s">
        <v>209</v>
      </c>
      <c r="G22" s="1" t="s">
        <v>224</v>
      </c>
      <c r="H22" s="1" t="s">
        <v>225</v>
      </c>
      <c r="I22" s="1"/>
      <c r="J22" s="1" t="s">
        <v>318</v>
      </c>
    </row>
    <row r="23" spans="1:12">
      <c r="A23" s="5" t="s">
        <v>12</v>
      </c>
      <c r="B23" s="5">
        <v>2022</v>
      </c>
      <c r="C23" s="6">
        <v>44847</v>
      </c>
      <c r="D23" s="5" t="s">
        <v>13</v>
      </c>
      <c r="E23" s="5" t="s">
        <v>209</v>
      </c>
      <c r="F23" s="5" t="s">
        <v>209</v>
      </c>
      <c r="G23" s="5" t="s">
        <v>243</v>
      </c>
      <c r="H23" s="5" t="s">
        <v>51</v>
      </c>
      <c r="I23" s="16">
        <f>(C23-VLOOKUP(G23,Riders!$A$2:$C$213,2,FALSE))/365</f>
        <v>26.942465753424656</v>
      </c>
      <c r="J23" s="5">
        <v>1</v>
      </c>
      <c r="K23" s="7">
        <v>0.61041666666666672</v>
      </c>
      <c r="L23">
        <v>48.122999999999998</v>
      </c>
    </row>
    <row r="24" spans="1:12">
      <c r="A24" s="5" t="s">
        <v>12</v>
      </c>
      <c r="B24" s="5">
        <v>2022</v>
      </c>
      <c r="C24" s="6">
        <v>44847</v>
      </c>
      <c r="D24" s="5" t="s">
        <v>13</v>
      </c>
      <c r="E24" s="5" t="s">
        <v>209</v>
      </c>
      <c r="F24" s="5" t="s">
        <v>209</v>
      </c>
      <c r="G24" s="5" t="s">
        <v>279</v>
      </c>
      <c r="H24" s="5" t="s">
        <v>53</v>
      </c>
      <c r="I24" s="16">
        <f>(C24-VLOOKUP(G24,Riders!$A$2:$C$213,2,FALSE))/365</f>
        <v>25.657534246575342</v>
      </c>
      <c r="J24" s="5">
        <v>2</v>
      </c>
    </row>
    <row r="25" spans="1:12">
      <c r="A25" s="5" t="s">
        <v>12</v>
      </c>
      <c r="B25" s="5">
        <v>2022</v>
      </c>
      <c r="C25" s="6">
        <v>44847</v>
      </c>
      <c r="D25" s="5" t="s">
        <v>13</v>
      </c>
      <c r="E25" s="5" t="s">
        <v>209</v>
      </c>
      <c r="F25" s="5" t="s">
        <v>209</v>
      </c>
      <c r="G25" s="5" t="s">
        <v>219</v>
      </c>
      <c r="H25" s="5" t="s">
        <v>67</v>
      </c>
      <c r="I25" s="16" t="e">
        <f>(C25-VLOOKUP(G25,Riders!$A$2:$C$213,2,FALSE))/365</f>
        <v>#N/A</v>
      </c>
      <c r="J25" s="5">
        <v>3</v>
      </c>
    </row>
    <row r="26" spans="1:12">
      <c r="A26" s="5" t="s">
        <v>12</v>
      </c>
      <c r="B26" s="5">
        <v>2022</v>
      </c>
      <c r="C26" s="6">
        <v>44847</v>
      </c>
      <c r="D26" s="5" t="s">
        <v>13</v>
      </c>
      <c r="E26" s="5" t="s">
        <v>209</v>
      </c>
      <c r="F26" s="5" t="s">
        <v>209</v>
      </c>
      <c r="G26" s="5" t="s">
        <v>234</v>
      </c>
      <c r="H26" s="5" t="s">
        <v>15</v>
      </c>
      <c r="I26" s="16">
        <f>(C26-VLOOKUP(G26,Riders!$A$2:$C$213,2,FALSE))/365</f>
        <v>23.298630136986301</v>
      </c>
      <c r="J26" s="5">
        <v>4</v>
      </c>
    </row>
    <row r="27" spans="1:12">
      <c r="A27" s="5" t="s">
        <v>12</v>
      </c>
      <c r="B27" s="5">
        <v>2022</v>
      </c>
      <c r="C27" s="6">
        <v>44847</v>
      </c>
      <c r="D27" s="5" t="s">
        <v>13</v>
      </c>
      <c r="E27" s="5" t="s">
        <v>209</v>
      </c>
      <c r="F27" s="5" t="s">
        <v>209</v>
      </c>
      <c r="G27" s="5" t="s">
        <v>252</v>
      </c>
      <c r="H27" s="5" t="s">
        <v>19</v>
      </c>
      <c r="I27" s="16">
        <f>(C27-VLOOKUP(G27,Riders!$A$2:$C$213,2,FALSE))/365</f>
        <v>23.791780821917808</v>
      </c>
      <c r="J27" s="5">
        <v>5</v>
      </c>
    </row>
    <row r="28" spans="1:12">
      <c r="A28" s="5" t="s">
        <v>12</v>
      </c>
      <c r="B28" s="5">
        <v>2022</v>
      </c>
      <c r="C28" s="6">
        <v>44847</v>
      </c>
      <c r="D28" s="5" t="s">
        <v>13</v>
      </c>
      <c r="E28" s="5" t="s">
        <v>209</v>
      </c>
      <c r="F28" s="5" t="s">
        <v>209</v>
      </c>
      <c r="G28" s="5" t="s">
        <v>246</v>
      </c>
      <c r="H28" s="5" t="s">
        <v>25</v>
      </c>
      <c r="I28" s="16">
        <f>(C28-VLOOKUP(G28,Riders!$A$2:$C$213,2,FALSE))/365</f>
        <v>20.336986301369862</v>
      </c>
      <c r="J28" s="5">
        <v>6</v>
      </c>
    </row>
    <row r="29" spans="1:12">
      <c r="A29" s="5" t="s">
        <v>12</v>
      </c>
      <c r="B29" s="5">
        <v>2022</v>
      </c>
      <c r="C29" s="6">
        <v>44847</v>
      </c>
      <c r="D29" s="5" t="s">
        <v>13</v>
      </c>
      <c r="E29" s="5" t="s">
        <v>209</v>
      </c>
      <c r="F29" s="5" t="s">
        <v>209</v>
      </c>
      <c r="G29" s="5" t="s">
        <v>142</v>
      </c>
      <c r="H29" s="5" t="s">
        <v>61</v>
      </c>
      <c r="I29" s="16">
        <f>(C29-VLOOKUP(G29,Riders!$A$2:$C$213,2,FALSE))/365</f>
        <v>30.345205479452055</v>
      </c>
      <c r="J29" s="5">
        <v>7</v>
      </c>
    </row>
    <row r="30" spans="1:12">
      <c r="A30" s="5" t="s">
        <v>12</v>
      </c>
      <c r="B30" s="5">
        <v>2022</v>
      </c>
      <c r="C30" s="6">
        <v>44847</v>
      </c>
      <c r="D30" s="5" t="s">
        <v>13</v>
      </c>
      <c r="E30" s="5" t="s">
        <v>209</v>
      </c>
      <c r="F30" s="5" t="s">
        <v>209</v>
      </c>
      <c r="G30" s="5" t="s">
        <v>604</v>
      </c>
      <c r="H30" s="5" t="s">
        <v>27</v>
      </c>
      <c r="I30" s="16">
        <f>(C30-VLOOKUP(G30,Riders!$A$2:$C$213,2,FALSE))/365</f>
        <v>20.87123287671233</v>
      </c>
      <c r="J30" s="5">
        <v>8</v>
      </c>
    </row>
    <row r="31" spans="1:12">
      <c r="A31" s="5" t="s">
        <v>12</v>
      </c>
      <c r="B31" s="5">
        <v>2022</v>
      </c>
      <c r="C31" s="6">
        <v>44847</v>
      </c>
      <c r="D31" s="5" t="s">
        <v>13</v>
      </c>
      <c r="E31" s="5" t="s">
        <v>209</v>
      </c>
      <c r="F31" s="5" t="s">
        <v>209</v>
      </c>
      <c r="G31" s="5" t="s">
        <v>4965</v>
      </c>
      <c r="H31" s="5" t="s">
        <v>36</v>
      </c>
      <c r="I31" s="16" t="e">
        <f>(C31-VLOOKUP(G31,Riders!$A$2:$C$213,2,FALSE))/365</f>
        <v>#N/A</v>
      </c>
      <c r="J31" s="5">
        <v>9</v>
      </c>
    </row>
    <row r="32" spans="1:12">
      <c r="A32" s="5" t="s">
        <v>12</v>
      </c>
      <c r="B32" s="5">
        <v>2022</v>
      </c>
      <c r="C32" s="6">
        <v>44847</v>
      </c>
      <c r="D32" s="5" t="s">
        <v>13</v>
      </c>
      <c r="E32" s="5" t="s">
        <v>209</v>
      </c>
      <c r="F32" s="5" t="s">
        <v>209</v>
      </c>
      <c r="G32" s="5" t="s">
        <v>281</v>
      </c>
      <c r="H32" s="5" t="s">
        <v>29</v>
      </c>
      <c r="I32" s="16" t="e">
        <f>(C32-VLOOKUP(G32,Riders!$A$2:$C$213,2,FALSE))/365</f>
        <v>#N/A</v>
      </c>
      <c r="J32" s="5">
        <v>10</v>
      </c>
    </row>
    <row r="33" spans="1:12">
      <c r="A33" s="5" t="s">
        <v>12</v>
      </c>
      <c r="B33" s="5">
        <v>2022</v>
      </c>
      <c r="C33" s="6">
        <v>44847</v>
      </c>
      <c r="D33" s="5" t="s">
        <v>13</v>
      </c>
      <c r="E33" s="5" t="s">
        <v>209</v>
      </c>
      <c r="F33" s="5" t="s">
        <v>209</v>
      </c>
      <c r="G33" s="5" t="s">
        <v>568</v>
      </c>
      <c r="H33" s="5" t="s">
        <v>56</v>
      </c>
      <c r="I33" s="16">
        <f>(C33-VLOOKUP(G33,Riders!$A$2:$C$213,2,FALSE))/365</f>
        <v>28.465753424657535</v>
      </c>
      <c r="J33" s="5">
        <v>11</v>
      </c>
    </row>
    <row r="34" spans="1:12">
      <c r="A34" s="5" t="s">
        <v>12</v>
      </c>
      <c r="B34" s="5">
        <v>2022</v>
      </c>
      <c r="C34" s="6">
        <v>44847</v>
      </c>
      <c r="D34" s="5" t="s">
        <v>13</v>
      </c>
      <c r="E34" s="5" t="s">
        <v>209</v>
      </c>
      <c r="F34" s="5" t="s">
        <v>209</v>
      </c>
      <c r="G34" s="5" t="s">
        <v>232</v>
      </c>
      <c r="H34" s="5" t="s">
        <v>123</v>
      </c>
      <c r="I34" s="16" t="e">
        <f>(C34-VLOOKUP(G34,Riders!$A$2:$C$213,2,FALSE))/365</f>
        <v>#N/A</v>
      </c>
      <c r="J34" s="5">
        <v>12</v>
      </c>
    </row>
    <row r="35" spans="1:12">
      <c r="A35" s="5" t="s">
        <v>12</v>
      </c>
      <c r="B35" s="5">
        <v>2022</v>
      </c>
      <c r="C35" s="6">
        <v>44847</v>
      </c>
      <c r="D35" s="5" t="s">
        <v>13</v>
      </c>
      <c r="E35" s="5" t="s">
        <v>209</v>
      </c>
      <c r="F35" s="5" t="s">
        <v>209</v>
      </c>
      <c r="G35" s="5" t="s">
        <v>5831</v>
      </c>
      <c r="H35" s="5" t="s">
        <v>49</v>
      </c>
      <c r="I35" s="16" t="e">
        <f>(C35-VLOOKUP(G35,Riders!$A$2:$C$213,2,FALSE))/365</f>
        <v>#N/A</v>
      </c>
      <c r="J35" s="5">
        <v>13</v>
      </c>
    </row>
    <row r="36" spans="1:12">
      <c r="A36" s="5" t="s">
        <v>12</v>
      </c>
      <c r="B36" s="5">
        <v>2022</v>
      </c>
      <c r="C36" s="6">
        <v>44847</v>
      </c>
      <c r="D36" s="5" t="s">
        <v>13</v>
      </c>
      <c r="E36" s="5" t="s">
        <v>209</v>
      </c>
      <c r="F36" s="5" t="s">
        <v>209</v>
      </c>
      <c r="G36" s="5" t="s">
        <v>236</v>
      </c>
      <c r="H36" s="5" t="s">
        <v>237</v>
      </c>
      <c r="I36" s="16" t="e">
        <f>(C36-VLOOKUP(G36,Riders!$A$2:$C$213,2,FALSE))/365</f>
        <v>#N/A</v>
      </c>
      <c r="J36" s="5">
        <v>14</v>
      </c>
    </row>
    <row r="37" spans="1:12">
      <c r="A37" s="5" t="s">
        <v>12</v>
      </c>
      <c r="B37" s="5">
        <v>2022</v>
      </c>
      <c r="C37" s="6">
        <v>44847</v>
      </c>
      <c r="D37" s="5" t="s">
        <v>13</v>
      </c>
      <c r="E37" s="5" t="s">
        <v>209</v>
      </c>
      <c r="F37" s="5" t="s">
        <v>209</v>
      </c>
      <c r="G37" s="5" t="s">
        <v>241</v>
      </c>
      <c r="H37" s="5" t="s">
        <v>242</v>
      </c>
      <c r="I37" s="16" t="e">
        <f>(C37-VLOOKUP(G37,Riders!$A$2:$C$213,2,FALSE))/365</f>
        <v>#N/A</v>
      </c>
      <c r="J37" s="5">
        <v>15</v>
      </c>
    </row>
    <row r="38" spans="1:12">
      <c r="A38" s="5" t="s">
        <v>12</v>
      </c>
      <c r="B38" s="5">
        <v>2022</v>
      </c>
      <c r="C38" s="6">
        <v>44847</v>
      </c>
      <c r="D38" s="5" t="s">
        <v>13</v>
      </c>
      <c r="E38" s="5" t="s">
        <v>209</v>
      </c>
      <c r="F38" s="5" t="s">
        <v>209</v>
      </c>
      <c r="G38" s="5" t="s">
        <v>253</v>
      </c>
      <c r="H38" s="5" t="s">
        <v>254</v>
      </c>
      <c r="I38" s="16" t="e">
        <f>(C38-VLOOKUP(G38,Riders!$A$2:$C$213,2,FALSE))/365</f>
        <v>#N/A</v>
      </c>
      <c r="J38" s="5">
        <v>16</v>
      </c>
    </row>
    <row r="39" spans="1:12">
      <c r="A39" s="5" t="s">
        <v>12</v>
      </c>
      <c r="B39" s="5">
        <v>2022</v>
      </c>
      <c r="C39" s="6">
        <v>44847</v>
      </c>
      <c r="D39" s="5" t="s">
        <v>13</v>
      </c>
      <c r="E39" s="5" t="s">
        <v>209</v>
      </c>
      <c r="F39" s="5" t="s">
        <v>209</v>
      </c>
      <c r="G39" s="5" t="s">
        <v>634</v>
      </c>
      <c r="H39" s="5" t="s">
        <v>17</v>
      </c>
      <c r="I39" s="16" t="e">
        <f>(C39-VLOOKUP(G39,Riders!$A$2:$C$213,2,FALSE))/365</f>
        <v>#N/A</v>
      </c>
      <c r="J39" s="5">
        <v>17</v>
      </c>
    </row>
    <row r="40" spans="1:12">
      <c r="A40" s="5" t="s">
        <v>12</v>
      </c>
      <c r="B40" s="5">
        <v>2022</v>
      </c>
      <c r="C40" s="6">
        <v>44847</v>
      </c>
      <c r="D40" s="5" t="s">
        <v>13</v>
      </c>
      <c r="E40" s="5" t="s">
        <v>209</v>
      </c>
      <c r="F40" s="5" t="s">
        <v>209</v>
      </c>
      <c r="G40" s="5" t="s">
        <v>587</v>
      </c>
      <c r="H40" s="5" t="s">
        <v>44</v>
      </c>
      <c r="I40" s="16">
        <f>(C40-VLOOKUP(G40,Riders!$A$2:$C$213,2,FALSE))/365</f>
        <v>21.221917808219178</v>
      </c>
      <c r="J40" s="5">
        <v>18</v>
      </c>
    </row>
    <row r="41" spans="1:12">
      <c r="A41" s="5" t="s">
        <v>12</v>
      </c>
      <c r="B41" s="5">
        <v>2022</v>
      </c>
      <c r="C41" s="6">
        <v>44847</v>
      </c>
      <c r="D41" s="5" t="s">
        <v>13</v>
      </c>
      <c r="E41" s="5" t="s">
        <v>209</v>
      </c>
      <c r="F41" s="5" t="s">
        <v>209</v>
      </c>
      <c r="G41" s="5" t="s">
        <v>226</v>
      </c>
      <c r="H41" s="5" t="s">
        <v>40</v>
      </c>
      <c r="I41" s="16">
        <f>(C41-VLOOKUP(G41,Riders!$A$2:$C$213,2,FALSE))/365</f>
        <v>25.526027397260275</v>
      </c>
      <c r="J41" s="5">
        <v>19</v>
      </c>
    </row>
    <row r="42" spans="1:12">
      <c r="A42" s="5" t="s">
        <v>12</v>
      </c>
      <c r="B42" s="5">
        <v>2022</v>
      </c>
      <c r="C42" s="6">
        <v>44847</v>
      </c>
      <c r="D42" s="5" t="s">
        <v>13</v>
      </c>
      <c r="E42" s="5" t="s">
        <v>209</v>
      </c>
      <c r="F42" s="5" t="s">
        <v>209</v>
      </c>
      <c r="G42" s="5" t="s">
        <v>629</v>
      </c>
      <c r="H42" s="5" t="s">
        <v>239</v>
      </c>
      <c r="I42" s="16" t="e">
        <f>(C42-VLOOKUP(G42,Riders!$A$2:$C$213,2,FALSE))/365</f>
        <v>#N/A</v>
      </c>
      <c r="J42" s="5">
        <v>19</v>
      </c>
    </row>
    <row r="43" spans="1:12">
      <c r="A43" s="5" t="s">
        <v>12</v>
      </c>
      <c r="B43" s="5">
        <v>2022</v>
      </c>
      <c r="C43" s="6">
        <v>44847</v>
      </c>
      <c r="D43" s="5" t="s">
        <v>13</v>
      </c>
      <c r="E43" s="5" t="s">
        <v>209</v>
      </c>
      <c r="F43" s="5" t="s">
        <v>209</v>
      </c>
      <c r="G43" s="5" t="s">
        <v>285</v>
      </c>
      <c r="H43" s="5" t="s">
        <v>286</v>
      </c>
      <c r="I43" s="16">
        <f>(C43-VLOOKUP(G43,Riders!$A$2:$C$213,2,FALSE))/365</f>
        <v>24.591780821917808</v>
      </c>
      <c r="J43" s="5">
        <v>21</v>
      </c>
    </row>
    <row r="44" spans="1:12">
      <c r="A44" s="5" t="s">
        <v>12</v>
      </c>
      <c r="B44" s="5">
        <v>2022</v>
      </c>
      <c r="C44" s="6">
        <v>44847</v>
      </c>
      <c r="D44" s="5" t="s">
        <v>13</v>
      </c>
      <c r="E44" s="5" t="s">
        <v>209</v>
      </c>
      <c r="F44" s="5" t="s">
        <v>209</v>
      </c>
      <c r="G44" s="5" t="s">
        <v>5832</v>
      </c>
      <c r="H44" s="5" t="s">
        <v>228</v>
      </c>
      <c r="I44" s="16" t="e">
        <f>(C44-VLOOKUP(G44,Riders!$A$2:$C$213,2,FALSE))/365</f>
        <v>#N/A</v>
      </c>
      <c r="J44" s="5">
        <v>22</v>
      </c>
    </row>
    <row r="45" spans="1:12">
      <c r="A45" s="5" t="s">
        <v>12</v>
      </c>
      <c r="B45" s="5">
        <v>2022</v>
      </c>
      <c r="C45" s="6">
        <v>44847</v>
      </c>
      <c r="D45" s="5" t="s">
        <v>13</v>
      </c>
      <c r="E45" s="5" t="s">
        <v>209</v>
      </c>
      <c r="F45" s="5" t="s">
        <v>209</v>
      </c>
      <c r="G45" s="5" t="s">
        <v>287</v>
      </c>
      <c r="H45" s="5" t="s">
        <v>47</v>
      </c>
      <c r="I45" s="16" t="e">
        <f>(C45-VLOOKUP(G45,Riders!$A$2:$C$213,2,FALSE))/365</f>
        <v>#N/A</v>
      </c>
      <c r="J45" s="5">
        <v>23</v>
      </c>
    </row>
    <row r="46" spans="1:12">
      <c r="A46" s="5" t="s">
        <v>12</v>
      </c>
      <c r="B46" s="5">
        <v>2022</v>
      </c>
      <c r="C46" s="6">
        <v>44847</v>
      </c>
      <c r="D46" s="5" t="s">
        <v>13</v>
      </c>
      <c r="E46" s="5" t="s">
        <v>209</v>
      </c>
      <c r="F46" s="5" t="s">
        <v>209</v>
      </c>
      <c r="G46" s="5" t="s">
        <v>617</v>
      </c>
      <c r="H46" s="5" t="s">
        <v>70</v>
      </c>
      <c r="I46" s="16">
        <f>(C46-VLOOKUP(G46,Riders!$A$2:$C$213,2,FALSE))/365</f>
        <v>21.213698630136985</v>
      </c>
      <c r="J46" s="5">
        <v>24</v>
      </c>
    </row>
    <row r="47" spans="1:12">
      <c r="A47" s="1" t="s">
        <v>71</v>
      </c>
      <c r="B47" s="1">
        <v>2022</v>
      </c>
      <c r="C47" s="2">
        <v>44750</v>
      </c>
      <c r="D47" s="1" t="s">
        <v>72</v>
      </c>
      <c r="E47" s="1" t="s">
        <v>209</v>
      </c>
      <c r="F47" s="5" t="s">
        <v>209</v>
      </c>
      <c r="G47" s="1" t="s">
        <v>219</v>
      </c>
      <c r="H47" s="1" t="s">
        <v>67</v>
      </c>
      <c r="I47" s="14" t="e">
        <f>(C47-VLOOKUP(G47,Riders!$A$2:$C$213,2,FALSE))/365</f>
        <v>#N/A</v>
      </c>
      <c r="J47" s="1">
        <v>1</v>
      </c>
      <c r="K47" s="7">
        <v>0.4055555555555555</v>
      </c>
      <c r="L47">
        <v>46.232999999999997</v>
      </c>
    </row>
    <row r="48" spans="1:12">
      <c r="A48" s="1" t="s">
        <v>71</v>
      </c>
      <c r="B48" s="1">
        <v>2022</v>
      </c>
      <c r="C48" s="2">
        <v>44750</v>
      </c>
      <c r="D48" s="1" t="s">
        <v>72</v>
      </c>
      <c r="E48" s="1" t="s">
        <v>209</v>
      </c>
      <c r="F48" s="5" t="s">
        <v>209</v>
      </c>
      <c r="G48" s="1" t="s">
        <v>308</v>
      </c>
      <c r="H48" s="1" t="s">
        <v>53</v>
      </c>
      <c r="I48" s="14">
        <f>(C48-VLOOKUP(G48,Riders!$A$2:$C$213,2,FALSE))/365</f>
        <v>22.978082191780821</v>
      </c>
      <c r="J48" s="1">
        <v>2</v>
      </c>
    </row>
    <row r="49" spans="1:12">
      <c r="A49" s="1" t="s">
        <v>71</v>
      </c>
      <c r="B49" s="1">
        <v>2022</v>
      </c>
      <c r="C49" s="2">
        <v>44750</v>
      </c>
      <c r="D49" s="1" t="s">
        <v>72</v>
      </c>
      <c r="E49" s="1" t="s">
        <v>209</v>
      </c>
      <c r="F49" s="5" t="s">
        <v>209</v>
      </c>
      <c r="G49" s="1" t="s">
        <v>587</v>
      </c>
      <c r="H49" s="1" t="s">
        <v>44</v>
      </c>
      <c r="I49" s="14">
        <f>(C49-VLOOKUP(G49,Riders!$A$2:$C$213,2,FALSE))/365</f>
        <v>20.956164383561642</v>
      </c>
      <c r="J49" s="1">
        <v>3</v>
      </c>
    </row>
    <row r="50" spans="1:12">
      <c r="A50" s="1" t="s">
        <v>71</v>
      </c>
      <c r="B50" s="1">
        <v>2022</v>
      </c>
      <c r="C50" s="2">
        <v>44750</v>
      </c>
      <c r="D50" s="1" t="s">
        <v>72</v>
      </c>
      <c r="E50" s="1" t="s">
        <v>209</v>
      </c>
      <c r="F50" s="5" t="s">
        <v>209</v>
      </c>
      <c r="G50" s="1" t="s">
        <v>252</v>
      </c>
      <c r="H50" s="1" t="s">
        <v>19</v>
      </c>
      <c r="I50" s="14">
        <f>(C50-VLOOKUP(G50,Riders!$A$2:$C$213,2,FALSE))/365</f>
        <v>23.526027397260275</v>
      </c>
      <c r="J50" s="1">
        <v>4</v>
      </c>
    </row>
    <row r="51" spans="1:12">
      <c r="A51" s="1" t="s">
        <v>71</v>
      </c>
      <c r="B51" s="1">
        <v>2022</v>
      </c>
      <c r="C51" s="2">
        <v>44750</v>
      </c>
      <c r="D51" s="1" t="s">
        <v>72</v>
      </c>
      <c r="E51" s="1" t="s">
        <v>209</v>
      </c>
      <c r="F51" s="5" t="s">
        <v>209</v>
      </c>
      <c r="G51" s="1" t="s">
        <v>257</v>
      </c>
      <c r="H51" s="1" t="s">
        <v>21</v>
      </c>
      <c r="I51" s="14" t="e">
        <f>(C51-VLOOKUP(G51,Riders!$A$2:$C$213,2,FALSE))/365</f>
        <v>#N/A</v>
      </c>
      <c r="J51" s="1">
        <v>5</v>
      </c>
    </row>
    <row r="52" spans="1:12">
      <c r="A52" s="1" t="s">
        <v>71</v>
      </c>
      <c r="B52" s="1">
        <v>2022</v>
      </c>
      <c r="C52" s="2">
        <v>44750</v>
      </c>
      <c r="D52" s="1" t="s">
        <v>72</v>
      </c>
      <c r="E52" s="1" t="s">
        <v>209</v>
      </c>
      <c r="F52" s="5" t="s">
        <v>209</v>
      </c>
      <c r="G52" s="1" t="s">
        <v>253</v>
      </c>
      <c r="H52" s="1" t="s">
        <v>254</v>
      </c>
      <c r="I52" s="14" t="e">
        <f>(C52-VLOOKUP(G52,Riders!$A$2:$C$213,2,FALSE))/365</f>
        <v>#N/A</v>
      </c>
      <c r="J52" s="1">
        <v>6</v>
      </c>
    </row>
    <row r="53" spans="1:12">
      <c r="A53" s="1" t="s">
        <v>71</v>
      </c>
      <c r="B53" s="1">
        <v>2022</v>
      </c>
      <c r="C53" s="2">
        <v>44750</v>
      </c>
      <c r="D53" s="1" t="s">
        <v>72</v>
      </c>
      <c r="E53" s="1" t="s">
        <v>209</v>
      </c>
      <c r="F53" s="5" t="s">
        <v>209</v>
      </c>
      <c r="G53" s="1" t="s">
        <v>142</v>
      </c>
      <c r="H53" s="1" t="s">
        <v>61</v>
      </c>
      <c r="I53" s="14">
        <f>(C53-VLOOKUP(G53,Riders!$A$2:$C$213,2,FALSE))/365</f>
        <v>30.079452054794519</v>
      </c>
      <c r="J53" s="1">
        <v>7</v>
      </c>
    </row>
    <row r="54" spans="1:12">
      <c r="A54" s="1" t="s">
        <v>71</v>
      </c>
      <c r="B54" s="1">
        <v>2022</v>
      </c>
      <c r="C54" s="2">
        <v>44750</v>
      </c>
      <c r="D54" s="1" t="s">
        <v>72</v>
      </c>
      <c r="E54" s="1" t="s">
        <v>209</v>
      </c>
      <c r="F54" s="5" t="s">
        <v>209</v>
      </c>
      <c r="G54" s="1" t="s">
        <v>241</v>
      </c>
      <c r="H54" s="1" t="s">
        <v>242</v>
      </c>
      <c r="I54" s="14" t="e">
        <f>(C54-VLOOKUP(G54,Riders!$A$2:$C$213,2,FALSE))/365</f>
        <v>#N/A</v>
      </c>
      <c r="J54" s="1">
        <v>8</v>
      </c>
    </row>
    <row r="55" spans="1:12">
      <c r="A55" s="1" t="s">
        <v>71</v>
      </c>
      <c r="B55" s="1">
        <v>2022</v>
      </c>
      <c r="C55" s="2">
        <v>44750</v>
      </c>
      <c r="D55" s="1" t="s">
        <v>72</v>
      </c>
      <c r="E55" s="1" t="s">
        <v>209</v>
      </c>
      <c r="F55" s="5" t="s">
        <v>209</v>
      </c>
      <c r="G55" s="1" t="s">
        <v>351</v>
      </c>
      <c r="H55" s="1" t="s">
        <v>65</v>
      </c>
      <c r="I55" s="14">
        <f>(C55-VLOOKUP(G55,Riders!$A$2:$C$213,2,FALSE))/365</f>
        <v>27.134246575342466</v>
      </c>
      <c r="J55" s="1">
        <v>9</v>
      </c>
    </row>
    <row r="56" spans="1:12">
      <c r="A56" s="18" t="s">
        <v>71</v>
      </c>
      <c r="B56" s="18">
        <v>2022</v>
      </c>
      <c r="C56" s="17">
        <v>44750</v>
      </c>
      <c r="D56" s="18" t="s">
        <v>72</v>
      </c>
      <c r="E56" s="18" t="s">
        <v>209</v>
      </c>
      <c r="F56" s="44" t="s">
        <v>209</v>
      </c>
      <c r="G56" s="76" t="s">
        <v>251</v>
      </c>
      <c r="H56" s="18" t="s">
        <v>38</v>
      </c>
      <c r="I56" s="122">
        <f>(C56-VLOOKUP(G56,Riders!$A$2:$C$213,2,FALSE))/365</f>
        <v>28.273972602739725</v>
      </c>
      <c r="J56" s="18">
        <v>10</v>
      </c>
    </row>
    <row r="57" spans="1:12">
      <c r="A57" s="1" t="s">
        <v>71</v>
      </c>
      <c r="B57" s="1">
        <v>2022</v>
      </c>
      <c r="C57" s="2">
        <v>44750</v>
      </c>
      <c r="D57" s="1" t="s">
        <v>72</v>
      </c>
      <c r="E57" s="1" t="s">
        <v>209</v>
      </c>
      <c r="F57" s="5" t="s">
        <v>209</v>
      </c>
      <c r="G57" s="1" t="s">
        <v>625</v>
      </c>
      <c r="H57" s="1" t="s">
        <v>29</v>
      </c>
      <c r="I57" s="14" t="e">
        <f>(C57-VLOOKUP(G57,Riders!$A$2:$C$213,2,FALSE))/365</f>
        <v>#N/A</v>
      </c>
      <c r="J57" s="1">
        <v>11</v>
      </c>
    </row>
    <row r="58" spans="1:12">
      <c r="A58" s="1" t="s">
        <v>71</v>
      </c>
      <c r="B58" s="1">
        <v>2022</v>
      </c>
      <c r="C58" s="2">
        <v>44750</v>
      </c>
      <c r="D58" s="1" t="s">
        <v>72</v>
      </c>
      <c r="E58" s="1" t="s">
        <v>209</v>
      </c>
      <c r="F58" s="5" t="s">
        <v>209</v>
      </c>
      <c r="G58" s="1" t="s">
        <v>232</v>
      </c>
      <c r="H58" s="1" t="s">
        <v>123</v>
      </c>
      <c r="I58" s="14" t="e">
        <f>(C58-VLOOKUP(G58,Riders!$A$2:$C$213,2,FALSE))/365</f>
        <v>#N/A</v>
      </c>
      <c r="J58" s="1">
        <v>12</v>
      </c>
    </row>
    <row r="59" spans="1:12">
      <c r="A59" s="1" t="s">
        <v>71</v>
      </c>
      <c r="B59" s="1">
        <v>2022</v>
      </c>
      <c r="C59" s="2">
        <v>44750</v>
      </c>
      <c r="D59" s="1" t="s">
        <v>72</v>
      </c>
      <c r="E59" s="1" t="s">
        <v>209</v>
      </c>
      <c r="F59" s="5" t="s">
        <v>209</v>
      </c>
      <c r="G59" s="1" t="s">
        <v>4962</v>
      </c>
      <c r="H59" s="1" t="s">
        <v>261</v>
      </c>
      <c r="I59" s="14">
        <f>(C59-VLOOKUP(G59,Riders!$A$2:$C$2000,2,FALSE))/365</f>
        <v>34.934246575342463</v>
      </c>
      <c r="J59" s="1">
        <v>13</v>
      </c>
    </row>
    <row r="60" spans="1:12">
      <c r="A60" s="5" t="s">
        <v>94</v>
      </c>
      <c r="B60" s="5">
        <v>2022</v>
      </c>
      <c r="C60" s="6">
        <v>44694</v>
      </c>
      <c r="D60" s="5" t="s">
        <v>72</v>
      </c>
      <c r="E60" s="5" t="s">
        <v>209</v>
      </c>
      <c r="F60" s="5" t="s">
        <v>209</v>
      </c>
      <c r="G60" s="5" t="s">
        <v>219</v>
      </c>
      <c r="H60" s="5" t="s">
        <v>67</v>
      </c>
      <c r="I60" s="16">
        <f>(C60-VLOOKUP(G60,Riders!$A$2:$C$2000,2,FALSE))/365</f>
        <v>27.402739726027399</v>
      </c>
      <c r="J60" s="5">
        <v>1</v>
      </c>
      <c r="K60" s="7">
        <v>0.54236111111111118</v>
      </c>
      <c r="L60">
        <v>46.094999999999999</v>
      </c>
    </row>
    <row r="61" spans="1:12">
      <c r="A61" s="5" t="s">
        <v>94</v>
      </c>
      <c r="B61" s="5">
        <v>2022</v>
      </c>
      <c r="C61" s="6">
        <v>44694</v>
      </c>
      <c r="D61" s="5" t="s">
        <v>72</v>
      </c>
      <c r="E61" s="5" t="s">
        <v>209</v>
      </c>
      <c r="F61" s="5" t="s">
        <v>209</v>
      </c>
      <c r="G61" s="5" t="s">
        <v>575</v>
      </c>
      <c r="H61" s="5" t="s">
        <v>53</v>
      </c>
      <c r="I61" s="16">
        <f>(C61-VLOOKUP(G61,Riders!$A$2:$C$2000,2,FALSE))/365</f>
        <v>22.208219178082192</v>
      </c>
      <c r="J61" s="5">
        <v>2</v>
      </c>
    </row>
    <row r="62" spans="1:12">
      <c r="A62" s="5" t="s">
        <v>94</v>
      </c>
      <c r="B62" s="5">
        <v>2022</v>
      </c>
      <c r="C62" s="6">
        <v>44694</v>
      </c>
      <c r="D62" s="5" t="s">
        <v>72</v>
      </c>
      <c r="E62" s="5" t="s">
        <v>209</v>
      </c>
      <c r="F62" s="5" t="s">
        <v>209</v>
      </c>
      <c r="G62" s="5" t="s">
        <v>246</v>
      </c>
      <c r="H62" s="5" t="s">
        <v>25</v>
      </c>
      <c r="I62" s="16">
        <f>(C62-VLOOKUP(G62,Riders!$A$2:$C$2000,2,FALSE))/365</f>
        <v>19.917808219178081</v>
      </c>
      <c r="J62" s="5">
        <v>3</v>
      </c>
    </row>
    <row r="63" spans="1:12">
      <c r="A63" s="5" t="s">
        <v>94</v>
      </c>
      <c r="B63" s="5">
        <v>2022</v>
      </c>
      <c r="C63" s="6">
        <v>44694</v>
      </c>
      <c r="D63" s="5" t="s">
        <v>72</v>
      </c>
      <c r="E63" s="5" t="s">
        <v>209</v>
      </c>
      <c r="F63" s="5" t="s">
        <v>209</v>
      </c>
      <c r="G63" s="5" t="s">
        <v>264</v>
      </c>
      <c r="H63" s="5" t="s">
        <v>19</v>
      </c>
      <c r="I63" s="16">
        <f>(C63-VLOOKUP(G63,Riders!$A$2:$C$2000,2,FALSE))/365</f>
        <v>22.210958904109589</v>
      </c>
      <c r="J63" s="5">
        <v>4</v>
      </c>
    </row>
    <row r="64" spans="1:12">
      <c r="A64" s="5" t="s">
        <v>94</v>
      </c>
      <c r="B64" s="5">
        <v>2022</v>
      </c>
      <c r="C64" s="6">
        <v>44694</v>
      </c>
      <c r="D64" s="5" t="s">
        <v>72</v>
      </c>
      <c r="E64" s="5" t="s">
        <v>209</v>
      </c>
      <c r="F64" s="5" t="s">
        <v>209</v>
      </c>
      <c r="G64" s="5" t="s">
        <v>629</v>
      </c>
      <c r="H64" s="5" t="s">
        <v>239</v>
      </c>
      <c r="I64" s="16">
        <f>(C64-VLOOKUP(G64,Riders!$A$2:$C$2000,2,FALSE))/365</f>
        <v>24.980821917808218</v>
      </c>
      <c r="J64" s="5">
        <v>5</v>
      </c>
    </row>
    <row r="65" spans="1:12">
      <c r="A65" s="5" t="s">
        <v>94</v>
      </c>
      <c r="B65" s="5">
        <v>2022</v>
      </c>
      <c r="C65" s="6">
        <v>44694</v>
      </c>
      <c r="D65" s="5" t="s">
        <v>72</v>
      </c>
      <c r="E65" s="5" t="s">
        <v>209</v>
      </c>
      <c r="F65" s="5" t="s">
        <v>209</v>
      </c>
      <c r="G65" s="5" t="s">
        <v>604</v>
      </c>
      <c r="H65" s="5" t="s">
        <v>27</v>
      </c>
      <c r="I65" s="16">
        <f>(C65-VLOOKUP(G65,Riders!$A$2:$C$2000,2,FALSE))/365</f>
        <v>20.452054794520549</v>
      </c>
      <c r="J65" s="5">
        <v>6</v>
      </c>
    </row>
    <row r="66" spans="1:12">
      <c r="A66" s="5" t="s">
        <v>94</v>
      </c>
      <c r="B66" s="5">
        <v>2022</v>
      </c>
      <c r="C66" s="6">
        <v>44694</v>
      </c>
      <c r="D66" s="5" t="s">
        <v>72</v>
      </c>
      <c r="E66" s="5" t="s">
        <v>209</v>
      </c>
      <c r="F66" s="5" t="s">
        <v>209</v>
      </c>
      <c r="G66" s="5" t="s">
        <v>627</v>
      </c>
      <c r="H66" s="5" t="s">
        <v>36</v>
      </c>
      <c r="I66" s="16">
        <f>(C66-VLOOKUP(G66,Riders!$A$2:$C$2000,2,FALSE))/365</f>
        <v>19.287671232876711</v>
      </c>
      <c r="J66" s="5">
        <v>7</v>
      </c>
    </row>
    <row r="67" spans="1:12">
      <c r="A67" s="5" t="s">
        <v>94</v>
      </c>
      <c r="B67" s="5">
        <v>2022</v>
      </c>
      <c r="C67" s="6">
        <v>44694</v>
      </c>
      <c r="D67" s="5" t="s">
        <v>72</v>
      </c>
      <c r="E67" s="5" t="s">
        <v>209</v>
      </c>
      <c r="F67" s="5" t="s">
        <v>209</v>
      </c>
      <c r="G67" s="5" t="s">
        <v>585</v>
      </c>
      <c r="H67" s="5" t="s">
        <v>61</v>
      </c>
      <c r="I67" s="16">
        <f>(C67-VLOOKUP(G67,Riders!$A$2:$C$2000,2,FALSE))/365</f>
        <v>22.832876712328765</v>
      </c>
      <c r="J67" s="5">
        <v>8</v>
      </c>
    </row>
    <row r="68" spans="1:12">
      <c r="A68" s="5" t="s">
        <v>94</v>
      </c>
      <c r="B68" s="5">
        <v>2022</v>
      </c>
      <c r="C68" s="6">
        <v>44694</v>
      </c>
      <c r="D68" s="5" t="s">
        <v>72</v>
      </c>
      <c r="E68" s="5" t="s">
        <v>209</v>
      </c>
      <c r="F68" s="5" t="s">
        <v>209</v>
      </c>
      <c r="G68" s="5" t="s">
        <v>568</v>
      </c>
      <c r="H68" s="5" t="s">
        <v>56</v>
      </c>
      <c r="I68" s="16">
        <f>(C68-VLOOKUP(G68,Riders!$A$2:$C$2000,2,FALSE))/365</f>
        <v>28.046575342465754</v>
      </c>
      <c r="J68" s="5">
        <v>9</v>
      </c>
    </row>
    <row r="69" spans="1:12">
      <c r="A69" s="5" t="s">
        <v>94</v>
      </c>
      <c r="B69" s="5">
        <v>2022</v>
      </c>
      <c r="C69" s="6">
        <v>44694</v>
      </c>
      <c r="D69" s="5" t="s">
        <v>72</v>
      </c>
      <c r="E69" s="5" t="s">
        <v>209</v>
      </c>
      <c r="F69" s="5" t="s">
        <v>209</v>
      </c>
      <c r="G69" s="5" t="s">
        <v>571</v>
      </c>
      <c r="H69" s="5" t="s">
        <v>40</v>
      </c>
      <c r="I69" s="16">
        <f>(C69-VLOOKUP(G69,Riders!$A$2:$C$2000,2,FALSE))/365</f>
        <v>20.342465753424658</v>
      </c>
      <c r="J69" s="5">
        <v>10</v>
      </c>
    </row>
    <row r="70" spans="1:12">
      <c r="A70" s="5" t="s">
        <v>94</v>
      </c>
      <c r="B70" s="5">
        <v>2022</v>
      </c>
      <c r="C70" s="6">
        <v>44694</v>
      </c>
      <c r="D70" s="5" t="s">
        <v>72</v>
      </c>
      <c r="E70" s="5" t="s">
        <v>209</v>
      </c>
      <c r="F70" s="5" t="s">
        <v>209</v>
      </c>
      <c r="G70" s="5" t="s">
        <v>581</v>
      </c>
      <c r="H70" s="5" t="s">
        <v>15</v>
      </c>
      <c r="I70" s="16" t="e">
        <f>(C70-VLOOKUP(G70,Riders!$A$2:$C$2000,2,FALSE))/365</f>
        <v>#N/A</v>
      </c>
      <c r="J70" s="5">
        <v>11</v>
      </c>
    </row>
    <row r="71" spans="1:12">
      <c r="A71" s="5" t="s">
        <v>94</v>
      </c>
      <c r="B71" s="5">
        <v>2022</v>
      </c>
      <c r="C71" s="6">
        <v>44694</v>
      </c>
      <c r="D71" s="5" t="s">
        <v>72</v>
      </c>
      <c r="E71" s="5" t="s">
        <v>209</v>
      </c>
      <c r="F71" s="5" t="s">
        <v>209</v>
      </c>
      <c r="G71" s="5" t="s">
        <v>236</v>
      </c>
      <c r="H71" s="5" t="s">
        <v>237</v>
      </c>
      <c r="I71" s="16" t="e">
        <f>(C71-VLOOKUP(G71,Riders!$A$2:$C$2000,2,FALSE))/365</f>
        <v>#N/A</v>
      </c>
      <c r="J71" s="5">
        <v>12</v>
      </c>
    </row>
    <row r="72" spans="1:12">
      <c r="A72" s="5" t="s">
        <v>94</v>
      </c>
      <c r="B72" s="5">
        <v>2022</v>
      </c>
      <c r="C72" s="6">
        <v>44694</v>
      </c>
      <c r="D72" s="5" t="s">
        <v>72</v>
      </c>
      <c r="E72" s="5" t="s">
        <v>209</v>
      </c>
      <c r="F72" s="5" t="s">
        <v>209</v>
      </c>
      <c r="G72" s="5" t="s">
        <v>1069</v>
      </c>
      <c r="H72" s="5" t="s">
        <v>38</v>
      </c>
      <c r="I72" s="16">
        <f>(C72-VLOOKUP(G72,Riders!$A$2:$C$2000,2,FALSE))/365</f>
        <v>27.13150684931507</v>
      </c>
      <c r="J72" s="5">
        <v>13</v>
      </c>
    </row>
    <row r="73" spans="1:12">
      <c r="A73" s="5" t="s">
        <v>94</v>
      </c>
      <c r="B73" s="5">
        <v>2022</v>
      </c>
      <c r="C73" s="6">
        <v>44694</v>
      </c>
      <c r="D73" s="5" t="s">
        <v>72</v>
      </c>
      <c r="E73" s="5" t="s">
        <v>209</v>
      </c>
      <c r="F73" s="5" t="s">
        <v>209</v>
      </c>
      <c r="G73" s="5" t="s">
        <v>4964</v>
      </c>
      <c r="H73" s="5" t="s">
        <v>49</v>
      </c>
      <c r="I73" s="16">
        <f>(C73-VLOOKUP(G73,Riders!$A$2:$C$2000,2,FALSE))/365</f>
        <v>20.147945205479452</v>
      </c>
      <c r="J73" s="5">
        <v>14</v>
      </c>
    </row>
    <row r="74" spans="1:12">
      <c r="A74" s="5" t="s">
        <v>94</v>
      </c>
      <c r="B74" s="5">
        <v>2022</v>
      </c>
      <c r="C74" s="6">
        <v>44694</v>
      </c>
      <c r="D74" s="5" t="s">
        <v>72</v>
      </c>
      <c r="E74" s="5" t="s">
        <v>209</v>
      </c>
      <c r="F74" s="5" t="s">
        <v>209</v>
      </c>
      <c r="G74" s="5" t="s">
        <v>265</v>
      </c>
      <c r="H74" s="5" t="s">
        <v>51</v>
      </c>
      <c r="I74" s="16">
        <f>(C74-VLOOKUP(G74,Riders!$A$2:$C$2000,2,FALSE))/365</f>
        <v>20.279452054794522</v>
      </c>
      <c r="J74" s="5">
        <v>15</v>
      </c>
    </row>
    <row r="75" spans="1:12">
      <c r="A75" s="5" t="s">
        <v>94</v>
      </c>
      <c r="B75" s="5">
        <v>2022</v>
      </c>
      <c r="C75" s="6">
        <v>44694</v>
      </c>
      <c r="D75" s="5" t="s">
        <v>72</v>
      </c>
      <c r="E75" s="5" t="s">
        <v>209</v>
      </c>
      <c r="F75" s="5" t="s">
        <v>209</v>
      </c>
      <c r="G75" s="5" t="s">
        <v>267</v>
      </c>
      <c r="H75" s="5" t="s">
        <v>268</v>
      </c>
      <c r="I75" s="16">
        <f>(C75-VLOOKUP(G75,Riders!$A$2:$C$2000,2,FALSE))/365</f>
        <v>28.350684931506848</v>
      </c>
      <c r="J75" s="5">
        <v>16</v>
      </c>
    </row>
    <row r="76" spans="1:12">
      <c r="A76" s="5" t="s">
        <v>94</v>
      </c>
      <c r="B76" s="5">
        <v>2022</v>
      </c>
      <c r="C76" s="6">
        <v>44694</v>
      </c>
      <c r="D76" s="5" t="s">
        <v>72</v>
      </c>
      <c r="E76" s="5" t="s">
        <v>209</v>
      </c>
      <c r="F76" s="5" t="s">
        <v>209</v>
      </c>
      <c r="G76" s="5" t="s">
        <v>587</v>
      </c>
      <c r="H76" s="5" t="s">
        <v>44</v>
      </c>
      <c r="I76" s="16">
        <f>(C76-VLOOKUP(G76,Riders!$A$2:$C$2000,2,FALSE))/365</f>
        <v>20.802739726027397</v>
      </c>
      <c r="J76" s="5">
        <v>17</v>
      </c>
    </row>
    <row r="77" spans="1:12">
      <c r="A77" s="5" t="s">
        <v>94</v>
      </c>
      <c r="B77" s="5">
        <v>2022</v>
      </c>
      <c r="C77" s="6">
        <v>44694</v>
      </c>
      <c r="D77" s="5" t="s">
        <v>72</v>
      </c>
      <c r="E77" s="5" t="s">
        <v>209</v>
      </c>
      <c r="F77" s="5" t="s">
        <v>209</v>
      </c>
      <c r="G77" s="4" t="s">
        <v>591</v>
      </c>
      <c r="H77" s="5" t="s">
        <v>271</v>
      </c>
      <c r="I77" s="16">
        <f>(C77-VLOOKUP(G77,Riders!$A$2:$C$2000,2,FALSE))/365</f>
        <v>23.8</v>
      </c>
      <c r="J77" s="5">
        <v>18</v>
      </c>
    </row>
    <row r="78" spans="1:12">
      <c r="A78" s="1" t="s">
        <v>103</v>
      </c>
      <c r="B78" s="1">
        <v>2022</v>
      </c>
      <c r="C78" s="2">
        <v>44673</v>
      </c>
      <c r="D78" s="1" t="s">
        <v>72</v>
      </c>
      <c r="E78" s="1" t="s">
        <v>518</v>
      </c>
      <c r="F78" s="1">
        <v>1</v>
      </c>
      <c r="G78" s="1" t="s">
        <v>331</v>
      </c>
      <c r="H78" s="1" t="s">
        <v>98</v>
      </c>
      <c r="I78" s="1"/>
      <c r="J78" s="1">
        <v>1</v>
      </c>
      <c r="K78" s="7">
        <v>0.26666666666666666</v>
      </c>
      <c r="L78">
        <v>46.875</v>
      </c>
    </row>
    <row r="79" spans="1:12">
      <c r="A79" s="1" t="s">
        <v>103</v>
      </c>
      <c r="B79" s="1">
        <v>2022</v>
      </c>
      <c r="C79" s="2">
        <v>44673</v>
      </c>
      <c r="D79" s="1" t="s">
        <v>72</v>
      </c>
      <c r="E79" s="1" t="s">
        <v>518</v>
      </c>
      <c r="F79" s="1">
        <v>1</v>
      </c>
      <c r="G79" s="1" t="s">
        <v>629</v>
      </c>
      <c r="H79" s="1" t="s">
        <v>239</v>
      </c>
      <c r="I79" s="1"/>
      <c r="J79" s="1">
        <v>2</v>
      </c>
    </row>
    <row r="80" spans="1:12">
      <c r="A80" s="1" t="s">
        <v>103</v>
      </c>
      <c r="B80" s="1">
        <v>2022</v>
      </c>
      <c r="C80" s="2">
        <v>44673</v>
      </c>
      <c r="D80" s="1" t="s">
        <v>72</v>
      </c>
      <c r="E80" s="1" t="s">
        <v>518</v>
      </c>
      <c r="F80" s="1">
        <v>1</v>
      </c>
      <c r="G80" s="1" t="s">
        <v>339</v>
      </c>
      <c r="H80" s="1" t="s">
        <v>25</v>
      </c>
      <c r="I80" s="1"/>
      <c r="J80" s="1">
        <v>3</v>
      </c>
    </row>
    <row r="81" spans="1:12">
      <c r="A81" s="1" t="s">
        <v>103</v>
      </c>
      <c r="B81" s="1">
        <v>2022</v>
      </c>
      <c r="C81" s="2">
        <v>44673</v>
      </c>
      <c r="D81" s="1" t="s">
        <v>72</v>
      </c>
      <c r="E81" s="1" t="s">
        <v>518</v>
      </c>
      <c r="F81" s="1">
        <v>1</v>
      </c>
      <c r="G81" s="1" t="s">
        <v>563</v>
      </c>
      <c r="H81" s="1" t="s">
        <v>17</v>
      </c>
      <c r="I81" s="1"/>
      <c r="J81" s="1">
        <v>4</v>
      </c>
    </row>
    <row r="82" spans="1:12">
      <c r="A82" s="1" t="s">
        <v>103</v>
      </c>
      <c r="B82" s="1">
        <v>2022</v>
      </c>
      <c r="C82" s="2">
        <v>44673</v>
      </c>
      <c r="D82" s="1" t="s">
        <v>72</v>
      </c>
      <c r="E82" s="1" t="s">
        <v>518</v>
      </c>
      <c r="F82" s="1">
        <v>1</v>
      </c>
      <c r="G82" s="1" t="s">
        <v>257</v>
      </c>
      <c r="H82" s="1" t="s">
        <v>21</v>
      </c>
      <c r="I82" s="1"/>
      <c r="J82" s="1">
        <v>5</v>
      </c>
    </row>
    <row r="83" spans="1:12">
      <c r="A83" s="1" t="s">
        <v>103</v>
      </c>
      <c r="B83" s="1">
        <v>2022</v>
      </c>
      <c r="C83" s="2">
        <v>44673</v>
      </c>
      <c r="D83" s="1" t="s">
        <v>72</v>
      </c>
      <c r="E83" s="1" t="s">
        <v>518</v>
      </c>
      <c r="F83" s="1">
        <v>1</v>
      </c>
      <c r="G83" s="1" t="s">
        <v>578</v>
      </c>
      <c r="H83" s="1" t="s">
        <v>67</v>
      </c>
      <c r="I83" s="1"/>
      <c r="J83" s="1">
        <v>6</v>
      </c>
    </row>
    <row r="84" spans="1:12">
      <c r="A84" s="1" t="s">
        <v>103</v>
      </c>
      <c r="B84" s="1">
        <v>2022</v>
      </c>
      <c r="C84" s="2">
        <v>44673</v>
      </c>
      <c r="D84" s="1" t="s">
        <v>72</v>
      </c>
      <c r="E84" s="1" t="s">
        <v>518</v>
      </c>
      <c r="F84" s="1">
        <v>1</v>
      </c>
      <c r="G84" s="1" t="s">
        <v>281</v>
      </c>
      <c r="H84" s="1" t="s">
        <v>29</v>
      </c>
      <c r="I84" s="1"/>
      <c r="J84" s="1">
        <v>7</v>
      </c>
    </row>
    <row r="85" spans="1:12">
      <c r="A85" s="1" t="s">
        <v>103</v>
      </c>
      <c r="B85" s="1">
        <v>2022</v>
      </c>
      <c r="C85" s="2">
        <v>44673</v>
      </c>
      <c r="D85" s="1" t="s">
        <v>72</v>
      </c>
      <c r="E85" s="1" t="s">
        <v>518</v>
      </c>
      <c r="F85" s="1">
        <v>1</v>
      </c>
      <c r="G85" s="1" t="s">
        <v>227</v>
      </c>
      <c r="H85" s="1" t="s">
        <v>228</v>
      </c>
      <c r="I85" s="1"/>
      <c r="J85" s="1">
        <v>8</v>
      </c>
    </row>
    <row r="86" spans="1:12">
      <c r="A86" s="1" t="s">
        <v>103</v>
      </c>
      <c r="B86" s="1">
        <v>2022</v>
      </c>
      <c r="C86" s="2">
        <v>44673</v>
      </c>
      <c r="D86" s="1" t="s">
        <v>72</v>
      </c>
      <c r="E86" s="1" t="s">
        <v>518</v>
      </c>
      <c r="F86" s="1">
        <v>1</v>
      </c>
      <c r="G86" s="1" t="s">
        <v>287</v>
      </c>
      <c r="H86" s="1" t="s">
        <v>47</v>
      </c>
      <c r="I86" s="1"/>
      <c r="J86" s="1">
        <v>9</v>
      </c>
    </row>
    <row r="87" spans="1:12">
      <c r="A87" s="1" t="s">
        <v>103</v>
      </c>
      <c r="B87" s="1">
        <v>2022</v>
      </c>
      <c r="C87" s="2">
        <v>44673</v>
      </c>
      <c r="D87" s="1" t="s">
        <v>72</v>
      </c>
      <c r="E87" s="1" t="s">
        <v>518</v>
      </c>
      <c r="F87" s="1">
        <v>1</v>
      </c>
      <c r="G87" s="1" t="s">
        <v>285</v>
      </c>
      <c r="H87" s="1" t="s">
        <v>286</v>
      </c>
      <c r="I87" s="1"/>
      <c r="J87" s="1">
        <v>10</v>
      </c>
    </row>
    <row r="88" spans="1:12">
      <c r="A88" s="1" t="s">
        <v>103</v>
      </c>
      <c r="B88" s="1">
        <v>2022</v>
      </c>
      <c r="C88" s="2">
        <v>44673</v>
      </c>
      <c r="D88" s="1" t="s">
        <v>72</v>
      </c>
      <c r="E88" s="1" t="s">
        <v>518</v>
      </c>
      <c r="F88" s="1">
        <v>1</v>
      </c>
      <c r="G88" s="1" t="s">
        <v>603</v>
      </c>
      <c r="H88" s="1" t="s">
        <v>19</v>
      </c>
      <c r="I88" s="1"/>
      <c r="J88" s="1">
        <v>11</v>
      </c>
    </row>
    <row r="89" spans="1:12">
      <c r="A89" s="1" t="s">
        <v>103</v>
      </c>
      <c r="B89" s="1">
        <v>2022</v>
      </c>
      <c r="C89" s="2">
        <v>44673</v>
      </c>
      <c r="D89" s="1" t="s">
        <v>72</v>
      </c>
      <c r="E89" s="1" t="s">
        <v>518</v>
      </c>
      <c r="F89" s="1">
        <v>1</v>
      </c>
      <c r="G89" s="1" t="s">
        <v>4967</v>
      </c>
      <c r="H89" s="1" t="s">
        <v>49</v>
      </c>
      <c r="I89" s="1"/>
      <c r="J89" s="1">
        <v>12</v>
      </c>
    </row>
    <row r="90" spans="1:12">
      <c r="A90" s="1" t="s">
        <v>103</v>
      </c>
      <c r="B90" s="1">
        <v>2022</v>
      </c>
      <c r="C90" s="2">
        <v>44673</v>
      </c>
      <c r="D90" s="1" t="s">
        <v>72</v>
      </c>
      <c r="E90" s="1" t="s">
        <v>518</v>
      </c>
      <c r="F90" s="1">
        <v>1</v>
      </c>
      <c r="G90" s="1" t="s">
        <v>304</v>
      </c>
      <c r="H90" s="1" t="s">
        <v>305</v>
      </c>
      <c r="I90" s="1"/>
      <c r="J90" s="1">
        <v>13</v>
      </c>
    </row>
    <row r="91" spans="1:12">
      <c r="A91" s="1" t="s">
        <v>103</v>
      </c>
      <c r="B91" s="1">
        <v>2022</v>
      </c>
      <c r="C91" s="2">
        <v>44673</v>
      </c>
      <c r="D91" s="1" t="s">
        <v>72</v>
      </c>
      <c r="E91" s="1" t="s">
        <v>518</v>
      </c>
      <c r="F91" s="1">
        <v>1</v>
      </c>
      <c r="G91" s="1" t="s">
        <v>267</v>
      </c>
      <c r="H91" s="1" t="s">
        <v>268</v>
      </c>
      <c r="I91" s="1"/>
      <c r="J91" s="1">
        <v>14</v>
      </c>
    </row>
    <row r="92" spans="1:12">
      <c r="A92" s="5" t="s">
        <v>103</v>
      </c>
      <c r="B92" s="5">
        <v>2022</v>
      </c>
      <c r="C92" s="6">
        <v>44673</v>
      </c>
      <c r="D92" s="5" t="s">
        <v>72</v>
      </c>
      <c r="E92" s="5" t="s">
        <v>518</v>
      </c>
      <c r="F92" s="5">
        <v>2</v>
      </c>
      <c r="G92" s="5" t="s">
        <v>226</v>
      </c>
      <c r="H92" s="5" t="s">
        <v>40</v>
      </c>
      <c r="I92" s="5"/>
      <c r="J92" s="5">
        <v>1</v>
      </c>
      <c r="K92" s="7">
        <v>0.27152777777777776</v>
      </c>
      <c r="L92">
        <v>46.036000000000001</v>
      </c>
    </row>
    <row r="93" spans="1:12">
      <c r="A93" s="5" t="s">
        <v>103</v>
      </c>
      <c r="B93" s="5">
        <v>2022</v>
      </c>
      <c r="C93" s="6">
        <v>44673</v>
      </c>
      <c r="D93" s="5" t="s">
        <v>72</v>
      </c>
      <c r="E93" s="5" t="s">
        <v>518</v>
      </c>
      <c r="F93" s="5">
        <v>2</v>
      </c>
      <c r="G93" s="5" t="s">
        <v>279</v>
      </c>
      <c r="H93" s="5" t="s">
        <v>53</v>
      </c>
      <c r="I93" s="5"/>
      <c r="J93" s="5">
        <v>2</v>
      </c>
    </row>
    <row r="94" spans="1:12">
      <c r="A94" s="5" t="s">
        <v>103</v>
      </c>
      <c r="B94" s="5">
        <v>2022</v>
      </c>
      <c r="C94" s="6">
        <v>44673</v>
      </c>
      <c r="D94" s="5" t="s">
        <v>72</v>
      </c>
      <c r="E94" s="5" t="s">
        <v>518</v>
      </c>
      <c r="F94" s="5">
        <v>2</v>
      </c>
      <c r="G94" s="5" t="s">
        <v>240</v>
      </c>
      <c r="H94" s="5" t="s">
        <v>56</v>
      </c>
      <c r="I94" s="5"/>
      <c r="J94" s="5">
        <v>3</v>
      </c>
    </row>
    <row r="95" spans="1:12">
      <c r="A95" s="5" t="s">
        <v>103</v>
      </c>
      <c r="B95" s="5">
        <v>2022</v>
      </c>
      <c r="C95" s="6">
        <v>44673</v>
      </c>
      <c r="D95" s="5" t="s">
        <v>72</v>
      </c>
      <c r="E95" s="5" t="s">
        <v>518</v>
      </c>
      <c r="F95" s="5">
        <v>2</v>
      </c>
      <c r="G95" s="5" t="s">
        <v>142</v>
      </c>
      <c r="H95" s="5" t="s">
        <v>61</v>
      </c>
      <c r="I95" s="5"/>
      <c r="J95" s="5">
        <v>4</v>
      </c>
    </row>
    <row r="96" spans="1:12">
      <c r="A96" s="5" t="s">
        <v>103</v>
      </c>
      <c r="B96" s="5">
        <v>2022</v>
      </c>
      <c r="C96" s="6">
        <v>44673</v>
      </c>
      <c r="D96" s="5" t="s">
        <v>72</v>
      </c>
      <c r="E96" s="5" t="s">
        <v>518</v>
      </c>
      <c r="F96" s="5">
        <v>2</v>
      </c>
      <c r="G96" s="5" t="s">
        <v>221</v>
      </c>
      <c r="H96" s="5" t="s">
        <v>27</v>
      </c>
      <c r="I96" s="5"/>
      <c r="J96" s="5">
        <v>5</v>
      </c>
    </row>
    <row r="97" spans="1:12">
      <c r="A97" s="5" t="s">
        <v>103</v>
      </c>
      <c r="B97" s="5">
        <v>2022</v>
      </c>
      <c r="C97" s="6">
        <v>44673</v>
      </c>
      <c r="D97" s="5" t="s">
        <v>72</v>
      </c>
      <c r="E97" s="5" t="s">
        <v>518</v>
      </c>
      <c r="F97" s="5">
        <v>2</v>
      </c>
      <c r="G97" s="5" t="s">
        <v>236</v>
      </c>
      <c r="H97" s="5" t="s">
        <v>237</v>
      </c>
      <c r="I97" s="5"/>
      <c r="J97" s="5">
        <v>6</v>
      </c>
    </row>
    <row r="98" spans="1:12">
      <c r="A98" s="5" t="s">
        <v>103</v>
      </c>
      <c r="B98" s="5">
        <v>2022</v>
      </c>
      <c r="C98" s="6">
        <v>44673</v>
      </c>
      <c r="D98" s="5" t="s">
        <v>72</v>
      </c>
      <c r="E98" s="5" t="s">
        <v>518</v>
      </c>
      <c r="F98" s="5">
        <v>2</v>
      </c>
      <c r="G98" s="5" t="s">
        <v>266</v>
      </c>
      <c r="H98" s="5" t="s">
        <v>106</v>
      </c>
      <c r="I98" s="5"/>
      <c r="J98" s="5">
        <v>7</v>
      </c>
    </row>
    <row r="99" spans="1:12">
      <c r="A99" s="5" t="s">
        <v>103</v>
      </c>
      <c r="B99" s="5">
        <v>2022</v>
      </c>
      <c r="C99" s="6">
        <v>44673</v>
      </c>
      <c r="D99" s="5" t="s">
        <v>72</v>
      </c>
      <c r="E99" s="5" t="s">
        <v>518</v>
      </c>
      <c r="F99" s="5">
        <v>2</v>
      </c>
      <c r="G99" s="5" t="s">
        <v>581</v>
      </c>
      <c r="H99" s="5" t="s">
        <v>15</v>
      </c>
      <c r="I99" s="5"/>
      <c r="J99" s="5">
        <v>8</v>
      </c>
    </row>
    <row r="100" spans="1:12">
      <c r="A100" s="5" t="s">
        <v>103</v>
      </c>
      <c r="B100" s="5">
        <v>2022</v>
      </c>
      <c r="C100" s="6">
        <v>44673</v>
      </c>
      <c r="D100" s="5" t="s">
        <v>72</v>
      </c>
      <c r="E100" s="5" t="s">
        <v>518</v>
      </c>
      <c r="F100" s="5">
        <v>2</v>
      </c>
      <c r="G100" s="5" t="s">
        <v>265</v>
      </c>
      <c r="H100" s="5" t="s">
        <v>51</v>
      </c>
      <c r="I100" s="5"/>
      <c r="J100" s="5">
        <v>9</v>
      </c>
    </row>
    <row r="101" spans="1:12">
      <c r="A101" s="5" t="s">
        <v>103</v>
      </c>
      <c r="B101" s="5">
        <v>2022</v>
      </c>
      <c r="C101" s="6">
        <v>44673</v>
      </c>
      <c r="D101" s="5" t="s">
        <v>72</v>
      </c>
      <c r="E101" s="5" t="s">
        <v>518</v>
      </c>
      <c r="F101" s="5">
        <v>2</v>
      </c>
      <c r="G101" s="5" t="s">
        <v>224</v>
      </c>
      <c r="H101" s="5" t="s">
        <v>225</v>
      </c>
      <c r="I101" s="5"/>
      <c r="J101" s="5">
        <v>10</v>
      </c>
    </row>
    <row r="102" spans="1:12">
      <c r="A102" s="5" t="s">
        <v>103</v>
      </c>
      <c r="B102" s="5">
        <v>2022</v>
      </c>
      <c r="C102" s="6">
        <v>44673</v>
      </c>
      <c r="D102" s="5" t="s">
        <v>72</v>
      </c>
      <c r="E102" s="5" t="s">
        <v>518</v>
      </c>
      <c r="F102" s="5">
        <v>2</v>
      </c>
      <c r="G102" s="5" t="s">
        <v>253</v>
      </c>
      <c r="H102" s="5" t="s">
        <v>254</v>
      </c>
      <c r="I102" s="5"/>
      <c r="J102" s="5">
        <v>11</v>
      </c>
    </row>
    <row r="103" spans="1:12">
      <c r="A103" s="5" t="s">
        <v>103</v>
      </c>
      <c r="B103" s="5">
        <v>2022</v>
      </c>
      <c r="C103" s="6">
        <v>44673</v>
      </c>
      <c r="D103" s="5" t="s">
        <v>72</v>
      </c>
      <c r="E103" s="5" t="s">
        <v>518</v>
      </c>
      <c r="F103" s="5">
        <v>2</v>
      </c>
      <c r="G103" s="5" t="s">
        <v>4966</v>
      </c>
      <c r="H103" s="5" t="s">
        <v>250</v>
      </c>
      <c r="I103" s="5"/>
      <c r="J103" s="5">
        <v>12</v>
      </c>
    </row>
    <row r="104" spans="1:12">
      <c r="A104" s="5" t="s">
        <v>103</v>
      </c>
      <c r="B104" s="5">
        <v>2022</v>
      </c>
      <c r="C104" s="6">
        <v>44673</v>
      </c>
      <c r="D104" s="5" t="s">
        <v>72</v>
      </c>
      <c r="E104" s="5" t="s">
        <v>518</v>
      </c>
      <c r="F104" s="5">
        <v>2</v>
      </c>
      <c r="G104" s="5" t="s">
        <v>616</v>
      </c>
      <c r="H104" s="5" t="s">
        <v>271</v>
      </c>
      <c r="I104" s="5"/>
      <c r="J104" s="5">
        <v>13</v>
      </c>
    </row>
    <row r="105" spans="1:12">
      <c r="A105" s="5" t="s">
        <v>103</v>
      </c>
      <c r="B105" s="5">
        <v>2022</v>
      </c>
      <c r="C105" s="6">
        <v>44673</v>
      </c>
      <c r="D105" s="5" t="s">
        <v>72</v>
      </c>
      <c r="E105" s="5" t="s">
        <v>518</v>
      </c>
      <c r="F105" s="5">
        <v>2</v>
      </c>
      <c r="G105" s="5" t="s">
        <v>272</v>
      </c>
      <c r="H105" s="5" t="s">
        <v>273</v>
      </c>
      <c r="I105" s="5"/>
      <c r="J105" s="5">
        <v>14</v>
      </c>
    </row>
    <row r="106" spans="1:12">
      <c r="A106" s="5" t="s">
        <v>103</v>
      </c>
      <c r="B106" s="5">
        <v>2022</v>
      </c>
      <c r="C106" s="6">
        <v>44673</v>
      </c>
      <c r="D106" s="5" t="s">
        <v>72</v>
      </c>
      <c r="E106" s="5" t="s">
        <v>518</v>
      </c>
      <c r="F106" s="5">
        <v>2</v>
      </c>
      <c r="G106" s="5" t="s">
        <v>617</v>
      </c>
      <c r="H106" s="5" t="s">
        <v>70</v>
      </c>
      <c r="I106" s="5"/>
      <c r="J106" s="5">
        <v>15</v>
      </c>
    </row>
    <row r="107" spans="1:12">
      <c r="A107" s="1" t="s">
        <v>103</v>
      </c>
      <c r="B107" s="1">
        <v>2022</v>
      </c>
      <c r="C107" s="2">
        <v>44673</v>
      </c>
      <c r="D107" s="1" t="s">
        <v>72</v>
      </c>
      <c r="E107" s="1" t="s">
        <v>209</v>
      </c>
      <c r="F107" s="1" t="s">
        <v>209</v>
      </c>
      <c r="G107" s="1" t="s">
        <v>226</v>
      </c>
      <c r="H107" s="1" t="s">
        <v>40</v>
      </c>
      <c r="I107" s="1"/>
      <c r="J107" s="1">
        <v>1</v>
      </c>
      <c r="K107" s="7">
        <v>0.88611111111111107</v>
      </c>
      <c r="L107">
        <v>37.381999999999998</v>
      </c>
    </row>
    <row r="108" spans="1:12">
      <c r="A108" s="1" t="s">
        <v>103</v>
      </c>
      <c r="B108" s="1">
        <v>2022</v>
      </c>
      <c r="C108" s="2">
        <v>44673</v>
      </c>
      <c r="D108" s="1" t="s">
        <v>72</v>
      </c>
      <c r="E108" s="1" t="s">
        <v>209</v>
      </c>
      <c r="F108" s="1" t="s">
        <v>209</v>
      </c>
      <c r="G108" s="1" t="s">
        <v>563</v>
      </c>
      <c r="H108" s="1" t="s">
        <v>17</v>
      </c>
      <c r="I108" s="1"/>
      <c r="J108" s="1">
        <v>2</v>
      </c>
    </row>
    <row r="109" spans="1:12">
      <c r="A109" s="1" t="s">
        <v>103</v>
      </c>
      <c r="B109" s="1">
        <v>2022</v>
      </c>
      <c r="C109" s="2">
        <v>44673</v>
      </c>
      <c r="D109" s="1" t="s">
        <v>72</v>
      </c>
      <c r="E109" s="1" t="s">
        <v>209</v>
      </c>
      <c r="F109" s="1" t="s">
        <v>209</v>
      </c>
      <c r="G109" s="1" t="s">
        <v>281</v>
      </c>
      <c r="H109" s="1" t="s">
        <v>29</v>
      </c>
      <c r="I109" s="1"/>
      <c r="J109" s="1">
        <v>3</v>
      </c>
    </row>
    <row r="110" spans="1:12">
      <c r="A110" s="1" t="s">
        <v>103</v>
      </c>
      <c r="B110" s="1">
        <v>2022</v>
      </c>
      <c r="C110" s="2">
        <v>44673</v>
      </c>
      <c r="D110" s="1" t="s">
        <v>72</v>
      </c>
      <c r="E110" s="1" t="s">
        <v>209</v>
      </c>
      <c r="F110" s="1" t="s">
        <v>209</v>
      </c>
      <c r="G110" s="1" t="s">
        <v>279</v>
      </c>
      <c r="H110" s="1" t="s">
        <v>53</v>
      </c>
      <c r="I110" s="1"/>
      <c r="J110" s="1">
        <v>4</v>
      </c>
    </row>
    <row r="111" spans="1:12">
      <c r="A111" s="1" t="s">
        <v>103</v>
      </c>
      <c r="B111" s="1">
        <v>2022</v>
      </c>
      <c r="C111" s="2">
        <v>44673</v>
      </c>
      <c r="D111" s="1" t="s">
        <v>72</v>
      </c>
      <c r="E111" s="1" t="s">
        <v>209</v>
      </c>
      <c r="F111" s="1" t="s">
        <v>209</v>
      </c>
      <c r="G111" s="1" t="s">
        <v>339</v>
      </c>
      <c r="H111" s="1" t="s">
        <v>25</v>
      </c>
      <c r="I111" s="1"/>
      <c r="J111" s="1">
        <v>5</v>
      </c>
    </row>
    <row r="112" spans="1:12">
      <c r="A112" s="1" t="s">
        <v>103</v>
      </c>
      <c r="B112" s="1">
        <v>2022</v>
      </c>
      <c r="C112" s="2">
        <v>44673</v>
      </c>
      <c r="D112" s="1" t="s">
        <v>72</v>
      </c>
      <c r="E112" s="1" t="s">
        <v>209</v>
      </c>
      <c r="F112" s="1" t="s">
        <v>209</v>
      </c>
      <c r="G112" s="1" t="s">
        <v>221</v>
      </c>
      <c r="H112" s="1" t="s">
        <v>27</v>
      </c>
      <c r="I112" s="1"/>
      <c r="J112" s="1">
        <v>6</v>
      </c>
    </row>
    <row r="113" spans="1:10">
      <c r="A113" s="1" t="s">
        <v>103</v>
      </c>
      <c r="B113" s="1">
        <v>2022</v>
      </c>
      <c r="C113" s="2">
        <v>44673</v>
      </c>
      <c r="D113" s="1" t="s">
        <v>72</v>
      </c>
      <c r="E113" s="1" t="s">
        <v>209</v>
      </c>
      <c r="F113" s="1" t="s">
        <v>209</v>
      </c>
      <c r="G113" s="1" t="s">
        <v>629</v>
      </c>
      <c r="H113" s="1" t="s">
        <v>239</v>
      </c>
      <c r="I113" s="1"/>
      <c r="J113" s="1">
        <v>7</v>
      </c>
    </row>
    <row r="114" spans="1:10">
      <c r="A114" s="1" t="s">
        <v>103</v>
      </c>
      <c r="B114" s="1">
        <v>2022</v>
      </c>
      <c r="C114" s="2">
        <v>44673</v>
      </c>
      <c r="D114" s="1" t="s">
        <v>72</v>
      </c>
      <c r="E114" s="1" t="s">
        <v>209</v>
      </c>
      <c r="F114" s="1" t="s">
        <v>209</v>
      </c>
      <c r="G114" s="1" t="s">
        <v>142</v>
      </c>
      <c r="H114" s="1" t="s">
        <v>61</v>
      </c>
      <c r="I114" s="1"/>
      <c r="J114" s="1">
        <v>8</v>
      </c>
    </row>
    <row r="115" spans="1:10">
      <c r="A115" s="1" t="s">
        <v>103</v>
      </c>
      <c r="B115" s="1">
        <v>2022</v>
      </c>
      <c r="C115" s="2">
        <v>44673</v>
      </c>
      <c r="D115" s="1" t="s">
        <v>72</v>
      </c>
      <c r="E115" s="1" t="s">
        <v>209</v>
      </c>
      <c r="F115" s="1" t="s">
        <v>209</v>
      </c>
      <c r="G115" s="1" t="s">
        <v>227</v>
      </c>
      <c r="H115" s="1" t="s">
        <v>228</v>
      </c>
      <c r="I115" s="1"/>
      <c r="J115" s="1">
        <v>9</v>
      </c>
    </row>
    <row r="116" spans="1:10">
      <c r="A116" s="1" t="s">
        <v>103</v>
      </c>
      <c r="B116" s="1">
        <v>2022</v>
      </c>
      <c r="C116" s="2">
        <v>44673</v>
      </c>
      <c r="D116" s="1" t="s">
        <v>72</v>
      </c>
      <c r="E116" s="1" t="s">
        <v>209</v>
      </c>
      <c r="F116" s="1" t="s">
        <v>209</v>
      </c>
      <c r="G116" s="1" t="s">
        <v>331</v>
      </c>
      <c r="H116" s="1" t="s">
        <v>98</v>
      </c>
      <c r="I116" s="1"/>
      <c r="J116" s="1">
        <v>10</v>
      </c>
    </row>
    <row r="117" spans="1:10">
      <c r="A117" s="1" t="s">
        <v>103</v>
      </c>
      <c r="B117" s="1">
        <v>2022</v>
      </c>
      <c r="C117" s="2">
        <v>44673</v>
      </c>
      <c r="D117" s="1" t="s">
        <v>72</v>
      </c>
      <c r="E117" s="1" t="s">
        <v>209</v>
      </c>
      <c r="F117" s="1" t="s">
        <v>209</v>
      </c>
      <c r="G117" s="1" t="s">
        <v>581</v>
      </c>
      <c r="H117" s="1" t="s">
        <v>15</v>
      </c>
      <c r="I117" s="1"/>
      <c r="J117" s="1">
        <v>11</v>
      </c>
    </row>
    <row r="118" spans="1:10">
      <c r="A118" s="1" t="s">
        <v>103</v>
      </c>
      <c r="B118" s="1">
        <v>2022</v>
      </c>
      <c r="C118" s="2">
        <v>44673</v>
      </c>
      <c r="D118" s="1" t="s">
        <v>72</v>
      </c>
      <c r="E118" s="1" t="s">
        <v>209</v>
      </c>
      <c r="F118" s="1" t="s">
        <v>209</v>
      </c>
      <c r="G118" s="1" t="s">
        <v>240</v>
      </c>
      <c r="H118" s="1" t="s">
        <v>56</v>
      </c>
      <c r="I118" s="1"/>
      <c r="J118" s="1">
        <v>12</v>
      </c>
    </row>
    <row r="119" spans="1:10">
      <c r="A119" s="1" t="s">
        <v>103</v>
      </c>
      <c r="B119" s="1">
        <v>2022</v>
      </c>
      <c r="C119" s="2">
        <v>44673</v>
      </c>
      <c r="D119" s="1" t="s">
        <v>72</v>
      </c>
      <c r="E119" s="1" t="s">
        <v>209</v>
      </c>
      <c r="F119" s="1" t="s">
        <v>209</v>
      </c>
      <c r="G119" s="1" t="s">
        <v>236</v>
      </c>
      <c r="H119" s="1" t="s">
        <v>237</v>
      </c>
      <c r="I119" s="1"/>
      <c r="J119" s="1">
        <v>13</v>
      </c>
    </row>
    <row r="120" spans="1:10">
      <c r="A120" s="1" t="s">
        <v>103</v>
      </c>
      <c r="B120" s="1">
        <v>2022</v>
      </c>
      <c r="C120" s="2">
        <v>44673</v>
      </c>
      <c r="D120" s="1" t="s">
        <v>72</v>
      </c>
      <c r="E120" s="1" t="s">
        <v>209</v>
      </c>
      <c r="F120" s="1" t="s">
        <v>209</v>
      </c>
      <c r="G120" s="1" t="s">
        <v>265</v>
      </c>
      <c r="H120" s="1" t="s">
        <v>51</v>
      </c>
      <c r="I120" s="1"/>
      <c r="J120" s="1">
        <v>14</v>
      </c>
    </row>
    <row r="121" spans="1:10">
      <c r="A121" s="1" t="s">
        <v>103</v>
      </c>
      <c r="B121" s="1">
        <v>2022</v>
      </c>
      <c r="C121" s="2">
        <v>44673</v>
      </c>
      <c r="D121" s="1" t="s">
        <v>72</v>
      </c>
      <c r="E121" s="1" t="s">
        <v>209</v>
      </c>
      <c r="F121" s="1" t="s">
        <v>209</v>
      </c>
      <c r="G121" s="1" t="s">
        <v>285</v>
      </c>
      <c r="H121" s="1" t="s">
        <v>286</v>
      </c>
      <c r="I121" s="1"/>
      <c r="J121" s="1">
        <v>15</v>
      </c>
    </row>
    <row r="122" spans="1:10">
      <c r="A122" s="1" t="s">
        <v>103</v>
      </c>
      <c r="B122" s="1">
        <v>2022</v>
      </c>
      <c r="C122" s="2">
        <v>44673</v>
      </c>
      <c r="D122" s="1" t="s">
        <v>72</v>
      </c>
      <c r="E122" s="1" t="s">
        <v>209</v>
      </c>
      <c r="F122" s="1" t="s">
        <v>209</v>
      </c>
      <c r="G122" s="1" t="s">
        <v>287</v>
      </c>
      <c r="H122" s="1" t="s">
        <v>47</v>
      </c>
      <c r="I122" s="1"/>
      <c r="J122" s="1">
        <v>16</v>
      </c>
    </row>
    <row r="123" spans="1:10">
      <c r="A123" s="1" t="s">
        <v>103</v>
      </c>
      <c r="B123" s="1">
        <v>2022</v>
      </c>
      <c r="C123" s="2">
        <v>44673</v>
      </c>
      <c r="D123" s="1" t="s">
        <v>72</v>
      </c>
      <c r="E123" s="1" t="s">
        <v>209</v>
      </c>
      <c r="F123" s="1" t="s">
        <v>209</v>
      </c>
      <c r="G123" s="1" t="s">
        <v>578</v>
      </c>
      <c r="H123" s="1" t="s">
        <v>67</v>
      </c>
      <c r="I123" s="1"/>
      <c r="J123" s="1">
        <v>17</v>
      </c>
    </row>
    <row r="124" spans="1:10">
      <c r="A124" s="1" t="s">
        <v>103</v>
      </c>
      <c r="B124" s="1">
        <v>2022</v>
      </c>
      <c r="C124" s="2">
        <v>44673</v>
      </c>
      <c r="D124" s="1" t="s">
        <v>72</v>
      </c>
      <c r="E124" s="1" t="s">
        <v>209</v>
      </c>
      <c r="F124" s="1" t="s">
        <v>209</v>
      </c>
      <c r="G124" s="1" t="s">
        <v>266</v>
      </c>
      <c r="H124" s="1" t="s">
        <v>106</v>
      </c>
      <c r="I124" s="1"/>
      <c r="J124" s="1">
        <v>18</v>
      </c>
    </row>
    <row r="125" spans="1:10">
      <c r="A125" s="1" t="s">
        <v>103</v>
      </c>
      <c r="B125" s="1">
        <v>2022</v>
      </c>
      <c r="C125" s="2">
        <v>44673</v>
      </c>
      <c r="D125" s="1" t="s">
        <v>72</v>
      </c>
      <c r="E125" s="1" t="s">
        <v>209</v>
      </c>
      <c r="F125" s="1" t="s">
        <v>209</v>
      </c>
      <c r="G125" s="1" t="s">
        <v>253</v>
      </c>
      <c r="H125" s="1" t="s">
        <v>254</v>
      </c>
      <c r="I125" s="1"/>
      <c r="J125" s="1">
        <v>19</v>
      </c>
    </row>
    <row r="126" spans="1:10">
      <c r="A126" s="1" t="s">
        <v>103</v>
      </c>
      <c r="B126" s="1">
        <v>2022</v>
      </c>
      <c r="C126" s="2">
        <v>44673</v>
      </c>
      <c r="D126" s="1" t="s">
        <v>72</v>
      </c>
      <c r="E126" s="1" t="s">
        <v>209</v>
      </c>
      <c r="F126" s="1" t="s">
        <v>209</v>
      </c>
      <c r="G126" s="1" t="s">
        <v>257</v>
      </c>
      <c r="H126" s="1" t="s">
        <v>21</v>
      </c>
      <c r="I126" s="1"/>
      <c r="J126" s="1">
        <v>20</v>
      </c>
    </row>
    <row r="127" spans="1:10">
      <c r="A127" s="1" t="s">
        <v>103</v>
      </c>
      <c r="B127" s="1">
        <v>2022</v>
      </c>
      <c r="C127" s="2">
        <v>44673</v>
      </c>
      <c r="D127" s="1" t="s">
        <v>72</v>
      </c>
      <c r="E127" s="1" t="s">
        <v>209</v>
      </c>
      <c r="F127" s="1" t="s">
        <v>209</v>
      </c>
      <c r="G127" s="1" t="s">
        <v>224</v>
      </c>
      <c r="H127" s="1" t="s">
        <v>225</v>
      </c>
      <c r="I127" s="1"/>
      <c r="J127" s="1">
        <v>21</v>
      </c>
    </row>
    <row r="128" spans="1:10">
      <c r="A128" s="1" t="s">
        <v>103</v>
      </c>
      <c r="B128" s="1">
        <v>2022</v>
      </c>
      <c r="C128" s="2">
        <v>44673</v>
      </c>
      <c r="D128" s="1" t="s">
        <v>72</v>
      </c>
      <c r="E128" s="1" t="s">
        <v>209</v>
      </c>
      <c r="F128" s="1" t="s">
        <v>209</v>
      </c>
      <c r="G128" s="1" t="s">
        <v>4966</v>
      </c>
      <c r="H128" s="1" t="s">
        <v>250</v>
      </c>
      <c r="I128" s="1"/>
      <c r="J128" s="1">
        <v>22</v>
      </c>
    </row>
    <row r="129" spans="1:12">
      <c r="A129" s="1" t="s">
        <v>103</v>
      </c>
      <c r="B129" s="1">
        <v>2022</v>
      </c>
      <c r="C129" s="2">
        <v>44673</v>
      </c>
      <c r="D129" s="1" t="s">
        <v>72</v>
      </c>
      <c r="E129" s="1" t="s">
        <v>209</v>
      </c>
      <c r="F129" s="1" t="s">
        <v>209</v>
      </c>
      <c r="G129" s="1" t="s">
        <v>603</v>
      </c>
      <c r="H129" s="1" t="s">
        <v>19</v>
      </c>
      <c r="I129" s="1"/>
      <c r="J129" s="1">
        <v>23</v>
      </c>
    </row>
    <row r="130" spans="1:12">
      <c r="A130" s="5" t="s">
        <v>110</v>
      </c>
      <c r="B130" s="5">
        <v>2021</v>
      </c>
      <c r="C130" s="6">
        <v>44490</v>
      </c>
      <c r="D130" s="5" t="s">
        <v>13</v>
      </c>
      <c r="E130" s="5" t="s">
        <v>209</v>
      </c>
      <c r="F130" s="5" t="s">
        <v>209</v>
      </c>
      <c r="G130" s="5" t="s">
        <v>308</v>
      </c>
      <c r="H130" s="5" t="s">
        <v>53</v>
      </c>
      <c r="I130" s="5"/>
      <c r="J130" s="5">
        <v>1</v>
      </c>
      <c r="K130" s="7">
        <v>0.51666666666666672</v>
      </c>
      <c r="L130">
        <v>47.177</v>
      </c>
    </row>
    <row r="131" spans="1:12">
      <c r="A131" s="5" t="s">
        <v>110</v>
      </c>
      <c r="B131" s="5">
        <v>2021</v>
      </c>
      <c r="C131" s="6">
        <v>44490</v>
      </c>
      <c r="D131" s="5" t="s">
        <v>13</v>
      </c>
      <c r="E131" s="5" t="s">
        <v>209</v>
      </c>
      <c r="F131" s="5" t="s">
        <v>209</v>
      </c>
      <c r="G131" s="5" t="s">
        <v>243</v>
      </c>
      <c r="H131" s="5" t="s">
        <v>51</v>
      </c>
      <c r="I131" s="5"/>
      <c r="J131" s="5">
        <v>2</v>
      </c>
    </row>
    <row r="132" spans="1:12">
      <c r="A132" s="5" t="s">
        <v>110</v>
      </c>
      <c r="B132" s="5">
        <v>2021</v>
      </c>
      <c r="C132" s="6">
        <v>44490</v>
      </c>
      <c r="D132" s="5" t="s">
        <v>13</v>
      </c>
      <c r="E132" s="5" t="s">
        <v>209</v>
      </c>
      <c r="F132" s="5" t="s">
        <v>209</v>
      </c>
      <c r="G132" s="5" t="s">
        <v>219</v>
      </c>
      <c r="H132" s="5" t="s">
        <v>67</v>
      </c>
      <c r="I132" s="5"/>
      <c r="J132" s="5">
        <v>3</v>
      </c>
    </row>
    <row r="133" spans="1:12">
      <c r="A133" s="5" t="s">
        <v>110</v>
      </c>
      <c r="B133" s="5">
        <v>2021</v>
      </c>
      <c r="C133" s="6">
        <v>44490</v>
      </c>
      <c r="D133" s="5" t="s">
        <v>13</v>
      </c>
      <c r="E133" s="5" t="s">
        <v>209</v>
      </c>
      <c r="F133" s="5" t="s">
        <v>209</v>
      </c>
      <c r="G133" s="5" t="s">
        <v>4968</v>
      </c>
      <c r="H133" s="5" t="s">
        <v>112</v>
      </c>
      <c r="I133" s="5"/>
      <c r="J133" s="5">
        <v>4</v>
      </c>
    </row>
    <row r="134" spans="1:12">
      <c r="A134" s="5" t="s">
        <v>110</v>
      </c>
      <c r="B134" s="5">
        <v>2021</v>
      </c>
      <c r="C134" s="6">
        <v>44490</v>
      </c>
      <c r="D134" s="5" t="s">
        <v>13</v>
      </c>
      <c r="E134" s="5" t="s">
        <v>209</v>
      </c>
      <c r="F134" s="5" t="s">
        <v>209</v>
      </c>
      <c r="G134" s="5" t="s">
        <v>283</v>
      </c>
      <c r="H134" s="5" t="s">
        <v>123</v>
      </c>
      <c r="I134" s="5"/>
      <c r="J134" s="5">
        <v>5</v>
      </c>
    </row>
    <row r="135" spans="1:12">
      <c r="A135" s="5" t="s">
        <v>110</v>
      </c>
      <c r="B135" s="5">
        <v>2021</v>
      </c>
      <c r="C135" s="6">
        <v>44490</v>
      </c>
      <c r="D135" s="5" t="s">
        <v>13</v>
      </c>
      <c r="E135" s="5" t="s">
        <v>209</v>
      </c>
      <c r="F135" s="5" t="s">
        <v>209</v>
      </c>
      <c r="G135" s="5" t="s">
        <v>303</v>
      </c>
      <c r="H135" s="5" t="s">
        <v>175</v>
      </c>
      <c r="I135" s="5"/>
      <c r="J135" s="5">
        <v>6</v>
      </c>
    </row>
    <row r="136" spans="1:12">
      <c r="A136" s="5" t="s">
        <v>110</v>
      </c>
      <c r="B136" s="5">
        <v>2021</v>
      </c>
      <c r="C136" s="6">
        <v>44490</v>
      </c>
      <c r="D136" s="5" t="s">
        <v>13</v>
      </c>
      <c r="E136" s="5" t="s">
        <v>209</v>
      </c>
      <c r="F136" s="5" t="s">
        <v>209</v>
      </c>
      <c r="G136" s="5" t="s">
        <v>563</v>
      </c>
      <c r="H136" s="5" t="s">
        <v>17</v>
      </c>
      <c r="I136" s="5"/>
      <c r="J136" s="5">
        <v>7</v>
      </c>
    </row>
    <row r="137" spans="1:12">
      <c r="A137" s="5" t="s">
        <v>110</v>
      </c>
      <c r="B137" s="5">
        <v>2021</v>
      </c>
      <c r="C137" s="6">
        <v>44490</v>
      </c>
      <c r="D137" s="5" t="s">
        <v>13</v>
      </c>
      <c r="E137" s="5" t="s">
        <v>209</v>
      </c>
      <c r="F137" s="5" t="s">
        <v>209</v>
      </c>
      <c r="G137" s="5" t="s">
        <v>629</v>
      </c>
      <c r="H137" s="5" t="s">
        <v>239</v>
      </c>
      <c r="I137" s="5"/>
      <c r="J137" s="5">
        <v>8</v>
      </c>
    </row>
    <row r="138" spans="1:12">
      <c r="A138" s="5" t="s">
        <v>110</v>
      </c>
      <c r="B138" s="5">
        <v>2021</v>
      </c>
      <c r="C138" s="6">
        <v>44490</v>
      </c>
      <c r="D138" s="5" t="s">
        <v>13</v>
      </c>
      <c r="E138" s="5" t="s">
        <v>209</v>
      </c>
      <c r="F138" s="5" t="s">
        <v>209</v>
      </c>
      <c r="G138" s="5" t="s">
        <v>235</v>
      </c>
      <c r="H138" s="5" t="s">
        <v>61</v>
      </c>
      <c r="I138" s="5"/>
      <c r="J138" s="5">
        <v>9</v>
      </c>
    </row>
    <row r="139" spans="1:12">
      <c r="A139" s="5" t="s">
        <v>110</v>
      </c>
      <c r="B139" s="5">
        <v>2021</v>
      </c>
      <c r="C139" s="6">
        <v>44490</v>
      </c>
      <c r="D139" s="5" t="s">
        <v>13</v>
      </c>
      <c r="E139" s="5" t="s">
        <v>209</v>
      </c>
      <c r="F139" s="5" t="s">
        <v>209</v>
      </c>
      <c r="G139" s="5" t="s">
        <v>285</v>
      </c>
      <c r="H139" s="5" t="s">
        <v>286</v>
      </c>
      <c r="I139" s="5"/>
      <c r="J139" s="5">
        <v>10</v>
      </c>
    </row>
    <row r="140" spans="1:12">
      <c r="A140" s="5" t="s">
        <v>110</v>
      </c>
      <c r="B140" s="5">
        <v>2021</v>
      </c>
      <c r="C140" s="6">
        <v>44490</v>
      </c>
      <c r="D140" s="5" t="s">
        <v>13</v>
      </c>
      <c r="E140" s="5" t="s">
        <v>209</v>
      </c>
      <c r="F140" s="5" t="s">
        <v>209</v>
      </c>
      <c r="G140" s="5" t="s">
        <v>705</v>
      </c>
      <c r="H140" s="5" t="s">
        <v>21</v>
      </c>
      <c r="I140" s="5"/>
      <c r="J140" s="5">
        <v>11</v>
      </c>
    </row>
    <row r="141" spans="1:12">
      <c r="A141" s="5" t="s">
        <v>110</v>
      </c>
      <c r="B141" s="5">
        <v>2021</v>
      </c>
      <c r="C141" s="6">
        <v>44490</v>
      </c>
      <c r="D141" s="5" t="s">
        <v>13</v>
      </c>
      <c r="E141" s="5" t="s">
        <v>209</v>
      </c>
      <c r="F141" s="5" t="s">
        <v>209</v>
      </c>
      <c r="G141" s="5" t="s">
        <v>290</v>
      </c>
      <c r="H141" s="5" t="s">
        <v>237</v>
      </c>
      <c r="I141" s="5"/>
      <c r="J141" s="5">
        <v>12</v>
      </c>
    </row>
    <row r="142" spans="1:12">
      <c r="A142" s="5" t="s">
        <v>110</v>
      </c>
      <c r="B142" s="5">
        <v>2021</v>
      </c>
      <c r="C142" s="6">
        <v>44490</v>
      </c>
      <c r="D142" s="5" t="s">
        <v>13</v>
      </c>
      <c r="E142" s="5" t="s">
        <v>209</v>
      </c>
      <c r="F142" s="5" t="s">
        <v>209</v>
      </c>
      <c r="G142" s="5" t="s">
        <v>226</v>
      </c>
      <c r="H142" s="5" t="s">
        <v>40</v>
      </c>
      <c r="I142" s="5"/>
      <c r="J142" s="5">
        <v>13</v>
      </c>
    </row>
    <row r="143" spans="1:12">
      <c r="A143" s="5" t="s">
        <v>110</v>
      </c>
      <c r="B143" s="5">
        <v>2021</v>
      </c>
      <c r="C143" s="6">
        <v>44490</v>
      </c>
      <c r="D143" s="5" t="s">
        <v>13</v>
      </c>
      <c r="E143" s="5" t="s">
        <v>209</v>
      </c>
      <c r="F143" s="5" t="s">
        <v>209</v>
      </c>
      <c r="G143" s="5" t="s">
        <v>1393</v>
      </c>
      <c r="H143" s="5" t="s">
        <v>31</v>
      </c>
      <c r="I143" s="5"/>
      <c r="J143" s="5">
        <v>14</v>
      </c>
    </row>
    <row r="144" spans="1:12">
      <c r="A144" s="5" t="s">
        <v>110</v>
      </c>
      <c r="B144" s="5">
        <v>2021</v>
      </c>
      <c r="C144" s="6">
        <v>44490</v>
      </c>
      <c r="D144" s="5" t="s">
        <v>13</v>
      </c>
      <c r="E144" s="5" t="s">
        <v>209</v>
      </c>
      <c r="F144" s="5" t="s">
        <v>209</v>
      </c>
      <c r="G144" s="5" t="s">
        <v>287</v>
      </c>
      <c r="H144" s="5" t="s">
        <v>47</v>
      </c>
      <c r="I144" s="5"/>
      <c r="J144" s="5">
        <v>15</v>
      </c>
    </row>
    <row r="145" spans="1:12">
      <c r="A145" s="5" t="s">
        <v>110</v>
      </c>
      <c r="B145" s="5">
        <v>2021</v>
      </c>
      <c r="C145" s="6">
        <v>44490</v>
      </c>
      <c r="D145" s="5" t="s">
        <v>13</v>
      </c>
      <c r="E145" s="5" t="s">
        <v>209</v>
      </c>
      <c r="F145" s="5" t="s">
        <v>209</v>
      </c>
      <c r="G145" s="5" t="s">
        <v>266</v>
      </c>
      <c r="H145" s="5" t="s">
        <v>25</v>
      </c>
      <c r="I145" s="5"/>
      <c r="J145" s="5">
        <v>16</v>
      </c>
    </row>
    <row r="146" spans="1:12">
      <c r="A146" s="5" t="s">
        <v>110</v>
      </c>
      <c r="B146" s="5">
        <v>2021</v>
      </c>
      <c r="C146" s="6">
        <v>44490</v>
      </c>
      <c r="D146" s="5" t="s">
        <v>13</v>
      </c>
      <c r="E146" s="5" t="s">
        <v>209</v>
      </c>
      <c r="F146" s="5" t="s">
        <v>209</v>
      </c>
      <c r="G146" s="5" t="s">
        <v>224</v>
      </c>
      <c r="H146" s="5" t="s">
        <v>225</v>
      </c>
      <c r="I146" s="5"/>
      <c r="J146" s="5">
        <v>17</v>
      </c>
    </row>
    <row r="147" spans="1:12">
      <c r="A147" s="5" t="s">
        <v>110</v>
      </c>
      <c r="B147" s="5">
        <v>2021</v>
      </c>
      <c r="C147" s="6">
        <v>44490</v>
      </c>
      <c r="D147" s="5" t="s">
        <v>13</v>
      </c>
      <c r="E147" s="5" t="s">
        <v>209</v>
      </c>
      <c r="F147" s="5" t="s">
        <v>209</v>
      </c>
      <c r="G147" s="5" t="s">
        <v>587</v>
      </c>
      <c r="H147" s="5" t="s">
        <v>44</v>
      </c>
      <c r="I147" s="5"/>
      <c r="J147" s="5">
        <v>18</v>
      </c>
    </row>
    <row r="148" spans="1:12">
      <c r="A148" s="5" t="s">
        <v>110</v>
      </c>
      <c r="B148" s="5">
        <v>2021</v>
      </c>
      <c r="C148" s="6">
        <v>44490</v>
      </c>
      <c r="D148" s="5" t="s">
        <v>13</v>
      </c>
      <c r="E148" s="5" t="s">
        <v>209</v>
      </c>
      <c r="F148" s="5" t="s">
        <v>209</v>
      </c>
      <c r="G148" s="5" t="s">
        <v>284</v>
      </c>
      <c r="H148" s="5" t="s">
        <v>49</v>
      </c>
      <c r="I148" s="5"/>
      <c r="J148" s="5">
        <v>19</v>
      </c>
    </row>
    <row r="149" spans="1:12">
      <c r="A149" s="5" t="s">
        <v>110</v>
      </c>
      <c r="B149" s="5">
        <v>2021</v>
      </c>
      <c r="C149" s="6">
        <v>44490</v>
      </c>
      <c r="D149" s="5" t="s">
        <v>13</v>
      </c>
      <c r="E149" s="5" t="s">
        <v>209</v>
      </c>
      <c r="F149" s="5" t="s">
        <v>209</v>
      </c>
      <c r="G149" s="5" t="s">
        <v>604</v>
      </c>
      <c r="H149" s="5" t="s">
        <v>27</v>
      </c>
      <c r="I149" s="5"/>
      <c r="J149" s="5">
        <v>20</v>
      </c>
    </row>
    <row r="150" spans="1:12">
      <c r="A150" s="5" t="s">
        <v>110</v>
      </c>
      <c r="B150" s="5">
        <v>2021</v>
      </c>
      <c r="C150" s="6">
        <v>44490</v>
      </c>
      <c r="D150" s="5" t="s">
        <v>13</v>
      </c>
      <c r="E150" s="5" t="s">
        <v>209</v>
      </c>
      <c r="F150" s="5" t="s">
        <v>209</v>
      </c>
      <c r="G150" s="5" t="s">
        <v>617</v>
      </c>
      <c r="H150" s="5" t="s">
        <v>70</v>
      </c>
      <c r="I150" s="5"/>
      <c r="J150" s="5">
        <v>21</v>
      </c>
    </row>
    <row r="151" spans="1:12">
      <c r="A151" s="1" t="s">
        <v>71</v>
      </c>
      <c r="B151" s="1">
        <v>2021</v>
      </c>
      <c r="C151" s="2">
        <v>44449</v>
      </c>
      <c r="D151" s="1" t="s">
        <v>72</v>
      </c>
      <c r="E151" s="1" t="s">
        <v>209</v>
      </c>
      <c r="F151" s="1" t="s">
        <v>209</v>
      </c>
      <c r="G151" s="1" t="s">
        <v>587</v>
      </c>
      <c r="H151" s="1" t="s">
        <v>44</v>
      </c>
      <c r="I151" s="1"/>
      <c r="J151" s="1">
        <v>1</v>
      </c>
      <c r="K151" s="7">
        <v>0.42638888888888887</v>
      </c>
      <c r="L151">
        <v>43.96</v>
      </c>
    </row>
    <row r="152" spans="1:12">
      <c r="A152" s="1" t="s">
        <v>71</v>
      </c>
      <c r="B152" s="1">
        <v>2021</v>
      </c>
      <c r="C152" s="2">
        <v>44449</v>
      </c>
      <c r="D152" s="1" t="s">
        <v>72</v>
      </c>
      <c r="E152" s="1" t="s">
        <v>209</v>
      </c>
      <c r="F152" s="1" t="s">
        <v>209</v>
      </c>
      <c r="G152" s="1" t="s">
        <v>1393</v>
      </c>
      <c r="H152" s="1" t="s">
        <v>31</v>
      </c>
      <c r="I152" s="1"/>
      <c r="J152" s="1">
        <v>2</v>
      </c>
    </row>
    <row r="153" spans="1:12">
      <c r="A153" s="1" t="s">
        <v>71</v>
      </c>
      <c r="B153" s="1">
        <v>2021</v>
      </c>
      <c r="C153" s="2">
        <v>44449</v>
      </c>
      <c r="D153" s="1" t="s">
        <v>72</v>
      </c>
      <c r="E153" s="1" t="s">
        <v>209</v>
      </c>
      <c r="F153" s="1" t="s">
        <v>209</v>
      </c>
      <c r="G153" s="1" t="s">
        <v>287</v>
      </c>
      <c r="H153" s="1" t="s">
        <v>47</v>
      </c>
      <c r="I153" s="1"/>
      <c r="J153" s="1">
        <v>3</v>
      </c>
    </row>
    <row r="154" spans="1:12">
      <c r="A154" s="1" t="s">
        <v>71</v>
      </c>
      <c r="B154" s="1">
        <v>2021</v>
      </c>
      <c r="C154" s="2">
        <v>44449</v>
      </c>
      <c r="D154" s="1" t="s">
        <v>72</v>
      </c>
      <c r="E154" s="1" t="s">
        <v>209</v>
      </c>
      <c r="F154" s="1" t="s">
        <v>209</v>
      </c>
      <c r="G154" s="1" t="s">
        <v>677</v>
      </c>
      <c r="H154" s="1" t="s">
        <v>27</v>
      </c>
      <c r="I154" s="1"/>
      <c r="J154" s="1">
        <v>4</v>
      </c>
    </row>
    <row r="155" spans="1:12">
      <c r="A155" s="1" t="s">
        <v>71</v>
      </c>
      <c r="B155" s="1">
        <v>2021</v>
      </c>
      <c r="C155" s="2">
        <v>44449</v>
      </c>
      <c r="D155" s="1" t="s">
        <v>72</v>
      </c>
      <c r="E155" s="1" t="s">
        <v>209</v>
      </c>
      <c r="F155" s="1" t="s">
        <v>209</v>
      </c>
      <c r="G155" s="1" t="s">
        <v>4971</v>
      </c>
      <c r="H155" s="1" t="s">
        <v>261</v>
      </c>
      <c r="I155" s="1"/>
      <c r="J155" s="1">
        <v>5</v>
      </c>
    </row>
    <row r="156" spans="1:12">
      <c r="A156" s="1" t="s">
        <v>71</v>
      </c>
      <c r="B156" s="1">
        <v>2021</v>
      </c>
      <c r="C156" s="2">
        <v>44449</v>
      </c>
      <c r="D156" s="1" t="s">
        <v>72</v>
      </c>
      <c r="E156" s="1" t="s">
        <v>209</v>
      </c>
      <c r="F156" s="1" t="s">
        <v>209</v>
      </c>
      <c r="G156" s="1" t="s">
        <v>705</v>
      </c>
      <c r="H156" s="1" t="s">
        <v>21</v>
      </c>
      <c r="I156" s="1"/>
      <c r="J156" s="1">
        <v>6</v>
      </c>
    </row>
    <row r="157" spans="1:12">
      <c r="A157" s="1" t="s">
        <v>71</v>
      </c>
      <c r="B157" s="1">
        <v>2021</v>
      </c>
      <c r="C157" s="2">
        <v>44449</v>
      </c>
      <c r="D157" s="1" t="s">
        <v>72</v>
      </c>
      <c r="E157" s="1" t="s">
        <v>209</v>
      </c>
      <c r="F157" s="1" t="s">
        <v>209</v>
      </c>
      <c r="G157" s="1" t="s">
        <v>293</v>
      </c>
      <c r="H157" s="1" t="s">
        <v>51</v>
      </c>
      <c r="I157" s="1"/>
      <c r="J157" s="1">
        <v>7</v>
      </c>
    </row>
    <row r="158" spans="1:12">
      <c r="A158" s="1" t="s">
        <v>71</v>
      </c>
      <c r="B158" s="1">
        <v>2021</v>
      </c>
      <c r="C158" s="2">
        <v>44449</v>
      </c>
      <c r="D158" s="1" t="s">
        <v>72</v>
      </c>
      <c r="E158" s="1" t="s">
        <v>209</v>
      </c>
      <c r="F158" s="1" t="s">
        <v>209</v>
      </c>
      <c r="G158" s="1" t="s">
        <v>1066</v>
      </c>
      <c r="H158" s="1" t="s">
        <v>67</v>
      </c>
      <c r="I158" s="1"/>
      <c r="J158" s="1">
        <v>8</v>
      </c>
    </row>
    <row r="159" spans="1:12">
      <c r="A159" s="1" t="s">
        <v>71</v>
      </c>
      <c r="B159" s="1">
        <v>2021</v>
      </c>
      <c r="C159" s="2">
        <v>44449</v>
      </c>
      <c r="D159" s="1" t="s">
        <v>72</v>
      </c>
      <c r="E159" s="1" t="s">
        <v>209</v>
      </c>
      <c r="F159" s="1" t="s">
        <v>209</v>
      </c>
      <c r="G159" s="1" t="s">
        <v>255</v>
      </c>
      <c r="H159" s="1" t="s">
        <v>92</v>
      </c>
      <c r="I159" s="1"/>
      <c r="J159" s="1">
        <v>9</v>
      </c>
    </row>
    <row r="160" spans="1:12">
      <c r="A160" s="1" t="s">
        <v>71</v>
      </c>
      <c r="B160" s="1">
        <v>2021</v>
      </c>
      <c r="C160" s="2">
        <v>44449</v>
      </c>
      <c r="D160" s="1" t="s">
        <v>72</v>
      </c>
      <c r="E160" s="1" t="s">
        <v>209</v>
      </c>
      <c r="F160" s="1" t="s">
        <v>209</v>
      </c>
      <c r="G160" s="1" t="s">
        <v>4972</v>
      </c>
      <c r="H160" s="1" t="s">
        <v>49</v>
      </c>
      <c r="I160" s="1"/>
      <c r="J160" s="1">
        <v>10</v>
      </c>
    </row>
    <row r="161" spans="1:12">
      <c r="A161" s="1" t="s">
        <v>71</v>
      </c>
      <c r="B161" s="1">
        <v>2021</v>
      </c>
      <c r="C161" s="2">
        <v>44449</v>
      </c>
      <c r="D161" s="1" t="s">
        <v>72</v>
      </c>
      <c r="E161" s="1" t="s">
        <v>209</v>
      </c>
      <c r="F161" s="1" t="s">
        <v>209</v>
      </c>
      <c r="G161" s="1" t="s">
        <v>294</v>
      </c>
      <c r="H161" s="1" t="s">
        <v>295</v>
      </c>
      <c r="I161" s="1"/>
      <c r="J161" s="1">
        <v>11</v>
      </c>
    </row>
    <row r="162" spans="1:12">
      <c r="A162" s="1" t="s">
        <v>71</v>
      </c>
      <c r="B162" s="1">
        <v>2021</v>
      </c>
      <c r="C162" s="2">
        <v>44449</v>
      </c>
      <c r="D162" s="1" t="s">
        <v>72</v>
      </c>
      <c r="E162" s="1" t="s">
        <v>209</v>
      </c>
      <c r="F162" s="1" t="s">
        <v>209</v>
      </c>
      <c r="G162" s="1" t="s">
        <v>650</v>
      </c>
      <c r="H162" s="1" t="s">
        <v>15</v>
      </c>
      <c r="I162" s="1"/>
      <c r="J162" s="1">
        <v>12</v>
      </c>
    </row>
    <row r="163" spans="1:12">
      <c r="A163" s="1" t="s">
        <v>71</v>
      </c>
      <c r="B163" s="1">
        <v>2021</v>
      </c>
      <c r="C163" s="2">
        <v>44449</v>
      </c>
      <c r="D163" s="1" t="s">
        <v>72</v>
      </c>
      <c r="E163" s="1" t="s">
        <v>209</v>
      </c>
      <c r="F163" s="1" t="s">
        <v>209</v>
      </c>
      <c r="G163" s="1" t="s">
        <v>4973</v>
      </c>
      <c r="H163" s="1" t="s">
        <v>59</v>
      </c>
      <c r="I163" s="1"/>
      <c r="J163" s="1">
        <v>13</v>
      </c>
    </row>
    <row r="164" spans="1:12">
      <c r="A164" s="1" t="s">
        <v>71</v>
      </c>
      <c r="B164" s="1">
        <v>2021</v>
      </c>
      <c r="C164" s="2">
        <v>44449</v>
      </c>
      <c r="D164" s="1" t="s">
        <v>72</v>
      </c>
      <c r="E164" s="1" t="s">
        <v>209</v>
      </c>
      <c r="F164" s="1" t="s">
        <v>209</v>
      </c>
      <c r="G164" s="1" t="s">
        <v>617</v>
      </c>
      <c r="H164" s="1" t="s">
        <v>70</v>
      </c>
      <c r="I164" s="1"/>
      <c r="J164" s="1">
        <v>14</v>
      </c>
    </row>
    <row r="165" spans="1:12">
      <c r="A165" s="1" t="s">
        <v>71</v>
      </c>
      <c r="B165" s="1">
        <v>2021</v>
      </c>
      <c r="C165" s="2">
        <v>44449</v>
      </c>
      <c r="D165" s="1" t="s">
        <v>72</v>
      </c>
      <c r="E165" s="1" t="s">
        <v>209</v>
      </c>
      <c r="F165" s="1" t="s">
        <v>209</v>
      </c>
      <c r="G165" s="1" t="s">
        <v>270</v>
      </c>
      <c r="H165" s="1" t="s">
        <v>271</v>
      </c>
      <c r="I165" s="1"/>
      <c r="J165" s="1">
        <v>15</v>
      </c>
    </row>
    <row r="166" spans="1:12">
      <c r="A166" s="5" t="s">
        <v>120</v>
      </c>
      <c r="B166" s="5">
        <v>2021</v>
      </c>
      <c r="C166" s="6">
        <v>44386</v>
      </c>
      <c r="D166" s="5" t="s">
        <v>72</v>
      </c>
      <c r="E166" s="5" t="s">
        <v>209</v>
      </c>
      <c r="F166" s="5" t="s">
        <v>209</v>
      </c>
      <c r="G166" s="5" t="s">
        <v>227</v>
      </c>
      <c r="H166" s="5" t="s">
        <v>228</v>
      </c>
      <c r="I166" s="5"/>
      <c r="J166" s="5">
        <v>1</v>
      </c>
      <c r="K166" s="7">
        <v>0.48472222222222222</v>
      </c>
      <c r="L166">
        <v>43.820999999999998</v>
      </c>
    </row>
    <row r="167" spans="1:12">
      <c r="A167" s="5" t="s">
        <v>120</v>
      </c>
      <c r="B167" s="5">
        <v>2021</v>
      </c>
      <c r="C167" s="6">
        <v>44386</v>
      </c>
      <c r="D167" s="5" t="s">
        <v>72</v>
      </c>
      <c r="E167" s="5" t="s">
        <v>209</v>
      </c>
      <c r="F167" s="5" t="s">
        <v>209</v>
      </c>
      <c r="G167" s="5" t="s">
        <v>325</v>
      </c>
      <c r="H167" s="5" t="s">
        <v>127</v>
      </c>
      <c r="I167" s="5"/>
      <c r="J167" s="5">
        <v>2</v>
      </c>
    </row>
    <row r="168" spans="1:12">
      <c r="A168" s="5" t="s">
        <v>120</v>
      </c>
      <c r="B168" s="5">
        <v>2021</v>
      </c>
      <c r="C168" s="6">
        <v>44386</v>
      </c>
      <c r="D168" s="5" t="s">
        <v>72</v>
      </c>
      <c r="E168" s="5" t="s">
        <v>209</v>
      </c>
      <c r="F168" s="5" t="s">
        <v>209</v>
      </c>
      <c r="G168" s="5" t="s">
        <v>283</v>
      </c>
      <c r="H168" s="5" t="s">
        <v>123</v>
      </c>
      <c r="I168" s="5"/>
      <c r="J168" s="5">
        <v>3</v>
      </c>
    </row>
    <row r="169" spans="1:12">
      <c r="A169" s="5" t="s">
        <v>120</v>
      </c>
      <c r="B169" s="5">
        <v>2021</v>
      </c>
      <c r="C169" s="6">
        <v>44386</v>
      </c>
      <c r="D169" s="5" t="s">
        <v>72</v>
      </c>
      <c r="E169" s="5" t="s">
        <v>209</v>
      </c>
      <c r="F169" s="5" t="s">
        <v>209</v>
      </c>
      <c r="G169" s="5" t="s">
        <v>303</v>
      </c>
      <c r="H169" s="5" t="s">
        <v>175</v>
      </c>
      <c r="I169" s="5"/>
      <c r="J169" s="5">
        <v>4</v>
      </c>
    </row>
    <row r="170" spans="1:12">
      <c r="A170" s="5" t="s">
        <v>120</v>
      </c>
      <c r="B170" s="5">
        <v>2021</v>
      </c>
      <c r="C170" s="6">
        <v>44386</v>
      </c>
      <c r="D170" s="5" t="s">
        <v>72</v>
      </c>
      <c r="E170" s="5" t="s">
        <v>209</v>
      </c>
      <c r="F170" s="5" t="s">
        <v>209</v>
      </c>
      <c r="G170" s="5" t="s">
        <v>629</v>
      </c>
      <c r="H170" s="5" t="s">
        <v>239</v>
      </c>
      <c r="I170" s="5"/>
      <c r="J170" s="5">
        <v>5</v>
      </c>
    </row>
    <row r="171" spans="1:12">
      <c r="A171" s="5" t="s">
        <v>120</v>
      </c>
      <c r="B171" s="5">
        <v>2021</v>
      </c>
      <c r="C171" s="6">
        <v>44386</v>
      </c>
      <c r="D171" s="5" t="s">
        <v>72</v>
      </c>
      <c r="E171" s="5" t="s">
        <v>209</v>
      </c>
      <c r="F171" s="5" t="s">
        <v>209</v>
      </c>
      <c r="G171" s="5" t="s">
        <v>290</v>
      </c>
      <c r="H171" s="5" t="s">
        <v>237</v>
      </c>
      <c r="I171" s="5"/>
      <c r="J171" s="5">
        <v>6</v>
      </c>
    </row>
    <row r="172" spans="1:12">
      <c r="A172" s="5" t="s">
        <v>120</v>
      </c>
      <c r="B172" s="5">
        <v>2021</v>
      </c>
      <c r="C172" s="6">
        <v>44386</v>
      </c>
      <c r="D172" s="5" t="s">
        <v>72</v>
      </c>
      <c r="E172" s="5" t="s">
        <v>209</v>
      </c>
      <c r="F172" s="5" t="s">
        <v>209</v>
      </c>
      <c r="G172" s="5" t="s">
        <v>285</v>
      </c>
      <c r="H172" s="5" t="s">
        <v>286</v>
      </c>
      <c r="I172" s="5"/>
      <c r="J172" s="5">
        <v>7</v>
      </c>
    </row>
    <row r="173" spans="1:12">
      <c r="A173" s="5" t="s">
        <v>120</v>
      </c>
      <c r="B173" s="5">
        <v>2021</v>
      </c>
      <c r="C173" s="6">
        <v>44386</v>
      </c>
      <c r="D173" s="5" t="s">
        <v>72</v>
      </c>
      <c r="E173" s="5" t="s">
        <v>209</v>
      </c>
      <c r="F173" s="5" t="s">
        <v>209</v>
      </c>
      <c r="G173" s="5" t="s">
        <v>568</v>
      </c>
      <c r="H173" s="5" t="s">
        <v>56</v>
      </c>
      <c r="I173" s="5"/>
      <c r="J173" s="5">
        <v>8</v>
      </c>
    </row>
    <row r="174" spans="1:12">
      <c r="A174" s="5" t="s">
        <v>120</v>
      </c>
      <c r="B174" s="5">
        <v>2021</v>
      </c>
      <c r="C174" s="6">
        <v>44386</v>
      </c>
      <c r="D174" s="5" t="s">
        <v>72</v>
      </c>
      <c r="E174" s="5" t="s">
        <v>209</v>
      </c>
      <c r="F174" s="5" t="s">
        <v>209</v>
      </c>
      <c r="G174" s="5" t="s">
        <v>4972</v>
      </c>
      <c r="H174" s="5" t="s">
        <v>49</v>
      </c>
      <c r="I174" s="5"/>
      <c r="J174" s="5">
        <v>9</v>
      </c>
    </row>
    <row r="175" spans="1:12">
      <c r="A175" s="5" t="s">
        <v>120</v>
      </c>
      <c r="B175" s="5">
        <v>2021</v>
      </c>
      <c r="C175" s="6">
        <v>44386</v>
      </c>
      <c r="D175" s="5" t="s">
        <v>72</v>
      </c>
      <c r="E175" s="5" t="s">
        <v>209</v>
      </c>
      <c r="F175" s="5" t="s">
        <v>209</v>
      </c>
      <c r="G175" s="5" t="s">
        <v>241</v>
      </c>
      <c r="H175" s="5" t="s">
        <v>242</v>
      </c>
      <c r="I175" s="5"/>
      <c r="J175" s="5">
        <v>10</v>
      </c>
    </row>
    <row r="176" spans="1:12">
      <c r="A176" s="5" t="s">
        <v>120</v>
      </c>
      <c r="B176" s="5">
        <v>2021</v>
      </c>
      <c r="C176" s="6">
        <v>44386</v>
      </c>
      <c r="D176" s="5" t="s">
        <v>72</v>
      </c>
      <c r="E176" s="5" t="s">
        <v>209</v>
      </c>
      <c r="F176" s="5" t="s">
        <v>209</v>
      </c>
      <c r="G176" s="5" t="s">
        <v>249</v>
      </c>
      <c r="H176" s="5" t="s">
        <v>250</v>
      </c>
      <c r="I176" s="5"/>
      <c r="J176" s="5">
        <v>11</v>
      </c>
    </row>
    <row r="177" spans="1:12">
      <c r="A177" s="5" t="s">
        <v>120</v>
      </c>
      <c r="B177" s="5">
        <v>2021</v>
      </c>
      <c r="C177" s="6">
        <v>44386</v>
      </c>
      <c r="D177" s="5" t="s">
        <v>72</v>
      </c>
      <c r="E177" s="5" t="s">
        <v>209</v>
      </c>
      <c r="F177" s="5" t="s">
        <v>209</v>
      </c>
      <c r="G177" s="5" t="s">
        <v>1030</v>
      </c>
      <c r="H177" s="5" t="s">
        <v>121</v>
      </c>
      <c r="I177" s="5"/>
      <c r="J177" s="5">
        <v>12</v>
      </c>
    </row>
    <row r="178" spans="1:12">
      <c r="A178" s="5" t="s">
        <v>120</v>
      </c>
      <c r="B178" s="5">
        <v>2021</v>
      </c>
      <c r="C178" s="6">
        <v>44386</v>
      </c>
      <c r="D178" s="5" t="s">
        <v>72</v>
      </c>
      <c r="E178" s="5" t="s">
        <v>209</v>
      </c>
      <c r="F178" s="5" t="s">
        <v>209</v>
      </c>
      <c r="G178" s="5" t="s">
        <v>4962</v>
      </c>
      <c r="H178" s="5" t="s">
        <v>261</v>
      </c>
      <c r="I178" s="5"/>
      <c r="J178" s="5">
        <v>13</v>
      </c>
    </row>
    <row r="179" spans="1:12">
      <c r="A179" s="5" t="s">
        <v>120</v>
      </c>
      <c r="B179" s="5">
        <v>2021</v>
      </c>
      <c r="C179" s="6">
        <v>44386</v>
      </c>
      <c r="D179" s="5" t="s">
        <v>72</v>
      </c>
      <c r="E179" s="5" t="s">
        <v>209</v>
      </c>
      <c r="F179" s="5" t="s">
        <v>209</v>
      </c>
      <c r="G179" s="5" t="s">
        <v>304</v>
      </c>
      <c r="H179" s="5" t="s">
        <v>305</v>
      </c>
      <c r="I179" s="5"/>
      <c r="J179" s="5">
        <v>14</v>
      </c>
    </row>
    <row r="180" spans="1:12">
      <c r="A180" s="5" t="s">
        <v>120</v>
      </c>
      <c r="B180" s="5">
        <v>2021</v>
      </c>
      <c r="C180" s="6">
        <v>44386</v>
      </c>
      <c r="D180" s="5" t="s">
        <v>72</v>
      </c>
      <c r="E180" s="5" t="s">
        <v>209</v>
      </c>
      <c r="F180" s="5" t="s">
        <v>209</v>
      </c>
      <c r="G180" s="5" t="s">
        <v>307</v>
      </c>
      <c r="H180" s="5" t="s">
        <v>31</v>
      </c>
      <c r="I180" s="5"/>
      <c r="J180" s="5">
        <v>15</v>
      </c>
    </row>
    <row r="181" spans="1:12">
      <c r="A181" s="1" t="s">
        <v>130</v>
      </c>
      <c r="B181" s="1">
        <v>2021</v>
      </c>
      <c r="C181" s="2">
        <v>44330</v>
      </c>
      <c r="D181" s="1" t="s">
        <v>72</v>
      </c>
      <c r="E181" s="1" t="s">
        <v>209</v>
      </c>
      <c r="F181" s="1" t="s">
        <v>209</v>
      </c>
      <c r="G181" s="1" t="s">
        <v>226</v>
      </c>
      <c r="H181" s="1"/>
      <c r="I181" s="1"/>
      <c r="J181" s="1">
        <v>1</v>
      </c>
      <c r="K181" s="7">
        <v>0.13472222222222222</v>
      </c>
      <c r="L181">
        <v>41.604999999999997</v>
      </c>
    </row>
    <row r="182" spans="1:12">
      <c r="A182" s="1" t="s">
        <v>130</v>
      </c>
      <c r="B182" s="1">
        <v>2021</v>
      </c>
      <c r="C182" s="2">
        <v>44330</v>
      </c>
      <c r="D182" s="1" t="s">
        <v>72</v>
      </c>
      <c r="E182" s="1" t="s">
        <v>209</v>
      </c>
      <c r="F182" s="1" t="s">
        <v>209</v>
      </c>
      <c r="G182" s="1" t="s">
        <v>249</v>
      </c>
      <c r="H182" s="1"/>
      <c r="I182" s="1"/>
      <c r="J182" s="1">
        <v>2</v>
      </c>
    </row>
    <row r="183" spans="1:12">
      <c r="A183" s="1" t="s">
        <v>130</v>
      </c>
      <c r="B183" s="1">
        <v>2021</v>
      </c>
      <c r="C183" s="2">
        <v>44330</v>
      </c>
      <c r="D183" s="1" t="s">
        <v>72</v>
      </c>
      <c r="E183" s="1" t="s">
        <v>209</v>
      </c>
      <c r="F183" s="1" t="s">
        <v>209</v>
      </c>
      <c r="G183" s="1" t="s">
        <v>235</v>
      </c>
      <c r="H183" s="1"/>
      <c r="I183" s="1"/>
      <c r="J183" s="1">
        <v>3</v>
      </c>
    </row>
    <row r="184" spans="1:12">
      <c r="A184" s="1" t="s">
        <v>130</v>
      </c>
      <c r="B184" s="1">
        <v>2021</v>
      </c>
      <c r="C184" s="2">
        <v>44330</v>
      </c>
      <c r="D184" s="1" t="s">
        <v>72</v>
      </c>
      <c r="E184" s="1" t="s">
        <v>209</v>
      </c>
      <c r="F184" s="1" t="s">
        <v>209</v>
      </c>
      <c r="G184" s="1" t="s">
        <v>224</v>
      </c>
      <c r="H184" s="1"/>
      <c r="I184" s="1"/>
      <c r="J184" s="1">
        <v>4</v>
      </c>
    </row>
    <row r="185" spans="1:12">
      <c r="A185" s="1" t="s">
        <v>130</v>
      </c>
      <c r="B185" s="1">
        <v>2021</v>
      </c>
      <c r="C185" s="2">
        <v>44330</v>
      </c>
      <c r="D185" s="1" t="s">
        <v>72</v>
      </c>
      <c r="E185" s="1" t="s">
        <v>209</v>
      </c>
      <c r="F185" s="1" t="s">
        <v>209</v>
      </c>
      <c r="G185" s="1" t="s">
        <v>331</v>
      </c>
      <c r="H185" s="1"/>
      <c r="I185" s="1"/>
      <c r="J185" s="1">
        <v>5</v>
      </c>
    </row>
    <row r="186" spans="1:12">
      <c r="A186" s="1" t="s">
        <v>130</v>
      </c>
      <c r="B186" s="1">
        <v>2021</v>
      </c>
      <c r="C186" s="2">
        <v>44330</v>
      </c>
      <c r="D186" s="1" t="s">
        <v>72</v>
      </c>
      <c r="E186" s="1" t="s">
        <v>209</v>
      </c>
      <c r="F186" s="1" t="s">
        <v>209</v>
      </c>
      <c r="G186" s="1" t="s">
        <v>344</v>
      </c>
      <c r="H186" s="1"/>
      <c r="I186" s="1"/>
      <c r="J186" s="1">
        <v>6</v>
      </c>
    </row>
  </sheetData>
  <autoFilter ref="A1:L186" xr:uid="{5012E146-B698-4143-B8F5-51475341D5CC}">
    <sortState xmlns:xlrd2="http://schemas.microsoft.com/office/spreadsheetml/2017/richdata2" ref="A2:L186">
      <sortCondition descending="1" ref="B1:B186"/>
    </sortState>
  </autoFilter>
  <conditionalFormatting sqref="D109:D129">
    <cfRule type="expression" dxfId="15" priority="3">
      <formula>$E109="F"</formula>
    </cfRule>
    <cfRule type="expression" dxfId="14" priority="4">
      <formula>$E109="SF"</formula>
    </cfRule>
    <cfRule type="expression" dxfId="13" priority="5">
      <formula>$E109="QF"</formula>
    </cfRule>
    <cfRule type="expression" dxfId="12" priority="6">
      <formula>$E109="R16"</formula>
    </cfRule>
    <cfRule type="expression" dxfId="11" priority="7">
      <formula>$E109="R8"</formula>
    </cfRule>
  </conditionalFormatting>
  <conditionalFormatting sqref="A166:B186 D166:D186">
    <cfRule type="expression" dxfId="10" priority="1">
      <formula>#REF!="F"</formula>
    </cfRule>
    <cfRule type="expression" dxfId="9" priority="2">
      <formula>#REF!="Q"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442"/>
  <sheetViews>
    <sheetView topLeftCell="A21" workbookViewId="0">
      <selection activeCell="C32" sqref="C32"/>
    </sheetView>
  </sheetViews>
  <sheetFormatPr defaultRowHeight="14.5"/>
  <cols>
    <col min="1" max="1" width="35.1796875" bestFit="1" customWidth="1"/>
    <col min="2" max="2" width="11.81640625" bestFit="1" customWidth="1"/>
    <col min="3" max="3" width="13.26953125" bestFit="1" customWidth="1"/>
    <col min="5" max="6" width="10.453125" bestFit="1" customWidth="1"/>
  </cols>
  <sheetData>
    <row r="1" spans="1:4">
      <c r="A1" t="s">
        <v>216</v>
      </c>
      <c r="B1" t="s">
        <v>5838</v>
      </c>
      <c r="C1" t="s">
        <v>5839</v>
      </c>
      <c r="D1" t="s">
        <v>5</v>
      </c>
    </row>
    <row r="2" spans="1:4">
      <c r="A2" t="s">
        <v>1043</v>
      </c>
      <c r="C2">
        <v>10006289018</v>
      </c>
      <c r="D2" t="s">
        <v>36</v>
      </c>
    </row>
    <row r="3" spans="1:4">
      <c r="A3" t="s">
        <v>277</v>
      </c>
      <c r="B3" s="10">
        <v>34598</v>
      </c>
      <c r="C3">
        <v>10007808682</v>
      </c>
      <c r="D3" t="s">
        <v>36</v>
      </c>
    </row>
    <row r="4" spans="1:4">
      <c r="A4" t="s">
        <v>357</v>
      </c>
      <c r="C4">
        <v>10006274668</v>
      </c>
      <c r="D4" t="s">
        <v>36</v>
      </c>
    </row>
    <row r="5" spans="1:4">
      <c r="A5" t="s">
        <v>326</v>
      </c>
      <c r="B5" s="10">
        <v>33584</v>
      </c>
      <c r="C5">
        <v>10006180193</v>
      </c>
      <c r="D5" t="s">
        <v>36</v>
      </c>
    </row>
    <row r="6" spans="1:4">
      <c r="A6" t="s">
        <v>263</v>
      </c>
      <c r="B6" s="10">
        <v>35123</v>
      </c>
      <c r="C6">
        <v>10009115253</v>
      </c>
      <c r="D6" t="s">
        <v>36</v>
      </c>
    </row>
    <row r="7" spans="1:4">
      <c r="A7" t="s">
        <v>135</v>
      </c>
      <c r="C7">
        <v>10006289624</v>
      </c>
      <c r="D7" t="s">
        <v>36</v>
      </c>
    </row>
    <row r="8" spans="1:4">
      <c r="A8" t="s">
        <v>566</v>
      </c>
      <c r="B8" s="10">
        <v>36349</v>
      </c>
      <c r="C8">
        <v>10011147203</v>
      </c>
      <c r="D8" t="s">
        <v>36</v>
      </c>
    </row>
    <row r="9" spans="1:4">
      <c r="A9" t="s">
        <v>164</v>
      </c>
      <c r="C9">
        <v>10007904369</v>
      </c>
      <c r="D9" t="s">
        <v>36</v>
      </c>
    </row>
    <row r="10" spans="1:4">
      <c r="A10" t="s">
        <v>35</v>
      </c>
      <c r="C10">
        <v>10010775973</v>
      </c>
      <c r="D10" t="s">
        <v>36</v>
      </c>
    </row>
    <row r="11" spans="1:4">
      <c r="A11" t="s">
        <v>596</v>
      </c>
      <c r="C11">
        <v>10055223696</v>
      </c>
      <c r="D11" t="s">
        <v>36</v>
      </c>
    </row>
    <row r="12" spans="1:4">
      <c r="A12" t="s">
        <v>1101</v>
      </c>
      <c r="C12">
        <v>10055348382</v>
      </c>
      <c r="D12" t="s">
        <v>36</v>
      </c>
    </row>
    <row r="13" spans="1:4">
      <c r="A13" t="s">
        <v>1102</v>
      </c>
      <c r="C13">
        <v>10009135663</v>
      </c>
      <c r="D13" t="s">
        <v>36</v>
      </c>
    </row>
    <row r="14" spans="1:4">
      <c r="A14" t="s">
        <v>249</v>
      </c>
      <c r="B14" s="10">
        <v>34674</v>
      </c>
      <c r="C14">
        <v>10008670770</v>
      </c>
      <c r="D14" t="s">
        <v>250</v>
      </c>
    </row>
    <row r="15" spans="1:4">
      <c r="A15" t="s">
        <v>229</v>
      </c>
      <c r="B15" s="10">
        <v>36509</v>
      </c>
      <c r="C15">
        <v>10061870927</v>
      </c>
      <c r="D15" t="s">
        <v>230</v>
      </c>
    </row>
    <row r="16" spans="1:4">
      <c r="A16" t="s">
        <v>34</v>
      </c>
      <c r="C16">
        <v>10010579448</v>
      </c>
      <c r="D16" t="s">
        <v>74</v>
      </c>
    </row>
    <row r="17" spans="1:4">
      <c r="A17" t="s">
        <v>1046</v>
      </c>
      <c r="B17" s="10">
        <v>36774</v>
      </c>
      <c r="C17">
        <v>10015334872</v>
      </c>
      <c r="D17" t="s">
        <v>51</v>
      </c>
    </row>
    <row r="18" spans="1:4">
      <c r="A18" t="s">
        <v>265</v>
      </c>
      <c r="B18" s="10">
        <v>37292</v>
      </c>
      <c r="C18">
        <v>10064418993</v>
      </c>
      <c r="D18" t="s">
        <v>51</v>
      </c>
    </row>
    <row r="19" spans="1:4">
      <c r="A19" t="s">
        <v>50</v>
      </c>
      <c r="B19" s="10">
        <v>35349</v>
      </c>
      <c r="C19">
        <v>10009134956</v>
      </c>
      <c r="D19" t="s">
        <v>51</v>
      </c>
    </row>
    <row r="20" spans="1:4">
      <c r="A20" t="s">
        <v>243</v>
      </c>
      <c r="B20" s="10">
        <v>35013</v>
      </c>
      <c r="C20">
        <v>10007350459</v>
      </c>
      <c r="D20" t="s">
        <v>51</v>
      </c>
    </row>
    <row r="21" spans="1:4">
      <c r="A21" t="s">
        <v>1047</v>
      </c>
      <c r="C21">
        <v>10007077647</v>
      </c>
      <c r="D21" t="s">
        <v>51</v>
      </c>
    </row>
    <row r="22" spans="1:4">
      <c r="A22" t="s">
        <v>311</v>
      </c>
      <c r="C22">
        <v>10004779050</v>
      </c>
      <c r="D22" t="s">
        <v>51</v>
      </c>
    </row>
    <row r="23" spans="1:4">
      <c r="A23" t="s">
        <v>1072</v>
      </c>
      <c r="C23">
        <v>10007860014</v>
      </c>
      <c r="D23" t="s">
        <v>51</v>
      </c>
    </row>
    <row r="24" spans="1:4">
      <c r="A24" t="s">
        <v>646</v>
      </c>
      <c r="B24" s="10">
        <v>36382</v>
      </c>
      <c r="C24">
        <v>10015981944</v>
      </c>
      <c r="D24" t="s">
        <v>175</v>
      </c>
    </row>
    <row r="25" spans="1:4">
      <c r="A25" t="s">
        <v>647</v>
      </c>
      <c r="B25" s="10">
        <v>34961</v>
      </c>
      <c r="C25">
        <v>10009049171</v>
      </c>
      <c r="D25" t="s">
        <v>175</v>
      </c>
    </row>
    <row r="26" spans="1:4">
      <c r="A26" t="s">
        <v>303</v>
      </c>
      <c r="B26" s="10">
        <v>36343</v>
      </c>
      <c r="C26">
        <v>10015326990</v>
      </c>
      <c r="D26" t="s">
        <v>175</v>
      </c>
    </row>
    <row r="27" spans="1:4">
      <c r="A27" t="s">
        <v>288</v>
      </c>
      <c r="B27" s="10">
        <v>36045</v>
      </c>
      <c r="C27">
        <v>10010177910</v>
      </c>
      <c r="D27" t="s">
        <v>175</v>
      </c>
    </row>
    <row r="28" spans="1:4">
      <c r="A28" t="s">
        <v>1050</v>
      </c>
      <c r="C28">
        <v>10008920950</v>
      </c>
      <c r="D28" t="s">
        <v>175</v>
      </c>
    </row>
    <row r="29" spans="1:4">
      <c r="A29" t="s">
        <v>344</v>
      </c>
      <c r="C29">
        <v>10008946717</v>
      </c>
      <c r="D29" t="s">
        <v>175</v>
      </c>
    </row>
    <row r="30" spans="1:4">
      <c r="A30" t="s">
        <v>536</v>
      </c>
      <c r="B30" s="10">
        <v>36231</v>
      </c>
      <c r="C30">
        <v>10051239222</v>
      </c>
      <c r="D30" t="s">
        <v>27</v>
      </c>
    </row>
    <row r="31" spans="1:4">
      <c r="A31" t="s">
        <v>262</v>
      </c>
      <c r="B31" s="10">
        <v>37457</v>
      </c>
      <c r="C31">
        <v>10073852548</v>
      </c>
      <c r="D31" t="s">
        <v>27</v>
      </c>
    </row>
    <row r="32" spans="1:4">
      <c r="A32" t="s">
        <v>317</v>
      </c>
      <c r="C32">
        <v>10007211528</v>
      </c>
      <c r="D32" t="s">
        <v>27</v>
      </c>
    </row>
    <row r="33" spans="1:4">
      <c r="A33" t="s">
        <v>573</v>
      </c>
      <c r="B33" s="10">
        <v>34791</v>
      </c>
      <c r="C33">
        <v>10008664811</v>
      </c>
      <c r="D33" t="s">
        <v>27</v>
      </c>
    </row>
    <row r="34" spans="1:4">
      <c r="A34" t="s">
        <v>221</v>
      </c>
      <c r="B34" s="10">
        <v>36203</v>
      </c>
      <c r="C34">
        <v>10010998568</v>
      </c>
      <c r="D34" t="s">
        <v>27</v>
      </c>
    </row>
    <row r="35" spans="1:4">
      <c r="A35" t="s">
        <v>323</v>
      </c>
      <c r="B35" s="10">
        <v>35996</v>
      </c>
      <c r="C35">
        <v>10015447939</v>
      </c>
      <c r="D35" t="s">
        <v>27</v>
      </c>
    </row>
    <row r="36" spans="1:4">
      <c r="A36" t="s">
        <v>1038</v>
      </c>
      <c r="C36">
        <v>10053708678</v>
      </c>
      <c r="D36" t="s">
        <v>27</v>
      </c>
    </row>
    <row r="37" spans="1:4">
      <c r="A37" t="s">
        <v>1039</v>
      </c>
      <c r="C37">
        <v>10008173040</v>
      </c>
      <c r="D37" t="s">
        <v>27</v>
      </c>
    </row>
    <row r="38" spans="1:4">
      <c r="A38" t="s">
        <v>26</v>
      </c>
      <c r="B38" s="10">
        <v>35943</v>
      </c>
      <c r="C38">
        <v>10011157206</v>
      </c>
      <c r="D38" t="s">
        <v>27</v>
      </c>
    </row>
    <row r="39" spans="1:4">
      <c r="A39" t="s">
        <v>33</v>
      </c>
      <c r="B39" s="10">
        <v>34299</v>
      </c>
      <c r="C39">
        <v>10075047668</v>
      </c>
      <c r="D39" t="s">
        <v>27</v>
      </c>
    </row>
    <row r="40" spans="1:4">
      <c r="A40" t="s">
        <v>41</v>
      </c>
      <c r="B40" s="10">
        <v>34994</v>
      </c>
      <c r="C40">
        <v>10082509796</v>
      </c>
      <c r="D40" t="s">
        <v>27</v>
      </c>
    </row>
    <row r="41" spans="1:4">
      <c r="A41" t="s">
        <v>41</v>
      </c>
      <c r="B41" s="10">
        <v>34982</v>
      </c>
      <c r="C41">
        <v>10117804864</v>
      </c>
      <c r="D41" t="s">
        <v>27</v>
      </c>
    </row>
    <row r="42" spans="1:4">
      <c r="A42" t="s">
        <v>1040</v>
      </c>
      <c r="C42">
        <v>10010580559</v>
      </c>
      <c r="D42" t="s">
        <v>27</v>
      </c>
    </row>
    <row r="43" spans="1:4">
      <c r="A43" t="s">
        <v>604</v>
      </c>
      <c r="B43" s="10">
        <v>37229</v>
      </c>
      <c r="C43">
        <v>10048875553</v>
      </c>
      <c r="D43" t="s">
        <v>27</v>
      </c>
    </row>
    <row r="44" spans="1:4">
      <c r="A44" t="s">
        <v>329</v>
      </c>
      <c r="C44">
        <v>10003100849</v>
      </c>
      <c r="D44" t="s">
        <v>330</v>
      </c>
    </row>
    <row r="45" spans="1:4">
      <c r="A45" t="s">
        <v>5833</v>
      </c>
      <c r="C45">
        <v>10053554791</v>
      </c>
      <c r="D45" t="s">
        <v>92</v>
      </c>
    </row>
    <row r="46" spans="1:4">
      <c r="A46" t="s">
        <v>5840</v>
      </c>
      <c r="B46" s="10">
        <v>35504</v>
      </c>
      <c r="C46">
        <v>10010716864</v>
      </c>
      <c r="D46" t="s">
        <v>38</v>
      </c>
    </row>
    <row r="47" spans="1:4">
      <c r="A47" t="s">
        <v>606</v>
      </c>
      <c r="B47" s="10">
        <v>35442</v>
      </c>
      <c r="C47">
        <v>10023483680</v>
      </c>
      <c r="D47" t="s">
        <v>38</v>
      </c>
    </row>
    <row r="48" spans="1:4">
      <c r="A48" t="s">
        <v>157</v>
      </c>
      <c r="C48">
        <v>10006401172</v>
      </c>
      <c r="D48" t="s">
        <v>38</v>
      </c>
    </row>
    <row r="49" spans="1:4">
      <c r="A49" t="s">
        <v>251</v>
      </c>
      <c r="B49" s="10">
        <v>34430</v>
      </c>
      <c r="C49">
        <v>10010915110</v>
      </c>
      <c r="D49" t="s">
        <v>38</v>
      </c>
    </row>
    <row r="50" spans="1:4">
      <c r="A50" t="s">
        <v>309</v>
      </c>
      <c r="C50">
        <v>10062018851</v>
      </c>
      <c r="D50" t="s">
        <v>38</v>
      </c>
    </row>
    <row r="51" spans="1:4">
      <c r="A51" t="s">
        <v>524</v>
      </c>
      <c r="B51" s="10">
        <v>35613</v>
      </c>
      <c r="C51">
        <v>10010914807</v>
      </c>
      <c r="D51" t="s">
        <v>38</v>
      </c>
    </row>
    <row r="52" spans="1:4">
      <c r="A52" t="s">
        <v>1071</v>
      </c>
      <c r="C52">
        <v>10015997708</v>
      </c>
      <c r="D52" t="s">
        <v>38</v>
      </c>
    </row>
    <row r="53" spans="1:4">
      <c r="A53" t="s">
        <v>137</v>
      </c>
      <c r="C53">
        <v>10006899613</v>
      </c>
      <c r="D53" t="s">
        <v>38</v>
      </c>
    </row>
    <row r="54" spans="1:4">
      <c r="A54" t="s">
        <v>5841</v>
      </c>
      <c r="C54">
        <v>10010914908</v>
      </c>
      <c r="D54" t="s">
        <v>38</v>
      </c>
    </row>
    <row r="55" spans="1:4">
      <c r="A55" t="s">
        <v>20</v>
      </c>
      <c r="B55" s="10">
        <v>34923</v>
      </c>
      <c r="C55">
        <v>10009040279</v>
      </c>
      <c r="D55" t="s">
        <v>21</v>
      </c>
    </row>
    <row r="56" spans="1:4">
      <c r="A56" t="s">
        <v>119</v>
      </c>
      <c r="B56" s="10">
        <v>35210</v>
      </c>
      <c r="C56">
        <v>10007737146</v>
      </c>
      <c r="D56" t="s">
        <v>21</v>
      </c>
    </row>
    <row r="57" spans="1:4">
      <c r="A57" t="s">
        <v>282</v>
      </c>
      <c r="B57" s="10">
        <v>36164</v>
      </c>
      <c r="C57">
        <v>10059063583</v>
      </c>
      <c r="D57" t="s">
        <v>21</v>
      </c>
    </row>
    <row r="58" spans="1:4">
      <c r="A58" t="s">
        <v>117</v>
      </c>
      <c r="B58" s="10">
        <v>37238</v>
      </c>
      <c r="C58">
        <v>10082764525</v>
      </c>
      <c r="D58" t="s">
        <v>21</v>
      </c>
    </row>
    <row r="59" spans="1:4">
      <c r="A59" t="s">
        <v>704</v>
      </c>
      <c r="B59" s="10">
        <v>34921</v>
      </c>
      <c r="C59">
        <v>10009038360</v>
      </c>
      <c r="D59" t="s">
        <v>21</v>
      </c>
    </row>
    <row r="60" spans="1:4">
      <c r="A60" t="s">
        <v>705</v>
      </c>
      <c r="B60" s="10">
        <v>36829</v>
      </c>
      <c r="C60">
        <v>10035447420</v>
      </c>
      <c r="D60" t="s">
        <v>21</v>
      </c>
    </row>
    <row r="61" spans="1:4">
      <c r="A61" t="s">
        <v>86</v>
      </c>
      <c r="B61" s="10">
        <v>36234</v>
      </c>
      <c r="C61">
        <v>10080656490</v>
      </c>
      <c r="D61" t="s">
        <v>21</v>
      </c>
    </row>
    <row r="62" spans="1:4">
      <c r="A62" t="s">
        <v>95</v>
      </c>
      <c r="C62">
        <v>10010717268</v>
      </c>
      <c r="D62" t="s">
        <v>155</v>
      </c>
    </row>
    <row r="63" spans="1:4">
      <c r="A63" t="s">
        <v>76</v>
      </c>
      <c r="C63">
        <v>10062787474</v>
      </c>
      <c r="D63" t="s">
        <v>155</v>
      </c>
    </row>
    <row r="64" spans="1:4">
      <c r="A64" t="s">
        <v>116</v>
      </c>
      <c r="B64" s="10">
        <v>36924</v>
      </c>
      <c r="C64">
        <v>10047201594</v>
      </c>
      <c r="D64" t="s">
        <v>49</v>
      </c>
    </row>
    <row r="65" spans="1:4">
      <c r="A65" t="s">
        <v>337</v>
      </c>
      <c r="B65" s="10">
        <v>31421</v>
      </c>
      <c r="C65">
        <v>10004738937</v>
      </c>
      <c r="D65" t="s">
        <v>49</v>
      </c>
    </row>
    <row r="66" spans="1:4">
      <c r="A66" t="s">
        <v>284</v>
      </c>
      <c r="B66" s="10">
        <v>36770</v>
      </c>
      <c r="C66">
        <v>10015336791</v>
      </c>
      <c r="D66" t="s">
        <v>49</v>
      </c>
    </row>
    <row r="67" spans="1:4">
      <c r="A67" t="s">
        <v>169</v>
      </c>
      <c r="C67">
        <v>10010167402</v>
      </c>
      <c r="D67" t="s">
        <v>49</v>
      </c>
    </row>
    <row r="68" spans="1:4">
      <c r="A68" t="s">
        <v>306</v>
      </c>
      <c r="C68">
        <v>10010777791</v>
      </c>
      <c r="D68" t="s">
        <v>49</v>
      </c>
    </row>
    <row r="69" spans="1:4">
      <c r="A69" t="s">
        <v>244</v>
      </c>
      <c r="B69" s="10">
        <v>35209</v>
      </c>
      <c r="C69">
        <v>10009487085</v>
      </c>
      <c r="D69" t="s">
        <v>245</v>
      </c>
    </row>
    <row r="70" spans="1:4">
      <c r="A70" t="s">
        <v>336</v>
      </c>
      <c r="B70" s="10">
        <v>33798</v>
      </c>
      <c r="C70">
        <v>10006324279</v>
      </c>
      <c r="D70" t="s">
        <v>245</v>
      </c>
    </row>
    <row r="71" spans="1:4">
      <c r="A71" t="s">
        <v>4977</v>
      </c>
      <c r="C71">
        <v>10004631732</v>
      </c>
      <c r="D71" t="s">
        <v>245</v>
      </c>
    </row>
    <row r="72" spans="1:4">
      <c r="A72" t="s">
        <v>97</v>
      </c>
      <c r="B72" s="10">
        <v>34352</v>
      </c>
      <c r="C72">
        <v>10009840733</v>
      </c>
      <c r="D72" t="s">
        <v>153</v>
      </c>
    </row>
    <row r="73" spans="1:4">
      <c r="A73" t="s">
        <v>14</v>
      </c>
      <c r="C73">
        <v>10015171184</v>
      </c>
      <c r="D73" t="s">
        <v>172</v>
      </c>
    </row>
    <row r="74" spans="1:4">
      <c r="A74" t="s">
        <v>22</v>
      </c>
      <c r="C74">
        <v>10010169624</v>
      </c>
      <c r="D74" t="s">
        <v>172</v>
      </c>
    </row>
    <row r="75" spans="1:4">
      <c r="A75" t="s">
        <v>142</v>
      </c>
      <c r="B75" s="10">
        <v>33771</v>
      </c>
      <c r="C75">
        <v>10006604771</v>
      </c>
      <c r="D75" t="s">
        <v>61</v>
      </c>
    </row>
    <row r="76" spans="1:4">
      <c r="A76" t="s">
        <v>60</v>
      </c>
      <c r="B76" s="10">
        <v>32348</v>
      </c>
      <c r="C76">
        <v>10004616877</v>
      </c>
      <c r="D76" t="s">
        <v>61</v>
      </c>
    </row>
    <row r="77" spans="1:4">
      <c r="A77" t="s">
        <v>613</v>
      </c>
      <c r="B77" s="10">
        <v>34916</v>
      </c>
      <c r="C77">
        <v>10009515983</v>
      </c>
      <c r="D77" t="s">
        <v>61</v>
      </c>
    </row>
    <row r="78" spans="1:4">
      <c r="A78" t="s">
        <v>235</v>
      </c>
      <c r="B78" s="10">
        <v>36051</v>
      </c>
      <c r="C78">
        <v>10011153667</v>
      </c>
      <c r="D78" t="s">
        <v>61</v>
      </c>
    </row>
    <row r="79" spans="1:4">
      <c r="A79" t="s">
        <v>322</v>
      </c>
      <c r="C79">
        <v>10005979123</v>
      </c>
      <c r="D79" t="s">
        <v>61</v>
      </c>
    </row>
    <row r="80" spans="1:4">
      <c r="A80" t="s">
        <v>335</v>
      </c>
      <c r="C80">
        <v>10007502023</v>
      </c>
      <c r="D80" t="s">
        <v>61</v>
      </c>
    </row>
    <row r="81" spans="1:4">
      <c r="A81" t="s">
        <v>562</v>
      </c>
      <c r="B81" s="10">
        <v>36754</v>
      </c>
      <c r="C81">
        <v>10015338916</v>
      </c>
      <c r="D81" t="s">
        <v>17</v>
      </c>
    </row>
    <row r="82" spans="1:4">
      <c r="A82" t="s">
        <v>564</v>
      </c>
      <c r="B82" s="10">
        <v>35758</v>
      </c>
      <c r="C82">
        <v>10009989970</v>
      </c>
      <c r="D82" t="s">
        <v>17</v>
      </c>
    </row>
    <row r="83" spans="1:4">
      <c r="A83" t="s">
        <v>220</v>
      </c>
      <c r="B83" s="10">
        <v>36172</v>
      </c>
      <c r="C83">
        <v>10015328711</v>
      </c>
      <c r="D83" t="s">
        <v>17</v>
      </c>
    </row>
    <row r="84" spans="1:4">
      <c r="A84" t="s">
        <v>563</v>
      </c>
      <c r="B84" s="10">
        <v>36274</v>
      </c>
      <c r="C84">
        <v>10015339017</v>
      </c>
      <c r="D84" t="s">
        <v>17</v>
      </c>
    </row>
    <row r="85" spans="1:4">
      <c r="A85" t="s">
        <v>16</v>
      </c>
      <c r="B85" s="10">
        <v>36277</v>
      </c>
      <c r="C85">
        <v>10015528367</v>
      </c>
      <c r="D85" t="s">
        <v>17</v>
      </c>
    </row>
    <row r="86" spans="1:4">
      <c r="A86" t="s">
        <v>1045</v>
      </c>
      <c r="B86" s="10">
        <v>36550</v>
      </c>
      <c r="C86">
        <v>10023522278</v>
      </c>
      <c r="D86" t="s">
        <v>17</v>
      </c>
    </row>
    <row r="87" spans="1:4">
      <c r="A87" t="s">
        <v>338</v>
      </c>
      <c r="C87">
        <v>10007773825</v>
      </c>
      <c r="D87" t="s">
        <v>17</v>
      </c>
    </row>
    <row r="88" spans="1:4">
      <c r="A88" t="s">
        <v>276</v>
      </c>
      <c r="B88" s="10">
        <v>34405</v>
      </c>
      <c r="C88">
        <v>10008789695</v>
      </c>
      <c r="D88" t="s">
        <v>25</v>
      </c>
    </row>
    <row r="89" spans="1:4">
      <c r="A89" t="s">
        <v>598</v>
      </c>
      <c r="B89" s="10">
        <v>35657</v>
      </c>
      <c r="C89">
        <v>10009968146</v>
      </c>
      <c r="D89" t="s">
        <v>25</v>
      </c>
    </row>
    <row r="90" spans="1:4">
      <c r="A90" t="s">
        <v>266</v>
      </c>
      <c r="B90" s="10">
        <v>36905</v>
      </c>
      <c r="C90">
        <v>10023913110</v>
      </c>
      <c r="D90" t="s">
        <v>25</v>
      </c>
    </row>
    <row r="91" spans="1:4">
      <c r="A91" t="s">
        <v>186</v>
      </c>
      <c r="B91" s="10">
        <v>36457</v>
      </c>
      <c r="C91">
        <v>10014178552</v>
      </c>
      <c r="D91" t="s">
        <v>25</v>
      </c>
    </row>
    <row r="92" spans="1:4">
      <c r="A92" t="s">
        <v>24</v>
      </c>
      <c r="B92" s="10">
        <v>36042</v>
      </c>
      <c r="C92">
        <v>10010171442</v>
      </c>
      <c r="D92" t="s">
        <v>25</v>
      </c>
    </row>
    <row r="93" spans="1:4">
      <c r="A93" t="s">
        <v>339</v>
      </c>
      <c r="B93" s="10">
        <v>33086</v>
      </c>
      <c r="C93">
        <v>10010781532</v>
      </c>
      <c r="D93" t="s">
        <v>25</v>
      </c>
    </row>
    <row r="94" spans="1:4">
      <c r="A94" t="s">
        <v>5842</v>
      </c>
      <c r="B94">
        <v>37469</v>
      </c>
      <c r="C94">
        <v>10058506340</v>
      </c>
      <c r="D94" t="s">
        <v>25</v>
      </c>
    </row>
    <row r="95" spans="1:4">
      <c r="A95" t="s">
        <v>559</v>
      </c>
      <c r="B95" s="10">
        <v>35518</v>
      </c>
      <c r="C95">
        <v>10009762224</v>
      </c>
      <c r="D95" t="s">
        <v>25</v>
      </c>
    </row>
    <row r="96" spans="1:4">
      <c r="A96" t="s">
        <v>638</v>
      </c>
      <c r="B96">
        <v>37745</v>
      </c>
      <c r="C96">
        <v>10082684804</v>
      </c>
      <c r="D96" t="s">
        <v>25</v>
      </c>
    </row>
    <row r="97" spans="1:4">
      <c r="A97" t="s">
        <v>246</v>
      </c>
      <c r="B97" s="10">
        <v>37424</v>
      </c>
      <c r="C97">
        <v>10086136283</v>
      </c>
      <c r="D97" t="s">
        <v>25</v>
      </c>
    </row>
    <row r="98" spans="1:4">
      <c r="A98" t="s">
        <v>114</v>
      </c>
      <c r="B98" s="10">
        <v>36287</v>
      </c>
      <c r="C98">
        <v>10011100420</v>
      </c>
      <c r="D98" t="s">
        <v>25</v>
      </c>
    </row>
    <row r="99" spans="1:4">
      <c r="A99" t="s">
        <v>531</v>
      </c>
      <c r="B99" s="10">
        <v>36170</v>
      </c>
      <c r="C99">
        <v>10064452844</v>
      </c>
      <c r="D99" t="s">
        <v>25</v>
      </c>
    </row>
    <row r="100" spans="1:4">
      <c r="A100" t="s">
        <v>354</v>
      </c>
      <c r="C100">
        <v>10008091194</v>
      </c>
      <c r="D100" t="s">
        <v>25</v>
      </c>
    </row>
    <row r="101" spans="1:4">
      <c r="A101" t="s">
        <v>5843</v>
      </c>
      <c r="C101">
        <v>10009367150</v>
      </c>
      <c r="D101" t="s">
        <v>25</v>
      </c>
    </row>
    <row r="102" spans="1:4">
      <c r="A102" t="s">
        <v>5844</v>
      </c>
      <c r="C102">
        <v>10009568931</v>
      </c>
      <c r="D102" t="s">
        <v>25</v>
      </c>
    </row>
    <row r="103" spans="1:4">
      <c r="A103" t="s">
        <v>1037</v>
      </c>
      <c r="C103">
        <v>10010170634</v>
      </c>
      <c r="D103" t="s">
        <v>25</v>
      </c>
    </row>
    <row r="104" spans="1:4">
      <c r="A104" t="s">
        <v>5845</v>
      </c>
      <c r="C104">
        <v>10008441105</v>
      </c>
      <c r="D104" t="s">
        <v>25</v>
      </c>
    </row>
    <row r="105" spans="1:4">
      <c r="A105" t="s">
        <v>5846</v>
      </c>
      <c r="C105">
        <v>10009901054</v>
      </c>
      <c r="D105" t="s">
        <v>25</v>
      </c>
    </row>
    <row r="106" spans="1:4">
      <c r="A106" t="s">
        <v>5847</v>
      </c>
      <c r="C106">
        <v>10006241124</v>
      </c>
      <c r="D106" t="s">
        <v>25</v>
      </c>
    </row>
    <row r="107" spans="1:4">
      <c r="A107" t="s">
        <v>3782</v>
      </c>
      <c r="C107">
        <v>10015483911</v>
      </c>
      <c r="D107" t="s">
        <v>25</v>
      </c>
    </row>
    <row r="108" spans="1:4">
      <c r="A108" t="s">
        <v>5848</v>
      </c>
      <c r="C108">
        <v>10008435344</v>
      </c>
      <c r="D108" t="s">
        <v>25</v>
      </c>
    </row>
    <row r="109" spans="1:4">
      <c r="A109" t="s">
        <v>136</v>
      </c>
      <c r="C109">
        <v>10009195883</v>
      </c>
      <c r="D109" t="s">
        <v>25</v>
      </c>
    </row>
    <row r="110" spans="1:4">
      <c r="A110" t="s">
        <v>5849</v>
      </c>
      <c r="C110">
        <v>10016055096</v>
      </c>
      <c r="D110" t="s">
        <v>25</v>
      </c>
    </row>
    <row r="111" spans="1:4">
      <c r="A111" t="s">
        <v>5850</v>
      </c>
      <c r="C111">
        <v>10009368766</v>
      </c>
      <c r="D111" t="s">
        <v>25</v>
      </c>
    </row>
    <row r="112" spans="1:4">
      <c r="A112" t="s">
        <v>642</v>
      </c>
      <c r="B112" s="10">
        <v>36119</v>
      </c>
      <c r="C112">
        <v>10010169220</v>
      </c>
      <c r="D112" t="s">
        <v>15</v>
      </c>
    </row>
    <row r="113" spans="1:4">
      <c r="A113" t="s">
        <v>643</v>
      </c>
      <c r="B113" s="10">
        <v>32302</v>
      </c>
      <c r="C113">
        <v>10004602935</v>
      </c>
      <c r="D113" t="s">
        <v>15</v>
      </c>
    </row>
    <row r="114" spans="1:4">
      <c r="A114" t="s">
        <v>23</v>
      </c>
      <c r="B114" s="10">
        <v>35690</v>
      </c>
      <c r="C114">
        <v>10010652196</v>
      </c>
      <c r="D114" t="s">
        <v>15</v>
      </c>
    </row>
    <row r="115" spans="1:4">
      <c r="A115" t="s">
        <v>644</v>
      </c>
      <c r="B115" s="10">
        <v>34168</v>
      </c>
      <c r="C115">
        <v>10007520110</v>
      </c>
      <c r="D115" t="s">
        <v>15</v>
      </c>
    </row>
    <row r="116" spans="1:4">
      <c r="A116" t="s">
        <v>534</v>
      </c>
      <c r="B116" s="10">
        <v>36954</v>
      </c>
      <c r="C116">
        <v>10036279596</v>
      </c>
      <c r="D116" t="s">
        <v>15</v>
      </c>
    </row>
    <row r="117" spans="1:4">
      <c r="A117" t="s">
        <v>650</v>
      </c>
      <c r="B117" s="10">
        <v>36844</v>
      </c>
      <c r="C117">
        <v>10036438537</v>
      </c>
      <c r="D117" t="s">
        <v>15</v>
      </c>
    </row>
    <row r="118" spans="1:4">
      <c r="A118" t="s">
        <v>645</v>
      </c>
      <c r="B118" s="10">
        <v>35484</v>
      </c>
      <c r="C118">
        <v>10009081204</v>
      </c>
      <c r="D118" t="s">
        <v>15</v>
      </c>
    </row>
    <row r="119" spans="1:4">
      <c r="A119" t="s">
        <v>234</v>
      </c>
      <c r="B119" s="10">
        <v>36343</v>
      </c>
      <c r="C119">
        <v>10016000536</v>
      </c>
      <c r="D119" t="s">
        <v>15</v>
      </c>
    </row>
    <row r="120" spans="1:4">
      <c r="A120" t="s">
        <v>5851</v>
      </c>
      <c r="C120">
        <v>10086443350</v>
      </c>
      <c r="D120" t="s">
        <v>15</v>
      </c>
    </row>
    <row r="121" spans="1:4">
      <c r="A121" t="s">
        <v>5852</v>
      </c>
      <c r="C121">
        <v>10083173036</v>
      </c>
      <c r="D121" t="s">
        <v>15</v>
      </c>
    </row>
    <row r="122" spans="1:4">
      <c r="A122" t="s">
        <v>632</v>
      </c>
      <c r="C122">
        <v>10008965814</v>
      </c>
      <c r="D122" t="s">
        <v>15</v>
      </c>
    </row>
    <row r="123" spans="1:4">
      <c r="A123" t="s">
        <v>5853</v>
      </c>
      <c r="C123">
        <v>10008964703</v>
      </c>
      <c r="D123" t="s">
        <v>15</v>
      </c>
    </row>
    <row r="124" spans="1:4">
      <c r="A124" t="s">
        <v>348</v>
      </c>
      <c r="C124">
        <v>10008696234</v>
      </c>
      <c r="D124" t="s">
        <v>15</v>
      </c>
    </row>
    <row r="125" spans="1:4">
      <c r="A125" t="s">
        <v>108</v>
      </c>
      <c r="B125" s="10">
        <v>35656</v>
      </c>
      <c r="C125">
        <v>10015279605</v>
      </c>
      <c r="D125" t="s">
        <v>63</v>
      </c>
    </row>
    <row r="126" spans="1:4">
      <c r="A126" t="s">
        <v>132</v>
      </c>
      <c r="C126">
        <v>10066087191</v>
      </c>
      <c r="D126" t="s">
        <v>65</v>
      </c>
    </row>
    <row r="127" spans="1:4">
      <c r="A127" t="s">
        <v>258</v>
      </c>
      <c r="B127" s="10">
        <v>37016</v>
      </c>
      <c r="C127">
        <v>10045966058</v>
      </c>
      <c r="D127" t="s">
        <v>65</v>
      </c>
    </row>
    <row r="128" spans="1:4">
      <c r="A128" t="s">
        <v>614</v>
      </c>
      <c r="B128" s="10">
        <v>34294</v>
      </c>
      <c r="C128">
        <v>10006278510</v>
      </c>
      <c r="D128" t="s">
        <v>65</v>
      </c>
    </row>
    <row r="129" spans="1:4">
      <c r="A129" t="s">
        <v>351</v>
      </c>
      <c r="B129" s="10">
        <v>34846</v>
      </c>
      <c r="C129">
        <v>10008689059</v>
      </c>
      <c r="D129" t="s">
        <v>65</v>
      </c>
    </row>
    <row r="130" spans="1:4">
      <c r="A130" t="s">
        <v>359</v>
      </c>
      <c r="B130" s="10">
        <v>38455</v>
      </c>
      <c r="C130">
        <v>10008999055</v>
      </c>
      <c r="D130" t="s">
        <v>65</v>
      </c>
    </row>
    <row r="131" spans="1:4">
      <c r="A131" t="s">
        <v>80</v>
      </c>
      <c r="C131">
        <v>10004875747</v>
      </c>
      <c r="D131" t="s">
        <v>65</v>
      </c>
    </row>
    <row r="132" spans="1:4">
      <c r="A132" t="s">
        <v>171</v>
      </c>
      <c r="C132">
        <v>10010797696</v>
      </c>
      <c r="D132" t="s">
        <v>156</v>
      </c>
    </row>
    <row r="133" spans="1:4">
      <c r="A133" t="s">
        <v>304</v>
      </c>
      <c r="B133" s="10">
        <v>35722</v>
      </c>
      <c r="C133">
        <v>10010663415</v>
      </c>
      <c r="D133" t="s">
        <v>305</v>
      </c>
    </row>
    <row r="134" spans="1:4">
      <c r="A134" t="s">
        <v>5854</v>
      </c>
      <c r="B134">
        <v>36378</v>
      </c>
      <c r="C134">
        <v>10014673858</v>
      </c>
      <c r="D134" t="s">
        <v>305</v>
      </c>
    </row>
    <row r="135" spans="1:4">
      <c r="A135" t="s">
        <v>147</v>
      </c>
      <c r="C135">
        <v>10015346895</v>
      </c>
      <c r="D135" t="s">
        <v>148</v>
      </c>
    </row>
    <row r="136" spans="1:4">
      <c r="A136" t="s">
        <v>5855</v>
      </c>
      <c r="C136">
        <v>10007428362</v>
      </c>
      <c r="D136" t="s">
        <v>148</v>
      </c>
    </row>
    <row r="137" spans="1:4">
      <c r="A137" t="s">
        <v>310</v>
      </c>
      <c r="C137">
        <v>10008975716</v>
      </c>
      <c r="D137" t="s">
        <v>56</v>
      </c>
    </row>
    <row r="138" spans="1:4">
      <c r="A138" t="s">
        <v>274</v>
      </c>
      <c r="B138" s="10">
        <v>36159</v>
      </c>
      <c r="C138">
        <v>10062151116</v>
      </c>
      <c r="D138" t="s">
        <v>56</v>
      </c>
    </row>
    <row r="139" spans="1:4">
      <c r="A139" t="s">
        <v>4976</v>
      </c>
      <c r="C139">
        <v>10010751119</v>
      </c>
      <c r="D139" t="s">
        <v>56</v>
      </c>
    </row>
    <row r="140" spans="1:4">
      <c r="A140" t="s">
        <v>240</v>
      </c>
      <c r="B140" s="10">
        <v>34949</v>
      </c>
      <c r="C140">
        <v>10008678551</v>
      </c>
      <c r="D140" t="s">
        <v>56</v>
      </c>
    </row>
    <row r="141" spans="1:4">
      <c r="A141" t="s">
        <v>569</v>
      </c>
      <c r="B141" s="10">
        <v>32815</v>
      </c>
      <c r="C141">
        <v>10015835030</v>
      </c>
      <c r="D141" t="s">
        <v>56</v>
      </c>
    </row>
    <row r="142" spans="1:4">
      <c r="A142" t="s">
        <v>568</v>
      </c>
      <c r="B142" s="10">
        <v>34457</v>
      </c>
      <c r="C142">
        <v>10016236063</v>
      </c>
      <c r="D142" t="s">
        <v>56</v>
      </c>
    </row>
    <row r="143" spans="1:4">
      <c r="A143" t="s">
        <v>149</v>
      </c>
      <c r="C143">
        <v>10018638431</v>
      </c>
      <c r="D143" t="s">
        <v>56</v>
      </c>
    </row>
    <row r="144" spans="1:4">
      <c r="A144" t="s">
        <v>301</v>
      </c>
      <c r="C144">
        <v>10016636692</v>
      </c>
      <c r="D144" t="s">
        <v>56</v>
      </c>
    </row>
    <row r="145" spans="1:4">
      <c r="A145" t="s">
        <v>619</v>
      </c>
      <c r="B145" s="10">
        <v>35471</v>
      </c>
      <c r="C145">
        <v>10010713228</v>
      </c>
      <c r="D145" t="s">
        <v>53</v>
      </c>
    </row>
    <row r="146" spans="1:4">
      <c r="A146" t="s">
        <v>233</v>
      </c>
      <c r="B146" s="10">
        <v>35853</v>
      </c>
      <c r="C146">
        <v>10010182657</v>
      </c>
      <c r="D146" t="s">
        <v>53</v>
      </c>
    </row>
    <row r="147" spans="1:4">
      <c r="A147" t="s">
        <v>279</v>
      </c>
      <c r="B147" s="10">
        <v>35482</v>
      </c>
      <c r="C147">
        <v>10010714743</v>
      </c>
      <c r="D147" t="s">
        <v>53</v>
      </c>
    </row>
    <row r="148" spans="1:4">
      <c r="A148" t="s">
        <v>5856</v>
      </c>
      <c r="B148">
        <v>35440</v>
      </c>
      <c r="C148">
        <v>10010713935</v>
      </c>
      <c r="D148" t="s">
        <v>53</v>
      </c>
    </row>
    <row r="149" spans="1:4">
      <c r="A149" t="s">
        <v>597</v>
      </c>
      <c r="B149" s="10">
        <v>36335</v>
      </c>
      <c r="C149">
        <v>10015660026</v>
      </c>
      <c r="D149" t="s">
        <v>53</v>
      </c>
    </row>
    <row r="150" spans="1:4">
      <c r="A150" t="s">
        <v>528</v>
      </c>
      <c r="B150" s="10">
        <v>36469</v>
      </c>
      <c r="C150">
        <v>10015662349</v>
      </c>
      <c r="D150" t="s">
        <v>53</v>
      </c>
    </row>
    <row r="151" spans="1:4">
      <c r="A151" t="s">
        <v>327</v>
      </c>
      <c r="B151" s="10">
        <v>36886</v>
      </c>
      <c r="C151">
        <v>10015339118</v>
      </c>
      <c r="D151" t="s">
        <v>53</v>
      </c>
    </row>
    <row r="152" spans="1:4">
      <c r="A152" t="s">
        <v>308</v>
      </c>
      <c r="B152" s="10">
        <v>36363</v>
      </c>
      <c r="C152">
        <v>10015336387</v>
      </c>
      <c r="D152" t="s">
        <v>53</v>
      </c>
    </row>
    <row r="153" spans="1:4">
      <c r="A153" t="s">
        <v>52</v>
      </c>
      <c r="B153" s="10">
        <v>35505</v>
      </c>
      <c r="C153">
        <v>10010714137</v>
      </c>
      <c r="D153" t="s">
        <v>53</v>
      </c>
    </row>
    <row r="154" spans="1:4">
      <c r="A154" t="s">
        <v>575</v>
      </c>
      <c r="B154" s="10">
        <v>36588</v>
      </c>
      <c r="C154">
        <v>10030159607</v>
      </c>
      <c r="D154" t="s">
        <v>53</v>
      </c>
    </row>
    <row r="155" spans="1:4">
      <c r="A155" t="s">
        <v>1100</v>
      </c>
      <c r="C155">
        <v>10005497254</v>
      </c>
      <c r="D155" t="s">
        <v>53</v>
      </c>
    </row>
    <row r="156" spans="1:4">
      <c r="A156" t="s">
        <v>1044</v>
      </c>
      <c r="C156">
        <v>10002526125</v>
      </c>
      <c r="D156" t="s">
        <v>53</v>
      </c>
    </row>
    <row r="157" spans="1:4">
      <c r="A157" t="s">
        <v>84</v>
      </c>
      <c r="C157">
        <v>10045952924</v>
      </c>
      <c r="D157" t="s">
        <v>85</v>
      </c>
    </row>
    <row r="158" spans="1:4">
      <c r="A158" t="s">
        <v>331</v>
      </c>
      <c r="B158" s="10">
        <v>35632</v>
      </c>
      <c r="C158">
        <v>10010800124</v>
      </c>
      <c r="D158" t="s">
        <v>40</v>
      </c>
    </row>
    <row r="159" spans="1:4">
      <c r="A159" t="s">
        <v>226</v>
      </c>
      <c r="B159" s="10">
        <v>35530</v>
      </c>
      <c r="C159">
        <v>10009668658</v>
      </c>
      <c r="D159" t="s">
        <v>40</v>
      </c>
    </row>
    <row r="160" spans="1:4">
      <c r="A160" t="s">
        <v>39</v>
      </c>
      <c r="B160" s="10">
        <v>34563</v>
      </c>
      <c r="C160">
        <v>10020981585</v>
      </c>
      <c r="D160" t="s">
        <v>40</v>
      </c>
    </row>
    <row r="161" spans="1:4">
      <c r="A161" t="s">
        <v>42</v>
      </c>
      <c r="B161" s="10">
        <v>36136</v>
      </c>
      <c r="C161">
        <v>10020784353</v>
      </c>
      <c r="D161" t="s">
        <v>40</v>
      </c>
    </row>
    <row r="162" spans="1:4">
      <c r="A162" t="s">
        <v>1063</v>
      </c>
      <c r="B162" s="10">
        <v>35470</v>
      </c>
      <c r="C162">
        <v>10009808805</v>
      </c>
      <c r="D162" t="s">
        <v>40</v>
      </c>
    </row>
    <row r="163" spans="1:4">
      <c r="A163" t="s">
        <v>45</v>
      </c>
      <c r="B163" s="10">
        <v>33298</v>
      </c>
      <c r="C163">
        <v>10020982696</v>
      </c>
      <c r="D163" t="s">
        <v>40</v>
      </c>
    </row>
    <row r="164" spans="1:4">
      <c r="A164" t="s">
        <v>1064</v>
      </c>
      <c r="C164">
        <v>10006552130</v>
      </c>
      <c r="D164" t="s">
        <v>40</v>
      </c>
    </row>
    <row r="165" spans="1:4">
      <c r="A165" t="s">
        <v>1065</v>
      </c>
      <c r="C165">
        <v>10009021081</v>
      </c>
      <c r="D165" t="s">
        <v>40</v>
      </c>
    </row>
    <row r="166" spans="1:4">
      <c r="A166" t="s">
        <v>324</v>
      </c>
      <c r="C166">
        <v>10009020677</v>
      </c>
      <c r="D166" t="s">
        <v>40</v>
      </c>
    </row>
    <row r="167" spans="1:4">
      <c r="A167" t="s">
        <v>285</v>
      </c>
      <c r="B167" s="10">
        <v>35871</v>
      </c>
      <c r="C167">
        <v>10010114252</v>
      </c>
      <c r="D167" t="s">
        <v>286</v>
      </c>
    </row>
    <row r="168" spans="1:4">
      <c r="A168" t="s">
        <v>1055</v>
      </c>
      <c r="C168">
        <v>10063606823</v>
      </c>
      <c r="D168" t="s">
        <v>159</v>
      </c>
    </row>
    <row r="169" spans="1:4">
      <c r="A169" t="s">
        <v>1056</v>
      </c>
      <c r="C169">
        <v>10009914693</v>
      </c>
      <c r="D169" t="s">
        <v>159</v>
      </c>
    </row>
    <row r="170" spans="1:4">
      <c r="A170" t="s">
        <v>1059</v>
      </c>
      <c r="C170">
        <v>10007416339</v>
      </c>
      <c r="D170" t="s">
        <v>159</v>
      </c>
    </row>
    <row r="171" spans="1:4">
      <c r="A171" t="s">
        <v>158</v>
      </c>
      <c r="C171">
        <v>10010801134</v>
      </c>
      <c r="D171" t="s">
        <v>159</v>
      </c>
    </row>
    <row r="172" spans="1:4">
      <c r="A172" t="s">
        <v>178</v>
      </c>
      <c r="C172">
        <v>10007209609</v>
      </c>
      <c r="D172" t="s">
        <v>159</v>
      </c>
    </row>
    <row r="173" spans="1:4">
      <c r="A173" t="s">
        <v>1058</v>
      </c>
      <c r="C173">
        <v>10005601732</v>
      </c>
      <c r="D173" t="s">
        <v>159</v>
      </c>
    </row>
    <row r="174" spans="1:4">
      <c r="A174" t="s">
        <v>1062</v>
      </c>
      <c r="C174">
        <v>10006136646</v>
      </c>
      <c r="D174" t="s">
        <v>159</v>
      </c>
    </row>
    <row r="175" spans="1:4">
      <c r="A175" t="s">
        <v>5837</v>
      </c>
      <c r="B175" s="10">
        <v>36902</v>
      </c>
      <c r="C175">
        <v>10069708729</v>
      </c>
      <c r="D175" t="s">
        <v>273</v>
      </c>
    </row>
    <row r="176" spans="1:4">
      <c r="A176" t="s">
        <v>283</v>
      </c>
      <c r="B176" s="10">
        <v>36041</v>
      </c>
      <c r="C176">
        <v>10010807905</v>
      </c>
      <c r="D176" t="s">
        <v>123</v>
      </c>
    </row>
    <row r="177" spans="1:4">
      <c r="A177" t="s">
        <v>122</v>
      </c>
      <c r="C177">
        <v>10002501368</v>
      </c>
      <c r="D177" t="s">
        <v>123</v>
      </c>
    </row>
    <row r="178" spans="1:4">
      <c r="A178" t="s">
        <v>124</v>
      </c>
      <c r="C178">
        <v>10010640880</v>
      </c>
      <c r="D178" t="s">
        <v>123</v>
      </c>
    </row>
    <row r="179" spans="1:4">
      <c r="A179" t="s">
        <v>58</v>
      </c>
      <c r="B179" s="10">
        <v>35815</v>
      </c>
      <c r="C179">
        <v>10010798003</v>
      </c>
      <c r="D179" t="s">
        <v>59</v>
      </c>
    </row>
    <row r="180" spans="1:4">
      <c r="A180" t="s">
        <v>587</v>
      </c>
      <c r="B180" s="10">
        <v>37101</v>
      </c>
      <c r="C180">
        <v>10083581446</v>
      </c>
      <c r="D180" t="s">
        <v>44</v>
      </c>
    </row>
    <row r="181" spans="1:4">
      <c r="A181" t="s">
        <v>43</v>
      </c>
      <c r="B181" s="10">
        <v>33933</v>
      </c>
      <c r="C181">
        <v>10006904461</v>
      </c>
      <c r="D181" t="s">
        <v>44</v>
      </c>
    </row>
    <row r="182" spans="1:4">
      <c r="A182" t="s">
        <v>141</v>
      </c>
      <c r="B182" s="10">
        <v>33070</v>
      </c>
      <c r="C182">
        <v>10008167986</v>
      </c>
      <c r="D182" t="s">
        <v>44</v>
      </c>
    </row>
    <row r="183" spans="1:4">
      <c r="A183" t="s">
        <v>320</v>
      </c>
      <c r="C183">
        <v>10009196590</v>
      </c>
      <c r="D183" t="s">
        <v>44</v>
      </c>
    </row>
    <row r="184" spans="1:4">
      <c r="A184" t="s">
        <v>248</v>
      </c>
      <c r="B184" s="10">
        <v>37473</v>
      </c>
      <c r="C184">
        <v>10064106977</v>
      </c>
      <c r="D184" t="s">
        <v>44</v>
      </c>
    </row>
    <row r="185" spans="1:4">
      <c r="A185" t="s">
        <v>54</v>
      </c>
      <c r="B185" s="10">
        <v>35610</v>
      </c>
      <c r="C185">
        <v>10009727767</v>
      </c>
      <c r="D185" t="s">
        <v>44</v>
      </c>
    </row>
    <row r="186" spans="1:4">
      <c r="A186" t="s">
        <v>78</v>
      </c>
      <c r="B186" s="10">
        <v>33376</v>
      </c>
      <c r="C186">
        <v>10007618524</v>
      </c>
      <c r="D186" t="s">
        <v>19</v>
      </c>
    </row>
    <row r="187" spans="1:4">
      <c r="A187" t="s">
        <v>252</v>
      </c>
      <c r="B187" s="10">
        <v>36163</v>
      </c>
      <c r="C187">
        <v>10015509977</v>
      </c>
      <c r="D187" t="s">
        <v>19</v>
      </c>
    </row>
    <row r="188" spans="1:4">
      <c r="A188" t="s">
        <v>602</v>
      </c>
      <c r="B188" s="10">
        <v>37577</v>
      </c>
      <c r="C188">
        <v>10023161560</v>
      </c>
      <c r="D188" t="s">
        <v>19</v>
      </c>
    </row>
    <row r="189" spans="1:4">
      <c r="A189" t="s">
        <v>519</v>
      </c>
      <c r="B189" s="10">
        <v>35170</v>
      </c>
      <c r="C189">
        <v>10009125458</v>
      </c>
      <c r="D189" t="s">
        <v>19</v>
      </c>
    </row>
    <row r="190" spans="1:4">
      <c r="A190" t="s">
        <v>360</v>
      </c>
      <c r="B190" s="10">
        <v>33390</v>
      </c>
      <c r="C190">
        <v>10004779252</v>
      </c>
      <c r="D190" t="s">
        <v>19</v>
      </c>
    </row>
    <row r="191" spans="1:4">
      <c r="A191" t="s">
        <v>603</v>
      </c>
      <c r="B191" s="10">
        <v>36313</v>
      </c>
      <c r="C191">
        <v>10015510078</v>
      </c>
      <c r="D191" t="s">
        <v>19</v>
      </c>
    </row>
    <row r="192" spans="1:4">
      <c r="A192" t="s">
        <v>264</v>
      </c>
      <c r="B192" s="10">
        <v>36587</v>
      </c>
      <c r="C192">
        <v>10022750322</v>
      </c>
      <c r="D192" t="s">
        <v>19</v>
      </c>
    </row>
    <row r="193" spans="1:4">
      <c r="A193" t="s">
        <v>223</v>
      </c>
      <c r="B193" s="10">
        <v>37146</v>
      </c>
      <c r="C193">
        <v>10022697475</v>
      </c>
      <c r="D193" t="s">
        <v>19</v>
      </c>
    </row>
    <row r="194" spans="1:4">
      <c r="A194" t="s">
        <v>523</v>
      </c>
      <c r="B194" s="10">
        <v>36413</v>
      </c>
      <c r="C194">
        <v>10014699726</v>
      </c>
      <c r="D194" t="s">
        <v>19</v>
      </c>
    </row>
    <row r="195" spans="1:4">
      <c r="A195" t="s">
        <v>18</v>
      </c>
      <c r="B195" s="10">
        <v>35944</v>
      </c>
      <c r="C195">
        <v>10010644015</v>
      </c>
      <c r="D195" t="s">
        <v>19</v>
      </c>
    </row>
    <row r="196" spans="1:4">
      <c r="A196" t="s">
        <v>316</v>
      </c>
      <c r="B196" s="10">
        <v>30239</v>
      </c>
      <c r="C196">
        <v>10002919175</v>
      </c>
      <c r="D196" t="s">
        <v>19</v>
      </c>
    </row>
    <row r="197" spans="1:4">
      <c r="A197" t="s">
        <v>533</v>
      </c>
      <c r="B197" s="10">
        <v>37563</v>
      </c>
      <c r="C197">
        <v>10076778716</v>
      </c>
      <c r="D197" t="s">
        <v>70</v>
      </c>
    </row>
    <row r="198" spans="1:4">
      <c r="A198" t="s">
        <v>532</v>
      </c>
      <c r="B198" s="10">
        <v>37132</v>
      </c>
      <c r="C198">
        <v>10083748972</v>
      </c>
      <c r="D198" t="s">
        <v>70</v>
      </c>
    </row>
    <row r="199" spans="1:4">
      <c r="A199" t="s">
        <v>299</v>
      </c>
      <c r="B199" s="10">
        <v>36240</v>
      </c>
      <c r="C199">
        <v>10096621579</v>
      </c>
      <c r="D199" t="s">
        <v>70</v>
      </c>
    </row>
    <row r="200" spans="1:4">
      <c r="A200" t="s">
        <v>617</v>
      </c>
      <c r="B200" s="10">
        <v>37104</v>
      </c>
      <c r="C200">
        <v>10083749376</v>
      </c>
      <c r="D200" t="s">
        <v>70</v>
      </c>
    </row>
    <row r="201" spans="1:4">
      <c r="A201" t="s">
        <v>224</v>
      </c>
      <c r="B201" s="10">
        <v>33844</v>
      </c>
      <c r="C201">
        <v>10008956114</v>
      </c>
      <c r="D201" t="s">
        <v>225</v>
      </c>
    </row>
    <row r="202" spans="1:4">
      <c r="A202" t="s">
        <v>28</v>
      </c>
      <c r="B202" s="10">
        <v>36525</v>
      </c>
      <c r="C202">
        <v>10015442077</v>
      </c>
      <c r="D202" t="s">
        <v>29</v>
      </c>
    </row>
    <row r="203" spans="1:4">
      <c r="A203" t="s">
        <v>557</v>
      </c>
      <c r="B203" s="10">
        <v>35738</v>
      </c>
      <c r="C203">
        <v>10009808906</v>
      </c>
      <c r="D203" t="s">
        <v>29</v>
      </c>
    </row>
    <row r="204" spans="1:4">
      <c r="A204" t="s">
        <v>333</v>
      </c>
      <c r="C204">
        <v>10004616271</v>
      </c>
      <c r="D204" t="s">
        <v>29</v>
      </c>
    </row>
    <row r="205" spans="1:4">
      <c r="A205" t="s">
        <v>222</v>
      </c>
      <c r="B205" s="10">
        <v>35890</v>
      </c>
      <c r="C205">
        <v>10010747277</v>
      </c>
      <c r="D205" t="s">
        <v>29</v>
      </c>
    </row>
    <row r="206" spans="1:4">
      <c r="A206" t="s">
        <v>314</v>
      </c>
      <c r="C206">
        <v>10009115758</v>
      </c>
      <c r="D206" t="s">
        <v>29</v>
      </c>
    </row>
    <row r="207" spans="1:4">
      <c r="A207" t="s">
        <v>138</v>
      </c>
      <c r="C207">
        <v>10005968918</v>
      </c>
      <c r="D207" t="s">
        <v>29</v>
      </c>
    </row>
    <row r="208" spans="1:4">
      <c r="A208" t="s">
        <v>1068</v>
      </c>
      <c r="C208">
        <v>10015781779</v>
      </c>
      <c r="D208" t="s">
        <v>29</v>
      </c>
    </row>
    <row r="209" spans="1:4">
      <c r="A209" t="s">
        <v>1041</v>
      </c>
      <c r="C209">
        <v>10009139404</v>
      </c>
      <c r="D209" t="s">
        <v>29</v>
      </c>
    </row>
    <row r="210" spans="1:4">
      <c r="A210" t="s">
        <v>1042</v>
      </c>
      <c r="C210">
        <v>10006789576</v>
      </c>
      <c r="D210" t="s">
        <v>29</v>
      </c>
    </row>
    <row r="211" spans="1:4">
      <c r="A211" t="s">
        <v>140</v>
      </c>
      <c r="C211">
        <v>10010598141</v>
      </c>
      <c r="D211" t="s">
        <v>29</v>
      </c>
    </row>
    <row r="212" spans="1:4">
      <c r="A212" t="s">
        <v>558</v>
      </c>
      <c r="B212" s="10">
        <v>37856</v>
      </c>
      <c r="C212">
        <v>10015442279</v>
      </c>
      <c r="D212" t="s">
        <v>29</v>
      </c>
    </row>
    <row r="213" spans="1:4">
      <c r="A213" t="s">
        <v>346</v>
      </c>
      <c r="C213">
        <v>10007809086</v>
      </c>
      <c r="D213" t="s">
        <v>29</v>
      </c>
    </row>
    <row r="214" spans="1:4">
      <c r="A214" t="s">
        <v>1067</v>
      </c>
      <c r="C214">
        <v>10015441875</v>
      </c>
      <c r="D214" t="s">
        <v>29</v>
      </c>
    </row>
    <row r="215" spans="1:4">
      <c r="A215" t="s">
        <v>281</v>
      </c>
      <c r="B215" s="10">
        <v>36895</v>
      </c>
      <c r="C215">
        <v>10022056265</v>
      </c>
      <c r="D215" t="s">
        <v>29</v>
      </c>
    </row>
    <row r="216" spans="1:4">
      <c r="A216" t="s">
        <v>247</v>
      </c>
      <c r="B216" s="10">
        <v>33808</v>
      </c>
      <c r="C216">
        <v>10006902643</v>
      </c>
      <c r="D216" t="s">
        <v>47</v>
      </c>
    </row>
    <row r="217" spans="1:4">
      <c r="A217" t="s">
        <v>100</v>
      </c>
      <c r="B217" s="10">
        <v>35481</v>
      </c>
      <c r="C217">
        <v>10010098589</v>
      </c>
      <c r="D217" t="s">
        <v>47</v>
      </c>
    </row>
    <row r="218" spans="1:4">
      <c r="A218" t="s">
        <v>610</v>
      </c>
      <c r="B218" s="10">
        <v>36266</v>
      </c>
      <c r="C218">
        <v>10051439282</v>
      </c>
      <c r="D218" t="s">
        <v>47</v>
      </c>
    </row>
    <row r="219" spans="1:4">
      <c r="A219" t="s">
        <v>648</v>
      </c>
      <c r="B219" s="10">
        <v>36133</v>
      </c>
      <c r="C219">
        <v>10009882967</v>
      </c>
      <c r="D219" t="s">
        <v>47</v>
      </c>
    </row>
    <row r="220" spans="1:4">
      <c r="A220" t="s">
        <v>101</v>
      </c>
      <c r="B220" s="10">
        <v>34383</v>
      </c>
      <c r="C220">
        <v>10007793326</v>
      </c>
      <c r="D220" t="s">
        <v>47</v>
      </c>
    </row>
    <row r="221" spans="1:4">
      <c r="A221" t="s">
        <v>1048</v>
      </c>
      <c r="C221">
        <v>10006436336</v>
      </c>
      <c r="D221" t="s">
        <v>47</v>
      </c>
    </row>
    <row r="222" spans="1:4">
      <c r="A222" t="s">
        <v>1049</v>
      </c>
      <c r="C222">
        <v>10008690271</v>
      </c>
      <c r="D222" t="s">
        <v>47</v>
      </c>
    </row>
    <row r="223" spans="1:4">
      <c r="A223" t="s">
        <v>275</v>
      </c>
      <c r="B223" s="10">
        <v>35436</v>
      </c>
      <c r="C223">
        <v>10009988556</v>
      </c>
      <c r="D223" t="s">
        <v>47</v>
      </c>
    </row>
    <row r="224" spans="1:4">
      <c r="A224" t="s">
        <v>611</v>
      </c>
      <c r="B224" s="10">
        <v>35961</v>
      </c>
      <c r="C224">
        <v>10010201148</v>
      </c>
      <c r="D224" t="s">
        <v>47</v>
      </c>
    </row>
    <row r="225" spans="1:4">
      <c r="A225" t="s">
        <v>287</v>
      </c>
      <c r="B225" s="10">
        <v>35207</v>
      </c>
      <c r="C225">
        <v>10009232966</v>
      </c>
      <c r="D225" t="s">
        <v>47</v>
      </c>
    </row>
    <row r="226" spans="1:4">
      <c r="A226" t="s">
        <v>46</v>
      </c>
      <c r="B226" s="10">
        <v>36698</v>
      </c>
      <c r="C226">
        <v>10016111983</v>
      </c>
      <c r="D226" t="s">
        <v>47</v>
      </c>
    </row>
    <row r="227" spans="1:4">
      <c r="A227" t="s">
        <v>641</v>
      </c>
      <c r="B227" s="10">
        <v>37594</v>
      </c>
      <c r="C227">
        <v>10053580659</v>
      </c>
      <c r="D227" t="s">
        <v>47</v>
      </c>
    </row>
    <row r="228" spans="1:4">
      <c r="A228" t="s">
        <v>5832</v>
      </c>
      <c r="B228" s="10">
        <v>37346</v>
      </c>
      <c r="C228">
        <v>10044087793</v>
      </c>
      <c r="D228" t="s">
        <v>228</v>
      </c>
    </row>
    <row r="229" spans="1:4">
      <c r="A229" t="s">
        <v>227</v>
      </c>
      <c r="B229" s="10">
        <v>36350</v>
      </c>
      <c r="C229">
        <v>10015577574</v>
      </c>
      <c r="D229" t="s">
        <v>228</v>
      </c>
    </row>
    <row r="230" spans="1:4">
      <c r="A230" t="s">
        <v>539</v>
      </c>
      <c r="B230" s="10">
        <v>34844</v>
      </c>
      <c r="C230">
        <v>10009045636</v>
      </c>
      <c r="D230" t="s">
        <v>112</v>
      </c>
    </row>
    <row r="231" spans="1:4">
      <c r="A231" t="s">
        <v>289</v>
      </c>
      <c r="B231" s="10">
        <v>34445</v>
      </c>
      <c r="C231">
        <v>10007739974</v>
      </c>
      <c r="D231" t="s">
        <v>112</v>
      </c>
    </row>
    <row r="232" spans="1:4">
      <c r="A232" t="s">
        <v>1034</v>
      </c>
      <c r="B232" s="10">
        <v>37088</v>
      </c>
      <c r="C232">
        <v>10036070644</v>
      </c>
      <c r="D232" t="s">
        <v>112</v>
      </c>
    </row>
    <row r="233" spans="1:4">
      <c r="A233" t="s">
        <v>4968</v>
      </c>
      <c r="B233" s="10">
        <v>36369</v>
      </c>
      <c r="C233">
        <v>10014629705</v>
      </c>
      <c r="D233" t="s">
        <v>112</v>
      </c>
    </row>
    <row r="234" spans="1:4">
      <c r="A234" t="s">
        <v>113</v>
      </c>
      <c r="B234" s="10">
        <v>34633</v>
      </c>
      <c r="C234">
        <v>10007272455</v>
      </c>
      <c r="D234" t="s">
        <v>112</v>
      </c>
    </row>
    <row r="235" spans="1:4">
      <c r="A235" t="s">
        <v>125</v>
      </c>
      <c r="B235" s="10">
        <v>36739</v>
      </c>
      <c r="C235">
        <v>10034919778</v>
      </c>
      <c r="D235" t="s">
        <v>112</v>
      </c>
    </row>
    <row r="236" spans="1:4">
      <c r="A236" t="s">
        <v>111</v>
      </c>
      <c r="B236" s="10">
        <v>34005</v>
      </c>
      <c r="C236">
        <v>10007498484</v>
      </c>
      <c r="D236" t="s">
        <v>112</v>
      </c>
    </row>
    <row r="237" spans="1:4">
      <c r="A237" t="s">
        <v>543</v>
      </c>
      <c r="C237">
        <v>10009143949</v>
      </c>
      <c r="D237" t="s">
        <v>145</v>
      </c>
    </row>
    <row r="238" spans="1:4">
      <c r="A238" t="s">
        <v>1027</v>
      </c>
      <c r="B238">
        <v>37700</v>
      </c>
      <c r="C238">
        <v>10036076809</v>
      </c>
      <c r="D238" t="s">
        <v>121</v>
      </c>
    </row>
    <row r="239" spans="1:4">
      <c r="A239" t="s">
        <v>1029</v>
      </c>
      <c r="B239">
        <v>37941</v>
      </c>
      <c r="C239">
        <v>10054263400</v>
      </c>
      <c r="D239" t="s">
        <v>121</v>
      </c>
    </row>
    <row r="240" spans="1:4">
      <c r="A240" t="s">
        <v>1030</v>
      </c>
      <c r="B240">
        <v>37678</v>
      </c>
      <c r="C240">
        <v>10049916685</v>
      </c>
      <c r="D240" t="s">
        <v>121</v>
      </c>
    </row>
    <row r="241" spans="1:4">
      <c r="A241" t="s">
        <v>334</v>
      </c>
      <c r="C241">
        <v>10007272253</v>
      </c>
      <c r="D241" t="s">
        <v>121</v>
      </c>
    </row>
    <row r="242" spans="1:4">
      <c r="A242" t="s">
        <v>325</v>
      </c>
      <c r="C242">
        <v>10009183557</v>
      </c>
      <c r="D242" t="s">
        <v>121</v>
      </c>
    </row>
    <row r="243" spans="1:4">
      <c r="A243" t="s">
        <v>143</v>
      </c>
      <c r="C243">
        <v>10050548094</v>
      </c>
      <c r="D243" t="s">
        <v>121</v>
      </c>
    </row>
    <row r="244" spans="1:4">
      <c r="A244" t="s">
        <v>341</v>
      </c>
      <c r="C244">
        <v>10014629604</v>
      </c>
      <c r="D244" t="s">
        <v>121</v>
      </c>
    </row>
    <row r="245" spans="1:4">
      <c r="A245" t="s">
        <v>349</v>
      </c>
      <c r="B245" s="10">
        <v>32891</v>
      </c>
      <c r="C245">
        <v>10015954157</v>
      </c>
      <c r="D245" t="s">
        <v>350</v>
      </c>
    </row>
    <row r="246" spans="1:4">
      <c r="A246" t="s">
        <v>629</v>
      </c>
      <c r="B246" s="10">
        <v>35576</v>
      </c>
      <c r="C246">
        <v>10009445154</v>
      </c>
      <c r="D246" t="s">
        <v>239</v>
      </c>
    </row>
    <row r="247" spans="1:4">
      <c r="A247" t="s">
        <v>630</v>
      </c>
      <c r="B247" s="10">
        <v>36236</v>
      </c>
      <c r="C247">
        <v>10015529478</v>
      </c>
      <c r="D247" t="s">
        <v>239</v>
      </c>
    </row>
    <row r="248" spans="1:4">
      <c r="A248" t="s">
        <v>300</v>
      </c>
      <c r="B248" s="10">
        <v>36046</v>
      </c>
      <c r="C248">
        <v>10009998357</v>
      </c>
      <c r="D248" t="s">
        <v>239</v>
      </c>
    </row>
    <row r="249" spans="1:4">
      <c r="A249" t="s">
        <v>541</v>
      </c>
      <c r="B249" s="10">
        <v>35108</v>
      </c>
      <c r="C249">
        <v>10115741087</v>
      </c>
      <c r="D249" t="s">
        <v>239</v>
      </c>
    </row>
    <row r="250" spans="1:4">
      <c r="A250" t="s">
        <v>238</v>
      </c>
      <c r="B250" s="10">
        <v>35478</v>
      </c>
      <c r="C250">
        <v>10009548319</v>
      </c>
      <c r="D250" t="s">
        <v>239</v>
      </c>
    </row>
    <row r="251" spans="1:4">
      <c r="A251" t="s">
        <v>290</v>
      </c>
      <c r="B251" s="10">
        <v>32910</v>
      </c>
      <c r="C251">
        <v>10006065716</v>
      </c>
      <c r="D251" t="s">
        <v>237</v>
      </c>
    </row>
    <row r="252" spans="1:4">
      <c r="A252" t="s">
        <v>328</v>
      </c>
      <c r="B252" s="10">
        <v>35151</v>
      </c>
      <c r="C252">
        <v>10008625607</v>
      </c>
      <c r="D252" t="s">
        <v>237</v>
      </c>
    </row>
    <row r="253" spans="1:4">
      <c r="A253" t="s">
        <v>5857</v>
      </c>
      <c r="C253">
        <v>10045991825</v>
      </c>
      <c r="D253" t="s">
        <v>161</v>
      </c>
    </row>
    <row r="254" spans="1:4">
      <c r="A254" t="s">
        <v>321</v>
      </c>
      <c r="C254">
        <v>10005968009</v>
      </c>
      <c r="D254" t="s">
        <v>161</v>
      </c>
    </row>
    <row r="255" spans="1:4">
      <c r="A255" t="s">
        <v>160</v>
      </c>
      <c r="C255">
        <v>10011088393</v>
      </c>
      <c r="D255" t="s">
        <v>161</v>
      </c>
    </row>
    <row r="256" spans="1:4">
      <c r="A256" t="s">
        <v>150</v>
      </c>
      <c r="B256" s="10">
        <v>32340</v>
      </c>
      <c r="C256">
        <v>10004594447</v>
      </c>
      <c r="D256" t="s">
        <v>31</v>
      </c>
    </row>
    <row r="257" spans="1:4">
      <c r="A257" t="s">
        <v>115</v>
      </c>
      <c r="B257" s="10">
        <v>37760</v>
      </c>
      <c r="C257">
        <v>10075826193</v>
      </c>
      <c r="D257" t="s">
        <v>31</v>
      </c>
    </row>
    <row r="258" spans="1:4">
      <c r="A258" t="s">
        <v>1393</v>
      </c>
      <c r="B258" s="10">
        <v>35794</v>
      </c>
      <c r="C258">
        <v>10010179930</v>
      </c>
      <c r="D258" t="s">
        <v>31</v>
      </c>
    </row>
    <row r="259" spans="1:4">
      <c r="A259" t="s">
        <v>1395</v>
      </c>
      <c r="C259">
        <v>10010746570</v>
      </c>
      <c r="D259" t="s">
        <v>31</v>
      </c>
    </row>
    <row r="260" spans="1:4">
      <c r="A260" t="s">
        <v>292</v>
      </c>
      <c r="B260" s="10">
        <v>34462</v>
      </c>
      <c r="C260">
        <v>10009073827</v>
      </c>
      <c r="D260" t="s">
        <v>31</v>
      </c>
    </row>
    <row r="261" spans="1:4">
      <c r="A261" t="s">
        <v>5858</v>
      </c>
      <c r="B261" s="10">
        <v>37142</v>
      </c>
      <c r="C261">
        <v>10034884921</v>
      </c>
      <c r="D261" t="s">
        <v>31</v>
      </c>
    </row>
    <row r="262" spans="1:4">
      <c r="A262" t="s">
        <v>358</v>
      </c>
      <c r="C262">
        <v>10005510994</v>
      </c>
      <c r="D262" t="s">
        <v>31</v>
      </c>
    </row>
    <row r="263" spans="1:4">
      <c r="A263" t="s">
        <v>291</v>
      </c>
      <c r="B263" s="10">
        <v>33634</v>
      </c>
      <c r="C263">
        <v>10006645995</v>
      </c>
      <c r="D263" t="s">
        <v>31</v>
      </c>
    </row>
    <row r="264" spans="1:4">
      <c r="A264" t="s">
        <v>30</v>
      </c>
      <c r="B264" s="10">
        <v>35177</v>
      </c>
      <c r="C264">
        <v>10009233370</v>
      </c>
      <c r="D264" t="s">
        <v>31</v>
      </c>
    </row>
    <row r="265" spans="1:4">
      <c r="A265" t="s">
        <v>307</v>
      </c>
      <c r="B265" s="10">
        <v>36353</v>
      </c>
      <c r="C265">
        <v>10075346853</v>
      </c>
      <c r="D265" t="s">
        <v>31</v>
      </c>
    </row>
    <row r="266" spans="1:4">
      <c r="A266" t="s">
        <v>340</v>
      </c>
      <c r="C266">
        <v>10008991678</v>
      </c>
      <c r="D266" t="s">
        <v>67</v>
      </c>
    </row>
    <row r="267" spans="1:4">
      <c r="A267" t="s">
        <v>83</v>
      </c>
      <c r="B267" s="10">
        <v>36775</v>
      </c>
      <c r="C267">
        <v>10007242648</v>
      </c>
      <c r="D267" t="s">
        <v>67</v>
      </c>
    </row>
    <row r="268" spans="1:4">
      <c r="A268" t="s">
        <v>99</v>
      </c>
      <c r="B268" s="10">
        <v>33457</v>
      </c>
      <c r="C268">
        <v>10006669439</v>
      </c>
      <c r="D268" t="s">
        <v>67</v>
      </c>
    </row>
    <row r="269" spans="1:4">
      <c r="A269" t="s">
        <v>1066</v>
      </c>
      <c r="B269" s="10">
        <v>33826</v>
      </c>
      <c r="C269">
        <v>10006655392</v>
      </c>
      <c r="D269" t="s">
        <v>67</v>
      </c>
    </row>
    <row r="270" spans="1:4">
      <c r="A270" t="s">
        <v>219</v>
      </c>
      <c r="B270" s="10">
        <v>34692</v>
      </c>
      <c r="C270">
        <v>10007895881</v>
      </c>
      <c r="D270" t="s">
        <v>67</v>
      </c>
    </row>
    <row r="271" spans="1:4">
      <c r="A271" t="s">
        <v>1036</v>
      </c>
      <c r="C271">
        <v>10009354319</v>
      </c>
      <c r="D271" t="s">
        <v>67</v>
      </c>
    </row>
    <row r="272" spans="1:4">
      <c r="A272" t="s">
        <v>278</v>
      </c>
      <c r="B272" s="10">
        <v>34509</v>
      </c>
      <c r="C272">
        <v>10045969492</v>
      </c>
      <c r="D272" t="s">
        <v>67</v>
      </c>
    </row>
    <row r="273" spans="1:4">
      <c r="A273" t="s">
        <v>312</v>
      </c>
      <c r="C273">
        <v>10001441139</v>
      </c>
      <c r="D273" t="s">
        <v>271</v>
      </c>
    </row>
    <row r="274" spans="1:4">
      <c r="A274" t="s">
        <v>5836</v>
      </c>
      <c r="C274">
        <v>10009403627</v>
      </c>
      <c r="D274" t="s">
        <v>106</v>
      </c>
    </row>
    <row r="275" spans="1:4">
      <c r="A275" t="s">
        <v>522</v>
      </c>
      <c r="B275" s="10">
        <v>37823</v>
      </c>
      <c r="C275">
        <v>10056177128</v>
      </c>
    </row>
    <row r="276" spans="1:4">
      <c r="A276" t="s">
        <v>102</v>
      </c>
      <c r="B276" s="10">
        <v>36439</v>
      </c>
      <c r="C276">
        <v>10064452743</v>
      </c>
    </row>
    <row r="277" spans="1:4">
      <c r="A277" t="s">
        <v>588</v>
      </c>
      <c r="B277" s="10">
        <v>35168</v>
      </c>
      <c r="C277">
        <v>10009196489</v>
      </c>
    </row>
    <row r="278" spans="1:4">
      <c r="A278" t="s">
        <v>118</v>
      </c>
      <c r="B278" s="10">
        <v>35649</v>
      </c>
      <c r="C278">
        <v>10094501121</v>
      </c>
    </row>
    <row r="279" spans="1:4">
      <c r="A279" t="s">
        <v>4964</v>
      </c>
      <c r="B279" s="10">
        <v>37340</v>
      </c>
      <c r="C279">
        <v>10047208365</v>
      </c>
    </row>
    <row r="280" spans="1:4">
      <c r="A280" t="s">
        <v>4983</v>
      </c>
      <c r="B280" s="10">
        <v>31855</v>
      </c>
      <c r="C280">
        <v>10009387358</v>
      </c>
    </row>
    <row r="281" spans="1:4">
      <c r="A281" t="s">
        <v>1069</v>
      </c>
      <c r="B281" s="10">
        <v>34791</v>
      </c>
      <c r="C281">
        <v>10023482064</v>
      </c>
    </row>
    <row r="282" spans="1:4">
      <c r="A282" t="s">
        <v>91</v>
      </c>
      <c r="B282" s="10">
        <v>35737</v>
      </c>
      <c r="C282">
        <v>10053568131</v>
      </c>
    </row>
    <row r="283" spans="1:4">
      <c r="A283" t="s">
        <v>631</v>
      </c>
      <c r="B283" s="10">
        <v>37631</v>
      </c>
      <c r="C283">
        <v>10090759345</v>
      </c>
    </row>
    <row r="284" spans="1:4">
      <c r="A284" t="s">
        <v>255</v>
      </c>
      <c r="B284" s="10">
        <v>36234</v>
      </c>
      <c r="C284">
        <v>10060036617</v>
      </c>
    </row>
    <row r="285" spans="1:4">
      <c r="A285" t="s">
        <v>618</v>
      </c>
      <c r="B285" s="10">
        <v>37207</v>
      </c>
      <c r="C285">
        <v>10121012837</v>
      </c>
    </row>
    <row r="286" spans="1:4">
      <c r="A286" t="s">
        <v>4984</v>
      </c>
      <c r="B286" s="10">
        <v>37366</v>
      </c>
      <c r="C286">
        <v>10050409567</v>
      </c>
    </row>
    <row r="287" spans="1:4">
      <c r="A287" t="s">
        <v>620</v>
      </c>
      <c r="B287" s="10">
        <v>36903</v>
      </c>
      <c r="C287">
        <v>10109519246</v>
      </c>
    </row>
    <row r="288" spans="1:4">
      <c r="A288" t="s">
        <v>260</v>
      </c>
      <c r="B288" s="10">
        <v>36509</v>
      </c>
      <c r="C288">
        <v>10008691887</v>
      </c>
    </row>
    <row r="289" spans="1:3">
      <c r="A289" t="s">
        <v>584</v>
      </c>
      <c r="B289" s="10">
        <v>37953</v>
      </c>
      <c r="C289">
        <v>10048395304</v>
      </c>
    </row>
    <row r="290" spans="1:3">
      <c r="A290" t="s">
        <v>612</v>
      </c>
      <c r="B290" s="10">
        <v>37803</v>
      </c>
      <c r="C290">
        <v>10064556110</v>
      </c>
    </row>
    <row r="291" spans="1:3">
      <c r="A291" t="s">
        <v>5859</v>
      </c>
      <c r="B291" s="10">
        <v>35417</v>
      </c>
      <c r="C291">
        <v>10107054941</v>
      </c>
    </row>
    <row r="292" spans="1:3">
      <c r="A292" t="s">
        <v>520</v>
      </c>
      <c r="B292" s="10">
        <v>37612</v>
      </c>
      <c r="C292">
        <v>10058497650</v>
      </c>
    </row>
    <row r="293" spans="1:3">
      <c r="A293" t="s">
        <v>621</v>
      </c>
      <c r="B293" s="10">
        <v>37752</v>
      </c>
      <c r="C293">
        <v>10021733438</v>
      </c>
    </row>
    <row r="294" spans="1:3">
      <c r="A294" t="s">
        <v>589</v>
      </c>
      <c r="B294" s="10">
        <v>35570</v>
      </c>
      <c r="C294">
        <v>10009690381</v>
      </c>
    </row>
    <row r="295" spans="1:3">
      <c r="A295" t="s">
        <v>69</v>
      </c>
      <c r="B295" s="10">
        <v>34221</v>
      </c>
      <c r="C295">
        <v>10053184070</v>
      </c>
    </row>
    <row r="296" spans="1:3">
      <c r="A296" t="s">
        <v>4982</v>
      </c>
      <c r="B296" s="10">
        <v>34994</v>
      </c>
      <c r="C296">
        <v>10015326283</v>
      </c>
    </row>
    <row r="297" spans="1:3">
      <c r="A297" t="s">
        <v>626</v>
      </c>
      <c r="B297" s="10">
        <v>33148</v>
      </c>
      <c r="C297">
        <v>10005886365</v>
      </c>
    </row>
    <row r="298" spans="1:3">
      <c r="A298" t="s">
        <v>578</v>
      </c>
      <c r="B298" s="10">
        <v>33355</v>
      </c>
      <c r="C298">
        <v>10004742876</v>
      </c>
    </row>
    <row r="299" spans="1:3">
      <c r="A299" t="s">
        <v>622</v>
      </c>
      <c r="B299" s="10">
        <v>35463</v>
      </c>
      <c r="C299">
        <v>10006285176</v>
      </c>
    </row>
    <row r="300" spans="1:3">
      <c r="A300" t="s">
        <v>66</v>
      </c>
      <c r="B300" s="10">
        <v>37563</v>
      </c>
      <c r="C300">
        <v>10064643309</v>
      </c>
    </row>
    <row r="301" spans="1:3">
      <c r="A301" t="s">
        <v>257</v>
      </c>
      <c r="B301" s="10">
        <v>35622</v>
      </c>
      <c r="C301">
        <v>10051986930</v>
      </c>
    </row>
    <row r="302" spans="1:3">
      <c r="A302" t="s">
        <v>605</v>
      </c>
      <c r="B302" s="10">
        <v>37285</v>
      </c>
      <c r="C302">
        <v>10064643410</v>
      </c>
    </row>
    <row r="303" spans="1:3">
      <c r="A303" t="s">
        <v>5860</v>
      </c>
      <c r="B303" s="10">
        <v>37416</v>
      </c>
      <c r="C303">
        <v>10093733306</v>
      </c>
    </row>
    <row r="304" spans="1:3">
      <c r="A304" t="s">
        <v>616</v>
      </c>
      <c r="B304" s="10">
        <v>38034</v>
      </c>
      <c r="C304">
        <v>10064778196</v>
      </c>
    </row>
    <row r="305" spans="1:3">
      <c r="A305" t="s">
        <v>319</v>
      </c>
      <c r="B305" s="10">
        <v>33718</v>
      </c>
      <c r="C305">
        <v>10007189300</v>
      </c>
    </row>
    <row r="306" spans="1:3">
      <c r="A306" t="s">
        <v>527</v>
      </c>
      <c r="B306" s="10">
        <v>34207</v>
      </c>
      <c r="C306">
        <v>10007476963</v>
      </c>
    </row>
    <row r="307" spans="1:3">
      <c r="A307" t="s">
        <v>32</v>
      </c>
      <c r="B307" s="10">
        <v>37467</v>
      </c>
      <c r="C307">
        <v>10066161458</v>
      </c>
    </row>
    <row r="308" spans="1:3">
      <c r="A308" t="s">
        <v>591</v>
      </c>
      <c r="B308" s="10">
        <v>36007</v>
      </c>
      <c r="C308">
        <v>10015504523</v>
      </c>
    </row>
    <row r="309" spans="1:3">
      <c r="A309" t="s">
        <v>298</v>
      </c>
      <c r="B309" s="10">
        <v>37230</v>
      </c>
      <c r="C309">
        <v>10064779715</v>
      </c>
    </row>
    <row r="310" spans="1:3">
      <c r="A310" t="s">
        <v>634</v>
      </c>
      <c r="B310" s="10">
        <v>37822</v>
      </c>
      <c r="C310">
        <v>10069724186</v>
      </c>
    </row>
    <row r="311" spans="1:3">
      <c r="A311" t="s">
        <v>4962</v>
      </c>
      <c r="B311" s="10">
        <v>31999</v>
      </c>
      <c r="C311">
        <v>10071427750</v>
      </c>
    </row>
    <row r="312" spans="1:3">
      <c r="A312" t="s">
        <v>615</v>
      </c>
      <c r="B312" s="10">
        <v>35367</v>
      </c>
      <c r="C312">
        <v>10007771906</v>
      </c>
    </row>
    <row r="313" spans="1:3">
      <c r="A313" t="s">
        <v>89</v>
      </c>
      <c r="B313" s="10">
        <v>37652</v>
      </c>
      <c r="C313">
        <v>10061978132</v>
      </c>
    </row>
    <row r="314" spans="1:3">
      <c r="A314" t="s">
        <v>628</v>
      </c>
      <c r="B314" s="10">
        <v>35739</v>
      </c>
      <c r="C314">
        <v>10088130746</v>
      </c>
    </row>
    <row r="315" spans="1:3">
      <c r="A315" t="s">
        <v>68</v>
      </c>
      <c r="B315" s="10">
        <v>37919</v>
      </c>
      <c r="C315">
        <v>10083968537</v>
      </c>
    </row>
    <row r="316" spans="1:3">
      <c r="A316" t="s">
        <v>81</v>
      </c>
      <c r="B316" s="10">
        <v>37299</v>
      </c>
      <c r="C316">
        <v>10081958819</v>
      </c>
    </row>
    <row r="317" spans="1:3">
      <c r="A317" t="s">
        <v>253</v>
      </c>
      <c r="B317" s="10">
        <v>33788</v>
      </c>
      <c r="C317">
        <v>10008928226</v>
      </c>
    </row>
    <row r="318" spans="1:3">
      <c r="A318" t="s">
        <v>270</v>
      </c>
      <c r="B318" s="10">
        <v>37727</v>
      </c>
      <c r="C318">
        <v>10064777994</v>
      </c>
    </row>
    <row r="319" spans="1:3">
      <c r="A319" t="s">
        <v>109</v>
      </c>
      <c r="B319" s="10">
        <v>37875</v>
      </c>
      <c r="C319">
        <v>10053232065</v>
      </c>
    </row>
    <row r="320" spans="1:3">
      <c r="A320" t="s">
        <v>599</v>
      </c>
      <c r="B320" s="10">
        <v>36115</v>
      </c>
      <c r="C320">
        <v>10010666142</v>
      </c>
    </row>
    <row r="321" spans="1:3">
      <c r="A321" t="s">
        <v>560</v>
      </c>
      <c r="B321" s="10">
        <v>34863</v>
      </c>
      <c r="C321">
        <v>10018660053</v>
      </c>
    </row>
    <row r="322" spans="1:3">
      <c r="A322" t="s">
        <v>526</v>
      </c>
      <c r="B322" s="10">
        <v>36975</v>
      </c>
      <c r="C322">
        <v>10045965149</v>
      </c>
    </row>
    <row r="323" spans="1:3">
      <c r="A323" t="s">
        <v>267</v>
      </c>
      <c r="B323" s="10">
        <v>34346</v>
      </c>
      <c r="C323">
        <v>10008688150</v>
      </c>
    </row>
    <row r="324" spans="1:3">
      <c r="A324" t="s">
        <v>565</v>
      </c>
      <c r="B324" s="10">
        <v>34810</v>
      </c>
      <c r="C324">
        <v>10097134063</v>
      </c>
    </row>
    <row r="325" spans="1:3">
      <c r="A325" t="s">
        <v>57</v>
      </c>
      <c r="B325" s="10">
        <v>36559</v>
      </c>
      <c r="C325">
        <v>10053771225</v>
      </c>
    </row>
    <row r="326" spans="1:3">
      <c r="A326" t="s">
        <v>537</v>
      </c>
      <c r="B326" s="10">
        <v>37056</v>
      </c>
      <c r="C326">
        <v>10058538268</v>
      </c>
    </row>
    <row r="327" spans="1:3">
      <c r="A327" t="s">
        <v>627</v>
      </c>
      <c r="B327" s="10">
        <v>37654</v>
      </c>
      <c r="C327">
        <v>10099945245</v>
      </c>
    </row>
    <row r="328" spans="1:3">
      <c r="A328" t="s">
        <v>580</v>
      </c>
      <c r="B328" s="10">
        <v>34342</v>
      </c>
      <c r="C328">
        <v>10007708955</v>
      </c>
    </row>
    <row r="329" spans="1:3">
      <c r="A329" t="s">
        <v>259</v>
      </c>
      <c r="B329" s="10">
        <v>37858</v>
      </c>
      <c r="C329">
        <v>10009914996</v>
      </c>
    </row>
    <row r="330" spans="1:3">
      <c r="A330" t="s">
        <v>525</v>
      </c>
      <c r="B330" s="10">
        <v>33328</v>
      </c>
      <c r="C330">
        <v>10016294465</v>
      </c>
    </row>
    <row r="331" spans="1:3">
      <c r="A331" t="s">
        <v>87</v>
      </c>
      <c r="B331" s="10">
        <v>35547</v>
      </c>
      <c r="C331">
        <v>10016297293</v>
      </c>
    </row>
    <row r="332" spans="1:3">
      <c r="A332" t="s">
        <v>561</v>
      </c>
      <c r="B332" s="10">
        <v>36261</v>
      </c>
      <c r="C332">
        <v>10015331438</v>
      </c>
    </row>
    <row r="333" spans="1:3">
      <c r="A333" t="s">
        <v>585</v>
      </c>
      <c r="B333" s="10">
        <v>36360</v>
      </c>
      <c r="C333">
        <v>10011184484</v>
      </c>
    </row>
    <row r="334" spans="1:3">
      <c r="A334" t="s">
        <v>4965</v>
      </c>
      <c r="B334" s="10">
        <v>36107</v>
      </c>
      <c r="C334">
        <v>10011138311</v>
      </c>
    </row>
    <row r="335" spans="1:3">
      <c r="A335" t="s">
        <v>5861</v>
      </c>
      <c r="B335" s="10">
        <v>37470</v>
      </c>
      <c r="C335">
        <v>10060603055</v>
      </c>
    </row>
    <row r="336" spans="1:3">
      <c r="A336" t="s">
        <v>623</v>
      </c>
      <c r="B336" s="10">
        <v>35442</v>
      </c>
      <c r="C336">
        <v>10084206488</v>
      </c>
    </row>
    <row r="337" spans="1:3">
      <c r="A337" t="s">
        <v>256</v>
      </c>
      <c r="B337" s="10">
        <v>35054</v>
      </c>
      <c r="C337">
        <v>10005978820</v>
      </c>
    </row>
    <row r="338" spans="1:3">
      <c r="A338" t="s">
        <v>4961</v>
      </c>
      <c r="B338" s="10">
        <v>35613</v>
      </c>
      <c r="C338">
        <v>10015473908</v>
      </c>
    </row>
    <row r="339" spans="1:3">
      <c r="A339" t="s">
        <v>181</v>
      </c>
      <c r="B339" s="10">
        <v>36053</v>
      </c>
      <c r="C339">
        <v>10010716965</v>
      </c>
    </row>
    <row r="340" spans="1:3">
      <c r="A340" t="s">
        <v>571</v>
      </c>
      <c r="B340" s="10">
        <v>37269</v>
      </c>
      <c r="C340">
        <v>10082954077</v>
      </c>
    </row>
    <row r="341" spans="1:3">
      <c r="A341" t="s">
        <v>624</v>
      </c>
      <c r="B341" s="10">
        <v>34430</v>
      </c>
      <c r="C341">
        <v>10009809310</v>
      </c>
    </row>
    <row r="342" spans="1:3">
      <c r="A342" t="s">
        <v>4963</v>
      </c>
      <c r="B342" s="10">
        <v>37687</v>
      </c>
      <c r="C342">
        <v>10065016454</v>
      </c>
    </row>
    <row r="343" spans="1:3">
      <c r="A343" t="s">
        <v>93</v>
      </c>
      <c r="B343" s="10">
        <v>36323</v>
      </c>
      <c r="C343">
        <v>10016191708</v>
      </c>
    </row>
    <row r="344" spans="1:3">
      <c r="A344" t="s">
        <v>269</v>
      </c>
      <c r="B344" s="10">
        <v>34900</v>
      </c>
      <c r="C344">
        <v>10056232092</v>
      </c>
    </row>
    <row r="345" spans="1:3">
      <c r="A345" t="s">
        <v>55</v>
      </c>
      <c r="B345" s="10">
        <v>32637</v>
      </c>
      <c r="C345">
        <v>10016235255</v>
      </c>
    </row>
    <row r="346" spans="1:3">
      <c r="A346" t="s">
        <v>607</v>
      </c>
      <c r="B346" s="10">
        <v>35246</v>
      </c>
      <c r="C346">
        <v>10015341845</v>
      </c>
    </row>
    <row r="347" spans="1:3">
      <c r="A347" t="s">
        <v>608</v>
      </c>
      <c r="B347" s="10">
        <v>36975</v>
      </c>
      <c r="C347">
        <v>10097466388</v>
      </c>
    </row>
    <row r="348" spans="1:3">
      <c r="A348" t="s">
        <v>4960</v>
      </c>
      <c r="B348" s="10">
        <v>37787</v>
      </c>
      <c r="C348">
        <v>10059182209</v>
      </c>
    </row>
    <row r="349" spans="1:3">
      <c r="A349" t="s">
        <v>574</v>
      </c>
      <c r="B349" s="10">
        <v>36348</v>
      </c>
      <c r="C349">
        <v>10010939055</v>
      </c>
    </row>
    <row r="350" spans="1:3">
      <c r="A350" t="s">
        <v>625</v>
      </c>
      <c r="B350" s="10">
        <v>35479</v>
      </c>
      <c r="C350">
        <v>10022042828</v>
      </c>
    </row>
    <row r="351" spans="1:3">
      <c r="A351" t="s">
        <v>64</v>
      </c>
      <c r="B351" s="10">
        <v>36888</v>
      </c>
      <c r="C351">
        <v>10045965957</v>
      </c>
    </row>
    <row r="352" spans="1:3">
      <c r="A352" t="s">
        <v>37</v>
      </c>
      <c r="B352" s="10">
        <v>38455</v>
      </c>
      <c r="C352">
        <v>10129788913</v>
      </c>
    </row>
    <row r="353" spans="1:4">
      <c r="A353" t="s">
        <v>241</v>
      </c>
      <c r="B353" s="10">
        <v>35333</v>
      </c>
      <c r="C353">
        <v>10053580255</v>
      </c>
    </row>
    <row r="354" spans="1:4">
      <c r="A354" t="s">
        <v>82</v>
      </c>
      <c r="B354" s="10">
        <v>36395</v>
      </c>
      <c r="C354">
        <v>10095118786</v>
      </c>
    </row>
    <row r="355" spans="1:4">
      <c r="A355" t="s">
        <v>609</v>
      </c>
      <c r="B355" s="10">
        <v>35054</v>
      </c>
      <c r="C355">
        <v>10015340936</v>
      </c>
    </row>
    <row r="356" spans="1:4">
      <c r="A356" t="s">
        <v>42</v>
      </c>
      <c r="C356">
        <v>10020784353</v>
      </c>
      <c r="D356" t="s">
        <v>40</v>
      </c>
    </row>
    <row r="357" spans="1:4">
      <c r="A357" t="s">
        <v>16</v>
      </c>
      <c r="C357">
        <v>10015528367</v>
      </c>
      <c r="D357" t="s">
        <v>17</v>
      </c>
    </row>
    <row r="358" spans="1:4">
      <c r="A358" t="s">
        <v>45</v>
      </c>
      <c r="C358">
        <v>10020982696</v>
      </c>
      <c r="D358" t="s">
        <v>98</v>
      </c>
    </row>
    <row r="359" spans="1:4">
      <c r="A359" t="s">
        <v>28</v>
      </c>
      <c r="C359">
        <v>10015442077</v>
      </c>
      <c r="D359" t="s">
        <v>29</v>
      </c>
    </row>
    <row r="360" spans="1:4">
      <c r="A360" t="s">
        <v>35</v>
      </c>
      <c r="C360">
        <v>10010775973</v>
      </c>
      <c r="D360" t="s">
        <v>36</v>
      </c>
    </row>
    <row r="361" spans="1:4">
      <c r="A361" t="s">
        <v>18</v>
      </c>
      <c r="C361">
        <v>10010644015</v>
      </c>
      <c r="D361" t="s">
        <v>19</v>
      </c>
    </row>
    <row r="362" spans="1:4">
      <c r="A362" t="s">
        <v>23</v>
      </c>
      <c r="C362">
        <v>10010652196</v>
      </c>
      <c r="D362" t="s">
        <v>15</v>
      </c>
    </row>
    <row r="363" spans="1:4">
      <c r="A363" t="s">
        <v>20</v>
      </c>
      <c r="C363">
        <v>10009040279</v>
      </c>
      <c r="D363" t="s">
        <v>21</v>
      </c>
    </row>
    <row r="364" spans="1:4">
      <c r="A364" t="s">
        <v>524</v>
      </c>
      <c r="C364">
        <v>10010914807</v>
      </c>
      <c r="D364" t="s">
        <v>38</v>
      </c>
    </row>
    <row r="365" spans="1:4">
      <c r="A365" t="s">
        <v>520</v>
      </c>
      <c r="C365">
        <v>10058497650</v>
      </c>
      <c r="D365" t="s">
        <v>25</v>
      </c>
    </row>
    <row r="366" spans="1:4">
      <c r="A366" t="s">
        <v>101</v>
      </c>
      <c r="C366">
        <v>10007793326</v>
      </c>
      <c r="D366" t="s">
        <v>47</v>
      </c>
    </row>
    <row r="367" spans="1:4">
      <c r="A367" t="s">
        <v>39</v>
      </c>
      <c r="C367">
        <v>10020981585</v>
      </c>
      <c r="D367" t="s">
        <v>40</v>
      </c>
    </row>
    <row r="368" spans="1:4">
      <c r="A368" t="s">
        <v>26</v>
      </c>
      <c r="C368">
        <v>10011157206</v>
      </c>
      <c r="D368" t="s">
        <v>27</v>
      </c>
    </row>
    <row r="369" spans="1:4">
      <c r="A369" t="s">
        <v>33</v>
      </c>
      <c r="C369">
        <v>10075047668</v>
      </c>
      <c r="D369" t="s">
        <v>27</v>
      </c>
    </row>
    <row r="370" spans="1:4">
      <c r="A370" t="s">
        <v>24</v>
      </c>
      <c r="C370">
        <v>10010171442</v>
      </c>
      <c r="D370" t="s">
        <v>25</v>
      </c>
    </row>
    <row r="371" spans="1:4">
      <c r="A371" t="s">
        <v>55</v>
      </c>
      <c r="C371">
        <v>10016235255</v>
      </c>
      <c r="D371" t="s">
        <v>56</v>
      </c>
    </row>
    <row r="372" spans="1:4">
      <c r="A372" t="s">
        <v>43</v>
      </c>
      <c r="C372">
        <v>10006904461</v>
      </c>
      <c r="D372" t="s">
        <v>44</v>
      </c>
    </row>
    <row r="373" spans="1:4">
      <c r="A373" t="s">
        <v>523</v>
      </c>
      <c r="C373">
        <v>10014699726</v>
      </c>
      <c r="D373" t="s">
        <v>19</v>
      </c>
    </row>
    <row r="374" spans="1:4">
      <c r="A374" t="s">
        <v>6059</v>
      </c>
      <c r="C374">
        <v>10047309712</v>
      </c>
      <c r="D374" t="s">
        <v>49</v>
      </c>
    </row>
    <row r="375" spans="1:4">
      <c r="A375" t="s">
        <v>48</v>
      </c>
      <c r="C375">
        <v>10047201594</v>
      </c>
      <c r="D375" t="s">
        <v>49</v>
      </c>
    </row>
    <row r="376" spans="1:4">
      <c r="A376" t="s">
        <v>32</v>
      </c>
      <c r="C376">
        <v>10066161458</v>
      </c>
      <c r="D376" t="s">
        <v>17</v>
      </c>
    </row>
    <row r="377" spans="1:4">
      <c r="A377" t="s">
        <v>84</v>
      </c>
      <c r="C377">
        <v>10045952924</v>
      </c>
      <c r="D377" t="s">
        <v>85</v>
      </c>
    </row>
    <row r="378" spans="1:4">
      <c r="A378" t="s">
        <v>109</v>
      </c>
      <c r="C378">
        <v>10053232065</v>
      </c>
      <c r="D378" t="s">
        <v>59</v>
      </c>
    </row>
    <row r="379" spans="1:4">
      <c r="A379" t="s">
        <v>68</v>
      </c>
      <c r="C379">
        <v>10083968537</v>
      </c>
      <c r="D379" t="s">
        <v>67</v>
      </c>
    </row>
    <row r="380" spans="1:4">
      <c r="A380" t="s">
        <v>60</v>
      </c>
      <c r="C380">
        <v>10004616877</v>
      </c>
      <c r="D380" t="s">
        <v>61</v>
      </c>
    </row>
    <row r="381" spans="1:4">
      <c r="A381" t="s">
        <v>102</v>
      </c>
      <c r="C381">
        <v>10064452743</v>
      </c>
      <c r="D381" t="s">
        <v>154</v>
      </c>
    </row>
    <row r="382" spans="1:4">
      <c r="A382" t="s">
        <v>6062</v>
      </c>
      <c r="C382">
        <v>10056072650</v>
      </c>
      <c r="D382" t="s">
        <v>148</v>
      </c>
    </row>
    <row r="383" spans="1:4">
      <c r="A383" t="s">
        <v>58</v>
      </c>
      <c r="C383">
        <v>10010798003</v>
      </c>
      <c r="D383" t="s">
        <v>59</v>
      </c>
    </row>
    <row r="384" spans="1:4">
      <c r="A384" t="s">
        <v>54</v>
      </c>
      <c r="C384">
        <v>10009727767</v>
      </c>
      <c r="D384" t="s">
        <v>44</v>
      </c>
    </row>
    <row r="385" spans="1:4">
      <c r="A385" t="s">
        <v>99</v>
      </c>
      <c r="C385">
        <v>10006669439</v>
      </c>
      <c r="D385" t="s">
        <v>67</v>
      </c>
    </row>
    <row r="386" spans="1:4">
      <c r="A386" t="s">
        <v>64</v>
      </c>
      <c r="C386">
        <v>10045965957</v>
      </c>
      <c r="D386" t="s">
        <v>65</v>
      </c>
    </row>
    <row r="387" spans="1:4">
      <c r="A387" t="s">
        <v>5876</v>
      </c>
      <c r="C387">
        <v>10087566126</v>
      </c>
      <c r="D387" t="s">
        <v>190</v>
      </c>
    </row>
    <row r="388" spans="1:4">
      <c r="A388" t="s">
        <v>52</v>
      </c>
      <c r="C388">
        <v>10010714137</v>
      </c>
      <c r="D388" t="s">
        <v>53</v>
      </c>
    </row>
    <row r="389" spans="1:4">
      <c r="A389" t="s">
        <v>6060</v>
      </c>
      <c r="C389">
        <v>10124023170</v>
      </c>
      <c r="D389" t="s">
        <v>159</v>
      </c>
    </row>
    <row r="390" spans="1:4">
      <c r="A390" t="s">
        <v>100</v>
      </c>
      <c r="C390">
        <v>10010098589</v>
      </c>
      <c r="D390" t="s">
        <v>47</v>
      </c>
    </row>
    <row r="391" spans="1:4">
      <c r="A391" t="s">
        <v>50</v>
      </c>
      <c r="C391">
        <v>10009134956</v>
      </c>
      <c r="D391" t="s">
        <v>51</v>
      </c>
    </row>
    <row r="392" spans="1:4">
      <c r="A392" t="s">
        <v>6061</v>
      </c>
      <c r="C392">
        <v>10011163973</v>
      </c>
      <c r="D392" t="s">
        <v>161</v>
      </c>
    </row>
    <row r="393" spans="1:4">
      <c r="A393" t="s">
        <v>521</v>
      </c>
      <c r="C393">
        <v>10036279596</v>
      </c>
      <c r="D393" t="s">
        <v>15</v>
      </c>
    </row>
    <row r="394" spans="1:4">
      <c r="A394" t="s">
        <v>5878</v>
      </c>
      <c r="C394">
        <v>10050942562</v>
      </c>
      <c r="D394" t="s">
        <v>190</v>
      </c>
    </row>
    <row r="395" spans="1:4">
      <c r="A395" t="s">
        <v>6058</v>
      </c>
      <c r="C395">
        <v>10010028770</v>
      </c>
      <c r="D395" t="s">
        <v>29</v>
      </c>
    </row>
    <row r="396" spans="1:4">
      <c r="A396" t="s">
        <v>160</v>
      </c>
      <c r="C396">
        <v>10011088393</v>
      </c>
      <c r="D396" t="s">
        <v>161</v>
      </c>
    </row>
    <row r="397" spans="1:4">
      <c r="A397" t="s">
        <v>115</v>
      </c>
      <c r="C397">
        <v>10075826193</v>
      </c>
      <c r="D397" t="s">
        <v>31</v>
      </c>
    </row>
    <row r="398" spans="1:4">
      <c r="A398" t="s">
        <v>14</v>
      </c>
      <c r="C398">
        <v>10015171184</v>
      </c>
      <c r="D398" t="s">
        <v>15</v>
      </c>
    </row>
    <row r="399" spans="1:4">
      <c r="A399" t="s">
        <v>22</v>
      </c>
      <c r="C399">
        <v>10010169624</v>
      </c>
      <c r="D399" t="s">
        <v>15</v>
      </c>
    </row>
    <row r="400" spans="1:4">
      <c r="A400" t="s">
        <v>23</v>
      </c>
      <c r="C400">
        <v>10010652196</v>
      </c>
      <c r="D400" t="s">
        <v>15</v>
      </c>
    </row>
    <row r="401" spans="1:4">
      <c r="A401" t="s">
        <v>95</v>
      </c>
      <c r="C401">
        <v>10010717268</v>
      </c>
      <c r="D401" t="s">
        <v>38</v>
      </c>
    </row>
    <row r="402" spans="1:4">
      <c r="A402" t="s">
        <v>76</v>
      </c>
      <c r="C402">
        <v>10062787474</v>
      </c>
      <c r="D402" t="s">
        <v>38</v>
      </c>
    </row>
    <row r="403" spans="1:4">
      <c r="A403" t="s">
        <v>37</v>
      </c>
      <c r="C403">
        <v>10129788913</v>
      </c>
      <c r="D403" t="s">
        <v>38</v>
      </c>
    </row>
    <row r="404" spans="1:4">
      <c r="A404" t="s">
        <v>102</v>
      </c>
      <c r="C404">
        <v>10064452743</v>
      </c>
      <c r="D404" t="s">
        <v>25</v>
      </c>
    </row>
    <row r="405" spans="1:4">
      <c r="A405" t="s">
        <v>24</v>
      </c>
      <c r="C405">
        <v>10010171442</v>
      </c>
      <c r="D405" t="s">
        <v>25</v>
      </c>
    </row>
    <row r="406" spans="1:4">
      <c r="A406" t="s">
        <v>520</v>
      </c>
      <c r="C406">
        <v>10058497650</v>
      </c>
      <c r="D406" t="s">
        <v>25</v>
      </c>
    </row>
    <row r="407" spans="1:4">
      <c r="A407" t="s">
        <v>519</v>
      </c>
      <c r="C407">
        <v>10009125458</v>
      </c>
      <c r="D407" t="s">
        <v>19</v>
      </c>
    </row>
    <row r="408" spans="1:4">
      <c r="A408" t="s">
        <v>523</v>
      </c>
      <c r="C408">
        <v>10014699726</v>
      </c>
      <c r="D408" t="s">
        <v>19</v>
      </c>
    </row>
    <row r="409" spans="1:4">
      <c r="A409" t="s">
        <v>18</v>
      </c>
      <c r="C409">
        <v>10010644015</v>
      </c>
      <c r="D409" t="s">
        <v>19</v>
      </c>
    </row>
    <row r="410" spans="1:4">
      <c r="A410" t="s">
        <v>100</v>
      </c>
      <c r="C410">
        <v>10010098589</v>
      </c>
      <c r="D410" t="s">
        <v>47</v>
      </c>
    </row>
    <row r="411" spans="1:4">
      <c r="A411" t="s">
        <v>101</v>
      </c>
      <c r="C411">
        <v>10007793326</v>
      </c>
      <c r="D411" t="s">
        <v>47</v>
      </c>
    </row>
    <row r="412" spans="1:4">
      <c r="A412" t="s">
        <v>46</v>
      </c>
      <c r="C412">
        <v>10016111983</v>
      </c>
      <c r="D412" t="s">
        <v>47</v>
      </c>
    </row>
    <row r="413" spans="1:4">
      <c r="A413" t="s">
        <v>16</v>
      </c>
      <c r="C413">
        <v>10015528367</v>
      </c>
      <c r="D413" t="s">
        <v>17</v>
      </c>
    </row>
    <row r="414" spans="1:4">
      <c r="A414" t="s">
        <v>32</v>
      </c>
      <c r="C414">
        <v>10066161458</v>
      </c>
      <c r="D414" t="s">
        <v>17</v>
      </c>
    </row>
    <row r="415" spans="1:4">
      <c r="A415" t="s">
        <v>81</v>
      </c>
      <c r="C415">
        <v>10081958819</v>
      </c>
      <c r="D415" t="s">
        <v>17</v>
      </c>
    </row>
    <row r="416" spans="1:4">
      <c r="A416" t="s">
        <v>43</v>
      </c>
      <c r="C416">
        <v>10006904461</v>
      </c>
      <c r="D416" t="s">
        <v>44</v>
      </c>
    </row>
    <row r="417" spans="1:4">
      <c r="A417" t="s">
        <v>141</v>
      </c>
      <c r="C417">
        <v>10008167986</v>
      </c>
      <c r="D417" t="s">
        <v>44</v>
      </c>
    </row>
    <row r="418" spans="1:4">
      <c r="A418" t="s">
        <v>54</v>
      </c>
      <c r="C418">
        <v>10009727767</v>
      </c>
      <c r="D418" t="s">
        <v>44</v>
      </c>
    </row>
    <row r="419" spans="1:4">
      <c r="A419" t="s">
        <v>28</v>
      </c>
      <c r="C419">
        <v>10015442077</v>
      </c>
      <c r="D419" t="s">
        <v>29</v>
      </c>
    </row>
    <row r="420" spans="1:4">
      <c r="A420" t="s">
        <v>5877</v>
      </c>
      <c r="C420">
        <v>10021769713</v>
      </c>
      <c r="D420" t="s">
        <v>29</v>
      </c>
    </row>
    <row r="421" spans="1:4">
      <c r="A421" t="s">
        <v>6058</v>
      </c>
      <c r="C421">
        <v>10010028770</v>
      </c>
      <c r="D421" t="s">
        <v>29</v>
      </c>
    </row>
    <row r="422" spans="1:4">
      <c r="A422" t="s">
        <v>39</v>
      </c>
      <c r="C422">
        <v>10020981585</v>
      </c>
      <c r="D422" t="s">
        <v>40</v>
      </c>
    </row>
    <row r="423" spans="1:4">
      <c r="A423" t="s">
        <v>42</v>
      </c>
      <c r="C423">
        <v>10020784353</v>
      </c>
      <c r="D423" t="s">
        <v>40</v>
      </c>
    </row>
    <row r="424" spans="1:4">
      <c r="A424" t="s">
        <v>45</v>
      </c>
      <c r="C424">
        <v>10020982696</v>
      </c>
      <c r="D424" t="s">
        <v>40</v>
      </c>
    </row>
    <row r="425" spans="1:4">
      <c r="A425" t="s">
        <v>118</v>
      </c>
      <c r="C425">
        <v>10094501121</v>
      </c>
      <c r="D425" t="s">
        <v>27</v>
      </c>
    </row>
    <row r="426" spans="1:4">
      <c r="A426" t="s">
        <v>26</v>
      </c>
      <c r="C426">
        <v>10011157206</v>
      </c>
      <c r="D426" t="s">
        <v>27</v>
      </c>
    </row>
    <row r="427" spans="1:4">
      <c r="A427" t="s">
        <v>41</v>
      </c>
      <c r="C427">
        <v>10082509796</v>
      </c>
      <c r="D427" t="s">
        <v>27</v>
      </c>
    </row>
    <row r="428" spans="1:4">
      <c r="A428" t="s">
        <v>66</v>
      </c>
      <c r="C428">
        <v>10064643309</v>
      </c>
      <c r="D428" t="s">
        <v>67</v>
      </c>
    </row>
    <row r="429" spans="1:4">
      <c r="A429" t="s">
        <v>99</v>
      </c>
      <c r="C429">
        <v>10006669439</v>
      </c>
      <c r="D429" t="s">
        <v>67</v>
      </c>
    </row>
    <row r="430" spans="1:4">
      <c r="A430" t="s">
        <v>68</v>
      </c>
      <c r="C430">
        <v>10083968537</v>
      </c>
      <c r="D430" t="s">
        <v>67</v>
      </c>
    </row>
    <row r="431" spans="1:4">
      <c r="A431" t="s">
        <v>522</v>
      </c>
      <c r="C431">
        <v>10056177128</v>
      </c>
      <c r="D431" t="s">
        <v>59</v>
      </c>
    </row>
    <row r="432" spans="1:4">
      <c r="A432" t="s">
        <v>109</v>
      </c>
      <c r="C432">
        <v>10053232065</v>
      </c>
      <c r="D432" t="s">
        <v>59</v>
      </c>
    </row>
    <row r="433" spans="1:4">
      <c r="A433" t="s">
        <v>58</v>
      </c>
      <c r="C433">
        <v>10010798003</v>
      </c>
      <c r="D433" t="s">
        <v>59</v>
      </c>
    </row>
    <row r="434" spans="1:4">
      <c r="A434" t="s">
        <v>6061</v>
      </c>
      <c r="C434">
        <v>10011163973</v>
      </c>
      <c r="D434" t="s">
        <v>161</v>
      </c>
    </row>
    <row r="435" spans="1:4">
      <c r="A435" t="s">
        <v>160</v>
      </c>
      <c r="C435">
        <v>10011088393</v>
      </c>
      <c r="D435" t="s">
        <v>161</v>
      </c>
    </row>
    <row r="436" spans="1:4">
      <c r="A436" t="s">
        <v>6082</v>
      </c>
      <c r="C436">
        <v>10004866653</v>
      </c>
      <c r="D436" t="s">
        <v>161</v>
      </c>
    </row>
    <row r="437" spans="1:4">
      <c r="A437" t="s">
        <v>5878</v>
      </c>
      <c r="C437">
        <v>10050942562</v>
      </c>
      <c r="D437" t="s">
        <v>190</v>
      </c>
    </row>
    <row r="438" spans="1:4">
      <c r="A438" t="s">
        <v>6080</v>
      </c>
      <c r="C438">
        <v>10050942663</v>
      </c>
      <c r="D438" t="s">
        <v>190</v>
      </c>
    </row>
    <row r="439" spans="1:4">
      <c r="A439" t="s">
        <v>5876</v>
      </c>
      <c r="C439">
        <v>10087566126</v>
      </c>
      <c r="D439" t="s">
        <v>190</v>
      </c>
    </row>
    <row r="440" spans="1:4">
      <c r="A440" t="s">
        <v>6062</v>
      </c>
      <c r="C440">
        <v>10056072650</v>
      </c>
      <c r="D440" t="s">
        <v>148</v>
      </c>
    </row>
    <row r="441" spans="1:4">
      <c r="A441" t="s">
        <v>6081</v>
      </c>
      <c r="C441">
        <v>10119038178</v>
      </c>
      <c r="D441" t="s">
        <v>148</v>
      </c>
    </row>
    <row r="442" spans="1:4">
      <c r="A442" t="s">
        <v>592</v>
      </c>
      <c r="C442">
        <v>10056073357</v>
      </c>
      <c r="D442" t="s">
        <v>148</v>
      </c>
    </row>
  </sheetData>
  <autoFilter ref="A1:D355" xr:uid="{E4515A8B-3CB7-47D4-94E6-ED6FCE8A7D60}">
    <sortState xmlns:xlrd2="http://schemas.microsoft.com/office/spreadsheetml/2017/richdata2" ref="A2:D355">
      <sortCondition ref="D1:D313"/>
    </sortState>
  </autoFilter>
  <sortState xmlns:xlrd2="http://schemas.microsoft.com/office/spreadsheetml/2017/richdata2" ref="A2:D356">
    <sortCondition ref="D2:D35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V161"/>
  <sheetViews>
    <sheetView zoomScale="70" zoomScaleNormal="70" workbookViewId="0">
      <pane ySplit="1" topLeftCell="A2" activePane="bottomLeft" state="frozen"/>
      <selection pane="bottomLeft" activeCell="W5" sqref="W5"/>
    </sheetView>
  </sheetViews>
  <sheetFormatPr defaultColWidth="7.54296875" defaultRowHeight="14.5"/>
  <cols>
    <col min="1" max="1" width="12.179687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8" max="8" width="28" bestFit="1" customWidth="1"/>
    <col min="9" max="9" width="28.54296875" bestFit="1" customWidth="1"/>
    <col min="10" max="10" width="25.81640625" bestFit="1" customWidth="1"/>
    <col min="11" max="13" width="5.7265625" bestFit="1" customWidth="1"/>
    <col min="14" max="14" width="5" bestFit="1" customWidth="1"/>
    <col min="15" max="15" width="9.26953125" bestFit="1" customWidth="1"/>
    <col min="16" max="21" width="7.453125" bestFit="1" customWidth="1"/>
    <col min="22" max="22" width="9.54296875" bestFit="1" customWidth="1"/>
  </cols>
  <sheetData>
    <row r="1" spans="1:22">
      <c r="A1" s="25" t="s">
        <v>0</v>
      </c>
      <c r="B1" s="25" t="s">
        <v>1</v>
      </c>
      <c r="C1" s="25" t="s">
        <v>2</v>
      </c>
      <c r="D1" s="25" t="s">
        <v>3</v>
      </c>
      <c r="E1" s="25" t="s">
        <v>193</v>
      </c>
      <c r="F1" s="25" t="s">
        <v>194</v>
      </c>
      <c r="G1" s="25" t="s">
        <v>5</v>
      </c>
      <c r="H1" s="25" t="s">
        <v>548</v>
      </c>
      <c r="I1" s="25" t="s">
        <v>549</v>
      </c>
      <c r="J1" s="25" t="s">
        <v>550</v>
      </c>
      <c r="K1" s="25" t="s">
        <v>552</v>
      </c>
      <c r="L1" s="25" t="s">
        <v>553</v>
      </c>
      <c r="M1" s="25" t="s">
        <v>554</v>
      </c>
      <c r="N1" s="25" t="s">
        <v>7</v>
      </c>
      <c r="O1" s="25" t="s">
        <v>195</v>
      </c>
      <c r="P1" s="25">
        <v>125</v>
      </c>
      <c r="Q1" s="25">
        <v>250</v>
      </c>
      <c r="R1" s="25">
        <v>375</v>
      </c>
      <c r="S1" s="25">
        <v>500</v>
      </c>
      <c r="T1" s="25">
        <v>625</v>
      </c>
      <c r="U1" s="25">
        <v>750</v>
      </c>
      <c r="V1" s="25" t="s">
        <v>11</v>
      </c>
    </row>
    <row r="2" spans="1:22">
      <c r="A2" s="1" t="s">
        <v>556</v>
      </c>
      <c r="B2" s="1">
        <v>2023</v>
      </c>
      <c r="C2" s="2">
        <v>44981</v>
      </c>
      <c r="D2" s="1" t="s">
        <v>72</v>
      </c>
      <c r="E2" s="58" t="s">
        <v>518</v>
      </c>
      <c r="F2" s="58" t="s">
        <v>518</v>
      </c>
      <c r="G2" s="4" t="s">
        <v>25</v>
      </c>
      <c r="H2" s="4" t="s">
        <v>102</v>
      </c>
      <c r="I2" s="4" t="s">
        <v>24</v>
      </c>
      <c r="J2" s="4" t="s">
        <v>520</v>
      </c>
      <c r="K2" s="4"/>
      <c r="L2" s="4"/>
      <c r="M2" s="4"/>
      <c r="N2" s="58">
        <v>1</v>
      </c>
      <c r="O2" s="1">
        <v>3</v>
      </c>
      <c r="P2" s="65">
        <v>11.707000000000001</v>
      </c>
      <c r="Q2" s="4">
        <v>19.042000000000002</v>
      </c>
      <c r="R2" s="4">
        <v>25.986999999999998</v>
      </c>
      <c r="S2" s="4">
        <v>32.997</v>
      </c>
      <c r="T2" s="4">
        <v>39.960999999999999</v>
      </c>
      <c r="U2" s="4">
        <v>46.987000000000002</v>
      </c>
      <c r="V2" s="40">
        <f t="shared" ref="V2:V28" si="0">3.6*750/U2</f>
        <v>57.462702449613722</v>
      </c>
    </row>
    <row r="3" spans="1:22">
      <c r="A3" s="1" t="s">
        <v>556</v>
      </c>
      <c r="B3" s="1">
        <v>2023</v>
      </c>
      <c r="C3" s="2">
        <v>44981</v>
      </c>
      <c r="D3" s="1" t="s">
        <v>72</v>
      </c>
      <c r="E3" s="58" t="s">
        <v>518</v>
      </c>
      <c r="F3" s="58" t="s">
        <v>518</v>
      </c>
      <c r="G3" s="4" t="s">
        <v>38</v>
      </c>
      <c r="H3" s="4" t="s">
        <v>95</v>
      </c>
      <c r="I3" s="4" t="s">
        <v>37</v>
      </c>
      <c r="J3" s="4" t="s">
        <v>5841</v>
      </c>
      <c r="K3" s="4"/>
      <c r="L3" s="4"/>
      <c r="M3" s="4"/>
      <c r="N3" s="58">
        <v>2</v>
      </c>
      <c r="O3" s="1">
        <v>2</v>
      </c>
      <c r="P3" s="65">
        <v>11.702</v>
      </c>
      <c r="Q3" s="4">
        <v>19.03</v>
      </c>
      <c r="R3" s="4">
        <v>25.876000000000001</v>
      </c>
      <c r="S3" s="4">
        <v>32.915999999999997</v>
      </c>
      <c r="T3" s="4">
        <v>39.951999999999998</v>
      </c>
      <c r="U3" s="4">
        <v>47.131999999999998</v>
      </c>
      <c r="V3" s="40">
        <f t="shared" si="0"/>
        <v>57.285920393787663</v>
      </c>
    </row>
    <row r="4" spans="1:22">
      <c r="A4" s="1" t="s">
        <v>556</v>
      </c>
      <c r="B4" s="1">
        <v>2023</v>
      </c>
      <c r="C4" s="2">
        <v>44981</v>
      </c>
      <c r="D4" s="1" t="s">
        <v>72</v>
      </c>
      <c r="E4" s="58" t="s">
        <v>518</v>
      </c>
      <c r="F4" s="58" t="s">
        <v>518</v>
      </c>
      <c r="G4" s="4" t="s">
        <v>19</v>
      </c>
      <c r="H4" s="4" t="s">
        <v>519</v>
      </c>
      <c r="I4" s="4" t="s">
        <v>523</v>
      </c>
      <c r="J4" s="4" t="s">
        <v>18</v>
      </c>
      <c r="K4" s="4"/>
      <c r="L4" s="4"/>
      <c r="M4" s="4"/>
      <c r="N4" s="58">
        <v>3</v>
      </c>
      <c r="O4" s="1">
        <v>4</v>
      </c>
      <c r="P4" s="65">
        <v>11.833</v>
      </c>
      <c r="Q4" s="4">
        <v>19.187000000000001</v>
      </c>
      <c r="R4" s="4">
        <v>26.047999999999998</v>
      </c>
      <c r="S4" s="4">
        <v>32.959000000000003</v>
      </c>
      <c r="T4" s="4">
        <v>39.953000000000003</v>
      </c>
      <c r="U4" s="4">
        <v>47.136000000000003</v>
      </c>
      <c r="V4" s="40">
        <f t="shared" si="0"/>
        <v>57.281059063136453</v>
      </c>
    </row>
    <row r="5" spans="1:22">
      <c r="A5" s="1" t="s">
        <v>556</v>
      </c>
      <c r="B5" s="1">
        <v>2023</v>
      </c>
      <c r="C5" s="2">
        <v>44981</v>
      </c>
      <c r="D5" s="1" t="s">
        <v>72</v>
      </c>
      <c r="E5" s="58" t="s">
        <v>518</v>
      </c>
      <c r="F5" s="58" t="s">
        <v>518</v>
      </c>
      <c r="G5" s="4" t="s">
        <v>17</v>
      </c>
      <c r="H5" s="4" t="s">
        <v>16</v>
      </c>
      <c r="I5" s="4" t="s">
        <v>32</v>
      </c>
      <c r="J5" s="4" t="s">
        <v>81</v>
      </c>
      <c r="K5" s="4"/>
      <c r="L5" s="4"/>
      <c r="M5" s="4"/>
      <c r="N5" s="58">
        <v>4</v>
      </c>
      <c r="O5" s="1">
        <v>6</v>
      </c>
      <c r="P5" s="65">
        <v>12.087999999999999</v>
      </c>
      <c r="Q5" s="4">
        <v>19.405000000000001</v>
      </c>
      <c r="R5" s="4">
        <v>26.574000000000002</v>
      </c>
      <c r="S5" s="4">
        <v>33.731000000000002</v>
      </c>
      <c r="T5" s="4">
        <v>40.548000000000002</v>
      </c>
      <c r="U5" s="4">
        <v>47.433</v>
      </c>
      <c r="V5" s="40">
        <f t="shared" si="0"/>
        <v>56.922395800392131</v>
      </c>
    </row>
    <row r="6" spans="1:22">
      <c r="A6" s="1" t="s">
        <v>556</v>
      </c>
      <c r="B6" s="1">
        <v>2023</v>
      </c>
      <c r="C6" s="2">
        <v>44981</v>
      </c>
      <c r="D6" s="1" t="s">
        <v>72</v>
      </c>
      <c r="E6" s="58" t="s">
        <v>518</v>
      </c>
      <c r="F6" s="58" t="s">
        <v>518</v>
      </c>
      <c r="G6" s="4" t="s">
        <v>15</v>
      </c>
      <c r="H6" s="4" t="s">
        <v>22</v>
      </c>
      <c r="I6" s="4" t="s">
        <v>23</v>
      </c>
      <c r="J6" s="4" t="s">
        <v>521</v>
      </c>
      <c r="K6" s="4"/>
      <c r="L6" s="4"/>
      <c r="M6" s="4"/>
      <c r="N6" s="58">
        <v>5</v>
      </c>
      <c r="O6" s="1">
        <v>1</v>
      </c>
      <c r="P6" s="65">
        <v>11.706</v>
      </c>
      <c r="Q6" s="4">
        <v>19.103999999999999</v>
      </c>
      <c r="R6" s="4">
        <v>25.917000000000002</v>
      </c>
      <c r="S6" s="4">
        <v>32.758000000000003</v>
      </c>
      <c r="T6" s="4">
        <v>39.987000000000002</v>
      </c>
      <c r="U6" s="4">
        <v>47.548999999999999</v>
      </c>
      <c r="V6" s="40">
        <f t="shared" si="0"/>
        <v>56.783528570527245</v>
      </c>
    </row>
    <row r="7" spans="1:22">
      <c r="A7" s="1" t="s">
        <v>556</v>
      </c>
      <c r="B7" s="1">
        <v>2023</v>
      </c>
      <c r="C7" s="2">
        <v>44981</v>
      </c>
      <c r="D7" s="1" t="s">
        <v>72</v>
      </c>
      <c r="E7" s="58" t="s">
        <v>518</v>
      </c>
      <c r="F7" s="58" t="s">
        <v>518</v>
      </c>
      <c r="G7" s="4" t="s">
        <v>47</v>
      </c>
      <c r="H7" s="4" t="s">
        <v>100</v>
      </c>
      <c r="I7" s="4" t="s">
        <v>101</v>
      </c>
      <c r="J7" s="4" t="s">
        <v>46</v>
      </c>
      <c r="K7" s="4"/>
      <c r="L7" s="4"/>
      <c r="M7" s="4"/>
      <c r="N7" s="58">
        <v>6</v>
      </c>
      <c r="O7" s="1">
        <v>5</v>
      </c>
      <c r="P7" s="65">
        <v>11.548</v>
      </c>
      <c r="Q7" s="4">
        <v>19.003</v>
      </c>
      <c r="R7" s="4">
        <v>25.936</v>
      </c>
      <c r="S7" s="4">
        <v>33.006999999999998</v>
      </c>
      <c r="T7" s="4">
        <v>40.247999999999998</v>
      </c>
      <c r="U7" s="4">
        <v>47.71</v>
      </c>
      <c r="V7" s="40">
        <f t="shared" si="0"/>
        <v>56.591909452944876</v>
      </c>
    </row>
    <row r="8" spans="1:22">
      <c r="A8" s="1" t="s">
        <v>556</v>
      </c>
      <c r="B8" s="1">
        <v>2023</v>
      </c>
      <c r="C8" s="2">
        <v>44981</v>
      </c>
      <c r="D8" s="1" t="s">
        <v>72</v>
      </c>
      <c r="E8" s="58" t="s">
        <v>518</v>
      </c>
      <c r="F8" s="58" t="s">
        <v>518</v>
      </c>
      <c r="G8" s="4" t="s">
        <v>44</v>
      </c>
      <c r="H8" s="4" t="s">
        <v>43</v>
      </c>
      <c r="I8" s="4" t="s">
        <v>141</v>
      </c>
      <c r="J8" s="4" t="s">
        <v>54</v>
      </c>
      <c r="K8" s="4"/>
      <c r="L8" s="4"/>
      <c r="M8" s="4"/>
      <c r="N8" s="58">
        <v>7</v>
      </c>
      <c r="O8" s="1">
        <v>7</v>
      </c>
      <c r="P8" s="65">
        <v>11.856</v>
      </c>
      <c r="Q8" s="4">
        <v>19.454000000000001</v>
      </c>
      <c r="R8" s="4">
        <v>26.402999999999999</v>
      </c>
      <c r="S8" s="4">
        <v>33.444000000000003</v>
      </c>
      <c r="T8" s="4">
        <v>40.567</v>
      </c>
      <c r="U8" s="4">
        <v>47.936</v>
      </c>
      <c r="V8" s="40">
        <f t="shared" si="0"/>
        <v>56.325100133511349</v>
      </c>
    </row>
    <row r="9" spans="1:22">
      <c r="A9" s="1" t="s">
        <v>556</v>
      </c>
      <c r="B9" s="1">
        <v>2023</v>
      </c>
      <c r="C9" s="2">
        <v>44981</v>
      </c>
      <c r="D9" s="1" t="s">
        <v>72</v>
      </c>
      <c r="E9" s="58" t="s">
        <v>518</v>
      </c>
      <c r="F9" s="58" t="s">
        <v>518</v>
      </c>
      <c r="G9" s="4" t="s">
        <v>29</v>
      </c>
      <c r="H9" s="4" t="s">
        <v>28</v>
      </c>
      <c r="I9" s="4" t="s">
        <v>5877</v>
      </c>
      <c r="J9" s="4" t="s">
        <v>6058</v>
      </c>
      <c r="K9" s="4"/>
      <c r="L9" s="4"/>
      <c r="M9" s="4"/>
      <c r="N9" s="58">
        <v>8</v>
      </c>
      <c r="O9" s="1">
        <v>8</v>
      </c>
      <c r="P9" s="65">
        <v>12.048999999999999</v>
      </c>
      <c r="Q9" s="4">
        <v>19.489999999999998</v>
      </c>
      <c r="R9" s="4">
        <v>26.474</v>
      </c>
      <c r="S9" s="4">
        <v>33.662999999999997</v>
      </c>
      <c r="T9" s="4">
        <v>40.790999999999997</v>
      </c>
      <c r="U9" s="4">
        <v>48.253999999999998</v>
      </c>
      <c r="V9" s="40">
        <f t="shared" si="0"/>
        <v>55.953910556637794</v>
      </c>
    </row>
    <row r="10" spans="1:22">
      <c r="A10" s="1" t="s">
        <v>556</v>
      </c>
      <c r="B10" s="1">
        <v>2023</v>
      </c>
      <c r="C10" s="2">
        <v>44981</v>
      </c>
      <c r="D10" s="1" t="s">
        <v>72</v>
      </c>
      <c r="E10" s="58" t="s">
        <v>518</v>
      </c>
      <c r="F10" s="58" t="s">
        <v>518</v>
      </c>
      <c r="G10" s="4" t="s">
        <v>40</v>
      </c>
      <c r="H10" s="4" t="s">
        <v>39</v>
      </c>
      <c r="I10" s="4" t="s">
        <v>42</v>
      </c>
      <c r="J10" s="4" t="s">
        <v>45</v>
      </c>
      <c r="K10" s="4"/>
      <c r="L10" s="4"/>
      <c r="M10" s="4"/>
      <c r="N10" s="58">
        <v>9</v>
      </c>
      <c r="O10" s="1">
        <v>9</v>
      </c>
      <c r="P10" s="65">
        <v>12.185</v>
      </c>
      <c r="Q10" s="4">
        <v>19.937999999999999</v>
      </c>
      <c r="R10" s="4">
        <v>27.015000000000001</v>
      </c>
      <c r="S10" s="4">
        <v>34.094999999999999</v>
      </c>
      <c r="T10" s="4">
        <v>41.173000000000002</v>
      </c>
      <c r="U10" s="4">
        <v>48.442</v>
      </c>
      <c r="V10" s="40">
        <f t="shared" si="0"/>
        <v>55.736757359316293</v>
      </c>
    </row>
    <row r="11" spans="1:22">
      <c r="A11" s="1" t="s">
        <v>556</v>
      </c>
      <c r="B11" s="1">
        <v>2023</v>
      </c>
      <c r="C11" s="2">
        <v>44981</v>
      </c>
      <c r="D11" s="1" t="s">
        <v>72</v>
      </c>
      <c r="E11" s="58" t="s">
        <v>518</v>
      </c>
      <c r="F11" s="58" t="s">
        <v>518</v>
      </c>
      <c r="G11" s="4" t="s">
        <v>27</v>
      </c>
      <c r="H11" s="4" t="s">
        <v>118</v>
      </c>
      <c r="I11" s="4" t="s">
        <v>26</v>
      </c>
      <c r="J11" s="4" t="s">
        <v>41</v>
      </c>
      <c r="K11" s="4"/>
      <c r="L11" s="4"/>
      <c r="M11" s="4"/>
      <c r="N11" s="58">
        <v>10</v>
      </c>
      <c r="O11" s="1">
        <v>10</v>
      </c>
      <c r="P11" s="65">
        <v>11.704000000000001</v>
      </c>
      <c r="Q11" s="4">
        <v>19.221</v>
      </c>
      <c r="R11" s="4">
        <v>26.466999999999999</v>
      </c>
      <c r="S11" s="4">
        <v>33.874000000000002</v>
      </c>
      <c r="T11" s="4">
        <v>41.274000000000001</v>
      </c>
      <c r="U11" s="4">
        <v>48.530999999999999</v>
      </c>
      <c r="V11" s="40">
        <f t="shared" si="0"/>
        <v>55.634542869506092</v>
      </c>
    </row>
    <row r="12" spans="1:22">
      <c r="A12" s="1" t="s">
        <v>556</v>
      </c>
      <c r="B12" s="1">
        <v>2023</v>
      </c>
      <c r="C12" s="2">
        <v>44981</v>
      </c>
      <c r="D12" s="1" t="s">
        <v>72</v>
      </c>
      <c r="E12" s="58" t="s">
        <v>518</v>
      </c>
      <c r="F12" s="58" t="s">
        <v>518</v>
      </c>
      <c r="G12" s="4" t="s">
        <v>67</v>
      </c>
      <c r="H12" s="4" t="s">
        <v>66</v>
      </c>
      <c r="I12" s="4" t="s">
        <v>99</v>
      </c>
      <c r="J12" s="4" t="s">
        <v>68</v>
      </c>
      <c r="K12" s="4"/>
      <c r="L12" s="4"/>
      <c r="M12" s="4"/>
      <c r="N12" s="58">
        <v>11</v>
      </c>
      <c r="O12" s="1">
        <v>11</v>
      </c>
      <c r="P12" s="66">
        <v>12.077</v>
      </c>
      <c r="Q12" s="9">
        <v>19.599</v>
      </c>
      <c r="R12" s="9">
        <v>27.109000000000002</v>
      </c>
      <c r="S12" s="9">
        <v>34.503999999999998</v>
      </c>
      <c r="T12" s="9">
        <v>42.054000000000002</v>
      </c>
      <c r="U12" s="9">
        <v>49.762999999999998</v>
      </c>
      <c r="V12" s="40">
        <f t="shared" si="0"/>
        <v>54.257179028595544</v>
      </c>
    </row>
    <row r="13" spans="1:22">
      <c r="A13" s="1" t="s">
        <v>556</v>
      </c>
      <c r="B13" s="1">
        <v>2023</v>
      </c>
      <c r="C13" s="2">
        <v>44981</v>
      </c>
      <c r="D13" s="1" t="s">
        <v>72</v>
      </c>
      <c r="E13" s="58" t="s">
        <v>518</v>
      </c>
      <c r="F13" s="58" t="s">
        <v>518</v>
      </c>
      <c r="G13" s="4" t="s">
        <v>59</v>
      </c>
      <c r="H13" s="4" t="s">
        <v>522</v>
      </c>
      <c r="I13" s="4" t="s">
        <v>109</v>
      </c>
      <c r="J13" s="4" t="s">
        <v>58</v>
      </c>
      <c r="K13" s="4"/>
      <c r="L13" s="4"/>
      <c r="M13" s="4"/>
      <c r="N13" s="58">
        <v>12</v>
      </c>
      <c r="O13" s="1">
        <v>12</v>
      </c>
      <c r="P13" s="65">
        <v>12.959</v>
      </c>
      <c r="Q13" s="4">
        <v>20.861000000000001</v>
      </c>
      <c r="R13" s="4">
        <v>28.050999999999998</v>
      </c>
      <c r="S13" s="4">
        <v>35.223999999999997</v>
      </c>
      <c r="T13" s="4">
        <v>42.607999999999997</v>
      </c>
      <c r="U13" s="4">
        <v>50.387999999999998</v>
      </c>
      <c r="V13" s="40">
        <f t="shared" si="0"/>
        <v>53.584186711121696</v>
      </c>
    </row>
    <row r="14" spans="1:22">
      <c r="A14" s="1" t="s">
        <v>556</v>
      </c>
      <c r="B14" s="1">
        <v>2023</v>
      </c>
      <c r="C14" s="2">
        <v>44981</v>
      </c>
      <c r="D14" s="1" t="s">
        <v>72</v>
      </c>
      <c r="E14" s="58" t="s">
        <v>518</v>
      </c>
      <c r="F14" s="58" t="s">
        <v>518</v>
      </c>
      <c r="G14" s="4" t="s">
        <v>161</v>
      </c>
      <c r="H14" s="4" t="s">
        <v>6061</v>
      </c>
      <c r="I14" s="4" t="s">
        <v>160</v>
      </c>
      <c r="J14" s="4" t="s">
        <v>6082</v>
      </c>
      <c r="K14" s="4"/>
      <c r="L14" s="4"/>
      <c r="M14" s="4"/>
      <c r="N14" s="58">
        <v>13</v>
      </c>
      <c r="O14" s="1">
        <v>13</v>
      </c>
      <c r="P14" s="65">
        <v>12.353999999999999</v>
      </c>
      <c r="Q14" s="4">
        <v>20.013000000000002</v>
      </c>
      <c r="R14" s="4">
        <v>27.459</v>
      </c>
      <c r="S14" s="4">
        <v>34.972000000000001</v>
      </c>
      <c r="T14" s="4">
        <v>42.750999999999998</v>
      </c>
      <c r="U14" s="4">
        <v>50.686999999999998</v>
      </c>
      <c r="V14" s="40">
        <f t="shared" si="0"/>
        <v>53.26809635606763</v>
      </c>
    </row>
    <row r="15" spans="1:22">
      <c r="A15" s="1" t="s">
        <v>556</v>
      </c>
      <c r="B15" s="1">
        <v>2023</v>
      </c>
      <c r="C15" s="2">
        <v>44981</v>
      </c>
      <c r="D15" s="1" t="s">
        <v>72</v>
      </c>
      <c r="E15" s="58" t="s">
        <v>518</v>
      </c>
      <c r="F15" s="58" t="s">
        <v>518</v>
      </c>
      <c r="G15" s="4" t="s">
        <v>190</v>
      </c>
      <c r="H15" s="4" t="s">
        <v>5878</v>
      </c>
      <c r="I15" s="4" t="s">
        <v>6080</v>
      </c>
      <c r="J15" s="4" t="s">
        <v>5876</v>
      </c>
      <c r="K15" s="4"/>
      <c r="L15" s="4"/>
      <c r="M15" s="4"/>
      <c r="N15" s="58">
        <v>14</v>
      </c>
      <c r="O15" s="1">
        <v>14</v>
      </c>
      <c r="P15" s="65">
        <v>12.952</v>
      </c>
      <c r="Q15" s="4">
        <v>20.87</v>
      </c>
      <c r="R15" s="4">
        <v>28.27</v>
      </c>
      <c r="S15" s="4">
        <v>35.646999999999998</v>
      </c>
      <c r="T15" s="4">
        <v>43.314</v>
      </c>
      <c r="U15" s="4">
        <v>51.366999999999997</v>
      </c>
      <c r="V15" s="40">
        <f t="shared" si="0"/>
        <v>52.562929507271207</v>
      </c>
    </row>
    <row r="16" spans="1:22">
      <c r="A16" s="1" t="s">
        <v>556</v>
      </c>
      <c r="B16" s="1">
        <v>2023</v>
      </c>
      <c r="C16" s="2">
        <v>44981</v>
      </c>
      <c r="D16" s="1" t="s">
        <v>72</v>
      </c>
      <c r="E16" s="58" t="s">
        <v>518</v>
      </c>
      <c r="F16" s="58" t="s">
        <v>518</v>
      </c>
      <c r="G16" s="4" t="s">
        <v>148</v>
      </c>
      <c r="H16" s="4" t="s">
        <v>6062</v>
      </c>
      <c r="I16" s="4" t="s">
        <v>6081</v>
      </c>
      <c r="J16" s="4" t="s">
        <v>592</v>
      </c>
      <c r="K16" s="4"/>
      <c r="L16" s="4"/>
      <c r="M16" s="4"/>
      <c r="N16" s="58">
        <v>15</v>
      </c>
      <c r="O16" s="1">
        <v>15</v>
      </c>
      <c r="P16" s="65">
        <v>13.663</v>
      </c>
      <c r="Q16" s="4">
        <v>22.294</v>
      </c>
      <c r="R16" s="4">
        <v>30.283000000000001</v>
      </c>
      <c r="S16" s="4">
        <v>38.063000000000002</v>
      </c>
      <c r="T16" s="4">
        <v>45.664000000000001</v>
      </c>
      <c r="U16" s="4">
        <v>53.406999999999996</v>
      </c>
      <c r="V16" s="40">
        <f t="shared" si="0"/>
        <v>50.555170670511359</v>
      </c>
    </row>
    <row r="17" spans="1:22">
      <c r="A17" s="1" t="s">
        <v>556</v>
      </c>
      <c r="B17" s="1">
        <v>2023</v>
      </c>
      <c r="C17" s="2">
        <v>44981</v>
      </c>
      <c r="D17" s="1" t="s">
        <v>72</v>
      </c>
      <c r="E17" s="58" t="s">
        <v>595</v>
      </c>
      <c r="F17" s="4">
        <v>1</v>
      </c>
      <c r="G17" s="4" t="s">
        <v>15</v>
      </c>
      <c r="H17" s="4" t="s">
        <v>14</v>
      </c>
      <c r="I17" s="4" t="s">
        <v>22</v>
      </c>
      <c r="J17" s="4" t="s">
        <v>23</v>
      </c>
      <c r="K17" s="4"/>
      <c r="L17" s="4"/>
      <c r="M17" s="4"/>
      <c r="N17" s="58">
        <v>1</v>
      </c>
      <c r="O17" s="12">
        <v>1</v>
      </c>
      <c r="P17" s="65">
        <v>11.53</v>
      </c>
      <c r="Q17" s="4">
        <v>18.881</v>
      </c>
      <c r="R17" s="4">
        <v>25.625</v>
      </c>
      <c r="S17" s="4">
        <v>32.356000000000002</v>
      </c>
      <c r="T17" s="4">
        <v>39.29</v>
      </c>
      <c r="U17" s="4">
        <v>46.399000000000001</v>
      </c>
      <c r="V17" s="40">
        <f t="shared" si="0"/>
        <v>58.190909286838078</v>
      </c>
    </row>
    <row r="18" spans="1:22">
      <c r="A18" s="1" t="s">
        <v>556</v>
      </c>
      <c r="B18" s="1">
        <v>2023</v>
      </c>
      <c r="C18" s="2">
        <v>44981</v>
      </c>
      <c r="D18" s="1" t="s">
        <v>72</v>
      </c>
      <c r="E18" s="58" t="s">
        <v>595</v>
      </c>
      <c r="F18" s="4">
        <v>1</v>
      </c>
      <c r="G18" s="4" t="s">
        <v>17</v>
      </c>
      <c r="H18" s="4" t="s">
        <v>16</v>
      </c>
      <c r="I18" s="4" t="s">
        <v>32</v>
      </c>
      <c r="J18" s="4" t="s">
        <v>81</v>
      </c>
      <c r="K18" s="4"/>
      <c r="L18" s="4"/>
      <c r="M18" s="4"/>
      <c r="N18" s="58">
        <v>2</v>
      </c>
      <c r="O18" s="12">
        <v>6</v>
      </c>
      <c r="P18" s="65">
        <v>12.032</v>
      </c>
      <c r="Q18" s="4">
        <v>19.312000000000001</v>
      </c>
      <c r="R18" s="4">
        <v>26.75</v>
      </c>
      <c r="S18" s="4">
        <v>33.896999999999998</v>
      </c>
      <c r="T18" s="4">
        <v>40.744999999999997</v>
      </c>
      <c r="U18" s="4">
        <v>47.691000000000003</v>
      </c>
      <c r="V18" s="40">
        <f t="shared" si="0"/>
        <v>56.614455557652384</v>
      </c>
    </row>
    <row r="19" spans="1:22">
      <c r="A19" s="1" t="s">
        <v>556</v>
      </c>
      <c r="B19" s="1">
        <v>2023</v>
      </c>
      <c r="C19" s="2">
        <v>44981</v>
      </c>
      <c r="D19" s="1" t="s">
        <v>72</v>
      </c>
      <c r="E19" s="58" t="s">
        <v>595</v>
      </c>
      <c r="F19" s="4">
        <v>2</v>
      </c>
      <c r="G19" s="4" t="s">
        <v>19</v>
      </c>
      <c r="H19" s="4" t="s">
        <v>519</v>
      </c>
      <c r="I19" s="4" t="s">
        <v>523</v>
      </c>
      <c r="J19" s="4" t="s">
        <v>18</v>
      </c>
      <c r="K19" s="4"/>
      <c r="L19" s="4"/>
      <c r="M19" s="4"/>
      <c r="N19" s="58">
        <v>1</v>
      </c>
      <c r="O19" s="12">
        <v>4</v>
      </c>
      <c r="P19" s="65">
        <v>11.798</v>
      </c>
      <c r="Q19" s="4">
        <v>19.181999999999999</v>
      </c>
      <c r="R19" s="4">
        <v>26.016999999999999</v>
      </c>
      <c r="S19" s="4">
        <v>32.886000000000003</v>
      </c>
      <c r="T19" s="4">
        <v>39.819000000000003</v>
      </c>
      <c r="U19" s="4">
        <v>46.975999999999999</v>
      </c>
      <c r="V19" s="40">
        <f t="shared" si="0"/>
        <v>57.47615803814714</v>
      </c>
    </row>
    <row r="20" spans="1:22">
      <c r="A20" s="1" t="s">
        <v>556</v>
      </c>
      <c r="B20" s="1">
        <v>2023</v>
      </c>
      <c r="C20" s="2">
        <v>44981</v>
      </c>
      <c r="D20" s="1" t="s">
        <v>72</v>
      </c>
      <c r="E20" s="58" t="s">
        <v>595</v>
      </c>
      <c r="F20" s="4">
        <v>2</v>
      </c>
      <c r="G20" s="4" t="s">
        <v>47</v>
      </c>
      <c r="H20" s="4" t="s">
        <v>100</v>
      </c>
      <c r="I20" s="4" t="s">
        <v>101</v>
      </c>
      <c r="J20" s="4" t="s">
        <v>46</v>
      </c>
      <c r="K20" s="4"/>
      <c r="L20" s="4"/>
      <c r="M20" s="4"/>
      <c r="N20" s="58">
        <v>2</v>
      </c>
      <c r="O20" s="12">
        <v>5</v>
      </c>
      <c r="P20" s="65">
        <v>11.587999999999999</v>
      </c>
      <c r="Q20" s="4">
        <v>19.02</v>
      </c>
      <c r="R20" s="4">
        <v>25.975000000000001</v>
      </c>
      <c r="S20" s="4">
        <v>32.993000000000002</v>
      </c>
      <c r="T20" s="4">
        <v>40.179000000000002</v>
      </c>
      <c r="U20" s="4">
        <v>47.607999999999997</v>
      </c>
      <c r="V20" s="40">
        <f t="shared" si="0"/>
        <v>56.713157452528989</v>
      </c>
    </row>
    <row r="21" spans="1:22">
      <c r="A21" s="1" t="s">
        <v>556</v>
      </c>
      <c r="B21" s="1">
        <v>2023</v>
      </c>
      <c r="C21" s="2">
        <v>44981</v>
      </c>
      <c r="D21" s="1" t="s">
        <v>72</v>
      </c>
      <c r="E21" s="58" t="s">
        <v>595</v>
      </c>
      <c r="F21" s="4">
        <v>3</v>
      </c>
      <c r="G21" s="4" t="s">
        <v>38</v>
      </c>
      <c r="H21" s="4" t="s">
        <v>95</v>
      </c>
      <c r="I21" s="4" t="s">
        <v>76</v>
      </c>
      <c r="J21" s="4" t="s">
        <v>37</v>
      </c>
      <c r="K21" s="4"/>
      <c r="L21" s="4"/>
      <c r="M21" s="4"/>
      <c r="N21" s="58">
        <v>1</v>
      </c>
      <c r="O21" s="12">
        <v>2</v>
      </c>
      <c r="P21">
        <v>11.423</v>
      </c>
      <c r="Q21">
        <v>18.670999999999999</v>
      </c>
      <c r="R21">
        <v>25.498999999999999</v>
      </c>
      <c r="S21">
        <v>32.503999999999998</v>
      </c>
      <c r="T21">
        <v>39.536999999999999</v>
      </c>
      <c r="U21">
        <v>46.762999999999998</v>
      </c>
      <c r="V21" s="40">
        <f t="shared" si="0"/>
        <v>57.737955221008065</v>
      </c>
    </row>
    <row r="22" spans="1:22">
      <c r="A22" s="1" t="s">
        <v>556</v>
      </c>
      <c r="B22" s="1">
        <v>2023</v>
      </c>
      <c r="C22" s="2">
        <v>44981</v>
      </c>
      <c r="D22" s="1" t="s">
        <v>72</v>
      </c>
      <c r="E22" s="58" t="s">
        <v>595</v>
      </c>
      <c r="F22" s="4">
        <v>3</v>
      </c>
      <c r="G22" s="4" t="s">
        <v>44</v>
      </c>
      <c r="H22" s="4" t="s">
        <v>43</v>
      </c>
      <c r="I22" s="4" t="s">
        <v>141</v>
      </c>
      <c r="J22" s="4" t="s">
        <v>54</v>
      </c>
      <c r="K22" s="4"/>
      <c r="L22" s="4"/>
      <c r="M22" s="4"/>
      <c r="N22" s="58">
        <v>2</v>
      </c>
      <c r="O22" s="12">
        <v>7</v>
      </c>
      <c r="P22">
        <v>11.878</v>
      </c>
      <c r="Q22">
        <v>19.501000000000001</v>
      </c>
      <c r="R22">
        <v>26.492000000000001</v>
      </c>
      <c r="S22">
        <v>33.484000000000002</v>
      </c>
      <c r="T22">
        <v>40.429000000000002</v>
      </c>
      <c r="U22">
        <v>47.756999999999998</v>
      </c>
      <c r="V22" s="40">
        <f t="shared" si="0"/>
        <v>56.536214586343362</v>
      </c>
    </row>
    <row r="23" spans="1:22">
      <c r="A23" s="1" t="s">
        <v>556</v>
      </c>
      <c r="B23" s="1">
        <v>2023</v>
      </c>
      <c r="C23" s="2">
        <v>44981</v>
      </c>
      <c r="D23" s="1" t="s">
        <v>72</v>
      </c>
      <c r="E23" s="58" t="s">
        <v>595</v>
      </c>
      <c r="F23" s="4">
        <v>4</v>
      </c>
      <c r="G23" s="4" t="s">
        <v>25</v>
      </c>
      <c r="H23" s="4" t="s">
        <v>102</v>
      </c>
      <c r="I23" s="4" t="s">
        <v>24</v>
      </c>
      <c r="J23" s="4" t="s">
        <v>520</v>
      </c>
      <c r="K23" s="4"/>
      <c r="L23" s="4"/>
      <c r="M23" s="4"/>
      <c r="N23" s="58">
        <v>1</v>
      </c>
      <c r="O23" s="12">
        <v>3</v>
      </c>
      <c r="P23" s="65">
        <v>11.683999999999999</v>
      </c>
      <c r="Q23" s="4">
        <v>19.047000000000001</v>
      </c>
      <c r="R23" s="4">
        <v>25.904</v>
      </c>
      <c r="S23" s="4">
        <v>32.802</v>
      </c>
      <c r="T23" s="4">
        <v>39.715000000000003</v>
      </c>
      <c r="U23" s="4">
        <v>46.802999999999997</v>
      </c>
      <c r="V23" s="40">
        <f t="shared" si="0"/>
        <v>57.688609704506128</v>
      </c>
    </row>
    <row r="24" spans="1:22">
      <c r="A24" s="1" t="s">
        <v>556</v>
      </c>
      <c r="B24" s="1">
        <v>2023</v>
      </c>
      <c r="C24" s="2">
        <v>44981</v>
      </c>
      <c r="D24" s="1" t="s">
        <v>72</v>
      </c>
      <c r="E24" s="58" t="s">
        <v>595</v>
      </c>
      <c r="F24" s="4">
        <v>4</v>
      </c>
      <c r="G24" s="4" t="s">
        <v>29</v>
      </c>
      <c r="H24" s="4" t="s">
        <v>28</v>
      </c>
      <c r="I24" s="4" t="s">
        <v>5877</v>
      </c>
      <c r="J24" s="4" t="s">
        <v>6058</v>
      </c>
      <c r="K24" s="4"/>
      <c r="L24" s="4"/>
      <c r="M24" s="4"/>
      <c r="N24" s="58">
        <v>2</v>
      </c>
      <c r="O24" s="12">
        <v>8</v>
      </c>
      <c r="P24" s="65">
        <v>11.961</v>
      </c>
      <c r="Q24" s="4">
        <v>19.388999999999999</v>
      </c>
      <c r="R24" s="4">
        <v>26.285</v>
      </c>
      <c r="S24" s="4">
        <v>33.406999999999996</v>
      </c>
      <c r="T24" s="4">
        <v>40.462000000000003</v>
      </c>
      <c r="U24" s="4">
        <v>47.81</v>
      </c>
      <c r="V24" s="40">
        <f t="shared" si="0"/>
        <v>56.473541100188243</v>
      </c>
    </row>
    <row r="25" spans="1:22">
      <c r="A25" s="1" t="s">
        <v>556</v>
      </c>
      <c r="B25" s="1">
        <v>2023</v>
      </c>
      <c r="C25" s="2">
        <v>44981</v>
      </c>
      <c r="D25" s="1" t="s">
        <v>72</v>
      </c>
      <c r="E25" s="58" t="s">
        <v>209</v>
      </c>
      <c r="F25" s="4" t="s">
        <v>210</v>
      </c>
      <c r="G25" s="4" t="s">
        <v>15</v>
      </c>
      <c r="H25" s="4" t="s">
        <v>14</v>
      </c>
      <c r="I25" s="4" t="s">
        <v>22</v>
      </c>
      <c r="J25" s="4" t="s">
        <v>23</v>
      </c>
      <c r="K25" s="4"/>
      <c r="L25" s="4"/>
      <c r="M25" s="4"/>
      <c r="N25" s="58">
        <v>1</v>
      </c>
      <c r="O25" s="5">
        <v>1</v>
      </c>
      <c r="P25" s="65">
        <v>11.617000000000001</v>
      </c>
      <c r="Q25" s="4">
        <v>18.936</v>
      </c>
      <c r="R25" s="4">
        <v>25.837</v>
      </c>
      <c r="S25" s="4">
        <v>32.591999999999999</v>
      </c>
      <c r="T25" s="4">
        <v>39.5</v>
      </c>
      <c r="U25" s="4">
        <v>46.613</v>
      </c>
      <c r="V25" s="40">
        <f t="shared" si="0"/>
        <v>57.923755175594792</v>
      </c>
    </row>
    <row r="26" spans="1:22">
      <c r="A26" s="1" t="s">
        <v>556</v>
      </c>
      <c r="B26" s="1">
        <v>2023</v>
      </c>
      <c r="C26" s="2">
        <v>44981</v>
      </c>
      <c r="D26" s="1" t="s">
        <v>72</v>
      </c>
      <c r="E26" s="58" t="s">
        <v>209</v>
      </c>
      <c r="F26" s="4" t="s">
        <v>210</v>
      </c>
      <c r="G26" s="4" t="s">
        <v>38</v>
      </c>
      <c r="H26" s="4" t="s">
        <v>95</v>
      </c>
      <c r="I26" s="4" t="s">
        <v>76</v>
      </c>
      <c r="J26" s="4" t="s">
        <v>37</v>
      </c>
      <c r="K26" s="4"/>
      <c r="L26" s="4"/>
      <c r="M26" s="4"/>
      <c r="N26" s="58">
        <v>2</v>
      </c>
      <c r="O26" s="5">
        <v>2</v>
      </c>
      <c r="P26" s="65">
        <v>11.401999999999999</v>
      </c>
      <c r="Q26" s="4">
        <v>18.646999999999998</v>
      </c>
      <c r="R26" s="4">
        <v>25.498999999999999</v>
      </c>
      <c r="S26" s="4">
        <v>32.531999999999996</v>
      </c>
      <c r="T26" s="4">
        <v>39.564999999999998</v>
      </c>
      <c r="U26" s="4">
        <v>46.755000000000003</v>
      </c>
      <c r="V26" s="40">
        <f t="shared" si="0"/>
        <v>57.74783445620789</v>
      </c>
    </row>
    <row r="27" spans="1:22">
      <c r="A27" s="1" t="s">
        <v>556</v>
      </c>
      <c r="B27" s="1">
        <v>2023</v>
      </c>
      <c r="C27" s="2">
        <v>44981</v>
      </c>
      <c r="D27" s="1" t="s">
        <v>72</v>
      </c>
      <c r="E27" s="58" t="s">
        <v>209</v>
      </c>
      <c r="F27" s="4" t="s">
        <v>211</v>
      </c>
      <c r="G27" s="4" t="s">
        <v>25</v>
      </c>
      <c r="H27" s="4" t="s">
        <v>102</v>
      </c>
      <c r="I27" s="4" t="s">
        <v>24</v>
      </c>
      <c r="J27" s="4" t="s">
        <v>520</v>
      </c>
      <c r="K27" s="4"/>
      <c r="L27" s="4"/>
      <c r="M27" s="4"/>
      <c r="N27" s="58">
        <v>3</v>
      </c>
      <c r="O27" s="5">
        <v>3</v>
      </c>
      <c r="P27" s="65">
        <v>11.696</v>
      </c>
      <c r="Q27" s="4">
        <v>19.093</v>
      </c>
      <c r="R27" s="4">
        <v>25.928999999999998</v>
      </c>
      <c r="S27" s="4">
        <v>32.786999999999999</v>
      </c>
      <c r="T27" s="4">
        <v>39.67</v>
      </c>
      <c r="U27" s="4">
        <v>46.683999999999997</v>
      </c>
      <c r="V27" s="40">
        <f t="shared" si="0"/>
        <v>57.83566104018508</v>
      </c>
    </row>
    <row r="28" spans="1:22">
      <c r="A28" s="1" t="s">
        <v>556</v>
      </c>
      <c r="B28" s="1">
        <v>2023</v>
      </c>
      <c r="C28" s="2">
        <v>44981</v>
      </c>
      <c r="D28" s="1" t="s">
        <v>72</v>
      </c>
      <c r="E28" s="58" t="s">
        <v>209</v>
      </c>
      <c r="F28" s="4" t="s">
        <v>211</v>
      </c>
      <c r="G28" s="4" t="s">
        <v>19</v>
      </c>
      <c r="H28" s="4" t="s">
        <v>519</v>
      </c>
      <c r="I28" s="4" t="s">
        <v>523</v>
      </c>
      <c r="J28" s="4" t="s">
        <v>18</v>
      </c>
      <c r="K28" s="4"/>
      <c r="L28" s="4"/>
      <c r="M28" s="4"/>
      <c r="N28" s="58">
        <v>4</v>
      </c>
      <c r="O28" s="5">
        <v>4</v>
      </c>
      <c r="P28" s="65">
        <v>12.021000000000001</v>
      </c>
      <c r="Q28" s="4">
        <v>19.469000000000001</v>
      </c>
      <c r="R28" s="4">
        <v>26.259</v>
      </c>
      <c r="S28" s="4">
        <v>33.021000000000001</v>
      </c>
      <c r="T28" s="4">
        <v>39.905000000000001</v>
      </c>
      <c r="U28" s="4">
        <v>47.034999999999997</v>
      </c>
      <c r="V28" s="40">
        <f t="shared" si="0"/>
        <v>57.404060805782933</v>
      </c>
    </row>
    <row r="29" spans="1:22">
      <c r="A29" s="60" t="s">
        <v>12</v>
      </c>
      <c r="B29" s="60">
        <v>2022</v>
      </c>
      <c r="C29" s="61">
        <v>44846</v>
      </c>
      <c r="D29" s="60" t="s">
        <v>13</v>
      </c>
      <c r="E29" s="60" t="s">
        <v>518</v>
      </c>
      <c r="F29" s="60" t="s">
        <v>518</v>
      </c>
      <c r="G29" s="62" t="s">
        <v>15</v>
      </c>
      <c r="H29" s="58" t="s">
        <v>14</v>
      </c>
      <c r="I29" s="58" t="s">
        <v>22</v>
      </c>
      <c r="J29" s="58" t="s">
        <v>23</v>
      </c>
      <c r="K29" s="63">
        <f>(C29-VLOOKUP(H29,Riders!$A$2:$C$213,2,FALSE))/365</f>
        <v>122.86575342465754</v>
      </c>
      <c r="L29" s="63">
        <f>(C29-VLOOKUP(I29,Riders!$A$2:$C$213,2,FALSE))/365</f>
        <v>122.86575342465754</v>
      </c>
      <c r="M29" s="63">
        <f>(C29-VLOOKUP(J29,Riders!$A$2:$C$213,2,FALSE))/365</f>
        <v>25.084931506849315</v>
      </c>
      <c r="N29" s="58">
        <v>1</v>
      </c>
      <c r="O29" s="58">
        <v>1</v>
      </c>
      <c r="P29" s="65">
        <v>11.532</v>
      </c>
      <c r="Q29" s="4">
        <v>18.91</v>
      </c>
      <c r="R29" s="4">
        <v>25.693000000000001</v>
      </c>
      <c r="S29" s="4">
        <v>32.432000000000002</v>
      </c>
      <c r="T29" s="4">
        <v>39.384</v>
      </c>
      <c r="U29" s="4">
        <v>46.573</v>
      </c>
      <c r="V29" s="40">
        <f t="shared" ref="V29:V51" si="1">3.6*750/U29</f>
        <v>57.973503961522773</v>
      </c>
    </row>
    <row r="30" spans="1:22">
      <c r="A30" s="60" t="s">
        <v>12</v>
      </c>
      <c r="B30" s="60">
        <v>2022</v>
      </c>
      <c r="C30" s="61">
        <v>44846</v>
      </c>
      <c r="D30" s="60" t="s">
        <v>13</v>
      </c>
      <c r="E30" s="60" t="s">
        <v>518</v>
      </c>
      <c r="F30" s="60" t="s">
        <v>518</v>
      </c>
      <c r="G30" s="62" t="s">
        <v>19</v>
      </c>
      <c r="H30" s="58" t="s">
        <v>78</v>
      </c>
      <c r="I30" s="58" t="s">
        <v>519</v>
      </c>
      <c r="J30" s="58" t="s">
        <v>523</v>
      </c>
      <c r="K30" s="63">
        <f>(C30-VLOOKUP(H30,Riders!$A$2:$C$213,2,FALSE))/365</f>
        <v>31.424657534246574</v>
      </c>
      <c r="L30" s="63">
        <f>(C30-VLOOKUP(I30,Riders!$A$2:$C$213,2,FALSE))/365</f>
        <v>26.509589041095889</v>
      </c>
      <c r="M30" s="63">
        <f>(C30-VLOOKUP(J30,Riders!$A$2:$C$213,2,FALSE))/365</f>
        <v>23.104109589041094</v>
      </c>
      <c r="N30" s="58">
        <v>2</v>
      </c>
      <c r="O30" s="58">
        <v>4</v>
      </c>
      <c r="P30" s="65">
        <v>11.445</v>
      </c>
      <c r="Q30" s="4">
        <v>18.776</v>
      </c>
      <c r="R30" s="4">
        <v>25.690999999999999</v>
      </c>
      <c r="S30" s="4">
        <v>32.630000000000003</v>
      </c>
      <c r="T30" s="4">
        <v>39.555999999999997</v>
      </c>
      <c r="U30" s="4">
        <v>46.643000000000001</v>
      </c>
      <c r="V30" s="40">
        <f t="shared" si="1"/>
        <v>57.886499581930835</v>
      </c>
    </row>
    <row r="31" spans="1:22">
      <c r="A31" s="60" t="s">
        <v>12</v>
      </c>
      <c r="B31" s="60">
        <v>2022</v>
      </c>
      <c r="C31" s="61">
        <v>44846</v>
      </c>
      <c r="D31" s="60" t="s">
        <v>13</v>
      </c>
      <c r="E31" s="60" t="s">
        <v>518</v>
      </c>
      <c r="F31" s="60" t="s">
        <v>518</v>
      </c>
      <c r="G31" s="62" t="s">
        <v>25</v>
      </c>
      <c r="H31" s="58" t="s">
        <v>102</v>
      </c>
      <c r="I31" s="58" t="s">
        <v>24</v>
      </c>
      <c r="J31" s="58" t="s">
        <v>520</v>
      </c>
      <c r="K31" s="63" t="e">
        <f>(C31-VLOOKUP(H31,Riders!$A$2:$C$213,2,FALSE))/365</f>
        <v>#N/A</v>
      </c>
      <c r="L31" s="63">
        <f>(C31-VLOOKUP(I31,Riders!$A$2:$C$213,2,FALSE))/365</f>
        <v>24.12054794520548</v>
      </c>
      <c r="M31" s="63" t="e">
        <f>(C31-VLOOKUP(J31,Riders!$A$2:$C$213,2,FALSE))/365</f>
        <v>#N/A</v>
      </c>
      <c r="N31" s="58">
        <v>3</v>
      </c>
      <c r="O31" s="58">
        <v>3</v>
      </c>
      <c r="P31" s="65">
        <v>11.478999999999999</v>
      </c>
      <c r="Q31" s="4">
        <v>18.888000000000002</v>
      </c>
      <c r="R31" s="4">
        <v>25.78</v>
      </c>
      <c r="S31" s="4">
        <v>32.723999999999997</v>
      </c>
      <c r="T31" s="4">
        <v>39.765999999999998</v>
      </c>
      <c r="U31" s="4">
        <v>46.985999999999997</v>
      </c>
      <c r="V31" s="40">
        <f t="shared" si="1"/>
        <v>57.463925424594564</v>
      </c>
    </row>
    <row r="32" spans="1:22">
      <c r="A32" s="60" t="s">
        <v>12</v>
      </c>
      <c r="B32" s="60">
        <v>2022</v>
      </c>
      <c r="C32" s="61">
        <v>44846</v>
      </c>
      <c r="D32" s="60" t="s">
        <v>13</v>
      </c>
      <c r="E32" s="60" t="s">
        <v>518</v>
      </c>
      <c r="F32" s="60" t="s">
        <v>518</v>
      </c>
      <c r="G32" s="62" t="s">
        <v>38</v>
      </c>
      <c r="H32" s="58" t="s">
        <v>95</v>
      </c>
      <c r="I32" s="58" t="s">
        <v>76</v>
      </c>
      <c r="J32" s="58" t="s">
        <v>37</v>
      </c>
      <c r="K32" s="63">
        <f>(C32-VLOOKUP(H32,Riders!$A$2:$C$213,2,FALSE))/365</f>
        <v>122.86575342465754</v>
      </c>
      <c r="L32" s="63">
        <f>(C32-VLOOKUP(I32,Riders!$A$2:$C$213,2,FALSE))/365</f>
        <v>122.86575342465754</v>
      </c>
      <c r="M32" s="63" t="e">
        <f>(C32-VLOOKUP(J32,Riders!$A$2:$C$213,2,FALSE))/365</f>
        <v>#N/A</v>
      </c>
      <c r="N32" s="58">
        <v>4</v>
      </c>
      <c r="O32" s="58">
        <v>2</v>
      </c>
      <c r="P32" s="65">
        <v>11.548999999999999</v>
      </c>
      <c r="Q32" s="4">
        <v>18.856999999999999</v>
      </c>
      <c r="R32" s="4">
        <v>25.683</v>
      </c>
      <c r="S32" s="4">
        <v>32.758000000000003</v>
      </c>
      <c r="T32" s="4">
        <v>39.847000000000001</v>
      </c>
      <c r="U32" s="4">
        <v>47.174999999999997</v>
      </c>
      <c r="V32" s="40">
        <f t="shared" si="1"/>
        <v>57.233704292527825</v>
      </c>
    </row>
    <row r="33" spans="1:22">
      <c r="A33" s="60" t="s">
        <v>12</v>
      </c>
      <c r="B33" s="60">
        <v>2022</v>
      </c>
      <c r="C33" s="61">
        <v>44846</v>
      </c>
      <c r="D33" s="60" t="s">
        <v>13</v>
      </c>
      <c r="E33" s="60" t="s">
        <v>518</v>
      </c>
      <c r="F33" s="60" t="s">
        <v>518</v>
      </c>
      <c r="G33" s="62" t="s">
        <v>17</v>
      </c>
      <c r="H33" s="58" t="s">
        <v>16</v>
      </c>
      <c r="I33" s="58" t="s">
        <v>32</v>
      </c>
      <c r="J33" s="58" t="s">
        <v>81</v>
      </c>
      <c r="K33" s="63">
        <f>(C33-VLOOKUP(H33,Riders!$A$2:$C$213,2,FALSE))/365</f>
        <v>23.476712328767125</v>
      </c>
      <c r="L33" s="63" t="e">
        <f>(C33-VLOOKUP(I33,Riders!$A$2:$C$213,2,FALSE))/365</f>
        <v>#N/A</v>
      </c>
      <c r="M33" s="63" t="e">
        <f>(C33-VLOOKUP(J33,Riders!$A$2:$C$213,2,FALSE))/365</f>
        <v>#N/A</v>
      </c>
      <c r="N33" s="58">
        <v>5</v>
      </c>
      <c r="O33" s="58">
        <v>5</v>
      </c>
      <c r="P33" s="65">
        <v>11.829000000000001</v>
      </c>
      <c r="Q33" s="4">
        <v>19.079999999999998</v>
      </c>
      <c r="R33" s="4">
        <v>26.393000000000001</v>
      </c>
      <c r="S33" s="4">
        <v>33.643999999999998</v>
      </c>
      <c r="T33" s="4">
        <v>40.616</v>
      </c>
      <c r="U33" s="4">
        <v>47.624000000000002</v>
      </c>
      <c r="V33" s="40">
        <f t="shared" si="1"/>
        <v>56.694103813203427</v>
      </c>
    </row>
    <row r="34" spans="1:22">
      <c r="A34" s="60" t="s">
        <v>12</v>
      </c>
      <c r="B34" s="60">
        <v>2022</v>
      </c>
      <c r="C34" s="61">
        <v>44846</v>
      </c>
      <c r="D34" s="60" t="s">
        <v>13</v>
      </c>
      <c r="E34" s="60" t="s">
        <v>518</v>
      </c>
      <c r="F34" s="60" t="s">
        <v>518</v>
      </c>
      <c r="G34" s="62" t="s">
        <v>47</v>
      </c>
      <c r="H34" s="58" t="s">
        <v>100</v>
      </c>
      <c r="I34" s="58" t="s">
        <v>101</v>
      </c>
      <c r="J34" s="58" t="s">
        <v>46</v>
      </c>
      <c r="K34" s="63" t="e">
        <f>(C34-VLOOKUP(H34,Riders!$A$2:$C$213,2,FALSE))/365</f>
        <v>#N/A</v>
      </c>
      <c r="L34" s="63" t="e">
        <f>(C34-VLOOKUP(I34,Riders!$A$2:$C$213,2,FALSE))/365</f>
        <v>#N/A</v>
      </c>
      <c r="M34" s="63" t="e">
        <f>(C34-VLOOKUP(J34,Riders!$A$2:$C$213,2,FALSE))/365</f>
        <v>#N/A</v>
      </c>
      <c r="N34" s="58">
        <v>6</v>
      </c>
      <c r="O34" s="58">
        <v>6</v>
      </c>
      <c r="P34" s="65">
        <v>11.507</v>
      </c>
      <c r="Q34" s="4">
        <v>18.988</v>
      </c>
      <c r="R34" s="4">
        <v>25.943000000000001</v>
      </c>
      <c r="S34" s="4">
        <v>32.957999999999998</v>
      </c>
      <c r="T34" s="4">
        <v>40.174999999999997</v>
      </c>
      <c r="U34" s="4">
        <v>47.746000000000002</v>
      </c>
      <c r="V34" s="40">
        <f t="shared" si="1"/>
        <v>56.549239726888111</v>
      </c>
    </row>
    <row r="35" spans="1:22">
      <c r="A35" s="60" t="s">
        <v>12</v>
      </c>
      <c r="B35" s="60">
        <v>2022</v>
      </c>
      <c r="C35" s="61">
        <v>44846</v>
      </c>
      <c r="D35" s="60" t="s">
        <v>13</v>
      </c>
      <c r="E35" s="60" t="s">
        <v>518</v>
      </c>
      <c r="F35" s="60" t="s">
        <v>518</v>
      </c>
      <c r="G35" s="62" t="s">
        <v>40</v>
      </c>
      <c r="H35" s="58" t="s">
        <v>39</v>
      </c>
      <c r="I35" s="58" t="s">
        <v>42</v>
      </c>
      <c r="J35" s="58" t="s">
        <v>45</v>
      </c>
      <c r="K35" s="63">
        <f>(C35-VLOOKUP(H35,Riders!$A$2:$C$213,2,FALSE))/365</f>
        <v>28.172602739726027</v>
      </c>
      <c r="L35" s="63">
        <f>(C35-VLOOKUP(I35,Riders!$A$2:$C$213,2,FALSE))/365</f>
        <v>23.863013698630137</v>
      </c>
      <c r="M35" s="63">
        <f>(C35-VLOOKUP(J35,Riders!$A$2:$C$213,2,FALSE))/365</f>
        <v>31.638356164383563</v>
      </c>
      <c r="N35" s="58">
        <v>7</v>
      </c>
      <c r="O35" s="58">
        <v>7</v>
      </c>
      <c r="P35" s="65">
        <v>12.085000000000001</v>
      </c>
      <c r="Q35" s="4">
        <v>19.754999999999999</v>
      </c>
      <c r="R35" s="4">
        <v>26.859000000000002</v>
      </c>
      <c r="S35" s="4">
        <v>34.094999999999999</v>
      </c>
      <c r="T35" s="4">
        <v>41.289000000000001</v>
      </c>
      <c r="U35" s="4">
        <v>48.709000000000003</v>
      </c>
      <c r="V35" s="40">
        <f t="shared" si="1"/>
        <v>55.431234474121823</v>
      </c>
    </row>
    <row r="36" spans="1:22">
      <c r="A36" s="60" t="s">
        <v>12</v>
      </c>
      <c r="B36" s="60">
        <v>2022</v>
      </c>
      <c r="C36" s="61">
        <v>44846</v>
      </c>
      <c r="D36" s="60" t="s">
        <v>13</v>
      </c>
      <c r="E36" s="60" t="s">
        <v>518</v>
      </c>
      <c r="F36" s="60" t="s">
        <v>518</v>
      </c>
      <c r="G36" s="62" t="s">
        <v>27</v>
      </c>
      <c r="H36" s="58" t="s">
        <v>118</v>
      </c>
      <c r="I36" s="58" t="s">
        <v>33</v>
      </c>
      <c r="J36" s="58" t="s">
        <v>41</v>
      </c>
      <c r="K36" s="63" t="e">
        <f>(C36-VLOOKUP(H36,Riders!$A$2:$C$213,2,FALSE))/365</f>
        <v>#N/A</v>
      </c>
      <c r="L36" s="63">
        <f>(C36-VLOOKUP(I36,Riders!$A$2:$C$213,2,FALSE))/365</f>
        <v>28.895890410958906</v>
      </c>
      <c r="M36" s="63">
        <f>(C36-VLOOKUP(J36,Riders!$A$2:$C$213,2,FALSE))/365</f>
        <v>26.991780821917807</v>
      </c>
      <c r="N36" s="58">
        <v>8</v>
      </c>
      <c r="O36" s="58">
        <v>8</v>
      </c>
      <c r="P36" s="65">
        <v>11.958</v>
      </c>
      <c r="Q36" s="4">
        <v>19.547999999999998</v>
      </c>
      <c r="R36" s="4">
        <v>26.5</v>
      </c>
      <c r="S36" s="4">
        <v>33.591000000000001</v>
      </c>
      <c r="T36" s="4">
        <v>40.959000000000003</v>
      </c>
      <c r="U36" s="4">
        <v>48.73</v>
      </c>
      <c r="V36" s="40">
        <f t="shared" si="1"/>
        <v>55.407346603734872</v>
      </c>
    </row>
    <row r="37" spans="1:22">
      <c r="A37" s="60" t="s">
        <v>12</v>
      </c>
      <c r="B37" s="60">
        <v>2022</v>
      </c>
      <c r="C37" s="61">
        <v>44846</v>
      </c>
      <c r="D37" s="60" t="s">
        <v>13</v>
      </c>
      <c r="E37" s="60" t="s">
        <v>518</v>
      </c>
      <c r="F37" s="60" t="s">
        <v>518</v>
      </c>
      <c r="G37" s="62" t="s">
        <v>67</v>
      </c>
      <c r="H37" s="58" t="s">
        <v>66</v>
      </c>
      <c r="I37" s="58" t="s">
        <v>527</v>
      </c>
      <c r="J37" s="58" t="s">
        <v>68</v>
      </c>
      <c r="K37" s="63" t="e">
        <f>(C37-VLOOKUP(H37,Riders!$A$2:$C$213,2,FALSE))/365</f>
        <v>#N/A</v>
      </c>
      <c r="L37" s="63" t="e">
        <f>(C37-VLOOKUP(I37,Riders!$A$2:$C$213,2,FALSE))/365</f>
        <v>#N/A</v>
      </c>
      <c r="M37" s="63" t="e">
        <f>(C37-VLOOKUP(J37,Riders!$A$2:$C$213,2,FALSE))/365</f>
        <v>#N/A</v>
      </c>
      <c r="N37" s="58">
        <v>9</v>
      </c>
      <c r="O37" s="58">
        <v>9</v>
      </c>
      <c r="P37" s="65">
        <v>12.121</v>
      </c>
      <c r="Q37" s="4">
        <v>19.888999999999999</v>
      </c>
      <c r="R37" s="4">
        <v>27.152000000000001</v>
      </c>
      <c r="S37" s="4">
        <v>34.552999999999997</v>
      </c>
      <c r="T37" s="4">
        <v>42.112000000000002</v>
      </c>
      <c r="U37" s="4">
        <v>49.872999999999998</v>
      </c>
      <c r="V37" s="40">
        <f t="shared" si="1"/>
        <v>54.137509273554834</v>
      </c>
    </row>
    <row r="38" spans="1:22">
      <c r="A38" s="60" t="s">
        <v>12</v>
      </c>
      <c r="B38" s="60">
        <v>2022</v>
      </c>
      <c r="C38" s="61">
        <v>44846</v>
      </c>
      <c r="D38" s="60" t="s">
        <v>13</v>
      </c>
      <c r="E38" s="60" t="s">
        <v>518</v>
      </c>
      <c r="F38" s="60" t="s">
        <v>518</v>
      </c>
      <c r="G38" s="62" t="s">
        <v>59</v>
      </c>
      <c r="H38" s="58" t="s">
        <v>522</v>
      </c>
      <c r="I38" s="58" t="s">
        <v>109</v>
      </c>
      <c r="J38" s="58" t="s">
        <v>58</v>
      </c>
      <c r="K38" s="63" t="e">
        <f>(C38-VLOOKUP(H38,Riders!$A$2:$C$213,2,FALSE))/365</f>
        <v>#N/A</v>
      </c>
      <c r="L38" s="63" t="e">
        <f>(C38-VLOOKUP(I38,Riders!$A$2:$C$213,2,FALSE))/365</f>
        <v>#N/A</v>
      </c>
      <c r="M38" s="63">
        <f>(C38-VLOOKUP(J38,Riders!$A$2:$C$213,2,FALSE))/365</f>
        <v>24.742465753424657</v>
      </c>
      <c r="N38" s="58">
        <v>10</v>
      </c>
      <c r="O38" s="58">
        <v>10</v>
      </c>
      <c r="P38" s="65">
        <v>13.122999999999999</v>
      </c>
      <c r="Q38" s="4">
        <v>20.975999999999999</v>
      </c>
      <c r="R38" s="4">
        <v>28.321999999999999</v>
      </c>
      <c r="S38" s="4">
        <v>35.841000000000001</v>
      </c>
      <c r="T38" s="4">
        <v>43.337000000000003</v>
      </c>
      <c r="U38" s="4">
        <v>51.064</v>
      </c>
      <c r="V38" s="40">
        <f t="shared" si="1"/>
        <v>52.874823750587495</v>
      </c>
    </row>
    <row r="39" spans="1:22">
      <c r="A39" s="60" t="s">
        <v>12</v>
      </c>
      <c r="B39" s="60">
        <v>2022</v>
      </c>
      <c r="C39" s="61">
        <v>44846</v>
      </c>
      <c r="D39" s="60" t="s">
        <v>13</v>
      </c>
      <c r="E39" s="60" t="s">
        <v>518</v>
      </c>
      <c r="F39" s="60" t="s">
        <v>518</v>
      </c>
      <c r="G39" s="62" t="s">
        <v>70</v>
      </c>
      <c r="H39" s="58" t="s">
        <v>617</v>
      </c>
      <c r="I39" s="58" t="s">
        <v>69</v>
      </c>
      <c r="J39" s="58" t="s">
        <v>532</v>
      </c>
      <c r="K39" s="63">
        <f>(C39-VLOOKUP(H39,Riders!$A$2:$C$213,2,FALSE))/365</f>
        <v>21.210958904109589</v>
      </c>
      <c r="L39" s="63" t="e">
        <f>(C39-VLOOKUP(I39,Riders!$A$2:$C$213,2,FALSE))/365</f>
        <v>#N/A</v>
      </c>
      <c r="M39" s="63">
        <f>(C39-VLOOKUP(J39,Riders!$A$2:$C$213,2,FALSE))/365</f>
        <v>21.134246575342466</v>
      </c>
      <c r="N39" s="58">
        <v>11</v>
      </c>
      <c r="O39" s="58">
        <v>11</v>
      </c>
      <c r="P39" s="65">
        <v>14.282</v>
      </c>
      <c r="Q39" s="4">
        <v>23.582999999999998</v>
      </c>
      <c r="R39" s="4">
        <v>31.628</v>
      </c>
      <c r="S39" s="4">
        <v>39.945</v>
      </c>
      <c r="T39" s="4">
        <v>48.334000000000003</v>
      </c>
      <c r="U39" s="4">
        <v>56.920999999999999</v>
      </c>
      <c r="V39" s="40">
        <f t="shared" si="1"/>
        <v>47.434163138384783</v>
      </c>
    </row>
    <row r="40" spans="1:22">
      <c r="A40" s="60" t="s">
        <v>12</v>
      </c>
      <c r="B40" s="60">
        <v>2022</v>
      </c>
      <c r="C40" s="61">
        <v>44846</v>
      </c>
      <c r="D40" s="60" t="s">
        <v>13</v>
      </c>
      <c r="E40" s="60" t="s">
        <v>595</v>
      </c>
      <c r="F40" s="60">
        <v>4</v>
      </c>
      <c r="G40" s="58" t="s">
        <v>15</v>
      </c>
      <c r="H40" s="58" t="s">
        <v>14</v>
      </c>
      <c r="I40" s="58" t="s">
        <v>22</v>
      </c>
      <c r="J40" s="58" t="s">
        <v>23</v>
      </c>
      <c r="K40" s="63">
        <f>(C40-VLOOKUP(H40,Riders!$A$2:$C$213,2,FALSE))/365</f>
        <v>122.86575342465754</v>
      </c>
      <c r="L40" s="63">
        <f>(C40-VLOOKUP(I40,Riders!$A$2:$C$213,2,FALSE))/365</f>
        <v>122.86575342465754</v>
      </c>
      <c r="M40" s="63">
        <f>(C40-VLOOKUP(J40,Riders!$A$2:$C$213,2,FALSE))/365</f>
        <v>25.084931506849315</v>
      </c>
      <c r="N40" s="58">
        <v>1</v>
      </c>
      <c r="O40" s="58">
        <v>1</v>
      </c>
      <c r="P40" s="67">
        <v>11.478999999999999</v>
      </c>
      <c r="Q40" s="12">
        <v>18.827999999999999</v>
      </c>
      <c r="R40" s="12">
        <v>25.501000000000001</v>
      </c>
      <c r="S40" s="12">
        <v>32.136000000000003</v>
      </c>
      <c r="T40" s="12">
        <v>38.959000000000003</v>
      </c>
      <c r="U40" s="12">
        <v>45.982999999999997</v>
      </c>
      <c r="V40" s="39">
        <f t="shared" si="1"/>
        <v>58.717352064893554</v>
      </c>
    </row>
    <row r="41" spans="1:22">
      <c r="A41" s="60" t="s">
        <v>12</v>
      </c>
      <c r="B41" s="60">
        <v>2022</v>
      </c>
      <c r="C41" s="61">
        <v>44846</v>
      </c>
      <c r="D41" s="60" t="s">
        <v>13</v>
      </c>
      <c r="E41" s="60" t="s">
        <v>595</v>
      </c>
      <c r="F41" s="60">
        <v>1</v>
      </c>
      <c r="G41" s="58" t="s">
        <v>38</v>
      </c>
      <c r="H41" s="58" t="s">
        <v>95</v>
      </c>
      <c r="I41" s="58" t="s">
        <v>76</v>
      </c>
      <c r="J41" s="58" t="s">
        <v>37</v>
      </c>
      <c r="K41" s="63">
        <f>(C41-VLOOKUP(H41,Riders!$A$2:$C$213,2,FALSE))/365</f>
        <v>122.86575342465754</v>
      </c>
      <c r="L41" s="63">
        <f>(C41-VLOOKUP(I41,Riders!$A$2:$C$213,2,FALSE))/365</f>
        <v>122.86575342465754</v>
      </c>
      <c r="M41" s="63" t="e">
        <f>(C41-VLOOKUP(J41,Riders!$A$2:$C$213,2,FALSE))/365</f>
        <v>#N/A</v>
      </c>
      <c r="N41" s="58">
        <v>1</v>
      </c>
      <c r="O41" s="58">
        <v>2</v>
      </c>
      <c r="P41" s="67">
        <v>11.246</v>
      </c>
      <c r="Q41" s="12">
        <v>18.47</v>
      </c>
      <c r="R41" s="12">
        <v>25.251000000000001</v>
      </c>
      <c r="S41" s="12">
        <v>32.183999999999997</v>
      </c>
      <c r="T41" s="12">
        <v>39.215000000000003</v>
      </c>
      <c r="U41" s="12">
        <v>46.457999999999998</v>
      </c>
      <c r="V41" s="39">
        <f t="shared" si="1"/>
        <v>58.117008911274702</v>
      </c>
    </row>
    <row r="42" spans="1:22">
      <c r="A42" s="60" t="s">
        <v>12</v>
      </c>
      <c r="B42" s="60">
        <v>2022</v>
      </c>
      <c r="C42" s="61">
        <v>44846</v>
      </c>
      <c r="D42" s="60" t="s">
        <v>13</v>
      </c>
      <c r="E42" s="60" t="s">
        <v>595</v>
      </c>
      <c r="F42" s="60">
        <v>3</v>
      </c>
      <c r="G42" s="58" t="s">
        <v>19</v>
      </c>
      <c r="H42" s="58" t="s">
        <v>78</v>
      </c>
      <c r="I42" s="58" t="s">
        <v>519</v>
      </c>
      <c r="J42" s="58" t="s">
        <v>523</v>
      </c>
      <c r="K42" s="63">
        <f>(C42-VLOOKUP(H42,Riders!$A$2:$C$213,2,FALSE))/365</f>
        <v>31.424657534246574</v>
      </c>
      <c r="L42" s="63">
        <f>(C42-VLOOKUP(I42,Riders!$A$2:$C$213,2,FALSE))/365</f>
        <v>26.509589041095889</v>
      </c>
      <c r="M42" s="63">
        <f>(C42-VLOOKUP(J42,Riders!$A$2:$C$213,2,FALSE))/365</f>
        <v>23.104109589041094</v>
      </c>
      <c r="N42" s="58">
        <v>1</v>
      </c>
      <c r="O42" s="58">
        <v>4</v>
      </c>
      <c r="P42" s="67">
        <v>11.545999999999999</v>
      </c>
      <c r="Q42" s="12">
        <v>18.895</v>
      </c>
      <c r="R42" s="12">
        <v>25.669</v>
      </c>
      <c r="S42" s="12">
        <v>32.582000000000001</v>
      </c>
      <c r="T42" s="12">
        <v>39.456000000000003</v>
      </c>
      <c r="U42" s="12">
        <v>46.529000000000003</v>
      </c>
      <c r="V42" s="39">
        <f t="shared" si="1"/>
        <v>58.028326420082095</v>
      </c>
    </row>
    <row r="43" spans="1:22">
      <c r="A43" s="60" t="s">
        <v>12</v>
      </c>
      <c r="B43" s="60">
        <v>2022</v>
      </c>
      <c r="C43" s="61">
        <v>44846</v>
      </c>
      <c r="D43" s="60" t="s">
        <v>13</v>
      </c>
      <c r="E43" s="60" t="s">
        <v>595</v>
      </c>
      <c r="F43" s="60">
        <v>2</v>
      </c>
      <c r="G43" s="58" t="s">
        <v>25</v>
      </c>
      <c r="H43" s="58" t="s">
        <v>102</v>
      </c>
      <c r="I43" s="58" t="s">
        <v>24</v>
      </c>
      <c r="J43" s="58" t="s">
        <v>520</v>
      </c>
      <c r="K43" s="63" t="e">
        <f>(C43-VLOOKUP(H43,Riders!$A$2:$C$213,2,FALSE))/365</f>
        <v>#N/A</v>
      </c>
      <c r="L43" s="63">
        <f>(C43-VLOOKUP(I43,Riders!$A$2:$C$213,2,FALSE))/365</f>
        <v>24.12054794520548</v>
      </c>
      <c r="M43" s="63" t="e">
        <f>(C43-VLOOKUP(J43,Riders!$A$2:$C$213,2,FALSE))/365</f>
        <v>#N/A</v>
      </c>
      <c r="N43" s="58">
        <v>1</v>
      </c>
      <c r="O43" s="58">
        <v>3</v>
      </c>
      <c r="P43" s="67">
        <v>11.525</v>
      </c>
      <c r="Q43" s="12">
        <v>18.931999999999999</v>
      </c>
      <c r="R43" s="12">
        <v>25.718</v>
      </c>
      <c r="S43" s="12">
        <v>32.578000000000003</v>
      </c>
      <c r="T43" s="12">
        <v>39.533000000000001</v>
      </c>
      <c r="U43" s="12">
        <v>46.698999999999998</v>
      </c>
      <c r="V43" s="39">
        <f t="shared" si="1"/>
        <v>57.817083877599096</v>
      </c>
    </row>
    <row r="44" spans="1:22">
      <c r="A44" s="60" t="s">
        <v>12</v>
      </c>
      <c r="B44" s="60">
        <v>2022</v>
      </c>
      <c r="C44" s="61">
        <v>44846</v>
      </c>
      <c r="D44" s="60" t="s">
        <v>13</v>
      </c>
      <c r="E44" s="60" t="s">
        <v>595</v>
      </c>
      <c r="F44" s="60">
        <v>1</v>
      </c>
      <c r="G44" s="58" t="s">
        <v>17</v>
      </c>
      <c r="H44" s="58" t="s">
        <v>16</v>
      </c>
      <c r="I44" s="58" t="s">
        <v>32</v>
      </c>
      <c r="J44" s="58" t="s">
        <v>81</v>
      </c>
      <c r="K44" s="63">
        <f>(C44-VLOOKUP(H44,Riders!$A$2:$C$213,2,FALSE))/365</f>
        <v>23.476712328767125</v>
      </c>
      <c r="L44" s="63" t="e">
        <f>(C44-VLOOKUP(I44,Riders!$A$2:$C$213,2,FALSE))/365</f>
        <v>#N/A</v>
      </c>
      <c r="M44" s="63" t="e">
        <f>(C44-VLOOKUP(J44,Riders!$A$2:$C$213,2,FALSE))/365</f>
        <v>#N/A</v>
      </c>
      <c r="N44" s="58">
        <v>2</v>
      </c>
      <c r="O44" s="58">
        <v>5</v>
      </c>
      <c r="P44" s="67">
        <v>11.816000000000001</v>
      </c>
      <c r="Q44" s="12">
        <v>18.992000000000001</v>
      </c>
      <c r="R44" s="12">
        <v>26.184999999999999</v>
      </c>
      <c r="S44" s="12">
        <v>33.323</v>
      </c>
      <c r="T44" s="12">
        <v>40.186999999999998</v>
      </c>
      <c r="U44" s="12">
        <v>47.118000000000002</v>
      </c>
      <c r="V44" s="39">
        <f t="shared" si="1"/>
        <v>57.302941550999613</v>
      </c>
    </row>
    <row r="45" spans="1:22">
      <c r="A45" s="60" t="s">
        <v>12</v>
      </c>
      <c r="B45" s="60">
        <v>2022</v>
      </c>
      <c r="C45" s="61">
        <v>44846</v>
      </c>
      <c r="D45" s="60" t="s">
        <v>13</v>
      </c>
      <c r="E45" s="60" t="s">
        <v>595</v>
      </c>
      <c r="F45" s="60">
        <v>2</v>
      </c>
      <c r="G45" s="58" t="s">
        <v>47</v>
      </c>
      <c r="H45" s="58" t="s">
        <v>100</v>
      </c>
      <c r="I45" s="58" t="s">
        <v>101</v>
      </c>
      <c r="J45" s="58" t="s">
        <v>46</v>
      </c>
      <c r="K45" s="63" t="e">
        <f>(C45-VLOOKUP(H45,Riders!$A$2:$C$213,2,FALSE))/365</f>
        <v>#N/A</v>
      </c>
      <c r="L45" s="63" t="e">
        <f>(C45-VLOOKUP(I45,Riders!$A$2:$C$213,2,FALSE))/365</f>
        <v>#N/A</v>
      </c>
      <c r="M45" s="63" t="e">
        <f>(C45-VLOOKUP(J45,Riders!$A$2:$C$213,2,FALSE))/365</f>
        <v>#N/A</v>
      </c>
      <c r="N45" s="58">
        <v>2</v>
      </c>
      <c r="O45" s="58">
        <v>6</v>
      </c>
      <c r="P45" s="77">
        <v>11.487</v>
      </c>
      <c r="Q45" s="77">
        <v>18.908000000000001</v>
      </c>
      <c r="R45" s="77">
        <v>25.763999999999999</v>
      </c>
      <c r="S45" s="77">
        <v>32.689</v>
      </c>
      <c r="T45" s="77">
        <v>39.834000000000003</v>
      </c>
      <c r="U45" s="77">
        <v>47.347000000000001</v>
      </c>
      <c r="V45" s="131">
        <f t="shared" si="1"/>
        <v>57.025788328721987</v>
      </c>
    </row>
    <row r="46" spans="1:22">
      <c r="A46" s="60" t="s">
        <v>12</v>
      </c>
      <c r="B46" s="60">
        <v>2022</v>
      </c>
      <c r="C46" s="61">
        <v>44846</v>
      </c>
      <c r="D46" s="60" t="s">
        <v>13</v>
      </c>
      <c r="E46" s="60" t="s">
        <v>595</v>
      </c>
      <c r="F46" s="60">
        <v>3</v>
      </c>
      <c r="G46" s="58" t="s">
        <v>40</v>
      </c>
      <c r="H46" s="58" t="s">
        <v>39</v>
      </c>
      <c r="I46" s="58" t="s">
        <v>42</v>
      </c>
      <c r="J46" s="58" t="s">
        <v>45</v>
      </c>
      <c r="K46" s="63">
        <f>(C46-VLOOKUP(H46,Riders!$A$2:$C$213,2,FALSE))/365</f>
        <v>28.172602739726027</v>
      </c>
      <c r="L46" s="63">
        <f>(C46-VLOOKUP(I46,Riders!$A$2:$C$213,2,FALSE))/365</f>
        <v>23.863013698630137</v>
      </c>
      <c r="M46" s="63">
        <f>(C46-VLOOKUP(J46,Riders!$A$2:$C$213,2,FALSE))/365</f>
        <v>31.638356164383563</v>
      </c>
      <c r="N46" s="58">
        <v>2</v>
      </c>
      <c r="O46" s="58">
        <v>7</v>
      </c>
      <c r="P46" s="77">
        <v>12.090999999999999</v>
      </c>
      <c r="Q46" s="77">
        <v>19.725000000000001</v>
      </c>
      <c r="R46" s="77">
        <v>26.73</v>
      </c>
      <c r="S46" s="77">
        <v>33.784999999999997</v>
      </c>
      <c r="T46" s="77">
        <v>40.845999999999997</v>
      </c>
      <c r="U46" s="77">
        <v>48.073999999999998</v>
      </c>
      <c r="V46" s="131">
        <f t="shared" si="1"/>
        <v>56.16341473561593</v>
      </c>
    </row>
    <row r="47" spans="1:22">
      <c r="A47" s="60" t="s">
        <v>12</v>
      </c>
      <c r="B47" s="60">
        <v>2022</v>
      </c>
      <c r="C47" s="61">
        <v>44846</v>
      </c>
      <c r="D47" s="60" t="s">
        <v>13</v>
      </c>
      <c r="E47" s="60" t="s">
        <v>595</v>
      </c>
      <c r="F47" s="60">
        <v>4</v>
      </c>
      <c r="G47" s="58" t="s">
        <v>27</v>
      </c>
      <c r="H47" s="58" t="s">
        <v>118</v>
      </c>
      <c r="I47" s="58" t="s">
        <v>26</v>
      </c>
      <c r="J47" s="58" t="s">
        <v>41</v>
      </c>
      <c r="K47" s="63" t="e">
        <f>(C47-VLOOKUP(H47,Riders!$A$2:$C$213,2,FALSE))/365</f>
        <v>#N/A</v>
      </c>
      <c r="L47" s="63">
        <f>(C47-VLOOKUP(I47,Riders!$A$2:$C$213,2,FALSE))/365</f>
        <v>24.391780821917809</v>
      </c>
      <c r="M47" s="63">
        <f>(C47-VLOOKUP(J47,Riders!$A$2:$C$213,2,FALSE))/365</f>
        <v>26.991780821917807</v>
      </c>
      <c r="N47" s="58">
        <v>2</v>
      </c>
      <c r="O47" s="58">
        <v>8</v>
      </c>
      <c r="P47" s="77">
        <v>12.064</v>
      </c>
      <c r="Q47" s="77">
        <v>19.565000000000001</v>
      </c>
      <c r="R47" s="77">
        <v>26.661000000000001</v>
      </c>
      <c r="S47" s="77">
        <v>33.898000000000003</v>
      </c>
      <c r="T47" s="77">
        <v>40.993000000000002</v>
      </c>
      <c r="U47" s="77">
        <v>48.173000000000002</v>
      </c>
      <c r="V47" s="131">
        <f t="shared" si="1"/>
        <v>56.047993689411079</v>
      </c>
    </row>
    <row r="48" spans="1:22">
      <c r="A48" s="60" t="s">
        <v>12</v>
      </c>
      <c r="B48" s="60">
        <v>2022</v>
      </c>
      <c r="C48" s="61">
        <v>44846</v>
      </c>
      <c r="D48" s="60" t="s">
        <v>13</v>
      </c>
      <c r="E48" s="60" t="s">
        <v>209</v>
      </c>
      <c r="F48" s="60" t="s">
        <v>210</v>
      </c>
      <c r="G48" s="58" t="s">
        <v>15</v>
      </c>
      <c r="H48" s="58" t="s">
        <v>14</v>
      </c>
      <c r="I48" s="58" t="s">
        <v>22</v>
      </c>
      <c r="J48" s="58" t="s">
        <v>23</v>
      </c>
      <c r="K48" s="63">
        <f>(C48-VLOOKUP(H48,Riders!$A$2:$C$213,2,FALSE))/365</f>
        <v>122.86575342465754</v>
      </c>
      <c r="L48" s="63">
        <f>(C48-VLOOKUP(I48,Riders!$A$2:$C$213,2,FALSE))/365</f>
        <v>122.86575342465754</v>
      </c>
      <c r="M48" s="63">
        <f>(C48-VLOOKUP(J48,Riders!$A$2:$C$213,2,FALSE))/365</f>
        <v>25.084931506849315</v>
      </c>
      <c r="N48" s="58">
        <v>1</v>
      </c>
      <c r="O48" s="58">
        <v>1</v>
      </c>
      <c r="P48">
        <v>11.394</v>
      </c>
      <c r="Q48">
        <v>18.602</v>
      </c>
      <c r="R48">
        <v>25.356000000000002</v>
      </c>
      <c r="S48">
        <v>32.243000000000002</v>
      </c>
      <c r="T48">
        <v>39.292000000000002</v>
      </c>
      <c r="U48">
        <v>46.631</v>
      </c>
      <c r="V48" s="131">
        <f t="shared" si="1"/>
        <v>57.90139606699406</v>
      </c>
    </row>
    <row r="49" spans="1:22">
      <c r="A49" s="60" t="s">
        <v>12</v>
      </c>
      <c r="B49" s="60">
        <v>2022</v>
      </c>
      <c r="C49" s="61">
        <v>44846</v>
      </c>
      <c r="D49" s="60" t="s">
        <v>13</v>
      </c>
      <c r="E49" s="60" t="s">
        <v>209</v>
      </c>
      <c r="F49" s="60" t="s">
        <v>210</v>
      </c>
      <c r="G49" s="58" t="s">
        <v>38</v>
      </c>
      <c r="H49" s="58" t="s">
        <v>95</v>
      </c>
      <c r="I49" s="58" t="s">
        <v>76</v>
      </c>
      <c r="J49" s="58" t="s">
        <v>37</v>
      </c>
      <c r="K49" s="63">
        <f>(C49-VLOOKUP(H49,Riders!$A$2:$C$213,2,FALSE))/365</f>
        <v>122.86575342465754</v>
      </c>
      <c r="L49" s="63">
        <f>(C49-VLOOKUP(I49,Riders!$A$2:$C$213,2,FALSE))/365</f>
        <v>122.86575342465754</v>
      </c>
      <c r="M49" s="63" t="e">
        <f>(C49-VLOOKUP(J49,Riders!$A$2:$C$213,2,FALSE))/365</f>
        <v>#N/A</v>
      </c>
      <c r="N49" s="58">
        <v>2</v>
      </c>
      <c r="O49" s="58">
        <v>2</v>
      </c>
      <c r="P49">
        <v>11.478</v>
      </c>
      <c r="Q49">
        <v>18.809000000000001</v>
      </c>
      <c r="R49">
        <v>25.498000000000001</v>
      </c>
      <c r="S49">
        <v>32.148000000000003</v>
      </c>
      <c r="T49">
        <v>38.939</v>
      </c>
      <c r="U49">
        <v>45.966999999999999</v>
      </c>
      <c r="V49" s="131">
        <f t="shared" si="1"/>
        <v>58.737790153805996</v>
      </c>
    </row>
    <row r="50" spans="1:22">
      <c r="A50" s="60" t="s">
        <v>12</v>
      </c>
      <c r="B50" s="60">
        <v>2022</v>
      </c>
      <c r="C50" s="61">
        <v>44846</v>
      </c>
      <c r="D50" s="60" t="s">
        <v>13</v>
      </c>
      <c r="E50" s="60" t="s">
        <v>209</v>
      </c>
      <c r="F50" s="60" t="s">
        <v>211</v>
      </c>
      <c r="G50" s="58" t="s">
        <v>25</v>
      </c>
      <c r="H50" s="58" t="s">
        <v>102</v>
      </c>
      <c r="I50" s="58" t="s">
        <v>24</v>
      </c>
      <c r="J50" s="58" t="s">
        <v>520</v>
      </c>
      <c r="K50" s="63" t="e">
        <f>(C50-VLOOKUP(H50,Riders!$A$2:$C$213,2,FALSE))/365</f>
        <v>#N/A</v>
      </c>
      <c r="L50" s="63">
        <f>(C50-VLOOKUP(I50,Riders!$A$2:$C$213,2,FALSE))/365</f>
        <v>24.12054794520548</v>
      </c>
      <c r="M50" s="63" t="e">
        <f>(C50-VLOOKUP(J50,Riders!$A$2:$C$213,2,FALSE))/365</f>
        <v>#N/A</v>
      </c>
      <c r="N50" s="58">
        <v>1</v>
      </c>
      <c r="O50" s="58">
        <v>3</v>
      </c>
      <c r="P50">
        <v>11.599</v>
      </c>
      <c r="Q50">
        <v>18.974</v>
      </c>
      <c r="R50">
        <v>25.709</v>
      </c>
      <c r="S50">
        <v>32.512</v>
      </c>
      <c r="T50">
        <v>39.451000000000001</v>
      </c>
      <c r="U50">
        <v>46.595999999999997</v>
      </c>
      <c r="V50" s="131">
        <f t="shared" si="1"/>
        <v>57.944887973216588</v>
      </c>
    </row>
    <row r="51" spans="1:22">
      <c r="A51" s="60" t="s">
        <v>12</v>
      </c>
      <c r="B51" s="60">
        <v>2022</v>
      </c>
      <c r="C51" s="61">
        <v>44846</v>
      </c>
      <c r="D51" s="60" t="s">
        <v>13</v>
      </c>
      <c r="E51" s="60" t="s">
        <v>209</v>
      </c>
      <c r="F51" s="60" t="s">
        <v>211</v>
      </c>
      <c r="G51" s="58" t="s">
        <v>19</v>
      </c>
      <c r="H51" s="58" t="s">
        <v>78</v>
      </c>
      <c r="I51" s="58" t="s">
        <v>519</v>
      </c>
      <c r="J51" s="58" t="s">
        <v>523</v>
      </c>
      <c r="K51" s="63">
        <f>(C51-VLOOKUP(H51,Riders!$A$2:$C$213,2,FALSE))/365</f>
        <v>31.424657534246574</v>
      </c>
      <c r="L51" s="63">
        <f>(C51-VLOOKUP(I51,Riders!$A$2:$C$213,2,FALSE))/365</f>
        <v>26.509589041095889</v>
      </c>
      <c r="M51" s="63">
        <f>(C51-VLOOKUP(J51,Riders!$A$2:$C$213,2,FALSE))/365</f>
        <v>23.104109589041094</v>
      </c>
      <c r="N51" s="58">
        <v>2</v>
      </c>
      <c r="O51" s="58">
        <v>4</v>
      </c>
      <c r="P51">
        <v>11.531000000000001</v>
      </c>
      <c r="Q51">
        <v>18.905999999999999</v>
      </c>
      <c r="R51">
        <v>25.776</v>
      </c>
      <c r="S51">
        <v>32.636000000000003</v>
      </c>
      <c r="T51">
        <v>39.524999999999999</v>
      </c>
      <c r="U51">
        <v>46.603999999999999</v>
      </c>
      <c r="V51" s="131">
        <f t="shared" si="1"/>
        <v>57.934941206763369</v>
      </c>
    </row>
    <row r="52" spans="1:22">
      <c r="A52" s="60" t="s">
        <v>71</v>
      </c>
      <c r="B52" s="60">
        <v>2022</v>
      </c>
      <c r="C52" s="64">
        <v>44749</v>
      </c>
      <c r="D52" s="60" t="s">
        <v>72</v>
      </c>
      <c r="E52" s="60" t="s">
        <v>518</v>
      </c>
      <c r="F52" s="60" t="s">
        <v>518</v>
      </c>
      <c r="G52" s="58" t="s">
        <v>38</v>
      </c>
      <c r="H52" s="58" t="s">
        <v>76</v>
      </c>
      <c r="I52" s="58" t="s">
        <v>37</v>
      </c>
      <c r="J52" s="58" t="s">
        <v>524</v>
      </c>
      <c r="K52" s="63">
        <f>(C52-VLOOKUP(H52,Riders!$A$2:$C$213,2,FALSE))/365</f>
        <v>122.6</v>
      </c>
      <c r="L52" s="63" t="e">
        <f>(C52-VLOOKUP(I52,Riders!$A$2:$C$213,2,FALSE))/365</f>
        <v>#N/A</v>
      </c>
      <c r="M52" s="63">
        <f>(C52-VLOOKUP(J52,Riders!$A$2:$C$213,2,FALSE))/365</f>
        <v>25.030136986301368</v>
      </c>
      <c r="N52" s="58">
        <v>1</v>
      </c>
      <c r="O52" s="58">
        <v>1</v>
      </c>
      <c r="P52">
        <v>11.435</v>
      </c>
      <c r="Q52">
        <v>18.661000000000001</v>
      </c>
      <c r="R52">
        <v>25.635999999999999</v>
      </c>
      <c r="S52">
        <v>32.801000000000002</v>
      </c>
      <c r="T52">
        <v>39.932000000000002</v>
      </c>
      <c r="U52">
        <v>47.218000000000004</v>
      </c>
      <c r="V52" s="131">
        <f t="shared" ref="V52:V115" si="2">3.6*750/U52</f>
        <v>57.181583294506325</v>
      </c>
    </row>
    <row r="53" spans="1:22">
      <c r="A53" s="60" t="s">
        <v>71</v>
      </c>
      <c r="B53" s="60">
        <v>2022</v>
      </c>
      <c r="C53" s="64">
        <v>44749</v>
      </c>
      <c r="D53" s="60" t="s">
        <v>72</v>
      </c>
      <c r="E53" s="60" t="s">
        <v>518</v>
      </c>
      <c r="F53" s="60" t="s">
        <v>518</v>
      </c>
      <c r="G53" s="58" t="s">
        <v>19</v>
      </c>
      <c r="H53" s="58" t="s">
        <v>34</v>
      </c>
      <c r="I53" s="58" t="s">
        <v>78</v>
      </c>
      <c r="J53" s="58" t="s">
        <v>18</v>
      </c>
      <c r="K53" s="63">
        <f>(C53-VLOOKUP(H53,Riders!$A$2:$C$213,2,FALSE))/365</f>
        <v>122.6</v>
      </c>
      <c r="L53" s="63">
        <f>(C53-VLOOKUP(I53,Riders!$A$2:$C$213,2,FALSE))/365</f>
        <v>31.158904109589042</v>
      </c>
      <c r="M53" s="63">
        <f>(C53-VLOOKUP(J53,Riders!$A$2:$C$213,2,FALSE))/365</f>
        <v>24.123287671232877</v>
      </c>
      <c r="N53" s="58">
        <v>2</v>
      </c>
      <c r="O53" s="58">
        <v>2</v>
      </c>
      <c r="P53">
        <v>11.926</v>
      </c>
      <c r="Q53">
        <v>19.276</v>
      </c>
      <c r="R53">
        <v>26.167999999999999</v>
      </c>
      <c r="S53">
        <v>33.139000000000003</v>
      </c>
      <c r="T53">
        <v>40.152999999999999</v>
      </c>
      <c r="U53">
        <v>47.390999999999998</v>
      </c>
      <c r="V53" s="131">
        <f t="shared" si="2"/>
        <v>56.972842944862954</v>
      </c>
    </row>
    <row r="54" spans="1:22">
      <c r="A54" s="60" t="s">
        <v>71</v>
      </c>
      <c r="B54" s="60">
        <v>2022</v>
      </c>
      <c r="C54" s="64">
        <v>44749</v>
      </c>
      <c r="D54" s="60" t="s">
        <v>72</v>
      </c>
      <c r="E54" s="60" t="s">
        <v>518</v>
      </c>
      <c r="F54" s="60" t="s">
        <v>518</v>
      </c>
      <c r="G54" s="58" t="s">
        <v>17</v>
      </c>
      <c r="H54" s="58" t="s">
        <v>16</v>
      </c>
      <c r="I54" s="58" t="s">
        <v>32</v>
      </c>
      <c r="J54" s="58" t="s">
        <v>81</v>
      </c>
      <c r="K54" s="63">
        <f>(C54-VLOOKUP(H54,Riders!$A$2:$C$213,2,FALSE))/365</f>
        <v>23.210958904109589</v>
      </c>
      <c r="L54" s="63" t="e">
        <f>(C54-VLOOKUP(I54,Riders!$A$2:$C$213,2,FALSE))/365</f>
        <v>#N/A</v>
      </c>
      <c r="M54" s="63" t="e">
        <f>(C54-VLOOKUP(J54,Riders!$A$2:$C$213,2,FALSE))/365</f>
        <v>#N/A</v>
      </c>
      <c r="N54" s="58">
        <v>3</v>
      </c>
      <c r="O54" s="58">
        <v>3</v>
      </c>
      <c r="P54">
        <v>11.895</v>
      </c>
      <c r="Q54">
        <v>19.317</v>
      </c>
      <c r="R54">
        <v>26.626999999999999</v>
      </c>
      <c r="S54">
        <v>33.822000000000003</v>
      </c>
      <c r="T54">
        <v>40.747999999999998</v>
      </c>
      <c r="U54">
        <v>47.722999999999999</v>
      </c>
      <c r="V54" s="131">
        <f t="shared" si="2"/>
        <v>56.576493514657507</v>
      </c>
    </row>
    <row r="55" spans="1:22">
      <c r="A55" s="60" t="s">
        <v>71</v>
      </c>
      <c r="B55" s="60">
        <v>2022</v>
      </c>
      <c r="C55" s="64">
        <v>44749</v>
      </c>
      <c r="D55" s="60" t="s">
        <v>72</v>
      </c>
      <c r="E55" s="60" t="s">
        <v>518</v>
      </c>
      <c r="F55" s="60" t="s">
        <v>518</v>
      </c>
      <c r="G55" s="58" t="s">
        <v>44</v>
      </c>
      <c r="H55" s="58" t="s">
        <v>43</v>
      </c>
      <c r="I55" s="58" t="s">
        <v>141</v>
      </c>
      <c r="J55" s="58" t="s">
        <v>54</v>
      </c>
      <c r="K55" s="63">
        <f>(C55-VLOOKUP(H55,Riders!$A$2:$C$213,2,FALSE))/365</f>
        <v>29.632876712328766</v>
      </c>
      <c r="L55" s="63">
        <f>(C55-VLOOKUP(I55,Riders!$A$2:$C$213,2,FALSE))/365</f>
        <v>31.997260273972604</v>
      </c>
      <c r="M55" s="63">
        <f>(C55-VLOOKUP(J55,Riders!$A$2:$C$213,2,FALSE))/365</f>
        <v>25.038356164383561</v>
      </c>
      <c r="N55" s="58">
        <v>4</v>
      </c>
      <c r="O55" s="58">
        <v>5</v>
      </c>
      <c r="P55">
        <v>11.888999999999999</v>
      </c>
      <c r="Q55">
        <v>19.422999999999998</v>
      </c>
      <c r="R55">
        <v>26.382999999999999</v>
      </c>
      <c r="S55">
        <v>33.430999999999997</v>
      </c>
      <c r="T55">
        <v>40.597999999999999</v>
      </c>
      <c r="U55">
        <v>48.051000000000002</v>
      </c>
      <c r="V55" s="131">
        <f t="shared" si="2"/>
        <v>56.190297808578386</v>
      </c>
    </row>
    <row r="56" spans="1:22">
      <c r="A56" s="60" t="s">
        <v>71</v>
      </c>
      <c r="B56" s="60">
        <v>2022</v>
      </c>
      <c r="C56" s="64">
        <v>44749</v>
      </c>
      <c r="D56" s="60" t="s">
        <v>72</v>
      </c>
      <c r="E56" s="60" t="s">
        <v>518</v>
      </c>
      <c r="F56" s="60" t="s">
        <v>518</v>
      </c>
      <c r="G56" s="58" t="s">
        <v>21</v>
      </c>
      <c r="H56" s="58" t="s">
        <v>20</v>
      </c>
      <c r="I56" s="58" t="s">
        <v>119</v>
      </c>
      <c r="J56" s="58" t="s">
        <v>86</v>
      </c>
      <c r="K56" s="63">
        <f>(C56-VLOOKUP(H56,Riders!$A$2:$C$213,2,FALSE))/365</f>
        <v>26.920547945205481</v>
      </c>
      <c r="L56" s="63">
        <f>(C56-VLOOKUP(I56,Riders!$A$2:$C$213,2,FALSE))/365</f>
        <v>26.134246575342466</v>
      </c>
      <c r="M56" s="63">
        <f>(C56-VLOOKUP(J56,Riders!$A$2:$C$213,2,FALSE))/365</f>
        <v>23.328767123287673</v>
      </c>
      <c r="N56" s="58">
        <v>5</v>
      </c>
      <c r="O56" s="58">
        <v>4</v>
      </c>
      <c r="P56">
        <v>11.954000000000001</v>
      </c>
      <c r="Q56">
        <v>19.43</v>
      </c>
      <c r="R56">
        <v>27.14</v>
      </c>
      <c r="S56">
        <v>34.459000000000003</v>
      </c>
      <c r="T56">
        <v>41.454999999999998</v>
      </c>
      <c r="U56">
        <v>48.487000000000002</v>
      </c>
      <c r="V56" s="131">
        <f t="shared" si="2"/>
        <v>55.685028976839149</v>
      </c>
    </row>
    <row r="57" spans="1:22">
      <c r="A57" s="60" t="s">
        <v>71</v>
      </c>
      <c r="B57" s="60">
        <v>2022</v>
      </c>
      <c r="C57" s="64">
        <v>44749</v>
      </c>
      <c r="D57" s="60" t="s">
        <v>72</v>
      </c>
      <c r="E57" s="60" t="s">
        <v>518</v>
      </c>
      <c r="F57" s="60" t="s">
        <v>518</v>
      </c>
      <c r="G57" s="58" t="s">
        <v>65</v>
      </c>
      <c r="H57" s="58" t="s">
        <v>80</v>
      </c>
      <c r="I57" s="58" t="s">
        <v>526</v>
      </c>
      <c r="J57" s="58" t="s">
        <v>64</v>
      </c>
      <c r="K57" s="63">
        <f>(C57-VLOOKUP(H57,Riders!$A$2:$C$213,2,FALSE))/365</f>
        <v>122.6</v>
      </c>
      <c r="L57" s="63" t="e">
        <f>(C57-VLOOKUP(I57,Riders!$A$2:$C$213,2,FALSE))/365</f>
        <v>#N/A</v>
      </c>
      <c r="M57" s="63" t="e">
        <f>(C57-VLOOKUP(J57,Riders!$A$2:$C$213,2,FALSE))/365</f>
        <v>#N/A</v>
      </c>
      <c r="N57" s="58">
        <v>6</v>
      </c>
      <c r="O57" s="58">
        <v>6</v>
      </c>
      <c r="P57">
        <v>11.938000000000001</v>
      </c>
      <c r="Q57">
        <v>19.643999999999998</v>
      </c>
      <c r="R57">
        <v>27.975000000000001</v>
      </c>
      <c r="S57">
        <v>35.970999999999997</v>
      </c>
      <c r="T57">
        <v>43.572000000000003</v>
      </c>
      <c r="U57">
        <v>51.18</v>
      </c>
      <c r="V57" s="131">
        <f t="shared" si="2"/>
        <v>52.754982415005863</v>
      </c>
    </row>
    <row r="58" spans="1:22">
      <c r="A58" s="60" t="s">
        <v>71</v>
      </c>
      <c r="B58" s="60">
        <v>2022</v>
      </c>
      <c r="C58" s="64">
        <v>44749</v>
      </c>
      <c r="D58" s="60" t="s">
        <v>72</v>
      </c>
      <c r="E58" s="60" t="s">
        <v>518</v>
      </c>
      <c r="F58" s="60" t="s">
        <v>518</v>
      </c>
      <c r="G58" s="58" t="s">
        <v>90</v>
      </c>
      <c r="H58" s="58" t="s">
        <v>89</v>
      </c>
      <c r="I58" s="58" t="s">
        <v>5861</v>
      </c>
      <c r="J58" s="58" t="s">
        <v>93</v>
      </c>
      <c r="K58" s="63" t="e">
        <f>(C58-VLOOKUP(H58,Riders!$A$2:$C$213,2,FALSE))/365</f>
        <v>#N/A</v>
      </c>
      <c r="L58" s="63" t="e">
        <f>(C58-VLOOKUP(I58,Riders!$A$2:$C$213,2,FALSE))/365</f>
        <v>#N/A</v>
      </c>
      <c r="M58" s="63" t="e">
        <f>(C58-VLOOKUP(J58,Riders!$A$2:$C$213,2,FALSE))/365</f>
        <v>#N/A</v>
      </c>
      <c r="N58" s="58">
        <v>7</v>
      </c>
      <c r="O58" s="58">
        <v>7</v>
      </c>
      <c r="P58">
        <v>13.141999999999999</v>
      </c>
      <c r="Q58">
        <v>21.277999999999999</v>
      </c>
      <c r="R58">
        <v>28.803999999999998</v>
      </c>
      <c r="S58">
        <v>36.165999999999997</v>
      </c>
      <c r="T58">
        <v>43.710999999999999</v>
      </c>
      <c r="U58">
        <v>51.581000000000003</v>
      </c>
      <c r="V58" s="131">
        <f t="shared" si="2"/>
        <v>52.344855663907246</v>
      </c>
    </row>
    <row r="59" spans="1:22">
      <c r="A59" s="60" t="s">
        <v>71</v>
      </c>
      <c r="B59" s="60">
        <v>2022</v>
      </c>
      <c r="C59" s="64">
        <v>44749</v>
      </c>
      <c r="D59" s="60" t="s">
        <v>72</v>
      </c>
      <c r="E59" s="60" t="s">
        <v>518</v>
      </c>
      <c r="F59" s="60" t="s">
        <v>518</v>
      </c>
      <c r="G59" s="58" t="s">
        <v>29</v>
      </c>
      <c r="H59" s="58" t="s">
        <v>28</v>
      </c>
      <c r="I59" s="58" t="s">
        <v>621</v>
      </c>
      <c r="J59" s="58" t="s">
        <v>558</v>
      </c>
      <c r="K59" s="63">
        <f>(C59-VLOOKUP(H59,Riders!$A$2:$C$213,2,FALSE))/365</f>
        <v>22.531506849315068</v>
      </c>
      <c r="L59" s="63" t="e">
        <f>(C59-VLOOKUP(I59,Riders!$A$2:$C$213,2,FALSE))/365</f>
        <v>#N/A</v>
      </c>
      <c r="M59" s="63">
        <f>(C59-VLOOKUP(J59,Riders!$A$2:$C$213,2,FALSE))/365</f>
        <v>18.884931506849316</v>
      </c>
      <c r="N59" s="58">
        <v>8</v>
      </c>
      <c r="O59" s="58">
        <v>8</v>
      </c>
      <c r="P59">
        <v>13.643000000000001</v>
      </c>
      <c r="Q59">
        <v>21.670999999999999</v>
      </c>
      <c r="R59">
        <v>29.725000000000001</v>
      </c>
      <c r="S59">
        <v>37.491999999999997</v>
      </c>
      <c r="T59">
        <v>45.545000000000002</v>
      </c>
      <c r="U59">
        <v>53.718000000000004</v>
      </c>
      <c r="V59" s="131">
        <f t="shared" si="2"/>
        <v>50.262481849659331</v>
      </c>
    </row>
    <row r="60" spans="1:22">
      <c r="A60" s="60" t="s">
        <v>71</v>
      </c>
      <c r="B60" s="60">
        <v>2022</v>
      </c>
      <c r="C60" s="64">
        <v>44749</v>
      </c>
      <c r="D60" s="60" t="s">
        <v>72</v>
      </c>
      <c r="E60" s="60" t="s">
        <v>595</v>
      </c>
      <c r="F60" s="58">
        <v>4</v>
      </c>
      <c r="G60" s="58" t="s">
        <v>38</v>
      </c>
      <c r="H60" s="58" t="s">
        <v>76</v>
      </c>
      <c r="I60" s="58" t="s">
        <v>37</v>
      </c>
      <c r="J60" s="58" t="s">
        <v>524</v>
      </c>
      <c r="K60" s="63">
        <f>(C60-VLOOKUP(H60,Riders!$A$2:$C$213,2,FALSE))/365</f>
        <v>122.6</v>
      </c>
      <c r="L60" s="63" t="e">
        <f>(C60-VLOOKUP(I60,Riders!$A$2:$C$213,2,FALSE))/365</f>
        <v>#N/A</v>
      </c>
      <c r="M60" s="63">
        <f>(C60-VLOOKUP(J60,Riders!$A$2:$C$213,2,FALSE))/365</f>
        <v>25.030136986301368</v>
      </c>
      <c r="N60" s="58">
        <v>1</v>
      </c>
      <c r="O60" s="58">
        <v>1</v>
      </c>
      <c r="P60">
        <v>11.346</v>
      </c>
      <c r="Q60">
        <v>18.564</v>
      </c>
      <c r="R60">
        <v>25.609000000000002</v>
      </c>
      <c r="S60">
        <v>32.673000000000002</v>
      </c>
      <c r="T60">
        <v>39.707999999999998</v>
      </c>
      <c r="U60">
        <v>46.871000000000002</v>
      </c>
      <c r="V60" s="131">
        <f t="shared" si="2"/>
        <v>57.60491561946619</v>
      </c>
    </row>
    <row r="61" spans="1:22">
      <c r="A61" s="60" t="s">
        <v>71</v>
      </c>
      <c r="B61" s="60">
        <v>2022</v>
      </c>
      <c r="C61" s="64">
        <v>44749</v>
      </c>
      <c r="D61" s="60" t="s">
        <v>72</v>
      </c>
      <c r="E61" s="60" t="s">
        <v>595</v>
      </c>
      <c r="F61" s="58">
        <v>3</v>
      </c>
      <c r="G61" s="58" t="s">
        <v>19</v>
      </c>
      <c r="H61" s="58" t="s">
        <v>34</v>
      </c>
      <c r="I61" s="58" t="s">
        <v>78</v>
      </c>
      <c r="J61" s="58" t="s">
        <v>18</v>
      </c>
      <c r="K61" s="63">
        <f>(C61-VLOOKUP(H61,Riders!$A$2:$C$213,2,FALSE))/365</f>
        <v>122.6</v>
      </c>
      <c r="L61" s="63">
        <f>(C61-VLOOKUP(I61,Riders!$A$2:$C$213,2,FALSE))/365</f>
        <v>31.158904109589042</v>
      </c>
      <c r="M61" s="63">
        <f>(C61-VLOOKUP(J61,Riders!$A$2:$C$213,2,FALSE))/365</f>
        <v>24.123287671232877</v>
      </c>
      <c r="N61" s="58">
        <v>1</v>
      </c>
      <c r="O61" s="58">
        <v>2</v>
      </c>
      <c r="P61">
        <v>11.894</v>
      </c>
      <c r="Q61">
        <v>19.204000000000001</v>
      </c>
      <c r="R61">
        <v>26.033999999999999</v>
      </c>
      <c r="S61">
        <v>32.841999999999999</v>
      </c>
      <c r="T61">
        <v>39.814999999999998</v>
      </c>
      <c r="U61">
        <v>47.024999999999999</v>
      </c>
      <c r="V61" s="131">
        <f t="shared" si="2"/>
        <v>57.416267942583737</v>
      </c>
    </row>
    <row r="62" spans="1:22">
      <c r="A62" s="60" t="s">
        <v>71</v>
      </c>
      <c r="B62" s="60">
        <v>2022</v>
      </c>
      <c r="C62" s="64">
        <v>44749</v>
      </c>
      <c r="D62" s="60" t="s">
        <v>72</v>
      </c>
      <c r="E62" s="60" t="s">
        <v>595</v>
      </c>
      <c r="F62" s="58">
        <v>2</v>
      </c>
      <c r="G62" s="58" t="s">
        <v>17</v>
      </c>
      <c r="H62" s="58" t="s">
        <v>16</v>
      </c>
      <c r="I62" s="58" t="s">
        <v>32</v>
      </c>
      <c r="J62" s="58" t="s">
        <v>81</v>
      </c>
      <c r="K62" s="63">
        <f>(C62-VLOOKUP(H62,Riders!$A$2:$C$213,2,FALSE))/365</f>
        <v>23.210958904109589</v>
      </c>
      <c r="L62" s="63" t="e">
        <f>(C62-VLOOKUP(I62,Riders!$A$2:$C$213,2,FALSE))/365</f>
        <v>#N/A</v>
      </c>
      <c r="M62" s="63" t="e">
        <f>(C62-VLOOKUP(J62,Riders!$A$2:$C$213,2,FALSE))/365</f>
        <v>#N/A</v>
      </c>
      <c r="N62" s="58">
        <v>1</v>
      </c>
      <c r="O62" s="58">
        <v>3</v>
      </c>
      <c r="P62">
        <v>11.88</v>
      </c>
      <c r="Q62">
        <v>19.297000000000001</v>
      </c>
      <c r="R62">
        <v>26.417999999999999</v>
      </c>
      <c r="S62">
        <v>33.53</v>
      </c>
      <c r="T62">
        <v>40.414999999999999</v>
      </c>
      <c r="U62">
        <v>47.414000000000001</v>
      </c>
      <c r="V62" s="131">
        <f t="shared" si="2"/>
        <v>56.945206057282654</v>
      </c>
    </row>
    <row r="63" spans="1:22">
      <c r="A63" s="60" t="s">
        <v>71</v>
      </c>
      <c r="B63" s="60">
        <v>2022</v>
      </c>
      <c r="C63" s="64">
        <v>44749</v>
      </c>
      <c r="D63" s="60" t="s">
        <v>72</v>
      </c>
      <c r="E63" s="60" t="s">
        <v>595</v>
      </c>
      <c r="F63" s="58">
        <v>1</v>
      </c>
      <c r="G63" s="58" t="s">
        <v>21</v>
      </c>
      <c r="H63" s="58" t="s">
        <v>20</v>
      </c>
      <c r="I63" s="58" t="s">
        <v>119</v>
      </c>
      <c r="J63" s="58" t="s">
        <v>86</v>
      </c>
      <c r="K63" s="63">
        <f>(C63-VLOOKUP(H63,Riders!$A$2:$C$213,2,FALSE))/365</f>
        <v>26.920547945205481</v>
      </c>
      <c r="L63" s="63">
        <f>(C63-VLOOKUP(I63,Riders!$A$2:$C$213,2,FALSE))/365</f>
        <v>26.134246575342466</v>
      </c>
      <c r="M63" s="63">
        <f>(C63-VLOOKUP(J63,Riders!$A$2:$C$213,2,FALSE))/365</f>
        <v>23.328767123287673</v>
      </c>
      <c r="N63" s="58">
        <v>1</v>
      </c>
      <c r="O63" s="58">
        <v>4</v>
      </c>
      <c r="P63">
        <v>11.988</v>
      </c>
      <c r="Q63">
        <v>19.504000000000001</v>
      </c>
      <c r="R63">
        <v>27.088000000000001</v>
      </c>
      <c r="S63">
        <v>34.33</v>
      </c>
      <c r="T63">
        <v>41.253</v>
      </c>
      <c r="U63">
        <v>48.201000000000001</v>
      </c>
      <c r="V63" s="131">
        <f t="shared" si="2"/>
        <v>56.015435364411523</v>
      </c>
    </row>
    <row r="64" spans="1:22">
      <c r="A64" s="60" t="s">
        <v>71</v>
      </c>
      <c r="B64" s="60">
        <v>2022</v>
      </c>
      <c r="C64" s="64">
        <v>44749</v>
      </c>
      <c r="D64" s="60" t="s">
        <v>72</v>
      </c>
      <c r="E64" s="60" t="s">
        <v>595</v>
      </c>
      <c r="F64" s="58">
        <v>1</v>
      </c>
      <c r="G64" s="58" t="s">
        <v>44</v>
      </c>
      <c r="H64" s="58" t="s">
        <v>43</v>
      </c>
      <c r="I64" s="58" t="s">
        <v>141</v>
      </c>
      <c r="J64" s="58" t="s">
        <v>54</v>
      </c>
      <c r="K64" s="63">
        <f>(C64-VLOOKUP(H64,Riders!$A$2:$C$213,2,FALSE))/365</f>
        <v>29.632876712328766</v>
      </c>
      <c r="L64" s="63">
        <f>(C64-VLOOKUP(I64,Riders!$A$2:$C$213,2,FALSE))/365</f>
        <v>31.997260273972604</v>
      </c>
      <c r="M64" s="63">
        <f>(C64-VLOOKUP(J64,Riders!$A$2:$C$213,2,FALSE))/365</f>
        <v>25.038356164383561</v>
      </c>
      <c r="N64" s="58">
        <v>2</v>
      </c>
      <c r="O64" s="58">
        <v>5</v>
      </c>
      <c r="P64">
        <v>11.917999999999999</v>
      </c>
      <c r="Q64">
        <v>19.407</v>
      </c>
      <c r="R64">
        <v>26.327000000000002</v>
      </c>
      <c r="S64">
        <v>33.322000000000003</v>
      </c>
      <c r="T64">
        <v>41.02</v>
      </c>
      <c r="U64">
        <v>48.639000000000003</v>
      </c>
      <c r="V64" s="131">
        <f t="shared" si="2"/>
        <v>55.51100968358724</v>
      </c>
    </row>
    <row r="65" spans="1:22">
      <c r="A65" s="60" t="s">
        <v>71</v>
      </c>
      <c r="B65" s="60">
        <v>2022</v>
      </c>
      <c r="C65" s="64">
        <v>44749</v>
      </c>
      <c r="D65" s="60" t="s">
        <v>72</v>
      </c>
      <c r="E65" s="60" t="s">
        <v>595</v>
      </c>
      <c r="F65" s="58">
        <v>2</v>
      </c>
      <c r="G65" s="58" t="s">
        <v>65</v>
      </c>
      <c r="H65" s="58" t="s">
        <v>80</v>
      </c>
      <c r="I65" s="58" t="s">
        <v>526</v>
      </c>
      <c r="J65" s="58" t="s">
        <v>64</v>
      </c>
      <c r="K65" s="63">
        <f>(C65-VLOOKUP(H65,Riders!$A$2:$C$213,2,FALSE))/365</f>
        <v>122.6</v>
      </c>
      <c r="L65" s="63" t="e">
        <f>(C65-VLOOKUP(I65,Riders!$A$2:$C$213,2,FALSE))/365</f>
        <v>#N/A</v>
      </c>
      <c r="M65" s="63" t="e">
        <f>(C65-VLOOKUP(J65,Riders!$A$2:$C$213,2,FALSE))/365</f>
        <v>#N/A</v>
      </c>
      <c r="N65" s="58">
        <v>2</v>
      </c>
      <c r="O65" s="58">
        <v>6</v>
      </c>
      <c r="P65">
        <v>11.93</v>
      </c>
      <c r="Q65">
        <v>19.588999999999999</v>
      </c>
      <c r="R65">
        <v>28.184000000000001</v>
      </c>
      <c r="S65">
        <v>36.191000000000003</v>
      </c>
      <c r="T65">
        <v>43.664000000000001</v>
      </c>
      <c r="U65">
        <v>51.164000000000001</v>
      </c>
      <c r="V65" s="131">
        <f t="shared" si="2"/>
        <v>52.771479946837616</v>
      </c>
    </row>
    <row r="66" spans="1:22">
      <c r="A66" s="60" t="s">
        <v>71</v>
      </c>
      <c r="B66" s="60">
        <v>2022</v>
      </c>
      <c r="C66" s="64">
        <v>44749</v>
      </c>
      <c r="D66" s="60" t="s">
        <v>72</v>
      </c>
      <c r="E66" s="60" t="s">
        <v>595</v>
      </c>
      <c r="F66" s="58">
        <v>3</v>
      </c>
      <c r="G66" s="58" t="s">
        <v>90</v>
      </c>
      <c r="H66" s="58" t="s">
        <v>89</v>
      </c>
      <c r="I66" s="58" t="s">
        <v>5861</v>
      </c>
      <c r="J66" s="58" t="s">
        <v>93</v>
      </c>
      <c r="K66" s="63" t="e">
        <f>(C66-VLOOKUP(H66,Riders!$A$2:$C$213,2,FALSE))/365</f>
        <v>#N/A</v>
      </c>
      <c r="L66" s="63" t="e">
        <f>(C66-VLOOKUP(I66,Riders!$A$2:$C$213,2,FALSE))/365</f>
        <v>#N/A</v>
      </c>
      <c r="M66" s="63" t="e">
        <f>(C66-VLOOKUP(J66,Riders!$A$2:$C$213,2,FALSE))/365</f>
        <v>#N/A</v>
      </c>
      <c r="N66" s="58">
        <v>2</v>
      </c>
      <c r="O66" s="58">
        <v>7</v>
      </c>
      <c r="P66">
        <v>13.015000000000001</v>
      </c>
      <c r="Q66">
        <v>21.181000000000001</v>
      </c>
      <c r="R66">
        <v>28.64</v>
      </c>
      <c r="S66">
        <v>35.987000000000002</v>
      </c>
      <c r="T66">
        <v>43.552999999999997</v>
      </c>
      <c r="U66">
        <v>51.399000000000001</v>
      </c>
      <c r="V66" s="131">
        <f t="shared" si="2"/>
        <v>52.530204867798986</v>
      </c>
    </row>
    <row r="67" spans="1:22">
      <c r="A67" s="60" t="s">
        <v>71</v>
      </c>
      <c r="B67" s="60">
        <v>2022</v>
      </c>
      <c r="C67" s="64">
        <v>44749</v>
      </c>
      <c r="D67" s="60" t="s">
        <v>72</v>
      </c>
      <c r="E67" s="60" t="s">
        <v>595</v>
      </c>
      <c r="F67" s="58">
        <v>4</v>
      </c>
      <c r="G67" s="58" t="s">
        <v>29</v>
      </c>
      <c r="H67" s="58" t="s">
        <v>28</v>
      </c>
      <c r="I67" s="58" t="s">
        <v>621</v>
      </c>
      <c r="J67" s="58" t="s">
        <v>558</v>
      </c>
      <c r="K67" s="63">
        <f>(C67-VLOOKUP(H67,Riders!$A$2:$C$213,2,FALSE))/365</f>
        <v>22.531506849315068</v>
      </c>
      <c r="L67" s="63" t="e">
        <f>(C67-VLOOKUP(I67,Riders!$A$2:$C$213,2,FALSE))/365</f>
        <v>#N/A</v>
      </c>
      <c r="M67" s="63">
        <f>(C67-VLOOKUP(J67,Riders!$A$2:$C$213,2,FALSE))/365</f>
        <v>18.884931506849316</v>
      </c>
      <c r="N67" s="58">
        <v>2</v>
      </c>
      <c r="O67" s="58">
        <v>8</v>
      </c>
      <c r="P67">
        <v>14.077</v>
      </c>
      <c r="Q67">
        <v>22.442</v>
      </c>
      <c r="R67">
        <v>30.262</v>
      </c>
      <c r="S67">
        <v>37.823</v>
      </c>
      <c r="T67">
        <v>44.844999999999999</v>
      </c>
      <c r="U67">
        <v>51.948999999999998</v>
      </c>
      <c r="V67" s="131">
        <f t="shared" si="2"/>
        <v>51.974051473560607</v>
      </c>
    </row>
    <row r="68" spans="1:22">
      <c r="A68" s="60" t="s">
        <v>71</v>
      </c>
      <c r="B68" s="60">
        <v>2022</v>
      </c>
      <c r="C68" s="64">
        <v>44749</v>
      </c>
      <c r="D68" s="60" t="s">
        <v>72</v>
      </c>
      <c r="E68" s="60" t="s">
        <v>209</v>
      </c>
      <c r="F68" s="58" t="s">
        <v>210</v>
      </c>
      <c r="G68" s="58" t="s">
        <v>38</v>
      </c>
      <c r="H68" s="58" t="s">
        <v>76</v>
      </c>
      <c r="I68" s="58" t="s">
        <v>37</v>
      </c>
      <c r="J68" s="58" t="s">
        <v>524</v>
      </c>
      <c r="K68" s="63">
        <f>(C68-VLOOKUP(H68,Riders!$A$2:$C$213,2,FALSE))/365</f>
        <v>122.6</v>
      </c>
      <c r="L68" s="63" t="e">
        <f>(C68-VLOOKUP(I68,Riders!$A$2:$C$213,2,FALSE))/365</f>
        <v>#N/A</v>
      </c>
      <c r="M68" s="63">
        <f>(C68-VLOOKUP(J68,Riders!$A$2:$C$213,2,FALSE))/365</f>
        <v>25.030136986301368</v>
      </c>
      <c r="N68" s="58">
        <v>1</v>
      </c>
      <c r="O68" s="58">
        <v>1</v>
      </c>
      <c r="P68">
        <v>11.317</v>
      </c>
      <c r="Q68">
        <v>18.608000000000001</v>
      </c>
      <c r="R68">
        <v>25.678000000000001</v>
      </c>
      <c r="S68">
        <v>32.838999999999999</v>
      </c>
      <c r="T68">
        <v>39.875999999999998</v>
      </c>
      <c r="U68">
        <v>47.143999999999998</v>
      </c>
      <c r="V68" s="131">
        <f t="shared" si="2"/>
        <v>57.271338876633294</v>
      </c>
    </row>
    <row r="69" spans="1:22">
      <c r="A69" s="60" t="s">
        <v>71</v>
      </c>
      <c r="B69" s="60">
        <v>2022</v>
      </c>
      <c r="C69" s="64">
        <v>44749</v>
      </c>
      <c r="D69" s="60" t="s">
        <v>72</v>
      </c>
      <c r="E69" s="60" t="s">
        <v>209</v>
      </c>
      <c r="F69" s="58" t="s">
        <v>210</v>
      </c>
      <c r="G69" s="58" t="s">
        <v>19</v>
      </c>
      <c r="H69" s="58" t="s">
        <v>34</v>
      </c>
      <c r="I69" s="58" t="s">
        <v>78</v>
      </c>
      <c r="J69" s="58" t="s">
        <v>18</v>
      </c>
      <c r="K69" s="63">
        <f>(C69-VLOOKUP(H69,Riders!$A$2:$C$213,2,FALSE))/365</f>
        <v>122.6</v>
      </c>
      <c r="L69" s="63">
        <f>(C69-VLOOKUP(I69,Riders!$A$2:$C$213,2,FALSE))/365</f>
        <v>31.158904109589042</v>
      </c>
      <c r="M69" s="63">
        <f>(C69-VLOOKUP(J69,Riders!$A$2:$C$213,2,FALSE))/365</f>
        <v>24.123287671232877</v>
      </c>
      <c r="N69" s="58">
        <v>2</v>
      </c>
      <c r="O69" s="58">
        <v>2</v>
      </c>
      <c r="P69">
        <v>12.048</v>
      </c>
      <c r="Q69">
        <v>19.359000000000002</v>
      </c>
      <c r="R69">
        <v>26.257000000000001</v>
      </c>
      <c r="S69">
        <v>33.151000000000003</v>
      </c>
      <c r="T69">
        <v>40.109000000000002</v>
      </c>
      <c r="U69">
        <v>47.265000000000001</v>
      </c>
      <c r="V69" s="131">
        <f t="shared" si="2"/>
        <v>57.124722310377656</v>
      </c>
    </row>
    <row r="70" spans="1:22">
      <c r="A70" s="60" t="s">
        <v>71</v>
      </c>
      <c r="B70" s="60">
        <v>2022</v>
      </c>
      <c r="C70" s="64">
        <v>44749</v>
      </c>
      <c r="D70" s="60" t="s">
        <v>72</v>
      </c>
      <c r="E70" s="60" t="s">
        <v>209</v>
      </c>
      <c r="F70" s="58" t="s">
        <v>211</v>
      </c>
      <c r="G70" s="58" t="s">
        <v>17</v>
      </c>
      <c r="H70" s="58" t="s">
        <v>16</v>
      </c>
      <c r="I70" s="58" t="s">
        <v>32</v>
      </c>
      <c r="J70" s="58" t="s">
        <v>81</v>
      </c>
      <c r="K70" s="63">
        <f>(C70-VLOOKUP(H70,Riders!$A$2:$C$213,2,FALSE))/365</f>
        <v>23.210958904109589</v>
      </c>
      <c r="L70" s="63" t="e">
        <f>(C70-VLOOKUP(I70,Riders!$A$2:$C$213,2,FALSE))/365</f>
        <v>#N/A</v>
      </c>
      <c r="M70" s="63" t="e">
        <f>(C70-VLOOKUP(J70,Riders!$A$2:$C$213,2,FALSE))/365</f>
        <v>#N/A</v>
      </c>
      <c r="N70" s="58">
        <v>1</v>
      </c>
      <c r="O70" s="58">
        <v>3</v>
      </c>
      <c r="P70">
        <v>12.054</v>
      </c>
      <c r="Q70">
        <v>19.552</v>
      </c>
      <c r="R70">
        <v>26.667999999999999</v>
      </c>
      <c r="S70">
        <v>33.774999999999999</v>
      </c>
      <c r="T70">
        <v>40.637</v>
      </c>
      <c r="U70">
        <v>47.593000000000004</v>
      </c>
      <c r="V70" s="131">
        <f t="shared" si="2"/>
        <v>56.73103187443531</v>
      </c>
    </row>
    <row r="71" spans="1:22">
      <c r="A71" s="60" t="s">
        <v>71</v>
      </c>
      <c r="B71" s="60">
        <v>2022</v>
      </c>
      <c r="C71" s="64">
        <v>44749</v>
      </c>
      <c r="D71" s="60" t="s">
        <v>72</v>
      </c>
      <c r="E71" s="60" t="s">
        <v>209</v>
      </c>
      <c r="F71" s="58" t="s">
        <v>211</v>
      </c>
      <c r="G71" s="58" t="s">
        <v>21</v>
      </c>
      <c r="H71" s="58" t="s">
        <v>20</v>
      </c>
      <c r="I71" s="58" t="s">
        <v>119</v>
      </c>
      <c r="J71" s="58" t="s">
        <v>86</v>
      </c>
      <c r="K71" s="63">
        <f>(C71-VLOOKUP(H71,Riders!$A$2:$C$213,2,FALSE))/365</f>
        <v>26.920547945205481</v>
      </c>
      <c r="L71" s="63">
        <f>(C71-VLOOKUP(I71,Riders!$A$2:$C$213,2,FALSE))/365</f>
        <v>26.134246575342466</v>
      </c>
      <c r="M71" s="63">
        <f>(C71-VLOOKUP(J71,Riders!$A$2:$C$213,2,FALSE))/365</f>
        <v>23.328767123287673</v>
      </c>
      <c r="N71" s="58">
        <v>2</v>
      </c>
      <c r="O71" s="58">
        <v>4</v>
      </c>
      <c r="P71">
        <v>12.05</v>
      </c>
      <c r="Q71">
        <v>19.61</v>
      </c>
      <c r="R71">
        <v>27.074000000000002</v>
      </c>
      <c r="S71">
        <v>34.337000000000003</v>
      </c>
      <c r="T71">
        <v>41.256</v>
      </c>
      <c r="U71">
        <v>48.3</v>
      </c>
      <c r="V71" s="131">
        <f t="shared" si="2"/>
        <v>55.900621118012424</v>
      </c>
    </row>
    <row r="72" spans="1:22">
      <c r="A72" s="58" t="s">
        <v>94</v>
      </c>
      <c r="B72" s="58">
        <v>2022</v>
      </c>
      <c r="C72" s="64">
        <v>44693</v>
      </c>
      <c r="D72" s="58" t="s">
        <v>72</v>
      </c>
      <c r="E72" s="60" t="s">
        <v>518</v>
      </c>
      <c r="F72" s="58" t="s">
        <v>518</v>
      </c>
      <c r="G72" s="58" t="s">
        <v>15</v>
      </c>
      <c r="H72" s="58" t="s">
        <v>14</v>
      </c>
      <c r="I72" s="58" t="s">
        <v>22</v>
      </c>
      <c r="J72" s="58" t="s">
        <v>23</v>
      </c>
      <c r="K72" s="63">
        <f>(C72-VLOOKUP(H72,Riders!$A$2:$C$213,2,FALSE))/365</f>
        <v>122.44657534246575</v>
      </c>
      <c r="L72" s="63">
        <f>(C72-VLOOKUP(I72,Riders!$A$2:$C$213,2,FALSE))/365</f>
        <v>122.44657534246575</v>
      </c>
      <c r="M72" s="63">
        <f>(C72-VLOOKUP(J72,Riders!$A$2:$C$213,2,FALSE))/365</f>
        <v>24.665753424657535</v>
      </c>
      <c r="N72" s="58">
        <v>8</v>
      </c>
      <c r="O72" s="58">
        <v>1</v>
      </c>
      <c r="P72">
        <v>11.669</v>
      </c>
      <c r="Q72">
        <v>19.167000000000002</v>
      </c>
      <c r="R72">
        <v>26.032</v>
      </c>
      <c r="S72">
        <v>32.823999999999998</v>
      </c>
      <c r="T72">
        <v>39.838999999999999</v>
      </c>
      <c r="U72">
        <v>47.103000000000002</v>
      </c>
      <c r="V72" s="131">
        <f t="shared" si="2"/>
        <v>57.321189733138013</v>
      </c>
    </row>
    <row r="73" spans="1:22">
      <c r="A73" s="58" t="s">
        <v>94</v>
      </c>
      <c r="B73" s="58">
        <v>2022</v>
      </c>
      <c r="C73" s="64">
        <v>44693</v>
      </c>
      <c r="D73" s="58" t="s">
        <v>72</v>
      </c>
      <c r="E73" s="60" t="s">
        <v>518</v>
      </c>
      <c r="F73" s="58" t="s">
        <v>518</v>
      </c>
      <c r="G73" s="58" t="s">
        <v>19</v>
      </c>
      <c r="H73" s="62" t="s">
        <v>34</v>
      </c>
      <c r="I73" s="58" t="s">
        <v>519</v>
      </c>
      <c r="J73" s="58" t="s">
        <v>523</v>
      </c>
      <c r="K73" s="63">
        <f>(C73-VLOOKUP(H73,Riders!$A$2:$C$213,2,FALSE))/365</f>
        <v>122.44657534246575</v>
      </c>
      <c r="L73" s="63">
        <f>(C73-VLOOKUP(I73,Riders!$A$2:$C$213,2,FALSE))/365</f>
        <v>26.090410958904108</v>
      </c>
      <c r="M73" s="63">
        <f>(C73-VLOOKUP(J73,Riders!$A$2:$C$213,2,FALSE))/365</f>
        <v>22.684931506849313</v>
      </c>
      <c r="N73" s="58">
        <v>6</v>
      </c>
      <c r="O73" s="58">
        <v>2</v>
      </c>
      <c r="P73">
        <v>11.58</v>
      </c>
      <c r="Q73">
        <v>18.986999999999998</v>
      </c>
      <c r="R73">
        <v>26.155999999999999</v>
      </c>
      <c r="S73">
        <v>33.247</v>
      </c>
      <c r="T73">
        <v>40.406999999999996</v>
      </c>
      <c r="U73">
        <v>47.731000000000002</v>
      </c>
      <c r="V73" s="131">
        <f t="shared" si="2"/>
        <v>56.567010957239525</v>
      </c>
    </row>
    <row r="74" spans="1:22">
      <c r="A74" s="58" t="s">
        <v>94</v>
      </c>
      <c r="B74" s="58">
        <v>2022</v>
      </c>
      <c r="C74" s="64">
        <v>44693</v>
      </c>
      <c r="D74" s="58" t="s">
        <v>72</v>
      </c>
      <c r="E74" s="60" t="s">
        <v>518</v>
      </c>
      <c r="F74" s="58" t="s">
        <v>518</v>
      </c>
      <c r="G74" s="58" t="s">
        <v>27</v>
      </c>
      <c r="H74" s="62" t="s">
        <v>26</v>
      </c>
      <c r="I74" s="58" t="s">
        <v>33</v>
      </c>
      <c r="J74" s="58" t="s">
        <v>41</v>
      </c>
      <c r="K74" s="63">
        <f>(C74-VLOOKUP(H74,Riders!$A$2:$C$213,2,FALSE))/365</f>
        <v>23.972602739726028</v>
      </c>
      <c r="L74" s="63">
        <f>(C74-VLOOKUP(I74,Riders!$A$2:$C$213,2,FALSE))/365</f>
        <v>28.476712328767125</v>
      </c>
      <c r="M74" s="63">
        <f>(C74-VLOOKUP(J74,Riders!$A$2:$C$213,2,FALSE))/365</f>
        <v>26.572602739726026</v>
      </c>
      <c r="N74" s="58">
        <v>5</v>
      </c>
      <c r="O74" s="58">
        <v>3</v>
      </c>
      <c r="P74">
        <v>12.154999999999999</v>
      </c>
      <c r="Q74">
        <v>19.754999999999999</v>
      </c>
      <c r="R74">
        <v>26.637</v>
      </c>
      <c r="S74">
        <v>33.493000000000002</v>
      </c>
      <c r="T74">
        <v>40.566000000000003</v>
      </c>
      <c r="U74">
        <v>47.906999999999996</v>
      </c>
      <c r="V74" s="131">
        <f t="shared" si="2"/>
        <v>56.359195942137895</v>
      </c>
    </row>
    <row r="75" spans="1:22">
      <c r="A75" s="58" t="s">
        <v>94</v>
      </c>
      <c r="B75" s="58">
        <v>2022</v>
      </c>
      <c r="C75" s="64">
        <v>44693</v>
      </c>
      <c r="D75" s="58" t="s">
        <v>72</v>
      </c>
      <c r="E75" s="60" t="s">
        <v>518</v>
      </c>
      <c r="F75" s="58" t="s">
        <v>518</v>
      </c>
      <c r="G75" s="58" t="s">
        <v>25</v>
      </c>
      <c r="H75" s="62" t="s">
        <v>102</v>
      </c>
      <c r="I75" s="58" t="s">
        <v>520</v>
      </c>
      <c r="J75" s="58" t="s">
        <v>186</v>
      </c>
      <c r="K75" s="63" t="e">
        <f>(C75-VLOOKUP(H75,Riders!$A$2:$C$213,2,FALSE))/365</f>
        <v>#N/A</v>
      </c>
      <c r="L75" s="63" t="e">
        <f>(C75-VLOOKUP(I75,Riders!$A$2:$C$213,2,FALSE))/365</f>
        <v>#N/A</v>
      </c>
      <c r="M75" s="63">
        <f>(C75-VLOOKUP(J75,Riders!$A$2:$C$213,2,FALSE))/365</f>
        <v>22.564383561643837</v>
      </c>
      <c r="N75" s="58">
        <v>7</v>
      </c>
      <c r="O75" s="58">
        <v>4</v>
      </c>
      <c r="P75">
        <v>11.715999999999999</v>
      </c>
      <c r="Q75">
        <v>19.22</v>
      </c>
      <c r="R75">
        <v>26.28</v>
      </c>
      <c r="S75">
        <v>33.518000000000001</v>
      </c>
      <c r="T75">
        <v>40.774000000000001</v>
      </c>
      <c r="U75">
        <v>48.249000000000002</v>
      </c>
      <c r="V75" s="131">
        <f t="shared" si="2"/>
        <v>55.959709009513148</v>
      </c>
    </row>
    <row r="76" spans="1:22">
      <c r="A76" s="58" t="s">
        <v>94</v>
      </c>
      <c r="B76" s="58">
        <v>2022</v>
      </c>
      <c r="C76" s="64">
        <v>44693</v>
      </c>
      <c r="D76" s="58" t="s">
        <v>72</v>
      </c>
      <c r="E76" s="60" t="s">
        <v>518</v>
      </c>
      <c r="F76" s="58" t="s">
        <v>518</v>
      </c>
      <c r="G76" s="58" t="s">
        <v>44</v>
      </c>
      <c r="H76" s="62" t="s">
        <v>43</v>
      </c>
      <c r="I76" s="58" t="s">
        <v>141</v>
      </c>
      <c r="J76" s="58" t="s">
        <v>54</v>
      </c>
      <c r="K76" s="63">
        <f>(C76-VLOOKUP(H76,Riders!$A$2:$C$213,2,FALSE))/365</f>
        <v>29.479452054794521</v>
      </c>
      <c r="L76" s="63">
        <f>(C76-VLOOKUP(I76,Riders!$A$2:$C$213,2,FALSE))/365</f>
        <v>31.843835616438355</v>
      </c>
      <c r="M76" s="63">
        <f>(C76-VLOOKUP(J76,Riders!$A$2:$C$213,2,FALSE))/365</f>
        <v>24.884931506849316</v>
      </c>
      <c r="N76" s="58">
        <v>3</v>
      </c>
      <c r="O76" s="58">
        <v>5</v>
      </c>
      <c r="P76">
        <v>11.864000000000001</v>
      </c>
      <c r="Q76">
        <v>19.506</v>
      </c>
      <c r="R76">
        <v>26.602</v>
      </c>
      <c r="S76">
        <v>33.780999999999999</v>
      </c>
      <c r="T76">
        <v>41.055</v>
      </c>
      <c r="U76">
        <v>48.575000000000003</v>
      </c>
      <c r="V76" s="131">
        <f t="shared" si="2"/>
        <v>55.584148224395264</v>
      </c>
    </row>
    <row r="77" spans="1:22">
      <c r="A77" s="58" t="s">
        <v>94</v>
      </c>
      <c r="B77" s="58">
        <v>2022</v>
      </c>
      <c r="C77" s="64">
        <v>44693</v>
      </c>
      <c r="D77" s="58" t="s">
        <v>72</v>
      </c>
      <c r="E77" s="60" t="s">
        <v>518</v>
      </c>
      <c r="F77" s="58" t="s">
        <v>518</v>
      </c>
      <c r="G77" s="58" t="s">
        <v>47</v>
      </c>
      <c r="H77" s="62" t="s">
        <v>100</v>
      </c>
      <c r="I77" s="58" t="s">
        <v>101</v>
      </c>
      <c r="J77" s="58" t="s">
        <v>57</v>
      </c>
      <c r="K77" s="63" t="e">
        <f>(C77-VLOOKUP(H77,Riders!$A$2:$C$213,2,FALSE))/365</f>
        <v>#N/A</v>
      </c>
      <c r="L77" s="63" t="e">
        <f>(C77-VLOOKUP(I77,Riders!$A$2:$C$213,2,FALSE))/365</f>
        <v>#N/A</v>
      </c>
      <c r="M77" s="63" t="e">
        <f>(C77-VLOOKUP(J77,Riders!$A$2:$C$213,2,FALSE))/365</f>
        <v>#N/A</v>
      </c>
      <c r="N77" s="58">
        <v>4</v>
      </c>
      <c r="O77" s="58">
        <v>7</v>
      </c>
      <c r="P77">
        <v>11.798</v>
      </c>
      <c r="Q77">
        <v>19.370999999999999</v>
      </c>
      <c r="R77">
        <v>26.416</v>
      </c>
      <c r="S77">
        <v>33.557000000000002</v>
      </c>
      <c r="T77">
        <v>41.027000000000001</v>
      </c>
      <c r="U77">
        <v>48.747999999999998</v>
      </c>
      <c r="V77" s="131">
        <f t="shared" si="2"/>
        <v>55.38688766718635</v>
      </c>
    </row>
    <row r="78" spans="1:22">
      <c r="A78" s="58" t="s">
        <v>94</v>
      </c>
      <c r="B78" s="58">
        <v>2022</v>
      </c>
      <c r="C78" s="64">
        <v>44693</v>
      </c>
      <c r="D78" s="58" t="s">
        <v>72</v>
      </c>
      <c r="E78" s="60" t="s">
        <v>518</v>
      </c>
      <c r="F78" s="58" t="s">
        <v>518</v>
      </c>
      <c r="G78" s="58" t="s">
        <v>40</v>
      </c>
      <c r="H78" s="58" t="s">
        <v>39</v>
      </c>
      <c r="I78" s="58" t="s">
        <v>42</v>
      </c>
      <c r="J78" s="58" t="s">
        <v>45</v>
      </c>
      <c r="K78" s="63">
        <f>(C78-VLOOKUP(H78,Riders!$A$2:$C$213,2,FALSE))/365</f>
        <v>27.753424657534246</v>
      </c>
      <c r="L78" s="63">
        <f>(C78-VLOOKUP(I78,Riders!$A$2:$C$213,2,FALSE))/365</f>
        <v>23.443835616438356</v>
      </c>
      <c r="M78" s="63">
        <f>(C78-VLOOKUP(J78,Riders!$A$2:$C$213,2,FALSE))/365</f>
        <v>31.219178082191782</v>
      </c>
      <c r="N78" s="58">
        <v>2</v>
      </c>
      <c r="O78" s="58">
        <v>6</v>
      </c>
      <c r="P78">
        <v>12.503</v>
      </c>
      <c r="Q78">
        <v>20.309999999999999</v>
      </c>
      <c r="R78">
        <v>27.475999999999999</v>
      </c>
      <c r="S78">
        <v>34.677999999999997</v>
      </c>
      <c r="T78">
        <v>41.963000000000001</v>
      </c>
      <c r="U78">
        <v>49.51</v>
      </c>
      <c r="V78" s="131">
        <f t="shared" si="2"/>
        <v>54.534437487376287</v>
      </c>
    </row>
    <row r="79" spans="1:22">
      <c r="A79" s="58" t="s">
        <v>94</v>
      </c>
      <c r="B79" s="58">
        <v>2022</v>
      </c>
      <c r="C79" s="64">
        <v>44693</v>
      </c>
      <c r="D79" s="58" t="s">
        <v>72</v>
      </c>
      <c r="E79" s="60" t="s">
        <v>518</v>
      </c>
      <c r="F79" s="58" t="s">
        <v>518</v>
      </c>
      <c r="G79" s="58" t="s">
        <v>67</v>
      </c>
      <c r="H79" s="58" t="s">
        <v>66</v>
      </c>
      <c r="I79" s="58" t="s">
        <v>527</v>
      </c>
      <c r="J79" s="58" t="s">
        <v>99</v>
      </c>
      <c r="K79" s="63" t="e">
        <f>(C79-VLOOKUP(H79,Riders!$A$2:$C$213,2,FALSE))/365</f>
        <v>#N/A</v>
      </c>
      <c r="L79" s="63" t="e">
        <f>(C79-VLOOKUP(I79,Riders!$A$2:$C$213,2,FALSE))/365</f>
        <v>#N/A</v>
      </c>
      <c r="M79" s="63" t="e">
        <f>(C79-VLOOKUP(J79,Riders!$A$2:$C$213,2,FALSE))/365</f>
        <v>#N/A</v>
      </c>
      <c r="N79" s="58">
        <v>1</v>
      </c>
      <c r="O79" s="58">
        <v>8</v>
      </c>
      <c r="P79">
        <v>12.148</v>
      </c>
      <c r="Q79">
        <v>19.954000000000001</v>
      </c>
      <c r="R79">
        <v>27.103999999999999</v>
      </c>
      <c r="S79">
        <v>34.253</v>
      </c>
      <c r="T79">
        <v>41.917000000000002</v>
      </c>
      <c r="U79">
        <v>50.034999999999997</v>
      </c>
      <c r="V79" s="131">
        <f t="shared" si="2"/>
        <v>53.962226441490962</v>
      </c>
    </row>
    <row r="80" spans="1:22">
      <c r="A80" s="58" t="s">
        <v>94</v>
      </c>
      <c r="B80" s="58">
        <v>2022</v>
      </c>
      <c r="C80" s="64">
        <v>44693</v>
      </c>
      <c r="D80" s="58" t="s">
        <v>72</v>
      </c>
      <c r="E80" s="60" t="s">
        <v>595</v>
      </c>
      <c r="F80" s="58">
        <v>1</v>
      </c>
      <c r="G80" s="58" t="s">
        <v>25</v>
      </c>
      <c r="H80" s="62" t="s">
        <v>102</v>
      </c>
      <c r="I80" s="58" t="s">
        <v>520</v>
      </c>
      <c r="J80" s="58" t="s">
        <v>186</v>
      </c>
      <c r="K80" s="63" t="e">
        <f>(C80-VLOOKUP(H80,Riders!$A$2:$C$213,2,FALSE))/365</f>
        <v>#N/A</v>
      </c>
      <c r="L80" s="63" t="e">
        <f>(C80-VLOOKUP(I80,Riders!$A$2:$C$213,2,FALSE))/365</f>
        <v>#N/A</v>
      </c>
      <c r="M80" s="63">
        <f>(C80-VLOOKUP(J80,Riders!$A$2:$C$213,2,FALSE))/365</f>
        <v>22.564383561643837</v>
      </c>
      <c r="N80" s="58">
        <v>1</v>
      </c>
      <c r="O80" s="58">
        <v>4</v>
      </c>
      <c r="P80">
        <v>11.62</v>
      </c>
      <c r="Q80">
        <v>19.091000000000001</v>
      </c>
      <c r="R80">
        <v>26.123000000000001</v>
      </c>
      <c r="S80">
        <v>33.329000000000001</v>
      </c>
      <c r="T80">
        <v>40.567999999999998</v>
      </c>
      <c r="U80">
        <v>48.006</v>
      </c>
      <c r="V80" s="131">
        <f t="shared" si="2"/>
        <v>56.242969628796402</v>
      </c>
    </row>
    <row r="81" spans="1:22">
      <c r="A81" s="58" t="s">
        <v>94</v>
      </c>
      <c r="B81" s="58">
        <v>2022</v>
      </c>
      <c r="C81" s="64">
        <v>44693</v>
      </c>
      <c r="D81" s="58" t="s">
        <v>72</v>
      </c>
      <c r="E81" s="60" t="s">
        <v>595</v>
      </c>
      <c r="F81" s="58">
        <v>1</v>
      </c>
      <c r="G81" s="58" t="s">
        <v>44</v>
      </c>
      <c r="H81" s="62" t="s">
        <v>43</v>
      </c>
      <c r="I81" s="58" t="s">
        <v>141</v>
      </c>
      <c r="J81" s="58" t="s">
        <v>54</v>
      </c>
      <c r="K81" s="63">
        <f>(C81-VLOOKUP(H81,Riders!$A$2:$C$213,2,FALSE))/365</f>
        <v>29.479452054794521</v>
      </c>
      <c r="L81" s="63">
        <f>(C81-VLOOKUP(I81,Riders!$A$2:$C$213,2,FALSE))/365</f>
        <v>31.843835616438355</v>
      </c>
      <c r="M81" s="63">
        <f>(C81-VLOOKUP(J81,Riders!$A$2:$C$213,2,FALSE))/365</f>
        <v>24.884931506849316</v>
      </c>
      <c r="N81" s="58">
        <v>2</v>
      </c>
      <c r="O81" s="58">
        <v>5</v>
      </c>
      <c r="P81">
        <v>11.927</v>
      </c>
      <c r="Q81">
        <v>19.481000000000002</v>
      </c>
      <c r="R81">
        <v>26.481999999999999</v>
      </c>
      <c r="S81">
        <v>33.576999999999998</v>
      </c>
      <c r="T81">
        <v>40.686</v>
      </c>
      <c r="U81">
        <v>48.052999999999997</v>
      </c>
      <c r="V81" s="131">
        <f t="shared" si="2"/>
        <v>56.187959128462325</v>
      </c>
    </row>
    <row r="82" spans="1:22">
      <c r="A82" s="58" t="s">
        <v>94</v>
      </c>
      <c r="B82" s="58">
        <v>2022</v>
      </c>
      <c r="C82" s="64">
        <v>44693</v>
      </c>
      <c r="D82" s="58" t="s">
        <v>72</v>
      </c>
      <c r="E82" s="60" t="s">
        <v>595</v>
      </c>
      <c r="F82" s="58">
        <v>2</v>
      </c>
      <c r="G82" s="58" t="s">
        <v>27</v>
      </c>
      <c r="H82" s="58" t="s">
        <v>118</v>
      </c>
      <c r="I82" s="58" t="s">
        <v>26</v>
      </c>
      <c r="J82" s="58" t="s">
        <v>33</v>
      </c>
      <c r="K82" s="63" t="e">
        <f>(C82-VLOOKUP(H82,Riders!$A$2:$C$213,2,FALSE))/365</f>
        <v>#N/A</v>
      </c>
      <c r="L82" s="63">
        <f>(C82-VLOOKUP(I82,Riders!$A$2:$C$213,2,FALSE))/365</f>
        <v>23.972602739726028</v>
      </c>
      <c r="M82" s="63">
        <f>(C82-VLOOKUP(J82,Riders!$A$2:$C$213,2,FALSE))/365</f>
        <v>28.476712328767125</v>
      </c>
      <c r="N82" s="58">
        <v>1</v>
      </c>
      <c r="O82" s="58">
        <v>3</v>
      </c>
      <c r="P82">
        <v>12.148</v>
      </c>
      <c r="Q82">
        <v>19.719000000000001</v>
      </c>
      <c r="R82">
        <v>26.693000000000001</v>
      </c>
      <c r="S82">
        <v>33.518000000000001</v>
      </c>
      <c r="T82">
        <v>40.530999999999999</v>
      </c>
      <c r="U82">
        <v>47.847999999999999</v>
      </c>
      <c r="V82" s="131">
        <f t="shared" si="2"/>
        <v>56.428690854372178</v>
      </c>
    </row>
    <row r="83" spans="1:22">
      <c r="A83" s="58" t="s">
        <v>94</v>
      </c>
      <c r="B83" s="58">
        <v>2022</v>
      </c>
      <c r="C83" s="64">
        <v>44693</v>
      </c>
      <c r="D83" s="58" t="s">
        <v>72</v>
      </c>
      <c r="E83" s="60" t="s">
        <v>595</v>
      </c>
      <c r="F83" s="58">
        <v>2</v>
      </c>
      <c r="G83" s="58" t="s">
        <v>47</v>
      </c>
      <c r="H83" s="58" t="s">
        <v>100</v>
      </c>
      <c r="I83" s="58" t="s">
        <v>101</v>
      </c>
      <c r="J83" s="58" t="s">
        <v>46</v>
      </c>
      <c r="K83" s="63" t="e">
        <f>(C83-VLOOKUP(H83,Riders!$A$2:$C$213,2,FALSE))/365</f>
        <v>#N/A</v>
      </c>
      <c r="L83" s="63" t="e">
        <f>(C83-VLOOKUP(I83,Riders!$A$2:$C$213,2,FALSE))/365</f>
        <v>#N/A</v>
      </c>
      <c r="M83" s="63" t="e">
        <f>(C83-VLOOKUP(J83,Riders!$A$2:$C$213,2,FALSE))/365</f>
        <v>#N/A</v>
      </c>
      <c r="N83" s="58">
        <v>2</v>
      </c>
      <c r="O83" s="58">
        <v>7</v>
      </c>
      <c r="P83">
        <v>11.647</v>
      </c>
      <c r="Q83">
        <v>19.126000000000001</v>
      </c>
      <c r="R83">
        <v>26.052</v>
      </c>
      <c r="S83">
        <v>33.128</v>
      </c>
      <c r="T83">
        <v>41.609000000000002</v>
      </c>
      <c r="U83">
        <v>49.811</v>
      </c>
      <c r="V83" s="131">
        <f t="shared" si="2"/>
        <v>54.204894501214589</v>
      </c>
    </row>
    <row r="84" spans="1:22">
      <c r="A84" s="58" t="s">
        <v>94</v>
      </c>
      <c r="B84" s="58">
        <v>2022</v>
      </c>
      <c r="C84" s="64">
        <v>44693</v>
      </c>
      <c r="D84" s="58" t="s">
        <v>72</v>
      </c>
      <c r="E84" s="60" t="s">
        <v>595</v>
      </c>
      <c r="F84" s="58">
        <v>3</v>
      </c>
      <c r="G84" s="58" t="s">
        <v>19</v>
      </c>
      <c r="H84" s="58" t="s">
        <v>519</v>
      </c>
      <c r="I84" s="58" t="s">
        <v>523</v>
      </c>
      <c r="J84" s="58" t="s">
        <v>18</v>
      </c>
      <c r="K84" s="63">
        <f>(C84-VLOOKUP(H84,Riders!$A$2:$C$213,2,FALSE))/365</f>
        <v>26.090410958904108</v>
      </c>
      <c r="L84" s="63">
        <f>(C84-VLOOKUP(I84,Riders!$A$2:$C$213,2,FALSE))/365</f>
        <v>22.684931506849313</v>
      </c>
      <c r="M84" s="63">
        <f>(C84-VLOOKUP(J84,Riders!$A$2:$C$213,2,FALSE))/365</f>
        <v>23.969863013698632</v>
      </c>
      <c r="N84" s="58">
        <v>1</v>
      </c>
      <c r="O84" s="58">
        <v>2</v>
      </c>
      <c r="P84">
        <v>11.647</v>
      </c>
      <c r="Q84">
        <v>18.989000000000001</v>
      </c>
      <c r="R84">
        <v>25.896999999999998</v>
      </c>
      <c r="S84">
        <v>32.960999999999999</v>
      </c>
      <c r="T84">
        <v>40.006</v>
      </c>
      <c r="U84">
        <v>47.228999999999999</v>
      </c>
      <c r="V84" s="131">
        <f t="shared" si="2"/>
        <v>57.168265260750807</v>
      </c>
    </row>
    <row r="85" spans="1:22">
      <c r="A85" s="58" t="s">
        <v>94</v>
      </c>
      <c r="B85" s="58">
        <v>2022</v>
      </c>
      <c r="C85" s="64">
        <v>44693</v>
      </c>
      <c r="D85" s="58" t="s">
        <v>72</v>
      </c>
      <c r="E85" s="60" t="s">
        <v>595</v>
      </c>
      <c r="F85" s="58">
        <v>3</v>
      </c>
      <c r="G85" s="58" t="s">
        <v>40</v>
      </c>
      <c r="H85" s="58" t="s">
        <v>39</v>
      </c>
      <c r="I85" s="58" t="s">
        <v>42</v>
      </c>
      <c r="J85" s="58" t="s">
        <v>45</v>
      </c>
      <c r="K85" s="63">
        <f>(C85-VLOOKUP(H85,Riders!$A$2:$C$213,2,FALSE))/365</f>
        <v>27.753424657534246</v>
      </c>
      <c r="L85" s="63">
        <f>(C85-VLOOKUP(I85,Riders!$A$2:$C$213,2,FALSE))/365</f>
        <v>23.443835616438356</v>
      </c>
      <c r="M85" s="63">
        <f>(C85-VLOOKUP(J85,Riders!$A$2:$C$213,2,FALSE))/365</f>
        <v>31.219178082191782</v>
      </c>
      <c r="N85" s="58">
        <v>2</v>
      </c>
      <c r="O85" s="58">
        <v>6</v>
      </c>
      <c r="P85">
        <v>12.395</v>
      </c>
      <c r="Q85">
        <v>20.167000000000002</v>
      </c>
      <c r="R85">
        <v>27.283999999999999</v>
      </c>
      <c r="S85">
        <v>34.369</v>
      </c>
      <c r="T85">
        <v>41.563000000000002</v>
      </c>
      <c r="U85">
        <v>48.985999999999997</v>
      </c>
      <c r="V85" s="131">
        <f t="shared" si="2"/>
        <v>55.117788755971098</v>
      </c>
    </row>
    <row r="86" spans="1:22">
      <c r="A86" s="58" t="s">
        <v>94</v>
      </c>
      <c r="B86" s="58">
        <v>2022</v>
      </c>
      <c r="C86" s="64">
        <v>44693</v>
      </c>
      <c r="D86" s="58" t="s">
        <v>72</v>
      </c>
      <c r="E86" s="60" t="s">
        <v>595</v>
      </c>
      <c r="F86" s="58">
        <v>4</v>
      </c>
      <c r="G86" s="58" t="s">
        <v>15</v>
      </c>
      <c r="H86" s="58" t="s">
        <v>14</v>
      </c>
      <c r="I86" s="58" t="s">
        <v>22</v>
      </c>
      <c r="J86" s="58" t="s">
        <v>23</v>
      </c>
      <c r="K86" s="63">
        <f>(C86-VLOOKUP(H86,Riders!$A$2:$C$213,2,FALSE))/365</f>
        <v>122.44657534246575</v>
      </c>
      <c r="L86" s="63">
        <f>(C86-VLOOKUP(I86,Riders!$A$2:$C$213,2,FALSE))/365</f>
        <v>122.44657534246575</v>
      </c>
      <c r="M86" s="63">
        <f>(C86-VLOOKUP(J86,Riders!$A$2:$C$213,2,FALSE))/365</f>
        <v>24.665753424657535</v>
      </c>
      <c r="N86" s="58">
        <v>1</v>
      </c>
      <c r="O86" s="58">
        <v>1</v>
      </c>
      <c r="P86">
        <v>11.733000000000001</v>
      </c>
      <c r="Q86">
        <v>19.155000000000001</v>
      </c>
      <c r="R86">
        <v>25.975999999999999</v>
      </c>
      <c r="S86">
        <v>32.707000000000001</v>
      </c>
      <c r="T86">
        <v>39.659999999999997</v>
      </c>
      <c r="U86">
        <v>46.834000000000003</v>
      </c>
      <c r="V86" s="131">
        <f t="shared" si="2"/>
        <v>57.650424904983552</v>
      </c>
    </row>
    <row r="87" spans="1:22">
      <c r="A87" s="58" t="s">
        <v>94</v>
      </c>
      <c r="B87" s="58">
        <v>2022</v>
      </c>
      <c r="C87" s="64">
        <v>44693</v>
      </c>
      <c r="D87" s="58" t="s">
        <v>72</v>
      </c>
      <c r="E87" s="60" t="s">
        <v>595</v>
      </c>
      <c r="F87" s="58">
        <v>4</v>
      </c>
      <c r="G87" s="58" t="s">
        <v>67</v>
      </c>
      <c r="H87" s="58" t="s">
        <v>66</v>
      </c>
      <c r="I87" s="58" t="s">
        <v>527</v>
      </c>
      <c r="J87" s="58" t="s">
        <v>99</v>
      </c>
      <c r="K87" s="63" t="e">
        <f>(C87-VLOOKUP(H87,Riders!$A$2:$C$213,2,FALSE))/365</f>
        <v>#N/A</v>
      </c>
      <c r="L87" s="63" t="e">
        <f>(C87-VLOOKUP(I87,Riders!$A$2:$C$213,2,FALSE))/365</f>
        <v>#N/A</v>
      </c>
      <c r="M87" s="63" t="e">
        <f>(C87-VLOOKUP(J87,Riders!$A$2:$C$213,2,FALSE))/365</f>
        <v>#N/A</v>
      </c>
      <c r="N87" s="58">
        <v>2</v>
      </c>
      <c r="O87" s="58">
        <v>8</v>
      </c>
      <c r="P87">
        <v>12.157999999999999</v>
      </c>
      <c r="Q87">
        <v>19.95</v>
      </c>
      <c r="R87">
        <v>27.122</v>
      </c>
      <c r="S87">
        <v>34.198</v>
      </c>
      <c r="T87">
        <v>41.920999999999999</v>
      </c>
      <c r="U87">
        <v>49.988999999999997</v>
      </c>
      <c r="V87" s="131">
        <f t="shared" si="2"/>
        <v>54.011882614175121</v>
      </c>
    </row>
    <row r="88" spans="1:22">
      <c r="A88" s="58" t="s">
        <v>94</v>
      </c>
      <c r="B88" s="58">
        <v>2022</v>
      </c>
      <c r="C88" s="64">
        <v>44693</v>
      </c>
      <c r="D88" s="58" t="s">
        <v>72</v>
      </c>
      <c r="E88" s="60" t="s">
        <v>209</v>
      </c>
      <c r="F88" s="58" t="s">
        <v>210</v>
      </c>
      <c r="G88" s="58" t="s">
        <v>15</v>
      </c>
      <c r="H88" s="58" t="s">
        <v>14</v>
      </c>
      <c r="I88" s="58" t="s">
        <v>22</v>
      </c>
      <c r="J88" s="58" t="s">
        <v>23</v>
      </c>
      <c r="K88" s="63">
        <f>(C88-VLOOKUP(H88,Riders!$A$2:$C$213,2,FALSE))/365</f>
        <v>122.44657534246575</v>
      </c>
      <c r="L88" s="63">
        <f>(C88-VLOOKUP(I88,Riders!$A$2:$C$213,2,FALSE))/365</f>
        <v>122.44657534246575</v>
      </c>
      <c r="M88" s="63">
        <f>(C88-VLOOKUP(J88,Riders!$A$2:$C$213,2,FALSE))/365</f>
        <v>24.665753424657535</v>
      </c>
      <c r="N88" s="58">
        <v>1</v>
      </c>
      <c r="O88" s="58">
        <v>1</v>
      </c>
      <c r="P88">
        <v>11.68</v>
      </c>
      <c r="Q88">
        <v>19.108000000000001</v>
      </c>
      <c r="R88">
        <v>25.88</v>
      </c>
      <c r="S88">
        <v>32.610999999999997</v>
      </c>
      <c r="T88">
        <v>39.584000000000003</v>
      </c>
      <c r="U88">
        <v>46.807000000000002</v>
      </c>
      <c r="V88" s="131">
        <f t="shared" si="2"/>
        <v>57.683679791484174</v>
      </c>
    </row>
    <row r="89" spans="1:22">
      <c r="A89" s="58" t="s">
        <v>94</v>
      </c>
      <c r="B89" s="58">
        <v>2022</v>
      </c>
      <c r="C89" s="64">
        <v>44693</v>
      </c>
      <c r="D89" s="58" t="s">
        <v>72</v>
      </c>
      <c r="E89" s="60" t="s">
        <v>209</v>
      </c>
      <c r="F89" s="58" t="s">
        <v>210</v>
      </c>
      <c r="G89" s="58" t="s">
        <v>19</v>
      </c>
      <c r="H89" s="58" t="s">
        <v>34</v>
      </c>
      <c r="I89" s="58" t="s">
        <v>519</v>
      </c>
      <c r="J89" s="58" t="s">
        <v>18</v>
      </c>
      <c r="K89" s="63">
        <f>(C89-VLOOKUP(H89,Riders!$A$2:$C$213,2,FALSE))/365</f>
        <v>122.44657534246575</v>
      </c>
      <c r="L89" s="63">
        <f>(C89-VLOOKUP(I89,Riders!$A$2:$C$213,2,FALSE))/365</f>
        <v>26.090410958904108</v>
      </c>
      <c r="M89" s="63">
        <f>(C89-VLOOKUP(J89,Riders!$A$2:$C$213,2,FALSE))/365</f>
        <v>23.969863013698632</v>
      </c>
      <c r="N89" s="58">
        <v>2</v>
      </c>
      <c r="O89" s="58">
        <v>2</v>
      </c>
      <c r="P89">
        <v>11.571</v>
      </c>
      <c r="Q89">
        <v>18.916</v>
      </c>
      <c r="R89">
        <v>25.849</v>
      </c>
      <c r="S89">
        <v>32.926000000000002</v>
      </c>
      <c r="T89">
        <v>40.06</v>
      </c>
      <c r="U89">
        <v>47.420999999999999</v>
      </c>
      <c r="V89" s="131">
        <f t="shared" si="2"/>
        <v>56.93680015183147</v>
      </c>
    </row>
    <row r="90" spans="1:22">
      <c r="A90" s="58" t="s">
        <v>94</v>
      </c>
      <c r="B90" s="58">
        <v>2022</v>
      </c>
      <c r="C90" s="64">
        <v>44693</v>
      </c>
      <c r="D90" s="58" t="s">
        <v>72</v>
      </c>
      <c r="E90" s="60" t="s">
        <v>209</v>
      </c>
      <c r="F90" s="58" t="s">
        <v>211</v>
      </c>
      <c r="G90" s="58" t="s">
        <v>27</v>
      </c>
      <c r="H90" s="58" t="s">
        <v>26</v>
      </c>
      <c r="I90" s="58" t="s">
        <v>33</v>
      </c>
      <c r="J90" s="58" t="s">
        <v>41</v>
      </c>
      <c r="K90" s="63">
        <f>(C90-VLOOKUP(H90,Riders!$A$2:$C$213,2,FALSE))/365</f>
        <v>23.972602739726028</v>
      </c>
      <c r="L90" s="63">
        <f>(C90-VLOOKUP(I90,Riders!$A$2:$C$213,2,FALSE))/365</f>
        <v>28.476712328767125</v>
      </c>
      <c r="M90" s="63">
        <f>(C90-VLOOKUP(J90,Riders!$A$2:$C$213,2,FALSE))/365</f>
        <v>26.572602739726026</v>
      </c>
      <c r="N90" s="58">
        <v>1</v>
      </c>
      <c r="O90" s="58">
        <v>3</v>
      </c>
      <c r="P90">
        <v>12.186999999999999</v>
      </c>
      <c r="Q90">
        <v>19.771999999999998</v>
      </c>
      <c r="R90">
        <v>26.739000000000001</v>
      </c>
      <c r="S90">
        <v>33.649000000000001</v>
      </c>
      <c r="T90">
        <v>40.627000000000002</v>
      </c>
      <c r="U90">
        <v>47.817</v>
      </c>
      <c r="V90" s="131">
        <f t="shared" si="2"/>
        <v>56.465273856578207</v>
      </c>
    </row>
    <row r="91" spans="1:22">
      <c r="A91" s="58" t="s">
        <v>94</v>
      </c>
      <c r="B91" s="58">
        <v>2022</v>
      </c>
      <c r="C91" s="64">
        <v>44693</v>
      </c>
      <c r="D91" s="58" t="s">
        <v>72</v>
      </c>
      <c r="E91" s="60" t="s">
        <v>209</v>
      </c>
      <c r="F91" s="58" t="s">
        <v>211</v>
      </c>
      <c r="G91" s="58" t="s">
        <v>25</v>
      </c>
      <c r="H91" s="58" t="s">
        <v>102</v>
      </c>
      <c r="I91" s="58" t="s">
        <v>520</v>
      </c>
      <c r="J91" s="58" t="s">
        <v>186</v>
      </c>
      <c r="K91" s="63" t="e">
        <f>(C91-VLOOKUP(H91,Riders!$A$2:$C$213,2,FALSE))/365</f>
        <v>#N/A</v>
      </c>
      <c r="L91" s="63" t="e">
        <f>(C91-VLOOKUP(I91,Riders!$A$2:$C$213,2,FALSE))/365</f>
        <v>#N/A</v>
      </c>
      <c r="M91" s="63">
        <f>(C91-VLOOKUP(J91,Riders!$A$2:$C$213,2,FALSE))/365</f>
        <v>22.564383561643837</v>
      </c>
      <c r="N91" s="58">
        <v>2</v>
      </c>
      <c r="O91" s="58">
        <v>4</v>
      </c>
      <c r="P91">
        <v>11.771000000000001</v>
      </c>
      <c r="Q91">
        <v>19.306000000000001</v>
      </c>
      <c r="R91">
        <v>26.452999999999999</v>
      </c>
      <c r="S91">
        <v>33.738999999999997</v>
      </c>
      <c r="T91">
        <v>40.969000000000001</v>
      </c>
      <c r="U91">
        <v>48.387</v>
      </c>
      <c r="V91" s="131">
        <f t="shared" si="2"/>
        <v>55.800111600223197</v>
      </c>
    </row>
    <row r="92" spans="1:22">
      <c r="A92" s="58" t="s">
        <v>103</v>
      </c>
      <c r="B92" s="58">
        <v>2022</v>
      </c>
      <c r="C92" s="64">
        <v>44672</v>
      </c>
      <c r="D92" s="58" t="s">
        <v>72</v>
      </c>
      <c r="E92" s="58" t="s">
        <v>518</v>
      </c>
      <c r="F92" s="58" t="s">
        <v>518</v>
      </c>
      <c r="G92" s="58" t="s">
        <v>27</v>
      </c>
      <c r="H92" s="58" t="s">
        <v>26</v>
      </c>
      <c r="I92" s="58" t="s">
        <v>33</v>
      </c>
      <c r="J92" s="58" t="s">
        <v>41</v>
      </c>
      <c r="K92" s="63">
        <f>(C92-VLOOKUP(H92,Riders!$A$2:$C$213,2,FALSE))/365</f>
        <v>23.915068493150685</v>
      </c>
      <c r="L92" s="63">
        <f>(C92-VLOOKUP(I92,Riders!$A$2:$C$213,2,FALSE))/365</f>
        <v>28.419178082191781</v>
      </c>
      <c r="M92" s="63">
        <f>(C92-VLOOKUP(J92,Riders!$A$2:$C$213,2,FALSE))/365</f>
        <v>26.515068493150686</v>
      </c>
      <c r="N92" s="58">
        <v>1</v>
      </c>
      <c r="O92" s="58">
        <v>2</v>
      </c>
      <c r="P92">
        <v>12.052</v>
      </c>
      <c r="Q92">
        <v>19.66</v>
      </c>
      <c r="R92">
        <v>26.617000000000001</v>
      </c>
      <c r="S92">
        <v>33.478000000000002</v>
      </c>
      <c r="T92">
        <v>40.503999999999998</v>
      </c>
      <c r="U92">
        <v>47.713999999999999</v>
      </c>
      <c r="V92" s="131">
        <f t="shared" si="2"/>
        <v>56.587165192605944</v>
      </c>
    </row>
    <row r="93" spans="1:22">
      <c r="A93" s="58" t="s">
        <v>103</v>
      </c>
      <c r="B93" s="58">
        <v>2022</v>
      </c>
      <c r="C93" s="64">
        <v>44672</v>
      </c>
      <c r="D93" s="58" t="s">
        <v>72</v>
      </c>
      <c r="E93" s="58" t="s">
        <v>518</v>
      </c>
      <c r="F93" s="58" t="s">
        <v>518</v>
      </c>
      <c r="G93" s="58" t="s">
        <v>19</v>
      </c>
      <c r="H93" s="58" t="s">
        <v>34</v>
      </c>
      <c r="I93" s="58" t="s">
        <v>519</v>
      </c>
      <c r="J93" s="58" t="s">
        <v>18</v>
      </c>
      <c r="K93" s="63">
        <f>(C93-VLOOKUP(H93,Riders!$A$2:$C$213,2,FALSE))/365</f>
        <v>122.38904109589041</v>
      </c>
      <c r="L93" s="63">
        <f>(C93-VLOOKUP(I93,Riders!$A$2:$C$213,2,FALSE))/365</f>
        <v>26.032876712328768</v>
      </c>
      <c r="M93" s="63">
        <f>(C93-VLOOKUP(J93,Riders!$A$2:$C$213,2,FALSE))/365</f>
        <v>23.912328767123288</v>
      </c>
      <c r="N93" s="58">
        <v>2</v>
      </c>
      <c r="O93" s="58">
        <v>1</v>
      </c>
      <c r="P93">
        <v>11.677</v>
      </c>
      <c r="Q93">
        <v>19.084</v>
      </c>
      <c r="R93">
        <v>26.085000000000001</v>
      </c>
      <c r="S93">
        <v>33.302999999999997</v>
      </c>
      <c r="T93">
        <v>40.485999999999997</v>
      </c>
      <c r="U93">
        <v>47.847000000000001</v>
      </c>
      <c r="V93" s="131">
        <f t="shared" si="2"/>
        <v>56.429870211298514</v>
      </c>
    </row>
    <row r="94" spans="1:22">
      <c r="A94" s="58" t="s">
        <v>103</v>
      </c>
      <c r="B94" s="58">
        <v>2022</v>
      </c>
      <c r="C94" s="64">
        <v>44672</v>
      </c>
      <c r="D94" s="58" t="s">
        <v>72</v>
      </c>
      <c r="E94" s="58" t="s">
        <v>518</v>
      </c>
      <c r="F94" s="58" t="s">
        <v>518</v>
      </c>
      <c r="G94" s="58" t="s">
        <v>106</v>
      </c>
      <c r="H94" s="58" t="s">
        <v>105</v>
      </c>
      <c r="I94" s="58" t="s">
        <v>520</v>
      </c>
      <c r="J94" s="58" t="s">
        <v>530</v>
      </c>
      <c r="K94" s="63" t="e">
        <f>(C94-VLOOKUP(H94,Riders!$A$2:$C$213,2,FALSE))/365</f>
        <v>#N/A</v>
      </c>
      <c r="L94" s="63" t="e">
        <f>(C94-VLOOKUP(I94,Riders!$A$2:$C$213,2,FALSE))/365</f>
        <v>#N/A</v>
      </c>
      <c r="M94" s="63" t="e">
        <f>(C94-VLOOKUP(J94,Riders!$A$2:$C$213,2,FALSE))/365</f>
        <v>#N/A</v>
      </c>
      <c r="N94" s="58">
        <v>3</v>
      </c>
      <c r="O94" s="58">
        <v>3</v>
      </c>
      <c r="P94">
        <v>11.894</v>
      </c>
      <c r="Q94">
        <v>19.411999999999999</v>
      </c>
      <c r="R94">
        <v>26.484000000000002</v>
      </c>
      <c r="S94">
        <v>33.627000000000002</v>
      </c>
      <c r="T94">
        <v>40.737000000000002</v>
      </c>
      <c r="U94">
        <v>48.042000000000002</v>
      </c>
      <c r="V94" s="131">
        <f t="shared" si="2"/>
        <v>56.200824278756087</v>
      </c>
    </row>
    <row r="95" spans="1:22">
      <c r="A95" s="58" t="s">
        <v>103</v>
      </c>
      <c r="B95" s="58">
        <v>2022</v>
      </c>
      <c r="C95" s="64">
        <v>44672</v>
      </c>
      <c r="D95" s="58" t="s">
        <v>72</v>
      </c>
      <c r="E95" s="58" t="s">
        <v>518</v>
      </c>
      <c r="F95" s="58" t="s">
        <v>518</v>
      </c>
      <c r="G95" s="58" t="s">
        <v>25</v>
      </c>
      <c r="H95" s="58" t="s">
        <v>24</v>
      </c>
      <c r="I95" s="58" t="s">
        <v>114</v>
      </c>
      <c r="J95" s="58" t="s">
        <v>531</v>
      </c>
      <c r="K95" s="63">
        <f>(C95-VLOOKUP(H95,Riders!$A$2:$C$213,2,FALSE))/365</f>
        <v>23.643835616438356</v>
      </c>
      <c r="L95" s="63">
        <f>(C95-VLOOKUP(I95,Riders!$A$2:$C$213,2,FALSE))/365</f>
        <v>22.972602739726028</v>
      </c>
      <c r="M95" s="63">
        <f>(C95-VLOOKUP(J95,Riders!$A$2:$C$213,2,FALSE))/365</f>
        <v>23.293150684931508</v>
      </c>
      <c r="N95" s="58">
        <v>4</v>
      </c>
      <c r="O95" s="58">
        <v>4</v>
      </c>
      <c r="P95">
        <v>11.619</v>
      </c>
      <c r="Q95">
        <v>19.114999999999998</v>
      </c>
      <c r="R95">
        <v>26.117000000000001</v>
      </c>
      <c r="S95">
        <v>33.274000000000001</v>
      </c>
      <c r="T95">
        <v>40.662999999999997</v>
      </c>
      <c r="U95">
        <v>48.356999999999999</v>
      </c>
      <c r="V95" s="131">
        <f t="shared" si="2"/>
        <v>55.83472920156337</v>
      </c>
    </row>
    <row r="96" spans="1:22">
      <c r="A96" s="58" t="s">
        <v>103</v>
      </c>
      <c r="B96" s="58">
        <v>2022</v>
      </c>
      <c r="C96" s="64">
        <v>44672</v>
      </c>
      <c r="D96" s="58" t="s">
        <v>72</v>
      </c>
      <c r="E96" s="58" t="s">
        <v>518</v>
      </c>
      <c r="F96" s="58" t="s">
        <v>518</v>
      </c>
      <c r="G96" s="58" t="s">
        <v>36</v>
      </c>
      <c r="H96" s="58" t="s">
        <v>35</v>
      </c>
      <c r="I96" s="58" t="s">
        <v>104</v>
      </c>
      <c r="J96" s="58" t="s">
        <v>529</v>
      </c>
      <c r="K96" s="63">
        <f>(C96-VLOOKUP(H96,Riders!$A$2:$C$213,2,FALSE))/365</f>
        <v>122.38904109589041</v>
      </c>
      <c r="L96" s="63" t="e">
        <f>(C96-VLOOKUP(I96,Riders!$A$2:$C$213,2,FALSE))/365</f>
        <v>#N/A</v>
      </c>
      <c r="M96" s="63" t="e">
        <f>(C96-VLOOKUP(J96,Riders!$A$2:$C$213,2,FALSE))/365</f>
        <v>#N/A</v>
      </c>
      <c r="N96" s="58">
        <v>5</v>
      </c>
      <c r="O96" s="58">
        <v>7</v>
      </c>
      <c r="P96">
        <v>12.135</v>
      </c>
      <c r="Q96">
        <v>19.684999999999999</v>
      </c>
      <c r="R96">
        <v>26.648</v>
      </c>
      <c r="S96">
        <v>33.634999999999998</v>
      </c>
      <c r="T96">
        <v>40.927999999999997</v>
      </c>
      <c r="U96">
        <v>48.493000000000002</v>
      </c>
      <c r="V96" s="131">
        <f t="shared" si="2"/>
        <v>55.678139112861651</v>
      </c>
    </row>
    <row r="97" spans="1:22">
      <c r="A97" s="58" t="s">
        <v>103</v>
      </c>
      <c r="B97" s="58">
        <v>2022</v>
      </c>
      <c r="C97" s="64">
        <v>44672</v>
      </c>
      <c r="D97" s="58" t="s">
        <v>72</v>
      </c>
      <c r="E97" s="58" t="s">
        <v>518</v>
      </c>
      <c r="F97" s="58" t="s">
        <v>518</v>
      </c>
      <c r="G97" s="58" t="s">
        <v>25</v>
      </c>
      <c r="H97" s="58" t="s">
        <v>102</v>
      </c>
      <c r="I97" s="58" t="s">
        <v>5862</v>
      </c>
      <c r="J97" s="58" t="s">
        <v>5863</v>
      </c>
      <c r="K97" s="63" t="e">
        <f>(C97-VLOOKUP(H97,Riders!$A$2:$C$213,2,FALSE))/365</f>
        <v>#N/A</v>
      </c>
      <c r="L97" s="63" t="e">
        <f>(C97-VLOOKUP(I97,Riders!$A$2:$C$213,2,FALSE))/365</f>
        <v>#N/A</v>
      </c>
      <c r="M97" s="63" t="e">
        <f>(C97-VLOOKUP(J97,Riders!$A$2:$C$213,2,FALSE))/365</f>
        <v>#N/A</v>
      </c>
      <c r="N97" s="58">
        <v>6</v>
      </c>
      <c r="O97" s="58">
        <v>4</v>
      </c>
      <c r="P97">
        <v>11.659000000000001</v>
      </c>
      <c r="Q97">
        <v>19.100000000000001</v>
      </c>
      <c r="R97">
        <v>26.471</v>
      </c>
      <c r="S97">
        <v>33.843000000000004</v>
      </c>
      <c r="T97">
        <v>41.118000000000002</v>
      </c>
      <c r="U97">
        <v>48.593000000000004</v>
      </c>
      <c r="V97" s="131">
        <f t="shared" si="2"/>
        <v>55.563558537237867</v>
      </c>
    </row>
    <row r="98" spans="1:22">
      <c r="A98" s="58" t="s">
        <v>103</v>
      </c>
      <c r="B98" s="58">
        <v>2022</v>
      </c>
      <c r="C98" s="64">
        <v>44672</v>
      </c>
      <c r="D98" s="58" t="s">
        <v>72</v>
      </c>
      <c r="E98" s="58" t="s">
        <v>518</v>
      </c>
      <c r="F98" s="58" t="s">
        <v>518</v>
      </c>
      <c r="G98" s="58" t="s">
        <v>47</v>
      </c>
      <c r="H98" s="58" t="s">
        <v>100</v>
      </c>
      <c r="I98" s="58" t="s">
        <v>101</v>
      </c>
      <c r="J98" s="58" t="s">
        <v>46</v>
      </c>
      <c r="K98" s="63" t="e">
        <f>(C98-VLOOKUP(H98,Riders!$A$2:$C$213,2,FALSE))/365</f>
        <v>#N/A</v>
      </c>
      <c r="L98" s="63" t="e">
        <f>(C98-VLOOKUP(I98,Riders!$A$2:$C$213,2,FALSE))/365</f>
        <v>#N/A</v>
      </c>
      <c r="M98" s="63" t="e">
        <f>(C98-VLOOKUP(J98,Riders!$A$2:$C$213,2,FALSE))/365</f>
        <v>#N/A</v>
      </c>
      <c r="N98" s="58">
        <v>7</v>
      </c>
      <c r="O98" s="58">
        <v>5</v>
      </c>
      <c r="P98">
        <v>11.606999999999999</v>
      </c>
      <c r="Q98">
        <v>19.161999999999999</v>
      </c>
      <c r="R98">
        <v>26.158000000000001</v>
      </c>
      <c r="S98">
        <v>33.356999999999999</v>
      </c>
      <c r="T98">
        <v>40.808999999999997</v>
      </c>
      <c r="U98">
        <v>48.664000000000001</v>
      </c>
      <c r="V98" s="131">
        <f t="shared" si="2"/>
        <v>55.482492191352947</v>
      </c>
    </row>
    <row r="99" spans="1:22">
      <c r="A99" s="58" t="s">
        <v>103</v>
      </c>
      <c r="B99" s="58">
        <v>2022</v>
      </c>
      <c r="C99" s="64">
        <v>44672</v>
      </c>
      <c r="D99" s="58" t="s">
        <v>72</v>
      </c>
      <c r="E99" s="58" t="s">
        <v>518</v>
      </c>
      <c r="F99" s="58" t="s">
        <v>518</v>
      </c>
      <c r="G99" s="58" t="s">
        <v>21</v>
      </c>
      <c r="H99" s="58" t="s">
        <v>20</v>
      </c>
      <c r="I99" s="58" t="s">
        <v>119</v>
      </c>
      <c r="J99" s="58" t="s">
        <v>86</v>
      </c>
      <c r="K99" s="63">
        <f>(C99-VLOOKUP(H99,Riders!$A$2:$C$213,2,FALSE))/365</f>
        <v>26.709589041095889</v>
      </c>
      <c r="L99" s="63">
        <f>(C99-VLOOKUP(I99,Riders!$A$2:$C$213,2,FALSE))/365</f>
        <v>25.923287671232877</v>
      </c>
      <c r="M99" s="63">
        <f>(C99-VLOOKUP(J99,Riders!$A$2:$C$213,2,FALSE))/365</f>
        <v>23.117808219178084</v>
      </c>
      <c r="N99" s="58">
        <v>8</v>
      </c>
      <c r="O99" s="58">
        <v>6</v>
      </c>
      <c r="P99">
        <v>12.042</v>
      </c>
      <c r="Q99">
        <v>19.672000000000001</v>
      </c>
      <c r="R99">
        <v>27.1</v>
      </c>
      <c r="S99">
        <v>34.582999999999998</v>
      </c>
      <c r="T99">
        <v>41.633000000000003</v>
      </c>
      <c r="U99">
        <v>48.784999999999997</v>
      </c>
      <c r="V99" s="131">
        <f t="shared" si="2"/>
        <v>55.344880598544641</v>
      </c>
    </row>
    <row r="100" spans="1:22">
      <c r="A100" s="58" t="s">
        <v>103</v>
      </c>
      <c r="B100" s="58">
        <v>2022</v>
      </c>
      <c r="C100" s="64">
        <v>44672</v>
      </c>
      <c r="D100" s="58" t="s">
        <v>72</v>
      </c>
      <c r="E100" s="58" t="s">
        <v>518</v>
      </c>
      <c r="F100" s="58" t="s">
        <v>518</v>
      </c>
      <c r="G100" s="58" t="s">
        <v>17</v>
      </c>
      <c r="H100" s="58" t="s">
        <v>16</v>
      </c>
      <c r="I100" s="58" t="s">
        <v>81</v>
      </c>
      <c r="J100" s="58" t="s">
        <v>32</v>
      </c>
      <c r="K100" s="63">
        <f>(C100-VLOOKUP(H100,Riders!$A$2:$C$213,2,FALSE))/365</f>
        <v>23</v>
      </c>
      <c r="L100" s="63" t="e">
        <f>(C100-VLOOKUP(I100,Riders!$A$2:$C$213,2,FALSE))/365</f>
        <v>#N/A</v>
      </c>
      <c r="M100" s="63" t="e">
        <f>(C100-VLOOKUP(J100,Riders!$A$2:$C$213,2,FALSE))/365</f>
        <v>#N/A</v>
      </c>
      <c r="N100" s="58">
        <v>9</v>
      </c>
      <c r="O100" s="58">
        <v>9</v>
      </c>
      <c r="P100">
        <v>12.111000000000001</v>
      </c>
      <c r="Q100">
        <v>19.698</v>
      </c>
      <c r="R100">
        <v>26.83</v>
      </c>
      <c r="S100">
        <v>33.753999999999998</v>
      </c>
      <c r="T100">
        <v>41.993000000000002</v>
      </c>
      <c r="U100">
        <v>49.878999999999998</v>
      </c>
      <c r="V100" s="131">
        <f t="shared" si="2"/>
        <v>54.130997012770905</v>
      </c>
    </row>
    <row r="101" spans="1:22">
      <c r="A101" s="58" t="s">
        <v>103</v>
      </c>
      <c r="B101" s="58">
        <v>2022</v>
      </c>
      <c r="C101" s="64">
        <v>44672</v>
      </c>
      <c r="D101" s="58" t="s">
        <v>72</v>
      </c>
      <c r="E101" s="58" t="s">
        <v>518</v>
      </c>
      <c r="F101" s="58" t="s">
        <v>518</v>
      </c>
      <c r="G101" s="58" t="s">
        <v>59</v>
      </c>
      <c r="H101" s="58" t="s">
        <v>522</v>
      </c>
      <c r="I101" s="58" t="s">
        <v>109</v>
      </c>
      <c r="J101" s="58" t="s">
        <v>58</v>
      </c>
      <c r="K101" s="63" t="e">
        <f>(C101-VLOOKUP(H101,Riders!$A$2:$C$213,2,FALSE))/365</f>
        <v>#N/A</v>
      </c>
      <c r="L101" s="63" t="e">
        <f>(C101-VLOOKUP(I101,Riders!$A$2:$C$213,2,FALSE))/365</f>
        <v>#N/A</v>
      </c>
      <c r="M101" s="63">
        <f>(C101-VLOOKUP(J101,Riders!$A$2:$C$213,2,FALSE))/365</f>
        <v>24.265753424657536</v>
      </c>
      <c r="N101" s="58">
        <v>10</v>
      </c>
      <c r="O101" s="58">
        <v>10</v>
      </c>
      <c r="P101">
        <v>13.311</v>
      </c>
      <c r="Q101">
        <v>21.347999999999999</v>
      </c>
      <c r="R101">
        <v>29.077000000000002</v>
      </c>
      <c r="S101">
        <v>36.558</v>
      </c>
      <c r="T101">
        <v>44.204000000000001</v>
      </c>
      <c r="U101">
        <v>51.993000000000002</v>
      </c>
      <c r="V101" s="131">
        <f t="shared" si="2"/>
        <v>51.930067509087763</v>
      </c>
    </row>
    <row r="102" spans="1:22">
      <c r="A102" s="58" t="s">
        <v>103</v>
      </c>
      <c r="B102" s="58">
        <v>2022</v>
      </c>
      <c r="C102" s="64">
        <v>44672</v>
      </c>
      <c r="D102" s="58" t="s">
        <v>72</v>
      </c>
      <c r="E102" s="58" t="s">
        <v>518</v>
      </c>
      <c r="F102" s="58" t="s">
        <v>518</v>
      </c>
      <c r="G102" s="58" t="s">
        <v>70</v>
      </c>
      <c r="H102" s="58" t="s">
        <v>299</v>
      </c>
      <c r="I102" s="58" t="s">
        <v>532</v>
      </c>
      <c r="J102" s="58" t="s">
        <v>617</v>
      </c>
      <c r="K102" s="63">
        <f>(C102-VLOOKUP(H102,Riders!$A$2:$C$213,2,FALSE))/365</f>
        <v>23.101369863013698</v>
      </c>
      <c r="L102" s="63">
        <f>(C102-VLOOKUP(I102,Riders!$A$2:$C$213,2,FALSE))/365</f>
        <v>20.657534246575342</v>
      </c>
      <c r="M102" s="63">
        <f>(C102-VLOOKUP(J102,Riders!$A$2:$C$213,2,FALSE))/365</f>
        <v>20.734246575342464</v>
      </c>
      <c r="N102" s="58">
        <v>11</v>
      </c>
      <c r="O102" s="58">
        <v>11</v>
      </c>
      <c r="P102">
        <v>13.962</v>
      </c>
      <c r="Q102">
        <v>22.548999999999999</v>
      </c>
      <c r="R102">
        <v>30.838000000000001</v>
      </c>
      <c r="S102">
        <v>39.012999999999998</v>
      </c>
      <c r="T102">
        <v>47.579000000000001</v>
      </c>
      <c r="U102">
        <v>56.46</v>
      </c>
      <c r="V102" s="131">
        <f t="shared" si="2"/>
        <v>47.821466524973431</v>
      </c>
    </row>
    <row r="103" spans="1:22">
      <c r="A103" s="58" t="s">
        <v>103</v>
      </c>
      <c r="B103" s="58">
        <v>2022</v>
      </c>
      <c r="C103" s="64">
        <v>44672</v>
      </c>
      <c r="D103" s="58" t="s">
        <v>72</v>
      </c>
      <c r="E103" s="58" t="s">
        <v>595</v>
      </c>
      <c r="F103" s="58">
        <v>1</v>
      </c>
      <c r="G103" s="58" t="s">
        <v>25</v>
      </c>
      <c r="H103" s="58" t="s">
        <v>186</v>
      </c>
      <c r="I103" s="58" t="s">
        <v>24</v>
      </c>
      <c r="J103" s="58" t="s">
        <v>531</v>
      </c>
      <c r="K103" s="63">
        <f>(C103-VLOOKUP(H103,Riders!$A$2:$C$213,2,FALSE))/365</f>
        <v>22.506849315068493</v>
      </c>
      <c r="L103" s="63">
        <f>(C103-VLOOKUP(I103,Riders!$A$2:$C$213,2,FALSE))/365</f>
        <v>23.643835616438356</v>
      </c>
      <c r="M103" s="63">
        <f>(C103-VLOOKUP(J103,Riders!$A$2:$C$213,2,FALSE))/365</f>
        <v>23.293150684931508</v>
      </c>
      <c r="N103" s="58">
        <v>1</v>
      </c>
      <c r="O103" s="58">
        <v>4</v>
      </c>
      <c r="P103">
        <v>11.586</v>
      </c>
      <c r="Q103">
        <v>19.015999999999998</v>
      </c>
      <c r="R103">
        <v>25.972999999999999</v>
      </c>
      <c r="S103">
        <v>33.087000000000003</v>
      </c>
      <c r="T103">
        <v>40.256999999999998</v>
      </c>
      <c r="U103">
        <v>47.686999999999998</v>
      </c>
      <c r="V103" s="131">
        <f t="shared" si="2"/>
        <v>56.61920439532787</v>
      </c>
    </row>
    <row r="104" spans="1:22">
      <c r="A104" s="58" t="s">
        <v>103</v>
      </c>
      <c r="B104" s="58">
        <v>2022</v>
      </c>
      <c r="C104" s="64">
        <v>44672</v>
      </c>
      <c r="D104" s="58" t="s">
        <v>72</v>
      </c>
      <c r="E104" s="58" t="s">
        <v>595</v>
      </c>
      <c r="F104" s="58">
        <v>1</v>
      </c>
      <c r="G104" s="58" t="s">
        <v>36</v>
      </c>
      <c r="H104" s="58" t="s">
        <v>35</v>
      </c>
      <c r="I104" s="58" t="s">
        <v>104</v>
      </c>
      <c r="J104" s="58" t="s">
        <v>529</v>
      </c>
      <c r="K104" s="63">
        <f>(C104-VLOOKUP(H104,Riders!$A$2:$C$213,2,FALSE))/365</f>
        <v>122.38904109589041</v>
      </c>
      <c r="L104" s="63" t="e">
        <f>(C104-VLOOKUP(I104,Riders!$A$2:$C$213,2,FALSE))/365</f>
        <v>#N/A</v>
      </c>
      <c r="M104" s="63" t="e">
        <f>(C104-VLOOKUP(J104,Riders!$A$2:$C$213,2,FALSE))/365</f>
        <v>#N/A</v>
      </c>
      <c r="N104" s="58">
        <v>2</v>
      </c>
      <c r="O104" s="58">
        <v>7</v>
      </c>
      <c r="P104">
        <v>12.19</v>
      </c>
      <c r="Q104">
        <v>19.773</v>
      </c>
      <c r="R104">
        <v>26.753</v>
      </c>
      <c r="S104">
        <v>33.701999999999998</v>
      </c>
      <c r="T104">
        <v>40.918999999999997</v>
      </c>
      <c r="U104">
        <v>48.366</v>
      </c>
      <c r="V104" s="131">
        <f t="shared" si="2"/>
        <v>55.824339411983622</v>
      </c>
    </row>
    <row r="105" spans="1:22">
      <c r="A105" s="58" t="s">
        <v>103</v>
      </c>
      <c r="B105" s="58">
        <v>2022</v>
      </c>
      <c r="C105" s="64">
        <v>44672</v>
      </c>
      <c r="D105" s="58" t="s">
        <v>72</v>
      </c>
      <c r="E105" s="58" t="s">
        <v>595</v>
      </c>
      <c r="F105" s="58">
        <v>2</v>
      </c>
      <c r="G105" s="58" t="s">
        <v>106</v>
      </c>
      <c r="H105" s="58" t="s">
        <v>105</v>
      </c>
      <c r="I105" s="58" t="s">
        <v>520</v>
      </c>
      <c r="J105" s="58" t="s">
        <v>530</v>
      </c>
      <c r="K105" s="63" t="e">
        <f>(C105-VLOOKUP(H105,Riders!$A$2:$C$213,2,FALSE))/365</f>
        <v>#N/A</v>
      </c>
      <c r="L105" s="63" t="e">
        <f>(C105-VLOOKUP(I105,Riders!$A$2:$C$213,2,FALSE))/365</f>
        <v>#N/A</v>
      </c>
      <c r="M105" s="63" t="e">
        <f>(C105-VLOOKUP(J105,Riders!$A$2:$C$213,2,FALSE))/365</f>
        <v>#N/A</v>
      </c>
      <c r="N105" s="58">
        <v>1</v>
      </c>
      <c r="O105" s="58">
        <v>3</v>
      </c>
      <c r="P105">
        <v>11.785</v>
      </c>
      <c r="Q105">
        <v>19.239999999999998</v>
      </c>
      <c r="R105">
        <v>26.279</v>
      </c>
      <c r="S105">
        <v>33.335999999999999</v>
      </c>
      <c r="T105">
        <v>40.408999999999999</v>
      </c>
      <c r="U105">
        <v>47.63</v>
      </c>
      <c r="V105" s="131">
        <f t="shared" si="2"/>
        <v>56.686961998740287</v>
      </c>
    </row>
    <row r="106" spans="1:22">
      <c r="A106" s="58" t="s">
        <v>103</v>
      </c>
      <c r="B106" s="58">
        <v>2022</v>
      </c>
      <c r="C106" s="64">
        <v>44672</v>
      </c>
      <c r="D106" s="58" t="s">
        <v>72</v>
      </c>
      <c r="E106" s="58" t="s">
        <v>595</v>
      </c>
      <c r="F106" s="58">
        <v>2</v>
      </c>
      <c r="G106" s="58" t="s">
        <v>25</v>
      </c>
      <c r="H106" s="58" t="s">
        <v>102</v>
      </c>
      <c r="I106" s="58" t="s">
        <v>5862</v>
      </c>
      <c r="J106" s="58" t="s">
        <v>5863</v>
      </c>
      <c r="K106" s="63" t="e">
        <f>(C106-VLOOKUP(H106,Riders!$A$2:$C$213,2,FALSE))/365</f>
        <v>#N/A</v>
      </c>
      <c r="L106" s="63" t="e">
        <f>(C106-VLOOKUP(I106,Riders!$A$2:$C$213,2,FALSE))/365</f>
        <v>#N/A</v>
      </c>
      <c r="M106" s="63" t="e">
        <f>(C106-VLOOKUP(J106,Riders!$A$2:$C$213,2,FALSE))/365</f>
        <v>#N/A</v>
      </c>
      <c r="N106" s="58">
        <v>2</v>
      </c>
      <c r="O106" s="58">
        <v>4</v>
      </c>
      <c r="P106">
        <v>11.962</v>
      </c>
      <c r="Q106">
        <v>19.451000000000001</v>
      </c>
      <c r="R106">
        <v>26.734000000000002</v>
      </c>
      <c r="S106">
        <v>33.954999999999998</v>
      </c>
      <c r="T106">
        <v>41.212000000000003</v>
      </c>
      <c r="U106">
        <v>48.744</v>
      </c>
      <c r="V106" s="131">
        <f t="shared" si="2"/>
        <v>55.391432791728214</v>
      </c>
    </row>
    <row r="107" spans="1:22">
      <c r="A107" s="58" t="s">
        <v>103</v>
      </c>
      <c r="B107" s="58">
        <v>2022</v>
      </c>
      <c r="C107" s="64">
        <v>44672</v>
      </c>
      <c r="D107" s="58" t="s">
        <v>72</v>
      </c>
      <c r="E107" s="58" t="s">
        <v>595</v>
      </c>
      <c r="F107" s="58">
        <v>3</v>
      </c>
      <c r="G107" s="58" t="s">
        <v>19</v>
      </c>
      <c r="H107" s="58" t="s">
        <v>519</v>
      </c>
      <c r="I107" s="58" t="s">
        <v>523</v>
      </c>
      <c r="J107" s="58" t="s">
        <v>18</v>
      </c>
      <c r="K107" s="63">
        <f>(C107-VLOOKUP(H107,Riders!$A$2:$C$213,2,FALSE))/365</f>
        <v>26.032876712328768</v>
      </c>
      <c r="L107" s="63">
        <f>(C107-VLOOKUP(I107,Riders!$A$2:$C$213,2,FALSE))/365</f>
        <v>22.627397260273973</v>
      </c>
      <c r="M107" s="63">
        <f>(C107-VLOOKUP(J107,Riders!$A$2:$C$213,2,FALSE))/365</f>
        <v>23.912328767123288</v>
      </c>
      <c r="N107" s="58">
        <v>1</v>
      </c>
      <c r="O107" s="58">
        <v>1</v>
      </c>
      <c r="P107">
        <v>11.676</v>
      </c>
      <c r="Q107">
        <v>19.05</v>
      </c>
      <c r="R107">
        <v>25.963000000000001</v>
      </c>
      <c r="S107">
        <v>33.103000000000002</v>
      </c>
      <c r="T107">
        <v>40.183999999999997</v>
      </c>
      <c r="U107">
        <v>47.442</v>
      </c>
      <c r="V107" s="131">
        <f t="shared" si="2"/>
        <v>56.911597318831411</v>
      </c>
    </row>
    <row r="108" spans="1:22">
      <c r="A108" s="58" t="s">
        <v>103</v>
      </c>
      <c r="B108" s="58">
        <v>2022</v>
      </c>
      <c r="C108" s="64">
        <v>44672</v>
      </c>
      <c r="D108" s="58" t="s">
        <v>72</v>
      </c>
      <c r="E108" s="58" t="s">
        <v>595</v>
      </c>
      <c r="F108" s="58">
        <v>3</v>
      </c>
      <c r="G108" s="58" t="s">
        <v>47</v>
      </c>
      <c r="H108" s="58" t="s">
        <v>100</v>
      </c>
      <c r="I108" s="58" t="s">
        <v>101</v>
      </c>
      <c r="J108" s="58" t="s">
        <v>57</v>
      </c>
      <c r="K108" s="63" t="e">
        <f>(C108-VLOOKUP(H108,Riders!$A$2:$C$213,2,FALSE))/365</f>
        <v>#N/A</v>
      </c>
      <c r="L108" s="63" t="e">
        <f>(C108-VLOOKUP(I108,Riders!$A$2:$C$213,2,FALSE))/365</f>
        <v>#N/A</v>
      </c>
      <c r="M108" s="63" t="e">
        <f>(C108-VLOOKUP(J108,Riders!$A$2:$C$213,2,FALSE))/365</f>
        <v>#N/A</v>
      </c>
      <c r="N108" s="58">
        <v>2</v>
      </c>
      <c r="O108" s="58">
        <v>5</v>
      </c>
      <c r="P108">
        <v>11.654999999999999</v>
      </c>
      <c r="Q108">
        <v>19.126999999999999</v>
      </c>
      <c r="R108">
        <v>26.045999999999999</v>
      </c>
      <c r="S108">
        <v>33.113999999999997</v>
      </c>
      <c r="T108">
        <v>40.380000000000003</v>
      </c>
      <c r="U108">
        <v>47.856999999999999</v>
      </c>
      <c r="V108" s="131">
        <f t="shared" si="2"/>
        <v>56.418078859936898</v>
      </c>
    </row>
    <row r="109" spans="1:22">
      <c r="A109" s="58" t="s">
        <v>103</v>
      </c>
      <c r="B109" s="58">
        <v>2022</v>
      </c>
      <c r="C109" s="64">
        <v>44672</v>
      </c>
      <c r="D109" s="58" t="s">
        <v>72</v>
      </c>
      <c r="E109" s="58" t="s">
        <v>595</v>
      </c>
      <c r="F109" s="58">
        <v>4</v>
      </c>
      <c r="G109" s="58" t="s">
        <v>27</v>
      </c>
      <c r="H109" s="58" t="s">
        <v>26</v>
      </c>
      <c r="I109" s="58" t="s">
        <v>33</v>
      </c>
      <c r="J109" s="58" t="s">
        <v>41</v>
      </c>
      <c r="K109" s="63">
        <f>(C109-VLOOKUP(H109,Riders!$A$2:$C$213,2,FALSE))/365</f>
        <v>23.915068493150685</v>
      </c>
      <c r="L109" s="63">
        <f>(C109-VLOOKUP(I109,Riders!$A$2:$C$213,2,FALSE))/365</f>
        <v>28.419178082191781</v>
      </c>
      <c r="M109" s="63">
        <f>(C109-VLOOKUP(J109,Riders!$A$2:$C$213,2,FALSE))/365</f>
        <v>26.515068493150686</v>
      </c>
      <c r="N109" s="58">
        <v>1</v>
      </c>
      <c r="O109" s="58">
        <v>2</v>
      </c>
      <c r="P109">
        <v>12.013999999999999</v>
      </c>
      <c r="Q109">
        <v>19.577000000000002</v>
      </c>
      <c r="R109">
        <v>26.486000000000001</v>
      </c>
      <c r="S109">
        <v>33.287999999999997</v>
      </c>
      <c r="T109">
        <v>40.222000000000001</v>
      </c>
      <c r="U109">
        <v>47.405999999999999</v>
      </c>
      <c r="V109" s="131">
        <f t="shared" si="2"/>
        <v>56.954815846095435</v>
      </c>
    </row>
    <row r="110" spans="1:22">
      <c r="A110" s="58" t="s">
        <v>103</v>
      </c>
      <c r="B110" s="58">
        <v>2022</v>
      </c>
      <c r="C110" s="64">
        <v>44672</v>
      </c>
      <c r="D110" s="58" t="s">
        <v>72</v>
      </c>
      <c r="E110" s="58" t="s">
        <v>595</v>
      </c>
      <c r="F110" s="58">
        <v>4</v>
      </c>
      <c r="G110" s="58" t="s">
        <v>21</v>
      </c>
      <c r="H110" s="58" t="s">
        <v>20</v>
      </c>
      <c r="I110" s="58" t="s">
        <v>119</v>
      </c>
      <c r="J110" s="58" t="s">
        <v>86</v>
      </c>
      <c r="K110" s="63">
        <f>(C110-VLOOKUP(H110,Riders!$A$2:$C$213,2,FALSE))/365</f>
        <v>26.709589041095889</v>
      </c>
      <c r="L110" s="63">
        <f>(C110-VLOOKUP(I110,Riders!$A$2:$C$213,2,FALSE))/365</f>
        <v>25.923287671232877</v>
      </c>
      <c r="M110" s="63">
        <f>(C110-VLOOKUP(J110,Riders!$A$2:$C$213,2,FALSE))/365</f>
        <v>23.117808219178084</v>
      </c>
      <c r="N110" s="58">
        <v>2</v>
      </c>
      <c r="O110" s="58">
        <v>6</v>
      </c>
      <c r="P110">
        <v>12.051</v>
      </c>
      <c r="Q110">
        <v>19.672999999999998</v>
      </c>
      <c r="R110">
        <v>26.812000000000001</v>
      </c>
      <c r="S110">
        <v>34.036999999999999</v>
      </c>
      <c r="T110">
        <v>40.988999999999997</v>
      </c>
      <c r="U110">
        <v>48.124000000000002</v>
      </c>
      <c r="V110" s="131">
        <f t="shared" si="2"/>
        <v>56.105061923364637</v>
      </c>
    </row>
    <row r="111" spans="1:22">
      <c r="A111" s="58" t="s">
        <v>103</v>
      </c>
      <c r="B111" s="58">
        <v>2022</v>
      </c>
      <c r="C111" s="64">
        <v>44672</v>
      </c>
      <c r="D111" s="58" t="s">
        <v>72</v>
      </c>
      <c r="E111" s="58" t="s">
        <v>209</v>
      </c>
      <c r="F111" s="58" t="s">
        <v>210</v>
      </c>
      <c r="G111" s="58" t="s">
        <v>19</v>
      </c>
      <c r="H111" s="58" t="s">
        <v>519</v>
      </c>
      <c r="I111" s="58" t="s">
        <v>523</v>
      </c>
      <c r="J111" s="58" t="s">
        <v>18</v>
      </c>
      <c r="K111" s="63">
        <f>(C111-VLOOKUP(H111,Riders!$A$2:$C$213,2,FALSE))/365</f>
        <v>26.032876712328768</v>
      </c>
      <c r="L111" s="63">
        <f>(C111-VLOOKUP(I111,Riders!$A$2:$C$213,2,FALSE))/365</f>
        <v>22.627397260273973</v>
      </c>
      <c r="M111" s="63">
        <f>(C111-VLOOKUP(J111,Riders!$A$2:$C$213,2,FALSE))/365</f>
        <v>23.912328767123288</v>
      </c>
      <c r="N111" s="58">
        <v>1</v>
      </c>
      <c r="O111" s="58">
        <v>1</v>
      </c>
      <c r="P111">
        <v>11.557</v>
      </c>
      <c r="Q111">
        <v>18.908999999999999</v>
      </c>
      <c r="R111">
        <v>25.981000000000002</v>
      </c>
      <c r="S111">
        <v>33.152999999999999</v>
      </c>
      <c r="T111">
        <v>40.228000000000002</v>
      </c>
      <c r="U111">
        <v>47.460999999999999</v>
      </c>
      <c r="V111" s="131">
        <f t="shared" si="2"/>
        <v>56.888813973578308</v>
      </c>
    </row>
    <row r="112" spans="1:22">
      <c r="A112" s="58" t="s">
        <v>103</v>
      </c>
      <c r="B112" s="58">
        <v>2022</v>
      </c>
      <c r="C112" s="64">
        <v>44672</v>
      </c>
      <c r="D112" s="58" t="s">
        <v>72</v>
      </c>
      <c r="E112" s="58" t="s">
        <v>209</v>
      </c>
      <c r="F112" s="58" t="s">
        <v>210</v>
      </c>
      <c r="G112" s="58" t="s">
        <v>27</v>
      </c>
      <c r="H112" s="58" t="s">
        <v>26</v>
      </c>
      <c r="I112" s="58" t="s">
        <v>33</v>
      </c>
      <c r="J112" s="58" t="s">
        <v>41</v>
      </c>
      <c r="K112" s="63">
        <f>(C112-VLOOKUP(H112,Riders!$A$2:$C$213,2,FALSE))/365</f>
        <v>23.915068493150685</v>
      </c>
      <c r="L112" s="63">
        <f>(C112-VLOOKUP(I112,Riders!$A$2:$C$213,2,FALSE))/365</f>
        <v>28.419178082191781</v>
      </c>
      <c r="M112" s="63">
        <f>(C112-VLOOKUP(J112,Riders!$A$2:$C$213,2,FALSE))/365</f>
        <v>26.515068493150686</v>
      </c>
      <c r="N112" s="58">
        <v>2</v>
      </c>
      <c r="O112" s="58">
        <v>2</v>
      </c>
      <c r="P112">
        <v>12.353999999999999</v>
      </c>
      <c r="Q112">
        <v>19.899000000000001</v>
      </c>
      <c r="R112">
        <v>26.812000000000001</v>
      </c>
      <c r="S112">
        <v>33.6</v>
      </c>
      <c r="T112">
        <v>40.573999999999998</v>
      </c>
      <c r="U112">
        <v>47.82</v>
      </c>
      <c r="V112" s="131">
        <f t="shared" si="2"/>
        <v>56.461731493099123</v>
      </c>
    </row>
    <row r="113" spans="1:22">
      <c r="A113" s="58" t="s">
        <v>103</v>
      </c>
      <c r="B113" s="58">
        <v>2022</v>
      </c>
      <c r="C113" s="64">
        <v>44672</v>
      </c>
      <c r="D113" s="58" t="s">
        <v>72</v>
      </c>
      <c r="E113" s="58" t="s">
        <v>209</v>
      </c>
      <c r="F113" s="58" t="s">
        <v>211</v>
      </c>
      <c r="G113" s="58" t="s">
        <v>106</v>
      </c>
      <c r="H113" s="58" t="s">
        <v>105</v>
      </c>
      <c r="I113" s="58" t="s">
        <v>520</v>
      </c>
      <c r="J113" s="58" t="s">
        <v>530</v>
      </c>
      <c r="K113" s="63" t="e">
        <f>(C113-VLOOKUP(H113,Riders!$A$2:$C$213,2,FALSE))/365</f>
        <v>#N/A</v>
      </c>
      <c r="L113" s="63" t="e">
        <f>(C113-VLOOKUP(I113,Riders!$A$2:$C$213,2,FALSE))/365</f>
        <v>#N/A</v>
      </c>
      <c r="M113" s="63" t="e">
        <f>(C113-VLOOKUP(J113,Riders!$A$2:$C$213,2,FALSE))/365</f>
        <v>#N/A</v>
      </c>
      <c r="N113" s="58">
        <v>3</v>
      </c>
      <c r="O113" s="58">
        <v>3</v>
      </c>
      <c r="P113">
        <v>11.86</v>
      </c>
      <c r="Q113">
        <v>19.364999999999998</v>
      </c>
      <c r="R113">
        <v>26.437000000000001</v>
      </c>
      <c r="S113">
        <v>33.499000000000002</v>
      </c>
      <c r="T113">
        <v>40.582000000000001</v>
      </c>
      <c r="U113">
        <v>47.813000000000002</v>
      </c>
      <c r="V113" s="131">
        <f t="shared" si="2"/>
        <v>56.46999769937046</v>
      </c>
    </row>
    <row r="114" spans="1:22">
      <c r="A114" s="58" t="s">
        <v>103</v>
      </c>
      <c r="B114" s="58">
        <v>2022</v>
      </c>
      <c r="C114" s="64">
        <v>44672</v>
      </c>
      <c r="D114" s="58" t="s">
        <v>72</v>
      </c>
      <c r="E114" s="58" t="s">
        <v>209</v>
      </c>
      <c r="F114" s="58" t="s">
        <v>211</v>
      </c>
      <c r="G114" s="58" t="s">
        <v>25</v>
      </c>
      <c r="H114" s="58" t="s">
        <v>186</v>
      </c>
      <c r="I114" s="58" t="s">
        <v>24</v>
      </c>
      <c r="J114" s="58" t="s">
        <v>531</v>
      </c>
      <c r="K114" s="63">
        <f>(C114-VLOOKUP(H114,Riders!$A$2:$C$213,2,FALSE))/365</f>
        <v>22.506849315068493</v>
      </c>
      <c r="L114" s="63">
        <f>(C114-VLOOKUP(I114,Riders!$A$2:$C$213,2,FALSE))/365</f>
        <v>23.643835616438356</v>
      </c>
      <c r="M114" s="63">
        <f>(C114-VLOOKUP(J114,Riders!$A$2:$C$213,2,FALSE))/365</f>
        <v>23.293150684931508</v>
      </c>
      <c r="N114" s="58">
        <v>4</v>
      </c>
      <c r="O114" s="58">
        <v>4</v>
      </c>
      <c r="P114">
        <v>11.659000000000001</v>
      </c>
      <c r="Q114">
        <v>19.143000000000001</v>
      </c>
      <c r="R114">
        <v>26.138999999999999</v>
      </c>
      <c r="S114">
        <v>33.262999999999998</v>
      </c>
      <c r="T114">
        <v>40.472000000000001</v>
      </c>
      <c r="U114">
        <v>48.015000000000001</v>
      </c>
      <c r="V114" s="131">
        <f t="shared" si="2"/>
        <v>56.232427366447986</v>
      </c>
    </row>
    <row r="115" spans="1:22">
      <c r="A115" s="58" t="s">
        <v>110</v>
      </c>
      <c r="B115" s="58">
        <v>2021</v>
      </c>
      <c r="C115" s="64">
        <v>44489</v>
      </c>
      <c r="D115" s="58" t="s">
        <v>13</v>
      </c>
      <c r="E115" s="58" t="s">
        <v>518</v>
      </c>
      <c r="F115" s="58" t="s">
        <v>518</v>
      </c>
      <c r="G115" s="58" t="str">
        <f>VLOOKUP(J115,Riders!$A$2:$D$257,4,FALSE)</f>
        <v>GER</v>
      </c>
      <c r="H115" s="58" t="s">
        <v>14</v>
      </c>
      <c r="I115" s="58" t="s">
        <v>22</v>
      </c>
      <c r="J115" s="58" t="s">
        <v>23</v>
      </c>
      <c r="K115" s="63">
        <f>(C115-VLOOKUP(H115,Riders!$A$2:$C$213,2,FALSE))/365</f>
        <v>121.88767123287671</v>
      </c>
      <c r="L115" s="63">
        <f>(C115-VLOOKUP(I115,Riders!$A$2:$C$213,2,FALSE))/365</f>
        <v>121.88767123287671</v>
      </c>
      <c r="M115" s="63">
        <f>(C115-VLOOKUP(J115,Riders!$A$2:$C$213,2,FALSE))/365</f>
        <v>24.106849315068494</v>
      </c>
      <c r="N115" s="58">
        <v>1</v>
      </c>
      <c r="O115" s="58">
        <v>1</v>
      </c>
      <c r="P115">
        <v>11.667</v>
      </c>
      <c r="Q115">
        <v>19.033999999999999</v>
      </c>
      <c r="R115">
        <v>25.86</v>
      </c>
      <c r="S115">
        <v>32.715000000000003</v>
      </c>
      <c r="T115">
        <v>39.515999999999998</v>
      </c>
      <c r="U115">
        <v>46.511000000000003</v>
      </c>
      <c r="V115" s="131">
        <f t="shared" si="2"/>
        <v>58.050783685579752</v>
      </c>
    </row>
    <row r="116" spans="1:22">
      <c r="A116" s="58" t="s">
        <v>110</v>
      </c>
      <c r="B116" s="58">
        <v>2021</v>
      </c>
      <c r="C116" s="64">
        <v>44489</v>
      </c>
      <c r="D116" s="58" t="s">
        <v>13</v>
      </c>
      <c r="E116" s="58" t="s">
        <v>518</v>
      </c>
      <c r="F116" s="58" t="s">
        <v>518</v>
      </c>
      <c r="G116" s="58" t="str">
        <f>VLOOKUP(J116,Riders!$A$2:$D$257,4,FALSE)</f>
        <v>RCF</v>
      </c>
      <c r="H116" s="58" t="s">
        <v>539</v>
      </c>
      <c r="I116" s="58" t="s">
        <v>125</v>
      </c>
      <c r="J116" s="58" t="s">
        <v>111</v>
      </c>
      <c r="K116" s="63" t="e">
        <f>(C116-VLOOKUP(H116,Riders!$A$2:$C$213,2,FALSE))/365</f>
        <v>#N/A</v>
      </c>
      <c r="L116" s="63" t="e">
        <f>(C116-VLOOKUP(I116,Riders!$A$2:$C$213,2,FALSE))/365</f>
        <v>#N/A</v>
      </c>
      <c r="M116" s="63" t="e">
        <f>(C116-VLOOKUP(J116,Riders!$A$2:$C$213,2,FALSE))/365</f>
        <v>#N/A</v>
      </c>
      <c r="N116" s="58">
        <v>2</v>
      </c>
      <c r="O116" s="58">
        <v>2</v>
      </c>
      <c r="P116">
        <v>11.448</v>
      </c>
      <c r="Q116">
        <v>18.634</v>
      </c>
      <c r="R116">
        <v>25.550999999999998</v>
      </c>
      <c r="S116">
        <v>32.484000000000002</v>
      </c>
      <c r="T116">
        <v>39.588999999999999</v>
      </c>
      <c r="U116">
        <v>47.030999999999999</v>
      </c>
      <c r="V116" s="131">
        <f t="shared" ref="V116:V161" si="3">3.6*750/U116</f>
        <v>57.408943037570964</v>
      </c>
    </row>
    <row r="117" spans="1:22">
      <c r="A117" s="58" t="s">
        <v>110</v>
      </c>
      <c r="B117" s="58">
        <v>2021</v>
      </c>
      <c r="C117" s="64">
        <v>44489</v>
      </c>
      <c r="D117" s="58" t="s">
        <v>13</v>
      </c>
      <c r="E117" s="58" t="s">
        <v>518</v>
      </c>
      <c r="F117" s="58" t="s">
        <v>518</v>
      </c>
      <c r="G117" s="58" t="str">
        <f>VLOOKUP(J117,Riders!$A$2:$D$257,4,FALSE)</f>
        <v>CAN</v>
      </c>
      <c r="H117" s="58" t="s">
        <v>26</v>
      </c>
      <c r="I117" s="58" t="s">
        <v>33</v>
      </c>
      <c r="J117" s="58" t="s">
        <v>41</v>
      </c>
      <c r="K117" s="63">
        <f>(C117-VLOOKUP(H117,Riders!$A$2:$C$213,2,FALSE))/365</f>
        <v>23.413698630136988</v>
      </c>
      <c r="L117" s="63">
        <f>(C117-VLOOKUP(I117,Riders!$A$2:$C$213,2,FALSE))/365</f>
        <v>27.917808219178081</v>
      </c>
      <c r="M117" s="63">
        <f>(C117-VLOOKUP(J117,Riders!$A$2:$C$213,2,FALSE))/365</f>
        <v>26.013698630136986</v>
      </c>
      <c r="N117" s="58">
        <v>3</v>
      </c>
      <c r="O117" s="58">
        <v>5</v>
      </c>
      <c r="P117">
        <v>11.992000000000001</v>
      </c>
      <c r="Q117">
        <v>19.454999999999998</v>
      </c>
      <c r="R117">
        <v>26.370999999999999</v>
      </c>
      <c r="S117">
        <v>33.268000000000001</v>
      </c>
      <c r="T117">
        <v>40.584000000000003</v>
      </c>
      <c r="U117">
        <v>48.362000000000002</v>
      </c>
      <c r="V117" s="131">
        <f t="shared" si="3"/>
        <v>55.828956618832969</v>
      </c>
    </row>
    <row r="118" spans="1:22">
      <c r="A118" s="58" t="s">
        <v>110</v>
      </c>
      <c r="B118" s="58">
        <v>2021</v>
      </c>
      <c r="C118" s="64">
        <v>44489</v>
      </c>
      <c r="D118" s="58" t="s">
        <v>13</v>
      </c>
      <c r="E118" s="58" t="s">
        <v>518</v>
      </c>
      <c r="F118" s="58" t="s">
        <v>518</v>
      </c>
      <c r="G118" s="58" t="str">
        <f>VLOOKUP(J118,Riders!$A$2:$D$257,4,FALSE)</f>
        <v>GBR</v>
      </c>
      <c r="H118" s="58" t="s">
        <v>186</v>
      </c>
      <c r="I118" s="58" t="s">
        <v>114</v>
      </c>
      <c r="J118" s="58" t="s">
        <v>531</v>
      </c>
      <c r="K118" s="63">
        <f>(C118-VLOOKUP(H118,Riders!$A$2:$C$213,2,FALSE))/365</f>
        <v>22.005479452054793</v>
      </c>
      <c r="L118" s="63">
        <f>(C118-VLOOKUP(I118,Riders!$A$2:$C$213,2,FALSE))/365</f>
        <v>22.471232876712328</v>
      </c>
      <c r="M118" s="63">
        <f>(C118-VLOOKUP(J118,Riders!$A$2:$C$213,2,FALSE))/365</f>
        <v>22.791780821917808</v>
      </c>
      <c r="N118" s="58">
        <v>4</v>
      </c>
      <c r="O118" s="58">
        <v>3</v>
      </c>
      <c r="P118">
        <v>11.676</v>
      </c>
      <c r="Q118">
        <v>19.138999999999999</v>
      </c>
      <c r="R118">
        <v>26.207999999999998</v>
      </c>
      <c r="S118">
        <v>33.451000000000001</v>
      </c>
      <c r="T118">
        <v>40.79</v>
      </c>
      <c r="U118">
        <v>48.387999999999998</v>
      </c>
      <c r="V118" s="131">
        <f t="shared" si="3"/>
        <v>55.79895841944284</v>
      </c>
    </row>
    <row r="119" spans="1:22">
      <c r="A119" s="58" t="s">
        <v>110</v>
      </c>
      <c r="B119" s="58">
        <v>2021</v>
      </c>
      <c r="C119" s="64">
        <v>44489</v>
      </c>
      <c r="D119" s="58" t="s">
        <v>13</v>
      </c>
      <c r="E119" s="58" t="s">
        <v>518</v>
      </c>
      <c r="F119" s="58" t="s">
        <v>518</v>
      </c>
      <c r="G119" s="58" t="str">
        <f>VLOOKUP(J119,Riders!$A$2:$D$257,4,FALSE)</f>
        <v>POL</v>
      </c>
      <c r="H119" s="58" t="s">
        <v>100</v>
      </c>
      <c r="I119" s="58" t="s">
        <v>101</v>
      </c>
      <c r="J119" s="58" t="s">
        <v>46</v>
      </c>
      <c r="K119" s="63" t="e">
        <f>(C119-VLOOKUP(H119,Riders!$A$2:$C$213,2,FALSE))/365</f>
        <v>#N/A</v>
      </c>
      <c r="L119" s="63" t="e">
        <f>(C119-VLOOKUP(I119,Riders!$A$2:$C$213,2,FALSE))/365</f>
        <v>#N/A</v>
      </c>
      <c r="M119" s="63" t="e">
        <f>(C119-VLOOKUP(J119,Riders!$A$2:$C$213,2,FALSE))/365</f>
        <v>#N/A</v>
      </c>
      <c r="N119" s="58">
        <v>5</v>
      </c>
      <c r="O119" s="58">
        <v>6</v>
      </c>
      <c r="P119">
        <v>11.853999999999999</v>
      </c>
      <c r="Q119">
        <v>19.481999999999999</v>
      </c>
      <c r="R119">
        <v>26.553999999999998</v>
      </c>
      <c r="S119">
        <v>33.692999999999998</v>
      </c>
      <c r="T119">
        <v>41.095999999999997</v>
      </c>
      <c r="U119">
        <v>48.777999999999999</v>
      </c>
      <c r="V119" s="131">
        <f t="shared" si="3"/>
        <v>55.352822993972694</v>
      </c>
    </row>
    <row r="120" spans="1:22">
      <c r="A120" s="58" t="s">
        <v>110</v>
      </c>
      <c r="B120" s="58">
        <v>2021</v>
      </c>
      <c r="C120" s="64">
        <v>44489</v>
      </c>
      <c r="D120" s="58" t="s">
        <v>13</v>
      </c>
      <c r="E120" s="58" t="s">
        <v>518</v>
      </c>
      <c r="F120" s="58" t="s">
        <v>518</v>
      </c>
      <c r="G120" s="58" t="str">
        <f>VLOOKUP(J120,Riders!$A$2:$D$257,4,FALSE)</f>
        <v>JPN</v>
      </c>
      <c r="H120" s="58" t="s">
        <v>39</v>
      </c>
      <c r="I120" s="58" t="s">
        <v>42</v>
      </c>
      <c r="J120" s="58" t="s">
        <v>45</v>
      </c>
      <c r="K120" s="63">
        <f>(C120-VLOOKUP(H120,Riders!$A$2:$C$213,2,FALSE))/365</f>
        <v>27.194520547945206</v>
      </c>
      <c r="L120" s="63">
        <f>(C120-VLOOKUP(I120,Riders!$A$2:$C$213,2,FALSE))/365</f>
        <v>22.884931506849316</v>
      </c>
      <c r="M120" s="63">
        <f>(C120-VLOOKUP(J120,Riders!$A$2:$C$213,2,FALSE))/365</f>
        <v>30.660273972602738</v>
      </c>
      <c r="N120" s="58">
        <v>6</v>
      </c>
      <c r="O120" s="58">
        <v>4</v>
      </c>
      <c r="P120">
        <v>12.539</v>
      </c>
      <c r="Q120">
        <v>20.408999999999999</v>
      </c>
      <c r="R120">
        <v>27.558</v>
      </c>
      <c r="S120">
        <v>34.665999999999997</v>
      </c>
      <c r="T120">
        <v>41.776000000000003</v>
      </c>
      <c r="U120">
        <v>49.177999999999997</v>
      </c>
      <c r="V120" s="131">
        <f t="shared" si="3"/>
        <v>54.902598723006228</v>
      </c>
    </row>
    <row r="121" spans="1:22">
      <c r="A121" s="58" t="s">
        <v>110</v>
      </c>
      <c r="B121" s="58">
        <v>2021</v>
      </c>
      <c r="C121" s="64">
        <v>44489</v>
      </c>
      <c r="D121" s="58" t="s">
        <v>13</v>
      </c>
      <c r="E121" s="58" t="s">
        <v>518</v>
      </c>
      <c r="F121" s="58" t="s">
        <v>518</v>
      </c>
      <c r="G121" s="58" t="e">
        <f>VLOOKUP(J121,Riders!$A$2:$D$257,4,FALSE)</f>
        <v>#N/A</v>
      </c>
      <c r="H121" s="58" t="s">
        <v>150</v>
      </c>
      <c r="I121" s="58" t="s">
        <v>115</v>
      </c>
      <c r="J121" s="58" t="s">
        <v>5858</v>
      </c>
      <c r="K121" s="63" t="e">
        <f>(C121-VLOOKUP(H121,Riders!$A$2:$C$213,2,FALSE))/365</f>
        <v>#N/A</v>
      </c>
      <c r="L121" s="63" t="e">
        <f>(C121-VLOOKUP(I121,Riders!$A$2:$C$213,2,FALSE))/365</f>
        <v>#N/A</v>
      </c>
      <c r="M121" s="63" t="e">
        <f>(C121-VLOOKUP(J121,Riders!$A$2:$C$213,2,FALSE))/365</f>
        <v>#N/A</v>
      </c>
      <c r="N121" s="58">
        <v>7</v>
      </c>
      <c r="O121" s="58">
        <v>7</v>
      </c>
      <c r="P121">
        <v>12.176</v>
      </c>
      <c r="Q121">
        <v>19.780999999999999</v>
      </c>
      <c r="R121">
        <v>27.21</v>
      </c>
      <c r="S121">
        <v>34.982999999999997</v>
      </c>
      <c r="T121">
        <v>42.634</v>
      </c>
      <c r="U121">
        <v>50.23</v>
      </c>
      <c r="V121" s="131">
        <f t="shared" si="3"/>
        <v>53.752737407923554</v>
      </c>
    </row>
    <row r="122" spans="1:22">
      <c r="A122" s="58" t="s">
        <v>110</v>
      </c>
      <c r="B122" s="58">
        <v>2021</v>
      </c>
      <c r="C122" s="64">
        <v>44489</v>
      </c>
      <c r="D122" s="58" t="s">
        <v>13</v>
      </c>
      <c r="E122" s="58" t="s">
        <v>518</v>
      </c>
      <c r="F122" s="58" t="s">
        <v>518</v>
      </c>
      <c r="G122" s="58" t="str">
        <f>VLOOKUP(J122,Riders!$A$2:$D$257,4,FALSE)</f>
        <v>NGR</v>
      </c>
      <c r="H122" s="58" t="s">
        <v>617</v>
      </c>
      <c r="I122" s="58" t="s">
        <v>532</v>
      </c>
      <c r="J122" s="58" t="s">
        <v>299</v>
      </c>
      <c r="K122" s="63">
        <f>(C122-VLOOKUP(H122,Riders!$A$2:$C$213,2,FALSE))/365</f>
        <v>20.232876712328768</v>
      </c>
      <c r="L122" s="63">
        <f>(C122-VLOOKUP(I122,Riders!$A$2:$C$213,2,FALSE))/365</f>
        <v>20.156164383561645</v>
      </c>
      <c r="M122" s="63">
        <f>(C122-VLOOKUP(J122,Riders!$A$2:$C$213,2,FALSE))/365</f>
        <v>22.6</v>
      </c>
      <c r="N122" s="58">
        <v>8</v>
      </c>
      <c r="O122" s="58">
        <v>8</v>
      </c>
      <c r="P122">
        <v>13.907999999999999</v>
      </c>
      <c r="Q122">
        <v>22.539000000000001</v>
      </c>
      <c r="R122">
        <v>30.981999999999999</v>
      </c>
      <c r="S122">
        <v>39.372</v>
      </c>
      <c r="T122">
        <v>47.56</v>
      </c>
      <c r="U122">
        <v>55.652999999999999</v>
      </c>
      <c r="V122" s="131">
        <f t="shared" si="3"/>
        <v>48.514904856881031</v>
      </c>
    </row>
    <row r="123" spans="1:22">
      <c r="A123" s="58" t="s">
        <v>110</v>
      </c>
      <c r="B123" s="58">
        <v>2021</v>
      </c>
      <c r="C123" s="64">
        <v>44489</v>
      </c>
      <c r="D123" s="58" t="s">
        <v>13</v>
      </c>
      <c r="E123" s="58" t="s">
        <v>595</v>
      </c>
      <c r="F123" s="58">
        <v>1</v>
      </c>
      <c r="G123" s="58" t="str">
        <f>VLOOKUP(J123,Riders!$A$2:$D$257,4,FALSE)</f>
        <v>NGR</v>
      </c>
      <c r="H123" s="58" t="s">
        <v>617</v>
      </c>
      <c r="I123" s="58" t="s">
        <v>532</v>
      </c>
      <c r="J123" s="58" t="s">
        <v>299</v>
      </c>
      <c r="K123" s="63">
        <f>(C123-VLOOKUP(H123,Riders!$A$2:$C$213,2,FALSE))/365</f>
        <v>20.232876712328768</v>
      </c>
      <c r="L123" s="63">
        <f>(C123-VLOOKUP(I123,Riders!$A$2:$C$213,2,FALSE))/365</f>
        <v>20.156164383561645</v>
      </c>
      <c r="M123" s="63">
        <f>(C123-VLOOKUP(J123,Riders!$A$2:$C$213,2,FALSE))/365</f>
        <v>22.6</v>
      </c>
      <c r="N123" s="58">
        <v>1</v>
      </c>
      <c r="O123" s="58">
        <v>8</v>
      </c>
      <c r="P123">
        <v>14.159000000000001</v>
      </c>
      <c r="Q123">
        <v>22.759</v>
      </c>
      <c r="R123">
        <v>31.138000000000002</v>
      </c>
      <c r="S123">
        <v>39.459000000000003</v>
      </c>
      <c r="T123">
        <v>47.654000000000003</v>
      </c>
      <c r="U123">
        <v>55.734000000000002</v>
      </c>
      <c r="V123" s="131">
        <f t="shared" si="3"/>
        <v>48.444396598126815</v>
      </c>
    </row>
    <row r="124" spans="1:22">
      <c r="A124" s="58" t="s">
        <v>110</v>
      </c>
      <c r="B124" s="58">
        <v>2021</v>
      </c>
      <c r="C124" s="64">
        <v>44489</v>
      </c>
      <c r="D124" s="58" t="s">
        <v>13</v>
      </c>
      <c r="E124" s="58" t="s">
        <v>595</v>
      </c>
      <c r="F124" s="58">
        <v>2</v>
      </c>
      <c r="G124" s="58" t="str">
        <f>VLOOKUP(J124,Riders!$A$2:$D$257,4,FALSE)</f>
        <v>GBR</v>
      </c>
      <c r="H124" s="58" t="s">
        <v>186</v>
      </c>
      <c r="I124" s="58" t="s">
        <v>114</v>
      </c>
      <c r="J124" s="58" t="s">
        <v>531</v>
      </c>
      <c r="K124" s="63">
        <f>(C124-VLOOKUP(H124,Riders!$A$2:$C$213,2,FALSE))/365</f>
        <v>22.005479452054793</v>
      </c>
      <c r="L124" s="63">
        <f>(C124-VLOOKUP(I124,Riders!$A$2:$C$213,2,FALSE))/365</f>
        <v>22.471232876712328</v>
      </c>
      <c r="M124" s="63">
        <f>(C124-VLOOKUP(J124,Riders!$A$2:$C$213,2,FALSE))/365</f>
        <v>22.791780821917808</v>
      </c>
      <c r="N124" s="58">
        <v>1</v>
      </c>
      <c r="O124" s="58">
        <v>3</v>
      </c>
      <c r="P124">
        <v>11.579000000000001</v>
      </c>
      <c r="Q124">
        <v>18.971</v>
      </c>
      <c r="R124">
        <v>26.088000000000001</v>
      </c>
      <c r="S124">
        <v>33.203000000000003</v>
      </c>
      <c r="T124">
        <v>40.491999999999997</v>
      </c>
      <c r="U124">
        <v>48.066000000000003</v>
      </c>
      <c r="V124" s="131">
        <f t="shared" si="3"/>
        <v>56.172762451629005</v>
      </c>
    </row>
    <row r="125" spans="1:22">
      <c r="A125" s="58" t="s">
        <v>110</v>
      </c>
      <c r="B125" s="58">
        <v>2021</v>
      </c>
      <c r="C125" s="64">
        <v>44489</v>
      </c>
      <c r="D125" s="58" t="s">
        <v>13</v>
      </c>
      <c r="E125" s="58" t="s">
        <v>595</v>
      </c>
      <c r="F125" s="58">
        <v>2</v>
      </c>
      <c r="G125" s="58" t="str">
        <f>VLOOKUP(J125,Riders!$A$2:$D$257,4,FALSE)</f>
        <v>POL</v>
      </c>
      <c r="H125" s="58" t="s">
        <v>100</v>
      </c>
      <c r="I125" s="58" t="s">
        <v>101</v>
      </c>
      <c r="J125" s="58" t="s">
        <v>46</v>
      </c>
      <c r="K125" s="63" t="e">
        <f>(C125-VLOOKUP(H125,Riders!$A$2:$C$213,2,FALSE))/365</f>
        <v>#N/A</v>
      </c>
      <c r="L125" s="63" t="e">
        <f>(C125-VLOOKUP(I125,Riders!$A$2:$C$213,2,FALSE))/365</f>
        <v>#N/A</v>
      </c>
      <c r="M125" s="63" t="e">
        <f>(C125-VLOOKUP(J125,Riders!$A$2:$C$213,2,FALSE))/365</f>
        <v>#N/A</v>
      </c>
      <c r="N125" s="58">
        <v>2</v>
      </c>
      <c r="O125" s="58">
        <v>6</v>
      </c>
      <c r="P125">
        <v>11.827</v>
      </c>
      <c r="Q125">
        <v>19.391999999999999</v>
      </c>
      <c r="R125">
        <v>26.367999999999999</v>
      </c>
      <c r="S125">
        <v>33.387</v>
      </c>
      <c r="T125">
        <v>40.634</v>
      </c>
      <c r="U125">
        <v>48.155999999999999</v>
      </c>
      <c r="V125" s="131">
        <f t="shared" si="3"/>
        <v>56.067779715923251</v>
      </c>
    </row>
    <row r="126" spans="1:22">
      <c r="A126" s="58" t="s">
        <v>110</v>
      </c>
      <c r="B126" s="58">
        <v>2021</v>
      </c>
      <c r="C126" s="64">
        <v>44489</v>
      </c>
      <c r="D126" s="58" t="s">
        <v>13</v>
      </c>
      <c r="E126" s="58" t="s">
        <v>595</v>
      </c>
      <c r="F126" s="58">
        <v>3</v>
      </c>
      <c r="G126" s="58" t="str">
        <f>VLOOKUP(J126,Riders!$A$2:$D$257,4,FALSE)</f>
        <v>JPN</v>
      </c>
      <c r="H126" s="58" t="s">
        <v>39</v>
      </c>
      <c r="I126" s="58" t="s">
        <v>42</v>
      </c>
      <c r="J126" s="58" t="s">
        <v>45</v>
      </c>
      <c r="K126" s="63">
        <f>(C126-VLOOKUP(H126,Riders!$A$2:$C$213,2,FALSE))/365</f>
        <v>27.194520547945206</v>
      </c>
      <c r="L126" s="63">
        <f>(C126-VLOOKUP(I126,Riders!$A$2:$C$213,2,FALSE))/365</f>
        <v>22.884931506849316</v>
      </c>
      <c r="M126" s="63">
        <f>(C126-VLOOKUP(J126,Riders!$A$2:$C$213,2,FALSE))/365</f>
        <v>30.660273972602738</v>
      </c>
      <c r="N126" s="58">
        <v>1</v>
      </c>
      <c r="O126" s="58">
        <v>4</v>
      </c>
      <c r="P126">
        <v>12.47</v>
      </c>
      <c r="Q126">
        <v>20.228000000000002</v>
      </c>
      <c r="R126">
        <v>27.22</v>
      </c>
      <c r="S126">
        <v>34.223999999999997</v>
      </c>
      <c r="T126">
        <v>41.295999999999999</v>
      </c>
      <c r="U126">
        <v>48.622</v>
      </c>
      <c r="V126" s="131">
        <f t="shared" si="3"/>
        <v>55.530418329151416</v>
      </c>
    </row>
    <row r="127" spans="1:22">
      <c r="A127" s="58" t="s">
        <v>110</v>
      </c>
      <c r="B127" s="58">
        <v>2021</v>
      </c>
      <c r="C127" s="64">
        <v>44489</v>
      </c>
      <c r="D127" s="58" t="s">
        <v>13</v>
      </c>
      <c r="E127" s="58" t="s">
        <v>595</v>
      </c>
      <c r="F127" s="58">
        <v>3</v>
      </c>
      <c r="G127" s="58" t="str">
        <f>VLOOKUP(J127,Riders!$A$2:$D$257,4,FALSE)</f>
        <v>CAN</v>
      </c>
      <c r="H127" s="58" t="s">
        <v>26</v>
      </c>
      <c r="I127" s="58" t="s">
        <v>33</v>
      </c>
      <c r="J127" s="58" t="s">
        <v>41</v>
      </c>
      <c r="K127" s="63">
        <f>(C127-VLOOKUP(H127,Riders!$A$2:$C$213,2,FALSE))/365</f>
        <v>23.413698630136988</v>
      </c>
      <c r="L127" s="63">
        <f>(C127-VLOOKUP(I127,Riders!$A$2:$C$213,2,FALSE))/365</f>
        <v>27.917808219178081</v>
      </c>
      <c r="M127" s="63">
        <f>(C127-VLOOKUP(J127,Riders!$A$2:$C$213,2,FALSE))/365</f>
        <v>26.013698630136986</v>
      </c>
      <c r="N127" s="58">
        <v>2</v>
      </c>
      <c r="O127" s="58">
        <v>5</v>
      </c>
      <c r="P127" t="s">
        <v>212</v>
      </c>
      <c r="Q127" t="s">
        <v>212</v>
      </c>
      <c r="R127" t="s">
        <v>212</v>
      </c>
      <c r="S127" t="s">
        <v>212</v>
      </c>
      <c r="T127" t="s">
        <v>212</v>
      </c>
      <c r="U127" t="s">
        <v>212</v>
      </c>
      <c r="V127" s="131" t="e">
        <f t="shared" si="3"/>
        <v>#VALUE!</v>
      </c>
    </row>
    <row r="128" spans="1:22">
      <c r="A128" s="58" t="s">
        <v>110</v>
      </c>
      <c r="B128" s="58">
        <v>2021</v>
      </c>
      <c r="C128" s="64">
        <v>44489</v>
      </c>
      <c r="D128" s="58" t="s">
        <v>13</v>
      </c>
      <c r="E128" s="58" t="s">
        <v>595</v>
      </c>
      <c r="F128" s="58">
        <v>4</v>
      </c>
      <c r="G128" s="58" t="str">
        <f>VLOOKUP(J128,Riders!$A$2:$D$257,4,FALSE)</f>
        <v>RCF</v>
      </c>
      <c r="H128" s="58" t="s">
        <v>539</v>
      </c>
      <c r="I128" s="58" t="s">
        <v>113</v>
      </c>
      <c r="J128" s="58" t="s">
        <v>111</v>
      </c>
      <c r="K128" s="63" t="e">
        <f>(C128-VLOOKUP(H128,Riders!$A$2:$C$213,2,FALSE))/365</f>
        <v>#N/A</v>
      </c>
      <c r="L128" s="63" t="e">
        <f>(C128-VLOOKUP(I128,Riders!$A$2:$C$213,2,FALSE))/365</f>
        <v>#N/A</v>
      </c>
      <c r="M128" s="63" t="e">
        <f>(C128-VLOOKUP(J128,Riders!$A$2:$C$213,2,FALSE))/365</f>
        <v>#N/A</v>
      </c>
      <c r="N128" s="58">
        <v>1</v>
      </c>
      <c r="O128" s="58">
        <v>2</v>
      </c>
      <c r="P128">
        <v>11.382</v>
      </c>
      <c r="Q128">
        <v>18.571999999999999</v>
      </c>
      <c r="R128">
        <v>25.393000000000001</v>
      </c>
      <c r="S128">
        <v>32.335999999999999</v>
      </c>
      <c r="T128">
        <v>39.552</v>
      </c>
      <c r="U128">
        <v>47.042999999999999</v>
      </c>
      <c r="V128" s="131">
        <f t="shared" si="3"/>
        <v>57.394298832982592</v>
      </c>
    </row>
    <row r="129" spans="1:22">
      <c r="A129" s="58" t="s">
        <v>110</v>
      </c>
      <c r="B129" s="58">
        <v>2021</v>
      </c>
      <c r="C129" s="64">
        <v>44489</v>
      </c>
      <c r="D129" s="58" t="s">
        <v>13</v>
      </c>
      <c r="E129" s="58" t="s">
        <v>595</v>
      </c>
      <c r="F129" s="58">
        <v>4</v>
      </c>
      <c r="G129" s="58" t="e">
        <f>VLOOKUP(J129,Riders!$A$2:$D$257,4,FALSE)</f>
        <v>#N/A</v>
      </c>
      <c r="H129" s="58" t="s">
        <v>150</v>
      </c>
      <c r="I129" s="58" t="s">
        <v>115</v>
      </c>
      <c r="J129" s="58" t="s">
        <v>5858</v>
      </c>
      <c r="K129" s="63" t="e">
        <f>(C129-VLOOKUP(H129,Riders!$A$2:$C$213,2,FALSE))/365</f>
        <v>#N/A</v>
      </c>
      <c r="L129" s="63" t="e">
        <f>(C129-VLOOKUP(I129,Riders!$A$2:$C$213,2,FALSE))/365</f>
        <v>#N/A</v>
      </c>
      <c r="M129" s="63" t="e">
        <f>(C129-VLOOKUP(J129,Riders!$A$2:$C$213,2,FALSE))/365</f>
        <v>#N/A</v>
      </c>
      <c r="N129" s="58">
        <v>2</v>
      </c>
      <c r="O129" s="58">
        <v>7</v>
      </c>
      <c r="P129">
        <v>12.154999999999999</v>
      </c>
      <c r="Q129">
        <v>19.739999999999998</v>
      </c>
      <c r="R129">
        <v>27.088000000000001</v>
      </c>
      <c r="S129">
        <v>34.777000000000001</v>
      </c>
      <c r="T129">
        <v>42.433</v>
      </c>
      <c r="U129">
        <v>50.042999999999999</v>
      </c>
      <c r="V129" s="131">
        <f t="shared" si="3"/>
        <v>53.953599904082488</v>
      </c>
    </row>
    <row r="130" spans="1:22">
      <c r="A130" s="58" t="s">
        <v>110</v>
      </c>
      <c r="B130" s="58">
        <v>2021</v>
      </c>
      <c r="C130" s="64">
        <v>44489</v>
      </c>
      <c r="D130" s="58" t="s">
        <v>13</v>
      </c>
      <c r="E130" s="58" t="s">
        <v>595</v>
      </c>
      <c r="F130" s="58">
        <v>5</v>
      </c>
      <c r="G130" s="58" t="str">
        <f>VLOOKUP(J130,Riders!$A$2:$D$257,4,FALSE)</f>
        <v>GER</v>
      </c>
      <c r="H130" s="58" t="s">
        <v>14</v>
      </c>
      <c r="I130" s="58" t="s">
        <v>22</v>
      </c>
      <c r="J130" s="58" t="s">
        <v>23</v>
      </c>
      <c r="K130" s="63">
        <f>(C130-VLOOKUP(H130,Riders!$A$2:$C$213,2,FALSE))/365</f>
        <v>121.88767123287671</v>
      </c>
      <c r="L130" s="63">
        <f>(C130-VLOOKUP(I130,Riders!$A$2:$C$213,2,FALSE))/365</f>
        <v>121.88767123287671</v>
      </c>
      <c r="M130" s="63">
        <f>(C130-VLOOKUP(J130,Riders!$A$2:$C$213,2,FALSE))/365</f>
        <v>24.106849315068494</v>
      </c>
      <c r="N130" s="58">
        <v>1</v>
      </c>
      <c r="O130" s="58">
        <v>1</v>
      </c>
      <c r="P130">
        <v>11.612</v>
      </c>
      <c r="Q130">
        <v>18.91</v>
      </c>
      <c r="R130">
        <v>25.728000000000002</v>
      </c>
      <c r="S130">
        <v>32.384999999999998</v>
      </c>
      <c r="T130">
        <v>39.256</v>
      </c>
      <c r="U130">
        <v>46.357999999999997</v>
      </c>
      <c r="V130" s="131">
        <f t="shared" si="3"/>
        <v>58.242374563182196</v>
      </c>
    </row>
    <row r="131" spans="1:22">
      <c r="A131" s="58" t="s">
        <v>110</v>
      </c>
      <c r="B131" s="58">
        <v>2021</v>
      </c>
      <c r="C131" s="64">
        <v>44489</v>
      </c>
      <c r="D131" s="58" t="s">
        <v>13</v>
      </c>
      <c r="E131" s="58" t="s">
        <v>209</v>
      </c>
      <c r="F131" s="58" t="s">
        <v>210</v>
      </c>
      <c r="G131" s="58" t="str">
        <f>VLOOKUP(J131,Riders!$A$2:$D$257,4,FALSE)</f>
        <v>GER</v>
      </c>
      <c r="H131" s="58" t="s">
        <v>14</v>
      </c>
      <c r="I131" s="58" t="s">
        <v>22</v>
      </c>
      <c r="J131" s="58" t="s">
        <v>23</v>
      </c>
      <c r="K131" s="58"/>
      <c r="L131" s="58"/>
      <c r="M131" s="58"/>
      <c r="N131" s="58">
        <v>1</v>
      </c>
      <c r="O131" s="58">
        <v>1</v>
      </c>
      <c r="P131">
        <v>11.532999999999999</v>
      </c>
      <c r="Q131">
        <v>18.783999999999999</v>
      </c>
      <c r="R131">
        <v>25.579000000000001</v>
      </c>
      <c r="S131">
        <v>32.197000000000003</v>
      </c>
      <c r="T131">
        <v>39.018000000000001</v>
      </c>
      <c r="U131">
        <v>46.064</v>
      </c>
      <c r="V131" s="131">
        <f t="shared" si="3"/>
        <v>58.614102118791244</v>
      </c>
    </row>
    <row r="132" spans="1:22">
      <c r="A132" s="58" t="s">
        <v>110</v>
      </c>
      <c r="B132" s="58">
        <v>2021</v>
      </c>
      <c r="C132" s="64">
        <v>44489</v>
      </c>
      <c r="D132" s="58" t="s">
        <v>13</v>
      </c>
      <c r="E132" s="58" t="s">
        <v>209</v>
      </c>
      <c r="F132" s="58" t="s">
        <v>210</v>
      </c>
      <c r="G132" s="58" t="str">
        <f>VLOOKUP(J132,Riders!$A$2:$D$257,4,FALSE)</f>
        <v>RCF</v>
      </c>
      <c r="H132" s="58" t="s">
        <v>539</v>
      </c>
      <c r="I132" s="58" t="s">
        <v>113</v>
      </c>
      <c r="J132" s="58" t="s">
        <v>125</v>
      </c>
      <c r="K132" s="58"/>
      <c r="L132" s="58"/>
      <c r="M132" s="58"/>
      <c r="N132" s="58">
        <v>2</v>
      </c>
      <c r="O132" s="58">
        <v>2</v>
      </c>
      <c r="P132">
        <v>11.381</v>
      </c>
      <c r="Q132">
        <v>18.669</v>
      </c>
      <c r="R132">
        <v>25.542999999999999</v>
      </c>
      <c r="S132">
        <v>32.521000000000001</v>
      </c>
      <c r="T132">
        <v>39.536999999999999</v>
      </c>
      <c r="U132">
        <v>46.718000000000004</v>
      </c>
      <c r="V132" s="131">
        <f t="shared" si="3"/>
        <v>57.793569930219611</v>
      </c>
    </row>
    <row r="133" spans="1:22">
      <c r="A133" s="58" t="s">
        <v>110</v>
      </c>
      <c r="B133" s="58">
        <v>2021</v>
      </c>
      <c r="C133" s="64">
        <v>44489</v>
      </c>
      <c r="D133" s="58" t="s">
        <v>13</v>
      </c>
      <c r="E133" s="58" t="s">
        <v>209</v>
      </c>
      <c r="F133" s="58" t="s">
        <v>211</v>
      </c>
      <c r="G133" s="58" t="str">
        <f>VLOOKUP(J133,Riders!$A$2:$D$257,4,FALSE)</f>
        <v>GBR</v>
      </c>
      <c r="H133" s="58" t="s">
        <v>24</v>
      </c>
      <c r="I133" s="58" t="s">
        <v>114</v>
      </c>
      <c r="J133" s="58" t="s">
        <v>531</v>
      </c>
      <c r="K133" s="58"/>
      <c r="L133" s="58"/>
      <c r="M133" s="58"/>
      <c r="N133" s="58">
        <v>3</v>
      </c>
      <c r="O133" s="58">
        <v>3</v>
      </c>
      <c r="P133">
        <v>11.715</v>
      </c>
      <c r="Q133">
        <v>19.09</v>
      </c>
      <c r="R133">
        <v>26.091000000000001</v>
      </c>
      <c r="S133">
        <v>33.228000000000002</v>
      </c>
      <c r="T133">
        <v>40.51</v>
      </c>
      <c r="U133">
        <v>48.058999999999997</v>
      </c>
      <c r="V133" s="131">
        <f t="shared" si="3"/>
        <v>56.180944256018648</v>
      </c>
    </row>
    <row r="134" spans="1:22">
      <c r="A134" s="58" t="s">
        <v>110</v>
      </c>
      <c r="B134" s="58">
        <v>2021</v>
      </c>
      <c r="C134" s="64">
        <v>44489</v>
      </c>
      <c r="D134" s="58" t="s">
        <v>13</v>
      </c>
      <c r="E134" s="58" t="s">
        <v>209</v>
      </c>
      <c r="F134" s="58" t="s">
        <v>211</v>
      </c>
      <c r="G134" s="58" t="str">
        <f>VLOOKUP(J134,Riders!$A$2:$D$257,4,FALSE)</f>
        <v>JPN</v>
      </c>
      <c r="H134" s="58" t="s">
        <v>39</v>
      </c>
      <c r="I134" s="58" t="s">
        <v>42</v>
      </c>
      <c r="J134" s="58" t="s">
        <v>45</v>
      </c>
      <c r="K134" s="58"/>
      <c r="L134" s="58"/>
      <c r="M134" s="58"/>
      <c r="N134" s="58">
        <v>4</v>
      </c>
      <c r="O134" s="58">
        <v>4</v>
      </c>
      <c r="P134">
        <v>12.473000000000001</v>
      </c>
      <c r="Q134">
        <v>20.221</v>
      </c>
      <c r="R134">
        <v>27.331</v>
      </c>
      <c r="S134">
        <v>34.35</v>
      </c>
      <c r="T134">
        <v>41.356999999999999</v>
      </c>
      <c r="U134">
        <v>48.612000000000002</v>
      </c>
      <c r="V134" s="131">
        <f t="shared" si="3"/>
        <v>55.541841520612195</v>
      </c>
    </row>
    <row r="135" spans="1:22">
      <c r="A135" s="58" t="s">
        <v>71</v>
      </c>
      <c r="B135" s="58">
        <v>2021</v>
      </c>
      <c r="C135" s="64">
        <v>44448</v>
      </c>
      <c r="D135" s="58" t="s">
        <v>72</v>
      </c>
      <c r="E135" s="73" t="s">
        <v>518</v>
      </c>
      <c r="F135" s="73" t="s">
        <v>518</v>
      </c>
      <c r="G135" s="19" t="s">
        <v>21</v>
      </c>
      <c r="H135" s="19" t="s">
        <v>117</v>
      </c>
      <c r="I135" s="19" t="s">
        <v>119</v>
      </c>
      <c r="J135" s="19" t="s">
        <v>20</v>
      </c>
      <c r="K135" s="19"/>
      <c r="L135" s="19"/>
      <c r="M135" s="19"/>
      <c r="N135" s="73">
        <v>1</v>
      </c>
      <c r="O135" s="19">
        <v>1</v>
      </c>
      <c r="P135">
        <v>12.318</v>
      </c>
      <c r="Q135">
        <v>20.035</v>
      </c>
      <c r="R135">
        <v>27.132000000000001</v>
      </c>
      <c r="S135">
        <v>34.332999999999998</v>
      </c>
      <c r="T135">
        <v>41.170999999999999</v>
      </c>
      <c r="U135">
        <v>48.204999999999998</v>
      </c>
      <c r="V135" s="131">
        <f t="shared" si="3"/>
        <v>56.01078726273208</v>
      </c>
    </row>
    <row r="136" spans="1:22">
      <c r="A136" s="58" t="s">
        <v>71</v>
      </c>
      <c r="B136" s="58">
        <v>2021</v>
      </c>
      <c r="C136" s="64">
        <v>44448</v>
      </c>
      <c r="D136" s="58" t="s">
        <v>72</v>
      </c>
      <c r="E136" s="73" t="s">
        <v>518</v>
      </c>
      <c r="F136" s="73" t="s">
        <v>518</v>
      </c>
      <c r="G136" s="19" t="s">
        <v>47</v>
      </c>
      <c r="H136" s="19" t="s">
        <v>100</v>
      </c>
      <c r="I136" s="19" t="s">
        <v>101</v>
      </c>
      <c r="J136" s="19" t="s">
        <v>46</v>
      </c>
      <c r="K136" s="19"/>
      <c r="L136" s="19"/>
      <c r="M136" s="19"/>
      <c r="N136" s="73">
        <v>2</v>
      </c>
      <c r="O136" s="19">
        <v>2</v>
      </c>
      <c r="P136">
        <v>11.680999999999999</v>
      </c>
      <c r="Q136">
        <v>19.370999999999999</v>
      </c>
      <c r="R136">
        <v>26.492999999999999</v>
      </c>
      <c r="S136">
        <v>33.747999999999998</v>
      </c>
      <c r="T136">
        <v>41.115000000000002</v>
      </c>
      <c r="U136">
        <v>48.765999999999998</v>
      </c>
      <c r="V136" s="131">
        <f t="shared" si="3"/>
        <v>55.366443833818643</v>
      </c>
    </row>
    <row r="137" spans="1:22">
      <c r="A137" s="58" t="s">
        <v>71</v>
      </c>
      <c r="B137" s="58">
        <v>2021</v>
      </c>
      <c r="C137" s="64">
        <v>44448</v>
      </c>
      <c r="D137" s="58" t="s">
        <v>72</v>
      </c>
      <c r="E137" s="73" t="s">
        <v>518</v>
      </c>
      <c r="F137" s="73" t="s">
        <v>518</v>
      </c>
      <c r="G137" s="19" t="s">
        <v>27</v>
      </c>
      <c r="H137" s="19" t="s">
        <v>536</v>
      </c>
      <c r="I137" s="19" t="s">
        <v>41</v>
      </c>
      <c r="J137" s="19" t="s">
        <v>118</v>
      </c>
      <c r="K137" s="19"/>
      <c r="L137" s="19"/>
      <c r="M137" s="19"/>
      <c r="N137" s="73">
        <v>3</v>
      </c>
      <c r="O137" s="19">
        <v>3</v>
      </c>
      <c r="P137">
        <v>12.907</v>
      </c>
      <c r="Q137">
        <v>20.815000000000001</v>
      </c>
      <c r="R137">
        <v>27.734999999999999</v>
      </c>
      <c r="S137">
        <v>34.795000000000002</v>
      </c>
      <c r="T137">
        <v>41.768000000000001</v>
      </c>
      <c r="U137">
        <v>49.040999999999997</v>
      </c>
      <c r="V137" s="131">
        <f t="shared" si="3"/>
        <v>55.05597357313269</v>
      </c>
    </row>
    <row r="138" spans="1:22">
      <c r="A138" s="58" t="s">
        <v>71</v>
      </c>
      <c r="B138" s="58">
        <v>2021</v>
      </c>
      <c r="C138" s="64">
        <v>44448</v>
      </c>
      <c r="D138" s="58" t="s">
        <v>72</v>
      </c>
      <c r="E138" s="73" t="s">
        <v>518</v>
      </c>
      <c r="F138" s="73" t="s">
        <v>518</v>
      </c>
      <c r="G138" s="19" t="s">
        <v>59</v>
      </c>
      <c r="H138" s="19" t="s">
        <v>4973</v>
      </c>
      <c r="I138" s="19" t="s">
        <v>535</v>
      </c>
      <c r="J138" s="19" t="s">
        <v>296</v>
      </c>
      <c r="K138" s="19"/>
      <c r="L138" s="19"/>
      <c r="M138" s="19"/>
      <c r="N138" s="73">
        <v>4</v>
      </c>
      <c r="O138" s="19">
        <v>4</v>
      </c>
      <c r="P138">
        <v>13.007999999999999</v>
      </c>
      <c r="Q138">
        <v>20.783000000000001</v>
      </c>
      <c r="R138">
        <v>28.356000000000002</v>
      </c>
      <c r="S138">
        <v>35.994999999999997</v>
      </c>
      <c r="T138">
        <v>43.857999999999997</v>
      </c>
      <c r="U138">
        <v>51.843000000000004</v>
      </c>
      <c r="V138" s="131">
        <f t="shared" si="3"/>
        <v>52.080319425959139</v>
      </c>
    </row>
    <row r="139" spans="1:22">
      <c r="A139" s="58" t="s">
        <v>71</v>
      </c>
      <c r="B139" s="58">
        <v>2021</v>
      </c>
      <c r="C139" s="64">
        <v>44448</v>
      </c>
      <c r="D139" s="58" t="s">
        <v>72</v>
      </c>
      <c r="E139" s="73" t="s">
        <v>518</v>
      </c>
      <c r="F139" s="73" t="s">
        <v>518</v>
      </c>
      <c r="G139" s="19" t="s">
        <v>70</v>
      </c>
      <c r="H139" s="19" t="s">
        <v>617</v>
      </c>
      <c r="I139" s="19" t="s">
        <v>532</v>
      </c>
      <c r="J139" s="19" t="s">
        <v>299</v>
      </c>
      <c r="K139" s="19"/>
      <c r="L139" s="19"/>
      <c r="M139" s="19"/>
      <c r="N139" s="73">
        <v>5</v>
      </c>
      <c r="O139" s="19">
        <v>5</v>
      </c>
      <c r="P139">
        <v>13.752000000000001</v>
      </c>
      <c r="Q139">
        <v>22.372</v>
      </c>
      <c r="R139">
        <v>31.381</v>
      </c>
      <c r="S139">
        <v>39.853000000000002</v>
      </c>
      <c r="T139">
        <v>47.945999999999998</v>
      </c>
      <c r="U139">
        <v>56.066000000000003</v>
      </c>
      <c r="V139" s="131">
        <f t="shared" si="3"/>
        <v>48.157528626975349</v>
      </c>
    </row>
    <row r="140" spans="1:22">
      <c r="A140" s="58" t="s">
        <v>71</v>
      </c>
      <c r="B140" s="58">
        <v>2021</v>
      </c>
      <c r="C140" s="64">
        <v>44448</v>
      </c>
      <c r="D140" s="58" t="s">
        <v>72</v>
      </c>
      <c r="E140" s="73" t="s">
        <v>595</v>
      </c>
      <c r="F140" s="73">
        <v>1</v>
      </c>
      <c r="G140" s="19" t="s">
        <v>47</v>
      </c>
      <c r="H140" s="19" t="s">
        <v>100</v>
      </c>
      <c r="I140" s="19" t="s">
        <v>101</v>
      </c>
      <c r="J140" s="19" t="s">
        <v>46</v>
      </c>
      <c r="K140" s="19"/>
      <c r="L140" s="19"/>
      <c r="M140" s="19"/>
      <c r="N140" s="73">
        <v>1</v>
      </c>
      <c r="O140" s="19">
        <v>2</v>
      </c>
      <c r="P140">
        <v>11.727</v>
      </c>
      <c r="Q140">
        <v>19.417999999999999</v>
      </c>
      <c r="R140">
        <v>26.48</v>
      </c>
      <c r="S140">
        <v>33.707999999999998</v>
      </c>
      <c r="T140">
        <v>41.021999999999998</v>
      </c>
      <c r="U140">
        <v>48.575000000000003</v>
      </c>
      <c r="V140" s="131">
        <f t="shared" si="3"/>
        <v>55.584148224395264</v>
      </c>
    </row>
    <row r="141" spans="1:22">
      <c r="A141" s="58" t="s">
        <v>71</v>
      </c>
      <c r="B141" s="58">
        <v>2021</v>
      </c>
      <c r="C141" s="64">
        <v>44448</v>
      </c>
      <c r="D141" s="58" t="s">
        <v>72</v>
      </c>
      <c r="E141" s="73" t="s">
        <v>595</v>
      </c>
      <c r="F141" s="73">
        <v>1</v>
      </c>
      <c r="G141" s="19" t="s">
        <v>27</v>
      </c>
      <c r="H141" s="19" t="s">
        <v>536</v>
      </c>
      <c r="I141" s="19" t="s">
        <v>41</v>
      </c>
      <c r="J141" s="19" t="s">
        <v>118</v>
      </c>
      <c r="K141" s="19"/>
      <c r="L141" s="19"/>
      <c r="M141" s="19"/>
      <c r="N141" s="73">
        <v>2</v>
      </c>
      <c r="O141" s="19">
        <v>3</v>
      </c>
      <c r="P141">
        <v>13.294</v>
      </c>
      <c r="Q141">
        <v>21.187999999999999</v>
      </c>
      <c r="R141">
        <v>28.259</v>
      </c>
      <c r="S141">
        <v>35.320999999999998</v>
      </c>
      <c r="T141">
        <v>42.45</v>
      </c>
      <c r="U141">
        <v>49.747999999999998</v>
      </c>
      <c r="V141" s="131">
        <f t="shared" si="3"/>
        <v>54.273538634718989</v>
      </c>
    </row>
    <row r="142" spans="1:22">
      <c r="A142" s="58" t="s">
        <v>71</v>
      </c>
      <c r="B142" s="58">
        <v>2021</v>
      </c>
      <c r="C142" s="64">
        <v>44448</v>
      </c>
      <c r="D142" s="58" t="s">
        <v>72</v>
      </c>
      <c r="E142" s="73" t="s">
        <v>595</v>
      </c>
      <c r="F142" s="73">
        <v>2</v>
      </c>
      <c r="G142" s="19" t="s">
        <v>21</v>
      </c>
      <c r="H142" s="19" t="s">
        <v>117</v>
      </c>
      <c r="I142" s="19" t="s">
        <v>119</v>
      </c>
      <c r="J142" s="19" t="s">
        <v>20</v>
      </c>
      <c r="K142" s="19"/>
      <c r="L142" s="19"/>
      <c r="M142" s="19"/>
      <c r="N142" s="73">
        <v>1</v>
      </c>
      <c r="O142" s="19">
        <v>1</v>
      </c>
      <c r="P142">
        <v>12.191000000000001</v>
      </c>
      <c r="Q142">
        <v>19.792999999999999</v>
      </c>
      <c r="R142">
        <v>26.835000000000001</v>
      </c>
      <c r="S142">
        <v>33.951000000000001</v>
      </c>
      <c r="T142">
        <v>40.722000000000001</v>
      </c>
      <c r="U142">
        <v>47.683</v>
      </c>
      <c r="V142" s="131">
        <f t="shared" si="3"/>
        <v>56.623954029738059</v>
      </c>
    </row>
    <row r="143" spans="1:22">
      <c r="A143" s="58" t="s">
        <v>71</v>
      </c>
      <c r="B143" s="58">
        <v>2021</v>
      </c>
      <c r="C143" s="64">
        <v>44448</v>
      </c>
      <c r="D143" s="58" t="s">
        <v>72</v>
      </c>
      <c r="E143" s="73" t="s">
        <v>595</v>
      </c>
      <c r="F143" s="73">
        <v>2</v>
      </c>
      <c r="G143" s="19" t="s">
        <v>59</v>
      </c>
      <c r="H143" s="19" t="s">
        <v>4973</v>
      </c>
      <c r="I143" s="19" t="s">
        <v>535</v>
      </c>
      <c r="J143" s="19" t="s">
        <v>296</v>
      </c>
      <c r="K143" s="19"/>
      <c r="L143" s="19"/>
      <c r="M143" s="19"/>
      <c r="N143" s="73">
        <v>2</v>
      </c>
      <c r="O143" s="19">
        <v>4</v>
      </c>
      <c r="P143">
        <v>13.208</v>
      </c>
      <c r="Q143">
        <v>20.849</v>
      </c>
      <c r="R143">
        <v>28.643999999999998</v>
      </c>
      <c r="S143">
        <v>36.110999999999997</v>
      </c>
      <c r="T143">
        <v>43.823999999999998</v>
      </c>
      <c r="U143">
        <v>51.584000000000003</v>
      </c>
      <c r="V143" s="131">
        <f t="shared" si="3"/>
        <v>52.341811414392055</v>
      </c>
    </row>
    <row r="144" spans="1:22">
      <c r="A144" s="58" t="s">
        <v>71</v>
      </c>
      <c r="B144" s="58">
        <v>2021</v>
      </c>
      <c r="C144" s="64">
        <v>44448</v>
      </c>
      <c r="D144" s="58" t="s">
        <v>72</v>
      </c>
      <c r="E144" s="73" t="s">
        <v>209</v>
      </c>
      <c r="F144" s="73" t="s">
        <v>210</v>
      </c>
      <c r="G144" s="19" t="s">
        <v>21</v>
      </c>
      <c r="H144" s="19" t="s">
        <v>117</v>
      </c>
      <c r="I144" s="19" t="s">
        <v>119</v>
      </c>
      <c r="J144" s="19" t="s">
        <v>20</v>
      </c>
      <c r="K144" s="19"/>
      <c r="L144" s="19"/>
      <c r="M144" s="19"/>
      <c r="N144" s="73">
        <v>1</v>
      </c>
      <c r="O144" s="19">
        <v>1</v>
      </c>
      <c r="P144">
        <v>12.121</v>
      </c>
      <c r="Q144">
        <v>19.707999999999998</v>
      </c>
      <c r="R144">
        <v>26.931999999999999</v>
      </c>
      <c r="S144">
        <v>34.121000000000002</v>
      </c>
      <c r="T144">
        <v>40.982999999999997</v>
      </c>
      <c r="U144">
        <v>47.969000000000001</v>
      </c>
      <c r="V144" s="131">
        <f t="shared" si="3"/>
        <v>56.286351602076337</v>
      </c>
    </row>
    <row r="145" spans="1:22">
      <c r="A145" s="58" t="s">
        <v>71</v>
      </c>
      <c r="B145" s="58">
        <v>2021</v>
      </c>
      <c r="C145" s="64">
        <v>44448</v>
      </c>
      <c r="D145" s="58" t="s">
        <v>72</v>
      </c>
      <c r="E145" s="73" t="s">
        <v>209</v>
      </c>
      <c r="F145" s="73" t="s">
        <v>210</v>
      </c>
      <c r="G145" s="19" t="s">
        <v>47</v>
      </c>
      <c r="H145" s="19" t="s">
        <v>100</v>
      </c>
      <c r="I145" s="19" t="s">
        <v>101</v>
      </c>
      <c r="J145" s="19" t="s">
        <v>46</v>
      </c>
      <c r="K145" s="19"/>
      <c r="L145" s="19"/>
      <c r="M145" s="19"/>
      <c r="N145" s="73">
        <v>2</v>
      </c>
      <c r="O145" s="19">
        <v>2</v>
      </c>
      <c r="P145">
        <v>11.832000000000001</v>
      </c>
      <c r="Q145">
        <v>19.548999999999999</v>
      </c>
      <c r="R145">
        <v>26.64</v>
      </c>
      <c r="S145">
        <v>33.848999999999997</v>
      </c>
      <c r="T145">
        <v>41.14</v>
      </c>
      <c r="U145">
        <v>48.634</v>
      </c>
      <c r="V145" s="131">
        <f t="shared" si="3"/>
        <v>55.516716700250853</v>
      </c>
    </row>
    <row r="146" spans="1:22">
      <c r="A146" s="58" t="s">
        <v>71</v>
      </c>
      <c r="B146" s="58">
        <v>2021</v>
      </c>
      <c r="C146" s="64">
        <v>44448</v>
      </c>
      <c r="D146" s="58" t="s">
        <v>72</v>
      </c>
      <c r="E146" s="73" t="s">
        <v>209</v>
      </c>
      <c r="F146" s="73" t="s">
        <v>211</v>
      </c>
      <c r="G146" s="19" t="s">
        <v>27</v>
      </c>
      <c r="H146" s="19" t="s">
        <v>536</v>
      </c>
      <c r="I146" s="19" t="s">
        <v>41</v>
      </c>
      <c r="J146" s="19" t="s">
        <v>118</v>
      </c>
      <c r="K146" s="19"/>
      <c r="L146" s="19"/>
      <c r="M146" s="19"/>
      <c r="N146" s="73">
        <v>3</v>
      </c>
      <c r="O146" s="19">
        <v>3</v>
      </c>
      <c r="P146">
        <v>13.083</v>
      </c>
      <c r="Q146">
        <v>20.908999999999999</v>
      </c>
      <c r="R146">
        <v>27.968</v>
      </c>
      <c r="S146">
        <v>35.030999999999999</v>
      </c>
      <c r="T146">
        <v>42.088000000000001</v>
      </c>
      <c r="U146">
        <v>49.360999999999997</v>
      </c>
      <c r="V146" s="131">
        <f t="shared" si="3"/>
        <v>54.699053908956465</v>
      </c>
    </row>
    <row r="147" spans="1:22">
      <c r="A147" s="58" t="s">
        <v>71</v>
      </c>
      <c r="B147" s="58">
        <v>2021</v>
      </c>
      <c r="C147" s="64">
        <v>44448</v>
      </c>
      <c r="D147" s="58" t="s">
        <v>72</v>
      </c>
      <c r="E147" s="73" t="s">
        <v>209</v>
      </c>
      <c r="F147" s="73" t="s">
        <v>211</v>
      </c>
      <c r="G147" s="19" t="s">
        <v>59</v>
      </c>
      <c r="H147" s="19" t="s">
        <v>4973</v>
      </c>
      <c r="I147" s="19" t="s">
        <v>535</v>
      </c>
      <c r="J147" s="19" t="s">
        <v>296</v>
      </c>
      <c r="K147" s="19"/>
      <c r="L147" s="19"/>
      <c r="M147" s="19"/>
      <c r="N147" s="73">
        <v>4</v>
      </c>
      <c r="O147" s="19">
        <v>4</v>
      </c>
      <c r="P147">
        <v>13.38</v>
      </c>
      <c r="Q147">
        <v>21.24</v>
      </c>
      <c r="R147">
        <v>28.763000000000002</v>
      </c>
      <c r="S147">
        <v>36.308999999999997</v>
      </c>
      <c r="T147">
        <v>43.935000000000002</v>
      </c>
      <c r="U147">
        <v>51.709000000000003</v>
      </c>
      <c r="V147" s="131">
        <f t="shared" si="3"/>
        <v>52.215281672436127</v>
      </c>
    </row>
    <row r="148" spans="1:22">
      <c r="A148" s="58" t="s">
        <v>120</v>
      </c>
      <c r="B148" s="58">
        <v>2021</v>
      </c>
      <c r="C148" s="64">
        <v>44385</v>
      </c>
      <c r="D148" s="58" t="s">
        <v>72</v>
      </c>
      <c r="E148" s="73" t="s">
        <v>518</v>
      </c>
      <c r="F148" s="73" t="s">
        <v>518</v>
      </c>
      <c r="G148" s="19" t="s">
        <v>121</v>
      </c>
      <c r="H148" s="19" t="s">
        <v>539</v>
      </c>
      <c r="I148" s="19" t="s">
        <v>125</v>
      </c>
      <c r="J148" s="19" t="s">
        <v>111</v>
      </c>
      <c r="K148" s="19"/>
      <c r="L148" s="19"/>
      <c r="M148" s="19"/>
      <c r="N148" s="73">
        <v>1</v>
      </c>
      <c r="O148" s="19">
        <v>1</v>
      </c>
      <c r="P148">
        <v>11.303000000000001</v>
      </c>
      <c r="Q148">
        <v>18.702000000000002</v>
      </c>
      <c r="R148">
        <v>25.559000000000001</v>
      </c>
      <c r="S148">
        <v>32.603000000000002</v>
      </c>
      <c r="T148">
        <v>39.844999999999999</v>
      </c>
      <c r="U148">
        <v>47.374000000000002</v>
      </c>
      <c r="V148" s="131">
        <f t="shared" si="3"/>
        <v>56.993287457255029</v>
      </c>
    </row>
    <row r="149" spans="1:22">
      <c r="A149" s="58" t="s">
        <v>120</v>
      </c>
      <c r="B149" s="58">
        <v>2021</v>
      </c>
      <c r="C149" s="64">
        <v>44385</v>
      </c>
      <c r="D149" s="58" t="s">
        <v>72</v>
      </c>
      <c r="E149" s="73" t="s">
        <v>518</v>
      </c>
      <c r="F149" s="73" t="s">
        <v>518</v>
      </c>
      <c r="G149" s="19" t="s">
        <v>121</v>
      </c>
      <c r="H149" s="19" t="s">
        <v>5864</v>
      </c>
      <c r="I149" s="19" t="s">
        <v>167</v>
      </c>
      <c r="J149" s="19" t="s">
        <v>538</v>
      </c>
      <c r="K149" s="19"/>
      <c r="L149" s="19"/>
      <c r="M149" s="19"/>
      <c r="N149" s="73">
        <v>2</v>
      </c>
      <c r="O149" s="19">
        <v>2</v>
      </c>
      <c r="P149">
        <v>11.878</v>
      </c>
      <c r="Q149">
        <v>19.292999999999999</v>
      </c>
      <c r="R149">
        <v>26.378</v>
      </c>
      <c r="S149">
        <v>33.723999999999997</v>
      </c>
      <c r="T149">
        <v>41.246000000000002</v>
      </c>
      <c r="U149">
        <v>48.938000000000002</v>
      </c>
      <c r="V149" s="131">
        <f t="shared" si="3"/>
        <v>55.171850096039883</v>
      </c>
    </row>
    <row r="150" spans="1:22">
      <c r="A150" s="58" t="s">
        <v>120</v>
      </c>
      <c r="B150" s="58">
        <v>2021</v>
      </c>
      <c r="C150" s="64">
        <v>44385</v>
      </c>
      <c r="D150" s="58" t="s">
        <v>72</v>
      </c>
      <c r="E150" s="73" t="s">
        <v>518</v>
      </c>
      <c r="F150" s="19" t="s">
        <v>518</v>
      </c>
      <c r="G150" s="19" t="s">
        <v>15</v>
      </c>
      <c r="H150" s="19" t="s">
        <v>128</v>
      </c>
      <c r="I150" s="19" t="s">
        <v>107</v>
      </c>
      <c r="J150" s="19" t="s">
        <v>540</v>
      </c>
      <c r="K150" s="19"/>
      <c r="L150" s="19"/>
      <c r="M150" s="19"/>
      <c r="N150" s="73">
        <v>3</v>
      </c>
      <c r="O150" s="19">
        <v>3</v>
      </c>
      <c r="P150">
        <v>12.311999999999999</v>
      </c>
      <c r="Q150">
        <v>20.155999999999999</v>
      </c>
      <c r="R150">
        <v>27.402999999999999</v>
      </c>
      <c r="S150">
        <v>34.564999999999998</v>
      </c>
      <c r="T150">
        <v>42.021000000000001</v>
      </c>
      <c r="U150">
        <v>49.768999999999998</v>
      </c>
      <c r="V150" s="131">
        <f t="shared" si="3"/>
        <v>54.250637947316605</v>
      </c>
    </row>
    <row r="151" spans="1:22">
      <c r="A151" s="58" t="s">
        <v>120</v>
      </c>
      <c r="B151" s="58">
        <v>2021</v>
      </c>
      <c r="C151" s="64">
        <v>44385</v>
      </c>
      <c r="D151" s="58" t="s">
        <v>72</v>
      </c>
      <c r="E151" s="73" t="s">
        <v>518</v>
      </c>
      <c r="F151" s="19" t="s">
        <v>518</v>
      </c>
      <c r="G151" s="19" t="s">
        <v>123</v>
      </c>
      <c r="H151" s="19" t="s">
        <v>283</v>
      </c>
      <c r="I151" s="19" t="s">
        <v>122</v>
      </c>
      <c r="J151" s="19" t="s">
        <v>124</v>
      </c>
      <c r="K151" s="19"/>
      <c r="L151" s="19"/>
      <c r="M151" s="19"/>
      <c r="N151" s="73">
        <v>4</v>
      </c>
      <c r="O151" s="19">
        <v>4</v>
      </c>
      <c r="P151">
        <v>11.663</v>
      </c>
      <c r="Q151">
        <v>19.175999999999998</v>
      </c>
      <c r="R151">
        <v>26.318000000000001</v>
      </c>
      <c r="S151">
        <v>33.567</v>
      </c>
      <c r="T151">
        <v>44.664000000000001</v>
      </c>
      <c r="U151">
        <v>53.195</v>
      </c>
      <c r="V151" s="131">
        <f t="shared" si="3"/>
        <v>50.756650061095968</v>
      </c>
    </row>
    <row r="152" spans="1:22">
      <c r="A152" s="58" t="s">
        <v>120</v>
      </c>
      <c r="B152" s="58">
        <v>2021</v>
      </c>
      <c r="C152" s="64">
        <v>44385</v>
      </c>
      <c r="D152" s="58" t="s">
        <v>72</v>
      </c>
      <c r="E152" s="73" t="s">
        <v>518</v>
      </c>
      <c r="F152" s="19" t="s">
        <v>518</v>
      </c>
      <c r="G152" s="19" t="s">
        <v>31</v>
      </c>
      <c r="H152" s="19" t="s">
        <v>307</v>
      </c>
      <c r="I152" s="19" t="s">
        <v>115</v>
      </c>
      <c r="J152" s="19" t="s">
        <v>129</v>
      </c>
      <c r="K152" s="19"/>
      <c r="L152" s="19"/>
      <c r="M152" s="19"/>
      <c r="N152" s="73">
        <v>5</v>
      </c>
      <c r="O152" s="19">
        <v>5</v>
      </c>
      <c r="P152">
        <v>13.656000000000001</v>
      </c>
      <c r="Q152">
        <v>22.169</v>
      </c>
      <c r="R152">
        <v>30.116</v>
      </c>
      <c r="S152">
        <v>37.881999999999998</v>
      </c>
      <c r="T152">
        <v>45.518000000000001</v>
      </c>
      <c r="U152">
        <v>53.311999999999998</v>
      </c>
      <c r="V152" s="131">
        <f t="shared" si="3"/>
        <v>50.645258103241297</v>
      </c>
    </row>
    <row r="153" spans="1:22">
      <c r="A153" s="58" t="s">
        <v>120</v>
      </c>
      <c r="B153" s="58">
        <v>2021</v>
      </c>
      <c r="C153" s="64">
        <v>44385</v>
      </c>
      <c r="D153" s="58" t="s">
        <v>72</v>
      </c>
      <c r="E153" s="73" t="s">
        <v>595</v>
      </c>
      <c r="F153" s="19">
        <v>1</v>
      </c>
      <c r="G153" s="19" t="s">
        <v>123</v>
      </c>
      <c r="H153" s="19" t="s">
        <v>283</v>
      </c>
      <c r="I153" s="19" t="s">
        <v>122</v>
      </c>
      <c r="J153" s="19" t="s">
        <v>124</v>
      </c>
      <c r="K153" s="19"/>
      <c r="L153" s="19"/>
      <c r="M153" s="19"/>
      <c r="N153" s="73">
        <v>1</v>
      </c>
      <c r="O153" s="19">
        <v>4</v>
      </c>
      <c r="P153">
        <v>11.656000000000001</v>
      </c>
      <c r="Q153">
        <v>19.102</v>
      </c>
      <c r="R153">
        <v>26.169</v>
      </c>
      <c r="S153">
        <v>33.305999999999997</v>
      </c>
      <c r="T153">
        <v>37.716000000000001</v>
      </c>
      <c r="U153">
        <v>52.716999999999999</v>
      </c>
      <c r="V153" s="131">
        <f t="shared" si="3"/>
        <v>51.216875011855763</v>
      </c>
    </row>
    <row r="154" spans="1:22">
      <c r="A154" s="58" t="s">
        <v>120</v>
      </c>
      <c r="B154" s="58">
        <v>2021</v>
      </c>
      <c r="C154" s="64">
        <v>44385</v>
      </c>
      <c r="D154" s="58" t="s">
        <v>72</v>
      </c>
      <c r="E154" s="73" t="s">
        <v>595</v>
      </c>
      <c r="F154" s="19">
        <v>1</v>
      </c>
      <c r="G154" s="19" t="s">
        <v>31</v>
      </c>
      <c r="H154" s="19" t="s">
        <v>307</v>
      </c>
      <c r="I154" s="19" t="s">
        <v>115</v>
      </c>
      <c r="J154" s="19" t="s">
        <v>129</v>
      </c>
      <c r="K154" s="19"/>
      <c r="L154" s="19"/>
      <c r="M154" s="19"/>
      <c r="N154" s="73">
        <v>2</v>
      </c>
      <c r="O154" s="19">
        <v>5</v>
      </c>
      <c r="P154">
        <v>13.659000000000001</v>
      </c>
      <c r="Q154">
        <v>22.247</v>
      </c>
      <c r="R154">
        <v>29.949000000000002</v>
      </c>
      <c r="S154">
        <v>37.601999999999997</v>
      </c>
      <c r="T154">
        <v>45.131</v>
      </c>
      <c r="U154">
        <v>52.777999999999999</v>
      </c>
      <c r="V154" s="131">
        <f t="shared" si="3"/>
        <v>51.157679336087007</v>
      </c>
    </row>
    <row r="155" spans="1:22">
      <c r="A155" s="58" t="s">
        <v>120</v>
      </c>
      <c r="B155" s="58">
        <v>2021</v>
      </c>
      <c r="C155" s="64">
        <v>44385</v>
      </c>
      <c r="D155" s="58" t="s">
        <v>72</v>
      </c>
      <c r="E155" s="73" t="s">
        <v>595</v>
      </c>
      <c r="F155" s="19">
        <v>2</v>
      </c>
      <c r="G155" s="19" t="s">
        <v>15</v>
      </c>
      <c r="H155" s="19" t="s">
        <v>128</v>
      </c>
      <c r="I155" s="19" t="s">
        <v>107</v>
      </c>
      <c r="J155" s="19" t="s">
        <v>540</v>
      </c>
      <c r="K155" s="19"/>
      <c r="L155" s="19"/>
      <c r="M155" s="19"/>
      <c r="N155" s="73">
        <v>1</v>
      </c>
      <c r="O155" s="19">
        <v>3</v>
      </c>
      <c r="P155">
        <v>12.218999999999999</v>
      </c>
      <c r="Q155">
        <v>20.021999999999998</v>
      </c>
      <c r="R155">
        <v>27.145</v>
      </c>
      <c r="S155">
        <v>34.289000000000001</v>
      </c>
      <c r="T155">
        <v>42.078000000000003</v>
      </c>
      <c r="U155">
        <v>49.853000000000002</v>
      </c>
      <c r="V155" s="131">
        <f t="shared" si="3"/>
        <v>54.159228130704271</v>
      </c>
    </row>
    <row r="156" spans="1:22">
      <c r="A156" s="58" t="s">
        <v>120</v>
      </c>
      <c r="B156" s="58">
        <v>2021</v>
      </c>
      <c r="C156" s="64">
        <v>44385</v>
      </c>
      <c r="D156" s="58" t="s">
        <v>72</v>
      </c>
      <c r="E156" s="73" t="s">
        <v>595</v>
      </c>
      <c r="F156" s="19">
        <v>3</v>
      </c>
      <c r="G156" s="19" t="s">
        <v>121</v>
      </c>
      <c r="H156" s="19" t="s">
        <v>167</v>
      </c>
      <c r="I156" s="19" t="s">
        <v>538</v>
      </c>
      <c r="J156" s="19" t="s">
        <v>5865</v>
      </c>
      <c r="K156" s="19"/>
      <c r="L156" s="19"/>
      <c r="M156" s="19"/>
      <c r="N156" s="73">
        <v>1</v>
      </c>
      <c r="O156" s="19">
        <v>2</v>
      </c>
      <c r="P156">
        <v>11.923</v>
      </c>
      <c r="Q156">
        <v>19.523</v>
      </c>
      <c r="R156">
        <v>26.59</v>
      </c>
      <c r="S156">
        <v>33.840000000000003</v>
      </c>
      <c r="T156">
        <v>41.045999999999999</v>
      </c>
      <c r="U156">
        <v>48.381</v>
      </c>
      <c r="V156" s="131">
        <f t="shared" si="3"/>
        <v>55.807031685992435</v>
      </c>
    </row>
    <row r="157" spans="1:22">
      <c r="A157" s="58" t="s">
        <v>120</v>
      </c>
      <c r="B157" s="58">
        <v>2021</v>
      </c>
      <c r="C157" s="64">
        <v>44385</v>
      </c>
      <c r="D157" s="58" t="s">
        <v>72</v>
      </c>
      <c r="E157" s="73" t="s">
        <v>595</v>
      </c>
      <c r="F157" s="19">
        <v>4</v>
      </c>
      <c r="G157" s="19" t="s">
        <v>121</v>
      </c>
      <c r="H157" s="19" t="s">
        <v>539</v>
      </c>
      <c r="I157" s="19" t="s">
        <v>125</v>
      </c>
      <c r="J157" s="19" t="s">
        <v>111</v>
      </c>
      <c r="K157" s="19"/>
      <c r="L157" s="19"/>
      <c r="M157" s="19"/>
      <c r="N157" s="73">
        <v>1</v>
      </c>
      <c r="O157" s="19">
        <v>1</v>
      </c>
      <c r="P157">
        <v>11.343999999999999</v>
      </c>
      <c r="Q157">
        <v>18.768999999999998</v>
      </c>
      <c r="R157">
        <v>25.47</v>
      </c>
      <c r="S157">
        <v>32.392000000000003</v>
      </c>
      <c r="T157">
        <v>39.64</v>
      </c>
      <c r="U157">
        <v>47.231999999999999</v>
      </c>
      <c r="V157" s="131">
        <f t="shared" si="3"/>
        <v>57.164634146341463</v>
      </c>
    </row>
    <row r="158" spans="1:22">
      <c r="A158" s="58" t="s">
        <v>120</v>
      </c>
      <c r="B158" s="58">
        <v>2021</v>
      </c>
      <c r="C158" s="64">
        <v>44385</v>
      </c>
      <c r="D158" s="58" t="s">
        <v>72</v>
      </c>
      <c r="E158" s="73" t="s">
        <v>209</v>
      </c>
      <c r="F158" s="19" t="s">
        <v>210</v>
      </c>
      <c r="G158" s="19" t="s">
        <v>121</v>
      </c>
      <c r="H158" s="19" t="s">
        <v>539</v>
      </c>
      <c r="I158" s="19" t="s">
        <v>125</v>
      </c>
      <c r="J158" s="19" t="s">
        <v>111</v>
      </c>
      <c r="K158" s="19"/>
      <c r="L158" s="19"/>
      <c r="M158" s="19"/>
      <c r="N158" s="73">
        <v>1</v>
      </c>
      <c r="O158" s="19">
        <v>1</v>
      </c>
      <c r="P158">
        <v>11.364000000000001</v>
      </c>
      <c r="Q158">
        <v>18.763000000000002</v>
      </c>
      <c r="R158">
        <v>25.523</v>
      </c>
      <c r="S158">
        <v>32.44</v>
      </c>
      <c r="T158">
        <v>39.945999999999998</v>
      </c>
      <c r="U158">
        <v>47.639000000000003</v>
      </c>
      <c r="V158" s="131">
        <f t="shared" si="3"/>
        <v>56.676252650139588</v>
      </c>
    </row>
    <row r="159" spans="1:22">
      <c r="A159" s="58" t="s">
        <v>120</v>
      </c>
      <c r="B159" s="58">
        <v>2021</v>
      </c>
      <c r="C159" s="64">
        <v>44385</v>
      </c>
      <c r="D159" s="58" t="s">
        <v>72</v>
      </c>
      <c r="E159" s="73" t="s">
        <v>209</v>
      </c>
      <c r="F159" s="19" t="s">
        <v>210</v>
      </c>
      <c r="G159" s="19" t="s">
        <v>121</v>
      </c>
      <c r="H159" s="19" t="s">
        <v>167</v>
      </c>
      <c r="I159" s="19" t="s">
        <v>538</v>
      </c>
      <c r="J159" s="19" t="s">
        <v>5865</v>
      </c>
      <c r="K159" s="19"/>
      <c r="L159" s="19"/>
      <c r="M159" s="19"/>
      <c r="N159" s="73">
        <v>2</v>
      </c>
      <c r="O159" s="19">
        <v>2</v>
      </c>
      <c r="P159">
        <v>11.704000000000001</v>
      </c>
      <c r="Q159">
        <v>19.196999999999999</v>
      </c>
      <c r="R159">
        <v>26.151</v>
      </c>
      <c r="S159">
        <v>33.231999999999999</v>
      </c>
      <c r="T159">
        <v>40.688000000000002</v>
      </c>
      <c r="U159">
        <v>48.542000000000002</v>
      </c>
      <c r="V159" s="131">
        <f t="shared" si="3"/>
        <v>55.621935643360388</v>
      </c>
    </row>
    <row r="160" spans="1:22">
      <c r="A160" s="58" t="s">
        <v>120</v>
      </c>
      <c r="B160" s="58">
        <v>2021</v>
      </c>
      <c r="C160" s="64">
        <v>44385</v>
      </c>
      <c r="D160" s="58" t="s">
        <v>72</v>
      </c>
      <c r="E160" s="73" t="s">
        <v>209</v>
      </c>
      <c r="F160" s="19" t="s">
        <v>211</v>
      </c>
      <c r="G160" s="19" t="s">
        <v>15</v>
      </c>
      <c r="H160" s="19" t="s">
        <v>128</v>
      </c>
      <c r="I160" s="19" t="s">
        <v>107</v>
      </c>
      <c r="J160" s="19" t="s">
        <v>540</v>
      </c>
      <c r="K160" s="19"/>
      <c r="L160" s="19"/>
      <c r="M160" s="19"/>
      <c r="N160" s="73">
        <v>3</v>
      </c>
      <c r="O160" s="19">
        <v>3</v>
      </c>
      <c r="P160">
        <v>12.443</v>
      </c>
      <c r="Q160">
        <v>20.184999999999999</v>
      </c>
      <c r="R160">
        <v>27.283000000000001</v>
      </c>
      <c r="S160">
        <v>34.393000000000001</v>
      </c>
      <c r="T160">
        <v>42.101999999999997</v>
      </c>
      <c r="U160">
        <v>49.808999999999997</v>
      </c>
      <c r="V160" s="131">
        <f t="shared" si="3"/>
        <v>54.207071011263025</v>
      </c>
    </row>
    <row r="161" spans="1:22">
      <c r="A161" s="58" t="s">
        <v>120</v>
      </c>
      <c r="B161" s="58">
        <v>2021</v>
      </c>
      <c r="C161" s="64">
        <v>44385</v>
      </c>
      <c r="D161" s="58" t="s">
        <v>72</v>
      </c>
      <c r="E161" s="73" t="s">
        <v>209</v>
      </c>
      <c r="F161" s="19" t="s">
        <v>211</v>
      </c>
      <c r="G161" s="19" t="s">
        <v>123</v>
      </c>
      <c r="H161" s="19" t="s">
        <v>283</v>
      </c>
      <c r="I161" s="19" t="s">
        <v>122</v>
      </c>
      <c r="J161" s="19" t="s">
        <v>124</v>
      </c>
      <c r="K161" s="19"/>
      <c r="L161" s="19"/>
      <c r="M161" s="19"/>
      <c r="N161" s="73">
        <v>4</v>
      </c>
      <c r="O161" s="19">
        <v>4</v>
      </c>
      <c r="P161">
        <v>11.683999999999999</v>
      </c>
      <c r="Q161">
        <v>19.088999999999999</v>
      </c>
      <c r="R161">
        <v>26.187000000000001</v>
      </c>
      <c r="S161">
        <v>33.35</v>
      </c>
      <c r="T161">
        <v>44.963999999999999</v>
      </c>
      <c r="U161">
        <v>53.427999999999997</v>
      </c>
      <c r="V161" s="131">
        <f t="shared" si="3"/>
        <v>50.535299842779068</v>
      </c>
    </row>
  </sheetData>
  <autoFilter ref="A1:V161" xr:uid="{3F7DCCEC-EE09-49A0-97DD-A6C0AF0DD5DE}">
    <sortState xmlns:xlrd2="http://schemas.microsoft.com/office/spreadsheetml/2017/richdata2" ref="A2:V161">
      <sortCondition descending="1" ref="B1:B161"/>
    </sortState>
  </autoFilter>
  <sortState xmlns:xlrd2="http://schemas.microsoft.com/office/spreadsheetml/2017/richdata2" ref="P135:U149">
    <sortCondition ref="U135:U149"/>
  </sortState>
  <phoneticPr fontId="2" type="noConversion"/>
  <conditionalFormatting sqref="P13:P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A162:O2000 E135:N161">
    <cfRule type="expression" dxfId="8" priority="6">
      <formula>$E2="R1"</formula>
    </cfRule>
    <cfRule type="expression" dxfId="7" priority="7">
      <formula>$E2="F"</formula>
    </cfRule>
    <cfRule type="expression" dxfId="6" priority="8">
      <formula>$E2="Q"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833"/>
  <sheetViews>
    <sheetView workbookViewId="0">
      <pane ySplit="1" topLeftCell="A16" activePane="bottomLeft" state="frozen"/>
      <selection pane="bottomLeft" activeCell="A4" sqref="A4"/>
    </sheetView>
  </sheetViews>
  <sheetFormatPr defaultRowHeight="14.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>
      <c r="A1" s="4" t="s">
        <v>0</v>
      </c>
      <c r="B1" s="4" t="s">
        <v>1</v>
      </c>
      <c r="C1" s="4" t="s">
        <v>2</v>
      </c>
      <c r="D1" s="4" t="s">
        <v>3</v>
      </c>
      <c r="E1" s="4" t="s">
        <v>193</v>
      </c>
      <c r="F1" s="4" t="s">
        <v>194</v>
      </c>
      <c r="G1" s="4" t="s">
        <v>7</v>
      </c>
      <c r="H1" s="4" t="s">
        <v>4</v>
      </c>
      <c r="I1" s="4" t="s">
        <v>5</v>
      </c>
      <c r="J1" s="4" t="s">
        <v>6</v>
      </c>
      <c r="K1" s="4" t="s">
        <v>5866</v>
      </c>
    </row>
    <row r="2" spans="1:11">
      <c r="A2" s="4" t="s">
        <v>12</v>
      </c>
      <c r="B2" s="4">
        <v>2022</v>
      </c>
      <c r="C2" s="24">
        <v>44850</v>
      </c>
      <c r="D2" s="4" t="s">
        <v>5867</v>
      </c>
      <c r="E2" s="4" t="s">
        <v>595</v>
      </c>
      <c r="F2" s="4">
        <v>1</v>
      </c>
      <c r="G2" s="4">
        <v>1</v>
      </c>
      <c r="H2" s="4" t="s">
        <v>14</v>
      </c>
      <c r="I2" s="4" t="s">
        <v>15</v>
      </c>
      <c r="J2" s="14">
        <f>(C2-VLOOKUP(H2,Riders!$A$2:$C$213,2,FALSE))/365</f>
        <v>122.87671232876713</v>
      </c>
      <c r="K2" s="4">
        <v>1</v>
      </c>
    </row>
    <row r="3" spans="1:11">
      <c r="A3" s="4" t="s">
        <v>12</v>
      </c>
      <c r="B3" s="4">
        <v>2022</v>
      </c>
      <c r="C3" s="24">
        <v>44850</v>
      </c>
      <c r="D3" s="4" t="s">
        <v>5867</v>
      </c>
      <c r="E3" s="4" t="s">
        <v>595</v>
      </c>
      <c r="F3" s="4">
        <v>1</v>
      </c>
      <c r="G3" s="4">
        <v>2</v>
      </c>
      <c r="H3" s="4" t="s">
        <v>60</v>
      </c>
      <c r="I3" s="4" t="s">
        <v>61</v>
      </c>
      <c r="J3" s="14">
        <f>(C3-VLOOKUP(H3,Riders!$A$2:$C$213,2,FALSE))/365</f>
        <v>34.252054794520546</v>
      </c>
      <c r="K3" s="4">
        <v>13</v>
      </c>
    </row>
    <row r="4" spans="1:11">
      <c r="A4" s="4" t="s">
        <v>12</v>
      </c>
      <c r="B4" s="4">
        <v>2022</v>
      </c>
      <c r="C4" s="24">
        <v>44850</v>
      </c>
      <c r="D4" s="4" t="s">
        <v>5867</v>
      </c>
      <c r="E4" s="4" t="s">
        <v>595</v>
      </c>
      <c r="F4" s="4">
        <v>1</v>
      </c>
      <c r="G4" s="4">
        <v>3</v>
      </c>
      <c r="H4" s="4" t="s">
        <v>50</v>
      </c>
      <c r="I4" s="4" t="s">
        <v>51</v>
      </c>
      <c r="J4" s="14">
        <f>(C4-VLOOKUP(H4,Riders!$A$2:$C$213,2,FALSE))/365</f>
        <v>26.030136986301368</v>
      </c>
      <c r="K4" s="4">
        <v>19</v>
      </c>
    </row>
    <row r="5" spans="1:11">
      <c r="A5" s="4" t="s">
        <v>12</v>
      </c>
      <c r="B5" s="4">
        <v>2022</v>
      </c>
      <c r="C5" s="24">
        <v>44850</v>
      </c>
      <c r="D5" s="4" t="s">
        <v>5867</v>
      </c>
      <c r="E5" s="4" t="s">
        <v>595</v>
      </c>
      <c r="F5" s="4">
        <v>1</v>
      </c>
      <c r="G5" s="4">
        <v>4</v>
      </c>
      <c r="H5" s="4" t="s">
        <v>523</v>
      </c>
      <c r="I5" s="4" t="s">
        <v>19</v>
      </c>
      <c r="J5" s="14">
        <f>(C5-VLOOKUP(H5,Riders!$A$2:$C$213,2,FALSE))/365</f>
        <v>23.115068493150684</v>
      </c>
      <c r="K5" s="4">
        <v>3</v>
      </c>
    </row>
    <row r="6" spans="1:11">
      <c r="A6" s="4" t="s">
        <v>12</v>
      </c>
      <c r="B6" s="4">
        <v>2022</v>
      </c>
      <c r="C6" s="24">
        <v>44850</v>
      </c>
      <c r="D6" s="4" t="s">
        <v>5867</v>
      </c>
      <c r="E6" s="4" t="s">
        <v>595</v>
      </c>
      <c r="F6" s="4">
        <v>1</v>
      </c>
      <c r="G6" s="4">
        <v>5</v>
      </c>
      <c r="H6" s="4" t="s">
        <v>100</v>
      </c>
      <c r="I6" s="4" t="s">
        <v>47</v>
      </c>
      <c r="J6" s="14" t="e">
        <f>(C6-VLOOKUP(H6,Riders!$A$2:$C$213,2,FALSE))/365</f>
        <v>#N/A</v>
      </c>
      <c r="K6" s="4">
        <v>16</v>
      </c>
    </row>
    <row r="7" spans="1:11">
      <c r="A7" s="4" t="s">
        <v>12</v>
      </c>
      <c r="B7" s="4">
        <v>2022</v>
      </c>
      <c r="C7" s="24">
        <v>44850</v>
      </c>
      <c r="D7" s="4" t="s">
        <v>5867</v>
      </c>
      <c r="E7" s="4" t="s">
        <v>595</v>
      </c>
      <c r="F7" s="4">
        <v>2</v>
      </c>
      <c r="G7" s="4">
        <v>1</v>
      </c>
      <c r="H7" s="4" t="s">
        <v>78</v>
      </c>
      <c r="I7" s="4" t="s">
        <v>19</v>
      </c>
      <c r="J7" s="14">
        <f>(C7-VLOOKUP(H7,Riders!$A$2:$C$213,2,FALSE))/365</f>
        <v>31.435616438356163</v>
      </c>
      <c r="K7" s="4">
        <v>6</v>
      </c>
    </row>
    <row r="8" spans="1:11">
      <c r="A8" s="4" t="s">
        <v>12</v>
      </c>
      <c r="B8" s="4">
        <v>2022</v>
      </c>
      <c r="C8" s="24">
        <v>44850</v>
      </c>
      <c r="D8" s="4" t="s">
        <v>5867</v>
      </c>
      <c r="E8" s="4" t="s">
        <v>595</v>
      </c>
      <c r="F8" s="4">
        <v>2</v>
      </c>
      <c r="G8" s="4">
        <v>2</v>
      </c>
      <c r="H8" s="4" t="s">
        <v>30</v>
      </c>
      <c r="I8" s="4" t="s">
        <v>31</v>
      </c>
      <c r="J8" s="14" t="e">
        <f>(C8-VLOOKUP(H8,Riders!$A$2:$C$213,2,FALSE))/365</f>
        <v>#N/A</v>
      </c>
      <c r="K8" s="4">
        <v>16</v>
      </c>
    </row>
    <row r="9" spans="1:11">
      <c r="A9" s="4" t="s">
        <v>12</v>
      </c>
      <c r="B9" s="4">
        <v>2022</v>
      </c>
      <c r="C9" s="24">
        <v>44850</v>
      </c>
      <c r="D9" s="4" t="s">
        <v>5867</v>
      </c>
      <c r="E9" s="4" t="s">
        <v>595</v>
      </c>
      <c r="F9" s="4">
        <v>2</v>
      </c>
      <c r="G9" s="4">
        <v>3</v>
      </c>
      <c r="H9" s="4" t="s">
        <v>42</v>
      </c>
      <c r="I9" s="4" t="s">
        <v>40</v>
      </c>
      <c r="J9" s="14">
        <f>(C9-VLOOKUP(H9,Riders!$A$2:$C$213,2,FALSE))/365</f>
        <v>23.873972602739727</v>
      </c>
      <c r="K9" s="4">
        <v>2</v>
      </c>
    </row>
    <row r="10" spans="1:11">
      <c r="A10" s="4" t="s">
        <v>12</v>
      </c>
      <c r="B10" s="4">
        <v>2022</v>
      </c>
      <c r="C10" s="24">
        <v>44850</v>
      </c>
      <c r="D10" s="4" t="s">
        <v>5867</v>
      </c>
      <c r="E10" s="4" t="s">
        <v>595</v>
      </c>
      <c r="F10" s="4">
        <v>2</v>
      </c>
      <c r="G10" s="4">
        <v>4</v>
      </c>
      <c r="H10" s="4" t="s">
        <v>521</v>
      </c>
      <c r="I10" s="4" t="s">
        <v>15</v>
      </c>
      <c r="J10" s="14" t="e">
        <f>(C10-VLOOKUP(H10,Riders!$A$2:$C$213,2,FALSE))/365</f>
        <v>#N/A</v>
      </c>
      <c r="K10" s="4">
        <v>19</v>
      </c>
    </row>
    <row r="11" spans="1:11">
      <c r="A11" s="4" t="s">
        <v>12</v>
      </c>
      <c r="B11" s="4">
        <v>2022</v>
      </c>
      <c r="C11" s="24">
        <v>44850</v>
      </c>
      <c r="D11" s="4" t="s">
        <v>5867</v>
      </c>
      <c r="E11" s="4" t="s">
        <v>595</v>
      </c>
      <c r="F11" s="4">
        <v>2</v>
      </c>
      <c r="G11" s="4">
        <v>5</v>
      </c>
      <c r="H11" s="4" t="s">
        <v>64</v>
      </c>
      <c r="I11" s="4" t="s">
        <v>65</v>
      </c>
      <c r="J11" s="14" t="e">
        <f>(C11-VLOOKUP(H11,Riders!$A$2:$C$213,2,FALSE))/365</f>
        <v>#N/A</v>
      </c>
      <c r="K11" s="4">
        <v>23</v>
      </c>
    </row>
    <row r="12" spans="1:11">
      <c r="A12" s="4" t="s">
        <v>12</v>
      </c>
      <c r="B12" s="4">
        <v>2022</v>
      </c>
      <c r="C12" s="24">
        <v>44850</v>
      </c>
      <c r="D12" s="4" t="s">
        <v>5867</v>
      </c>
      <c r="E12" s="4" t="s">
        <v>595</v>
      </c>
      <c r="F12" s="4">
        <v>3</v>
      </c>
      <c r="G12" s="4">
        <v>1</v>
      </c>
      <c r="H12" s="4" t="s">
        <v>16</v>
      </c>
      <c r="I12" s="4" t="s">
        <v>17</v>
      </c>
      <c r="J12" s="14">
        <f>(C12-VLOOKUP(H12,Riders!$A$2:$C$213,2,FALSE))/365</f>
        <v>23.487671232876714</v>
      </c>
      <c r="K12" s="4">
        <v>4</v>
      </c>
    </row>
    <row r="13" spans="1:11">
      <c r="A13" s="4" t="s">
        <v>12</v>
      </c>
      <c r="B13" s="4">
        <v>2022</v>
      </c>
      <c r="C13" s="24">
        <v>44850</v>
      </c>
      <c r="D13" s="4" t="s">
        <v>5867</v>
      </c>
      <c r="E13" s="4" t="s">
        <v>595</v>
      </c>
      <c r="F13" s="4">
        <v>3</v>
      </c>
      <c r="G13" s="4">
        <v>2</v>
      </c>
      <c r="H13" s="4" t="s">
        <v>39</v>
      </c>
      <c r="I13" s="4" t="s">
        <v>40</v>
      </c>
      <c r="J13" s="14">
        <f>(C13-VLOOKUP(H13,Riders!$A$2:$C$213,2,FALSE))/365</f>
        <v>28.183561643835617</v>
      </c>
      <c r="K13" s="4">
        <v>13</v>
      </c>
    </row>
    <row r="14" spans="1:11">
      <c r="A14" s="4" t="s">
        <v>12</v>
      </c>
      <c r="B14" s="4">
        <v>2022</v>
      </c>
      <c r="C14" s="24">
        <v>44850</v>
      </c>
      <c r="D14" s="4" t="s">
        <v>5867</v>
      </c>
      <c r="E14" s="4" t="s">
        <v>595</v>
      </c>
      <c r="F14" s="4">
        <v>3</v>
      </c>
      <c r="G14" s="4">
        <v>3</v>
      </c>
      <c r="H14" s="4" t="s">
        <v>24</v>
      </c>
      <c r="I14" s="4" t="s">
        <v>25</v>
      </c>
      <c r="J14" s="14">
        <f>(C14-VLOOKUP(H14,Riders!$A$2:$C$213,2,FALSE))/365</f>
        <v>24.13150684931507</v>
      </c>
      <c r="K14" s="4">
        <v>12</v>
      </c>
    </row>
    <row r="15" spans="1:11">
      <c r="A15" s="4" t="s">
        <v>12</v>
      </c>
      <c r="B15" s="4">
        <v>2022</v>
      </c>
      <c r="C15" s="24">
        <v>44850</v>
      </c>
      <c r="D15" s="4" t="s">
        <v>5867</v>
      </c>
      <c r="E15" s="4" t="s">
        <v>595</v>
      </c>
      <c r="F15" s="4">
        <v>3</v>
      </c>
      <c r="G15" s="4">
        <v>4</v>
      </c>
      <c r="H15" s="4" t="s">
        <v>52</v>
      </c>
      <c r="I15" s="4" t="s">
        <v>53</v>
      </c>
      <c r="J15" s="14">
        <f>(C15-VLOOKUP(H15,Riders!$A$2:$C$213,2,FALSE))/365</f>
        <v>25.602739726027398</v>
      </c>
      <c r="K15" s="4">
        <v>19</v>
      </c>
    </row>
    <row r="16" spans="1:11">
      <c r="A16" s="4" t="s">
        <v>12</v>
      </c>
      <c r="B16" s="4">
        <v>2022</v>
      </c>
      <c r="C16" s="24">
        <v>44850</v>
      </c>
      <c r="D16" s="4" t="s">
        <v>5867</v>
      </c>
      <c r="E16" s="4" t="s">
        <v>595</v>
      </c>
      <c r="F16" s="4">
        <v>3</v>
      </c>
      <c r="G16" s="4">
        <v>5</v>
      </c>
      <c r="H16" s="4" t="s">
        <v>58</v>
      </c>
      <c r="I16" s="4" t="s">
        <v>59</v>
      </c>
      <c r="J16" s="14">
        <f>(C16-VLOOKUP(H16,Riders!$A$2:$C$213,2,FALSE))/365</f>
        <v>24.753424657534246</v>
      </c>
      <c r="K16" s="4">
        <v>19</v>
      </c>
    </row>
    <row r="17" spans="1:11">
      <c r="A17" s="4" t="s">
        <v>12</v>
      </c>
      <c r="B17" s="4">
        <v>2022</v>
      </c>
      <c r="C17" s="24">
        <v>44850</v>
      </c>
      <c r="D17" s="4" t="s">
        <v>5867</v>
      </c>
      <c r="E17" s="4" t="s">
        <v>595</v>
      </c>
      <c r="F17" s="4">
        <v>3</v>
      </c>
      <c r="G17" s="4">
        <v>6</v>
      </c>
      <c r="H17" s="4" t="s">
        <v>118</v>
      </c>
      <c r="I17" s="4" t="s">
        <v>27</v>
      </c>
      <c r="J17" s="14" t="e">
        <f>(C17-VLOOKUP(H17,Riders!$A$2:$C$213,2,FALSE))/365</f>
        <v>#N/A</v>
      </c>
      <c r="K17" s="4">
        <v>16</v>
      </c>
    </row>
    <row r="18" spans="1:11">
      <c r="A18" s="4" t="s">
        <v>12</v>
      </c>
      <c r="B18" s="4">
        <v>2022</v>
      </c>
      <c r="C18" s="24">
        <v>44850</v>
      </c>
      <c r="D18" s="4" t="s">
        <v>5867</v>
      </c>
      <c r="E18" s="4" t="s">
        <v>595</v>
      </c>
      <c r="F18" s="4">
        <v>4</v>
      </c>
      <c r="G18" s="4">
        <v>1</v>
      </c>
      <c r="H18" s="4" t="s">
        <v>33</v>
      </c>
      <c r="I18" s="4" t="s">
        <v>27</v>
      </c>
      <c r="J18" s="14">
        <f>(C18-VLOOKUP(H18,Riders!$A$2:$C$213,2,FALSE))/365</f>
        <v>28.906849315068492</v>
      </c>
      <c r="K18" s="4">
        <v>11</v>
      </c>
    </row>
    <row r="19" spans="1:11">
      <c r="A19" s="4" t="s">
        <v>12</v>
      </c>
      <c r="B19" s="4">
        <v>2022</v>
      </c>
      <c r="C19" s="24">
        <v>44850</v>
      </c>
      <c r="D19" s="4" t="s">
        <v>5867</v>
      </c>
      <c r="E19" s="4" t="s">
        <v>595</v>
      </c>
      <c r="F19" s="4">
        <v>4</v>
      </c>
      <c r="G19" s="4">
        <v>2</v>
      </c>
      <c r="H19" s="4" t="s">
        <v>28</v>
      </c>
      <c r="I19" s="4" t="s">
        <v>29</v>
      </c>
      <c r="J19" s="14">
        <f>(C19-VLOOKUP(H19,Riders!$A$2:$C$213,2,FALSE))/365</f>
        <v>22.80821917808219</v>
      </c>
      <c r="K19" s="4">
        <v>5</v>
      </c>
    </row>
    <row r="20" spans="1:11">
      <c r="A20" s="4" t="s">
        <v>12</v>
      </c>
      <c r="B20" s="4">
        <v>2022</v>
      </c>
      <c r="C20" s="24">
        <v>44850</v>
      </c>
      <c r="D20" s="4" t="s">
        <v>5867</v>
      </c>
      <c r="E20" s="4" t="s">
        <v>595</v>
      </c>
      <c r="F20" s="4">
        <v>4</v>
      </c>
      <c r="G20" s="4">
        <v>3</v>
      </c>
      <c r="H20" s="4" t="s">
        <v>35</v>
      </c>
      <c r="I20" s="4" t="s">
        <v>36</v>
      </c>
      <c r="J20" s="14">
        <f>(C20-VLOOKUP(H20,Riders!$A$2:$C$213,2,FALSE))/365</f>
        <v>122.87671232876713</v>
      </c>
      <c r="K20" s="4">
        <v>13</v>
      </c>
    </row>
    <row r="21" spans="1:11">
      <c r="A21" s="4" t="s">
        <v>12</v>
      </c>
      <c r="B21" s="4">
        <v>2022</v>
      </c>
      <c r="C21" s="24">
        <v>44850</v>
      </c>
      <c r="D21" s="4" t="s">
        <v>5867</v>
      </c>
      <c r="E21" s="4" t="s">
        <v>595</v>
      </c>
      <c r="F21" s="4">
        <v>4</v>
      </c>
      <c r="G21" s="4">
        <v>4</v>
      </c>
      <c r="H21" s="4" t="s">
        <v>48</v>
      </c>
      <c r="I21" s="4" t="s">
        <v>49</v>
      </c>
      <c r="J21" s="14" t="e">
        <f>(C21-VLOOKUP(H21,Riders!$A$2:$C$213,2,FALSE))/365</f>
        <v>#N/A</v>
      </c>
      <c r="K21" s="4">
        <v>23</v>
      </c>
    </row>
    <row r="22" spans="1:11">
      <c r="A22" s="4" t="s">
        <v>12</v>
      </c>
      <c r="B22" s="4">
        <v>2022</v>
      </c>
      <c r="C22" s="24">
        <v>44850</v>
      </c>
      <c r="D22" s="4" t="s">
        <v>5867</v>
      </c>
      <c r="E22" s="4" t="s">
        <v>595</v>
      </c>
      <c r="F22" s="4">
        <v>4</v>
      </c>
      <c r="G22" s="4">
        <v>5</v>
      </c>
      <c r="H22" s="4" t="s">
        <v>95</v>
      </c>
      <c r="I22" s="4" t="s">
        <v>38</v>
      </c>
      <c r="J22" s="14">
        <f>(C22-VLOOKUP(H22,Riders!$A$2:$C$213,2,FALSE))/365</f>
        <v>122.87671232876713</v>
      </c>
      <c r="K22" s="4">
        <v>27</v>
      </c>
    </row>
    <row r="23" spans="1:11">
      <c r="A23" s="4" t="s">
        <v>12</v>
      </c>
      <c r="B23" s="4">
        <v>2022</v>
      </c>
      <c r="C23" s="24">
        <v>44850</v>
      </c>
      <c r="D23" s="4" t="s">
        <v>5867</v>
      </c>
      <c r="E23" s="4" t="s">
        <v>595</v>
      </c>
      <c r="F23" s="4">
        <v>5</v>
      </c>
      <c r="G23" s="4">
        <v>1</v>
      </c>
      <c r="H23" s="4" t="s">
        <v>32</v>
      </c>
      <c r="I23" s="4" t="s">
        <v>17</v>
      </c>
      <c r="J23" s="14" t="e">
        <f>(C23-VLOOKUP(H23,Riders!$A$2:$C$213,2,FALSE))/365</f>
        <v>#N/A</v>
      </c>
      <c r="K23" s="4">
        <v>8</v>
      </c>
    </row>
    <row r="24" spans="1:11">
      <c r="A24" s="4" t="s">
        <v>12</v>
      </c>
      <c r="B24" s="4">
        <v>2022</v>
      </c>
      <c r="C24" s="24">
        <v>44850</v>
      </c>
      <c r="D24" s="4" t="s">
        <v>5867</v>
      </c>
      <c r="E24" s="4" t="s">
        <v>595</v>
      </c>
      <c r="F24" s="4">
        <v>5</v>
      </c>
      <c r="G24" s="4">
        <v>2</v>
      </c>
      <c r="H24" s="4" t="s">
        <v>20</v>
      </c>
      <c r="I24" s="4" t="s">
        <v>21</v>
      </c>
      <c r="J24" s="14">
        <f>(C24-VLOOKUP(H24,Riders!$A$2:$C$213,2,FALSE))/365</f>
        <v>27.197260273972603</v>
      </c>
      <c r="K24" s="4">
        <v>7</v>
      </c>
    </row>
    <row r="25" spans="1:11">
      <c r="A25" s="4" t="s">
        <v>12</v>
      </c>
      <c r="B25" s="4">
        <v>2022</v>
      </c>
      <c r="C25" s="24">
        <v>44850</v>
      </c>
      <c r="D25" s="4" t="s">
        <v>5867</v>
      </c>
      <c r="E25" s="4" t="s">
        <v>595</v>
      </c>
      <c r="F25" s="4">
        <v>5</v>
      </c>
      <c r="G25" s="4">
        <v>3</v>
      </c>
      <c r="H25" s="4" t="s">
        <v>101</v>
      </c>
      <c r="I25" s="4" t="s">
        <v>47</v>
      </c>
      <c r="J25" s="14" t="e">
        <f>(C25-VLOOKUP(H25,Riders!$A$2:$C$213,2,FALSE))/365</f>
        <v>#N/A</v>
      </c>
      <c r="K25" s="4">
        <v>10</v>
      </c>
    </row>
    <row r="26" spans="1:11">
      <c r="A26" s="4" t="s">
        <v>12</v>
      </c>
      <c r="B26" s="4">
        <v>2022</v>
      </c>
      <c r="C26" s="24">
        <v>44850</v>
      </c>
      <c r="D26" s="4" t="s">
        <v>5867</v>
      </c>
      <c r="E26" s="4" t="s">
        <v>595</v>
      </c>
      <c r="F26" s="4">
        <v>5</v>
      </c>
      <c r="G26" s="4">
        <v>4</v>
      </c>
      <c r="H26" s="4" t="s">
        <v>43</v>
      </c>
      <c r="I26" s="4" t="s">
        <v>44</v>
      </c>
      <c r="J26" s="14">
        <f>(C26-VLOOKUP(H26,Riders!$A$2:$C$213,2,FALSE))/365</f>
        <v>29.909589041095892</v>
      </c>
      <c r="K26" s="4">
        <v>9</v>
      </c>
    </row>
    <row r="27" spans="1:11">
      <c r="A27" s="4" t="s">
        <v>12</v>
      </c>
      <c r="B27" s="4">
        <v>2022</v>
      </c>
      <c r="C27" s="24">
        <v>44850</v>
      </c>
      <c r="D27" s="4" t="s">
        <v>5867</v>
      </c>
      <c r="E27" s="4" t="s">
        <v>595</v>
      </c>
      <c r="F27" s="4">
        <v>5</v>
      </c>
      <c r="G27" s="4">
        <v>5</v>
      </c>
      <c r="H27" s="4" t="s">
        <v>45</v>
      </c>
      <c r="I27" s="4" t="s">
        <v>40</v>
      </c>
      <c r="J27" s="14">
        <f>(C27-VLOOKUP(H27,Riders!$A$2:$C$213,2,FALSE))/365</f>
        <v>31.649315068493152</v>
      </c>
      <c r="K27" s="4">
        <v>23</v>
      </c>
    </row>
    <row r="28" spans="1:11">
      <c r="A28" s="4" t="s">
        <v>12</v>
      </c>
      <c r="B28" s="4">
        <v>2022</v>
      </c>
      <c r="C28" s="24">
        <v>44850</v>
      </c>
      <c r="D28" s="4" t="s">
        <v>5867</v>
      </c>
      <c r="E28" s="4" t="s">
        <v>595</v>
      </c>
      <c r="F28" s="4">
        <v>5</v>
      </c>
      <c r="G28" s="4">
        <v>6</v>
      </c>
      <c r="H28" s="4" t="s">
        <v>26</v>
      </c>
      <c r="I28" s="4" t="s">
        <v>27</v>
      </c>
      <c r="J28" s="14">
        <f>(C28-VLOOKUP(H28,Riders!$A$2:$C$213,2,FALSE))/365</f>
        <v>24.402739726027399</v>
      </c>
      <c r="K28" s="4">
        <v>23</v>
      </c>
    </row>
    <row r="29" spans="1:11">
      <c r="A29" s="4" t="s">
        <v>12</v>
      </c>
      <c r="B29" s="4">
        <v>2022</v>
      </c>
      <c r="C29" s="24">
        <v>44850</v>
      </c>
      <c r="D29" s="4" t="s">
        <v>5867</v>
      </c>
      <c r="E29" s="4" t="s">
        <v>5868</v>
      </c>
      <c r="F29" s="4">
        <v>1</v>
      </c>
      <c r="G29" s="4">
        <v>1</v>
      </c>
      <c r="H29" s="4" t="s">
        <v>43</v>
      </c>
      <c r="I29" s="4" t="s">
        <v>44</v>
      </c>
      <c r="J29" s="14">
        <f>(C29-VLOOKUP(H29,Riders!$A$2:$C$213,2,FALSE))/365</f>
        <v>29.909589041095892</v>
      </c>
      <c r="K29" s="4">
        <v>9</v>
      </c>
    </row>
    <row r="30" spans="1:11">
      <c r="A30" s="4" t="s">
        <v>12</v>
      </c>
      <c r="B30" s="4">
        <v>2022</v>
      </c>
      <c r="C30" s="24">
        <v>44850</v>
      </c>
      <c r="D30" s="4" t="s">
        <v>5867</v>
      </c>
      <c r="E30" s="4" t="s">
        <v>5868</v>
      </c>
      <c r="F30" s="4">
        <v>1</v>
      </c>
      <c r="G30" s="4">
        <v>2</v>
      </c>
      <c r="H30" s="4" t="s">
        <v>118</v>
      </c>
      <c r="I30" s="4" t="s">
        <v>27</v>
      </c>
      <c r="J30" s="14" t="e">
        <f>(C30-VLOOKUP(H30,Riders!$A$2:$C$213,2,FALSE))/365</f>
        <v>#N/A</v>
      </c>
      <c r="K30" s="4">
        <v>16</v>
      </c>
    </row>
    <row r="31" spans="1:11">
      <c r="A31" s="4" t="s">
        <v>12</v>
      </c>
      <c r="B31" s="4">
        <v>2022</v>
      </c>
      <c r="C31" s="24">
        <v>44850</v>
      </c>
      <c r="D31" s="4" t="s">
        <v>5867</v>
      </c>
      <c r="E31" s="4" t="s">
        <v>5868</v>
      </c>
      <c r="F31" s="4">
        <v>1</v>
      </c>
      <c r="G31" s="4">
        <v>3</v>
      </c>
      <c r="H31" s="4" t="s">
        <v>50</v>
      </c>
      <c r="I31" s="4" t="s">
        <v>51</v>
      </c>
      <c r="J31" s="14">
        <f>(C31-VLOOKUP(H31,Riders!$A$2:$C$213,2,FALSE))/365</f>
        <v>26.030136986301368</v>
      </c>
      <c r="K31" s="4">
        <v>19</v>
      </c>
    </row>
    <row r="32" spans="1:11">
      <c r="A32" s="4" t="s">
        <v>12</v>
      </c>
      <c r="B32" s="4">
        <v>2022</v>
      </c>
      <c r="C32" s="24">
        <v>44850</v>
      </c>
      <c r="D32" s="4" t="s">
        <v>5867</v>
      </c>
      <c r="E32" s="4" t="s">
        <v>5868</v>
      </c>
      <c r="F32" s="4">
        <v>1</v>
      </c>
      <c r="G32" s="4">
        <v>4</v>
      </c>
      <c r="H32" s="4" t="s">
        <v>48</v>
      </c>
      <c r="I32" s="4" t="s">
        <v>49</v>
      </c>
      <c r="J32" s="14" t="e">
        <f>(C32-VLOOKUP(H32,Riders!$A$2:$C$213,2,FALSE))/365</f>
        <v>#N/A</v>
      </c>
      <c r="K32" s="4">
        <v>23</v>
      </c>
    </row>
    <row r="33" spans="1:11">
      <c r="A33" s="4" t="s">
        <v>12</v>
      </c>
      <c r="B33" s="4">
        <v>2022</v>
      </c>
      <c r="C33" s="24">
        <v>44850</v>
      </c>
      <c r="D33" s="4" t="s">
        <v>5867</v>
      </c>
      <c r="E33" s="4" t="s">
        <v>5868</v>
      </c>
      <c r="F33" s="4">
        <v>2</v>
      </c>
      <c r="G33" s="4">
        <v>1</v>
      </c>
      <c r="H33" s="4" t="s">
        <v>42</v>
      </c>
      <c r="I33" s="4" t="s">
        <v>40</v>
      </c>
      <c r="J33" s="14">
        <f>(C33-VLOOKUP(H33,Riders!$A$2:$C$213,2,FALSE))/365</f>
        <v>23.873972602739727</v>
      </c>
      <c r="K33" s="4">
        <v>2</v>
      </c>
    </row>
    <row r="34" spans="1:11">
      <c r="A34" s="4" t="s">
        <v>12</v>
      </c>
      <c r="B34" s="4">
        <v>2022</v>
      </c>
      <c r="C34" s="24">
        <v>44850</v>
      </c>
      <c r="D34" s="4" t="s">
        <v>5867</v>
      </c>
      <c r="E34" s="4" t="s">
        <v>5868</v>
      </c>
      <c r="F34" s="4">
        <v>2</v>
      </c>
      <c r="G34" s="4">
        <v>2</v>
      </c>
      <c r="H34" s="4" t="s">
        <v>523</v>
      </c>
      <c r="I34" s="4" t="s">
        <v>19</v>
      </c>
      <c r="J34" s="14">
        <f>(C34-VLOOKUP(H34,Riders!$A$2:$C$213,2,FALSE))/365</f>
        <v>23.115068493150684</v>
      </c>
      <c r="K34" s="4">
        <v>3</v>
      </c>
    </row>
    <row r="35" spans="1:11">
      <c r="A35" s="4" t="s">
        <v>12</v>
      </c>
      <c r="B35" s="4">
        <v>2022</v>
      </c>
      <c r="C35" s="24">
        <v>44850</v>
      </c>
      <c r="D35" s="4" t="s">
        <v>5867</v>
      </c>
      <c r="E35" s="4" t="s">
        <v>5868</v>
      </c>
      <c r="F35" s="4">
        <v>2</v>
      </c>
      <c r="G35" s="4">
        <v>3</v>
      </c>
      <c r="H35" s="4" t="s">
        <v>52</v>
      </c>
      <c r="I35" s="4" t="s">
        <v>53</v>
      </c>
      <c r="J35" s="14">
        <f>(C35-VLOOKUP(H35,Riders!$A$2:$C$213,2,FALSE))/365</f>
        <v>25.602739726027398</v>
      </c>
      <c r="K35" s="4">
        <v>19</v>
      </c>
    </row>
    <row r="36" spans="1:11">
      <c r="A36" s="4" t="s">
        <v>12</v>
      </c>
      <c r="B36" s="4">
        <v>2022</v>
      </c>
      <c r="C36" s="24">
        <v>44850</v>
      </c>
      <c r="D36" s="4" t="s">
        <v>5867</v>
      </c>
      <c r="E36" s="4" t="s">
        <v>5868</v>
      </c>
      <c r="F36" s="4">
        <v>2</v>
      </c>
      <c r="G36" s="4">
        <v>4</v>
      </c>
      <c r="H36" s="4" t="s">
        <v>45</v>
      </c>
      <c r="I36" s="4" t="s">
        <v>40</v>
      </c>
      <c r="J36" s="14">
        <f>(C36-VLOOKUP(H36,Riders!$A$2:$C$213,2,FALSE))/365</f>
        <v>31.649315068493152</v>
      </c>
      <c r="K36" s="4">
        <v>23</v>
      </c>
    </row>
    <row r="37" spans="1:11">
      <c r="A37" s="4" t="s">
        <v>12</v>
      </c>
      <c r="B37" s="4">
        <v>2022</v>
      </c>
      <c r="C37" s="24">
        <v>44850</v>
      </c>
      <c r="D37" s="4" t="s">
        <v>5867</v>
      </c>
      <c r="E37" s="4" t="s">
        <v>5868</v>
      </c>
      <c r="F37" s="4">
        <v>3</v>
      </c>
      <c r="G37" s="4">
        <v>1</v>
      </c>
      <c r="H37" s="4" t="s">
        <v>24</v>
      </c>
      <c r="I37" s="4" t="s">
        <v>25</v>
      </c>
      <c r="J37" s="14">
        <f>(C37-VLOOKUP(H37,Riders!$A$2:$C$213,2,FALSE))/365</f>
        <v>24.13150684931507</v>
      </c>
      <c r="K37" s="4">
        <v>12</v>
      </c>
    </row>
    <row r="38" spans="1:11">
      <c r="A38" s="4" t="s">
        <v>12</v>
      </c>
      <c r="B38" s="4">
        <v>2022</v>
      </c>
      <c r="C38" s="24">
        <v>44850</v>
      </c>
      <c r="D38" s="4" t="s">
        <v>5867</v>
      </c>
      <c r="E38" s="4" t="s">
        <v>5868</v>
      </c>
      <c r="F38" s="4">
        <v>3</v>
      </c>
      <c r="G38" s="4">
        <v>2</v>
      </c>
      <c r="H38" s="4" t="s">
        <v>100</v>
      </c>
      <c r="I38" s="4" t="s">
        <v>47</v>
      </c>
      <c r="J38" s="14" t="e">
        <f>(C38-VLOOKUP(H38,Riders!$A$2:$C$213,2,FALSE))/365</f>
        <v>#N/A</v>
      </c>
      <c r="K38" s="4">
        <v>16</v>
      </c>
    </row>
    <row r="39" spans="1:11">
      <c r="A39" s="4" t="s">
        <v>12</v>
      </c>
      <c r="B39" s="4">
        <v>2022</v>
      </c>
      <c r="C39" s="24">
        <v>44850</v>
      </c>
      <c r="D39" s="4" t="s">
        <v>5867</v>
      </c>
      <c r="E39" s="4" t="s">
        <v>5868</v>
      </c>
      <c r="F39" s="4">
        <v>3</v>
      </c>
      <c r="G39" s="4">
        <v>3</v>
      </c>
      <c r="H39" s="4" t="s">
        <v>521</v>
      </c>
      <c r="I39" s="4" t="s">
        <v>15</v>
      </c>
      <c r="J39" s="14" t="e">
        <f>(C39-VLOOKUP(H39,Riders!$A$2:$C$213,2,FALSE))/365</f>
        <v>#N/A</v>
      </c>
      <c r="K39" s="4">
        <v>19</v>
      </c>
    </row>
    <row r="40" spans="1:11">
      <c r="A40" s="4" t="s">
        <v>12</v>
      </c>
      <c r="B40" s="4">
        <v>2022</v>
      </c>
      <c r="C40" s="24">
        <v>44850</v>
      </c>
      <c r="D40" s="4" t="s">
        <v>5867</v>
      </c>
      <c r="E40" s="4" t="s">
        <v>5868</v>
      </c>
      <c r="F40" s="4">
        <v>3</v>
      </c>
      <c r="G40" s="4">
        <v>4</v>
      </c>
      <c r="H40" s="4" t="s">
        <v>26</v>
      </c>
      <c r="I40" s="4" t="s">
        <v>27</v>
      </c>
      <c r="J40" s="14">
        <f>(C40-VLOOKUP(H40,Riders!$A$2:$C$213,2,FALSE))/365</f>
        <v>24.402739726027399</v>
      </c>
      <c r="K40" s="4">
        <v>23</v>
      </c>
    </row>
    <row r="41" spans="1:11">
      <c r="A41" s="4" t="s">
        <v>12</v>
      </c>
      <c r="B41" s="4">
        <v>2022</v>
      </c>
      <c r="C41" s="24">
        <v>44850</v>
      </c>
      <c r="D41" s="4" t="s">
        <v>5867</v>
      </c>
      <c r="E41" s="4" t="s">
        <v>5868</v>
      </c>
      <c r="F41" s="4">
        <v>3</v>
      </c>
      <c r="G41" s="4">
        <v>5</v>
      </c>
      <c r="H41" s="4" t="s">
        <v>95</v>
      </c>
      <c r="I41" s="4" t="s">
        <v>38</v>
      </c>
      <c r="J41" s="14">
        <f>(C41-VLOOKUP(H41,Riders!$A$2:$C$213,2,FALSE))/365</f>
        <v>122.87671232876713</v>
      </c>
      <c r="K41" s="4">
        <v>27</v>
      </c>
    </row>
    <row r="42" spans="1:11">
      <c r="A42" s="4" t="s">
        <v>12</v>
      </c>
      <c r="B42" s="4">
        <v>2022</v>
      </c>
      <c r="C42" s="24">
        <v>44850</v>
      </c>
      <c r="D42" s="4" t="s">
        <v>5867</v>
      </c>
      <c r="E42" s="4" t="s">
        <v>5868</v>
      </c>
      <c r="F42" s="4">
        <v>4</v>
      </c>
      <c r="G42" s="4">
        <v>1</v>
      </c>
      <c r="H42" s="4" t="s">
        <v>101</v>
      </c>
      <c r="I42" s="4" t="s">
        <v>47</v>
      </c>
      <c r="J42" s="14" t="e">
        <f>(C42-VLOOKUP(H42,Riders!$A$2:$C$213,2,FALSE))/365</f>
        <v>#N/A</v>
      </c>
      <c r="K42" s="4">
        <v>10</v>
      </c>
    </row>
    <row r="43" spans="1:11">
      <c r="A43" s="4" t="s">
        <v>12</v>
      </c>
      <c r="B43" s="4">
        <v>2022</v>
      </c>
      <c r="C43" s="24">
        <v>44850</v>
      </c>
      <c r="D43" s="4" t="s">
        <v>5867</v>
      </c>
      <c r="E43" s="4" t="s">
        <v>5868</v>
      </c>
      <c r="F43" s="4">
        <v>4</v>
      </c>
      <c r="G43" s="4">
        <v>2</v>
      </c>
      <c r="H43" s="4" t="s">
        <v>35</v>
      </c>
      <c r="I43" s="4" t="s">
        <v>36</v>
      </c>
      <c r="J43" s="14">
        <f>(C43-VLOOKUP(H43,Riders!$A$2:$C$213,2,FALSE))/365</f>
        <v>122.87671232876713</v>
      </c>
      <c r="K43" s="4">
        <v>13</v>
      </c>
    </row>
    <row r="44" spans="1:11">
      <c r="A44" s="4" t="s">
        <v>12</v>
      </c>
      <c r="B44" s="4">
        <v>2022</v>
      </c>
      <c r="C44" s="24">
        <v>44850</v>
      </c>
      <c r="D44" s="4" t="s">
        <v>5867</v>
      </c>
      <c r="E44" s="4" t="s">
        <v>5868</v>
      </c>
      <c r="F44" s="4">
        <v>4</v>
      </c>
      <c r="G44" s="4">
        <v>3</v>
      </c>
      <c r="H44" s="4" t="s">
        <v>58</v>
      </c>
      <c r="I44" s="4" t="s">
        <v>59</v>
      </c>
      <c r="J44" s="14">
        <f>(C44-VLOOKUP(H44,Riders!$A$2:$C$213,2,FALSE))/365</f>
        <v>24.753424657534246</v>
      </c>
      <c r="K44" s="4">
        <v>19</v>
      </c>
    </row>
    <row r="45" spans="1:11">
      <c r="A45" s="4" t="s">
        <v>12</v>
      </c>
      <c r="B45" s="4">
        <v>2022</v>
      </c>
      <c r="C45" s="24">
        <v>44850</v>
      </c>
      <c r="D45" s="4" t="s">
        <v>5867</v>
      </c>
      <c r="E45" s="4" t="s">
        <v>5868</v>
      </c>
      <c r="F45" s="4">
        <v>4</v>
      </c>
      <c r="G45" s="4">
        <v>4</v>
      </c>
      <c r="H45" s="4" t="s">
        <v>64</v>
      </c>
      <c r="I45" s="4" t="s">
        <v>65</v>
      </c>
      <c r="J45" s="14" t="e">
        <f>(C45-VLOOKUP(H45,Riders!$A$2:$C$213,2,FALSE))/365</f>
        <v>#N/A</v>
      </c>
      <c r="K45" s="4">
        <v>23</v>
      </c>
    </row>
    <row r="46" spans="1:11">
      <c r="A46" s="4" t="s">
        <v>12</v>
      </c>
      <c r="B46" s="4">
        <v>2022</v>
      </c>
      <c r="C46" s="24">
        <v>44850</v>
      </c>
      <c r="D46" s="4" t="s">
        <v>5867</v>
      </c>
      <c r="E46" s="4" t="s">
        <v>5869</v>
      </c>
      <c r="F46" s="4">
        <v>1</v>
      </c>
      <c r="G46" s="4">
        <v>1</v>
      </c>
      <c r="H46" s="4" t="s">
        <v>42</v>
      </c>
      <c r="I46" s="4" t="s">
        <v>40</v>
      </c>
      <c r="J46" s="14">
        <f>(C46-VLOOKUP(H46,Riders!$A$2:$C$213,2,FALSE))/365</f>
        <v>23.873972602739727</v>
      </c>
      <c r="K46" s="4">
        <v>2</v>
      </c>
    </row>
    <row r="47" spans="1:11">
      <c r="A47" s="4" t="s">
        <v>12</v>
      </c>
      <c r="B47" s="4">
        <v>2022</v>
      </c>
      <c r="C47" s="24">
        <v>44850</v>
      </c>
      <c r="D47" s="4" t="s">
        <v>5867</v>
      </c>
      <c r="E47" s="4" t="s">
        <v>5869</v>
      </c>
      <c r="F47" s="4">
        <v>1</v>
      </c>
      <c r="G47" s="4">
        <v>2</v>
      </c>
      <c r="H47" s="4" t="s">
        <v>24</v>
      </c>
      <c r="I47" s="4" t="s">
        <v>25</v>
      </c>
      <c r="J47" s="14">
        <f>(C47-VLOOKUP(H47,Riders!$A$2:$C$213,2,FALSE))/365</f>
        <v>24.13150684931507</v>
      </c>
      <c r="K47" s="4">
        <v>12</v>
      </c>
    </row>
    <row r="48" spans="1:11">
      <c r="A48" s="4" t="s">
        <v>12</v>
      </c>
      <c r="B48" s="4">
        <v>2022</v>
      </c>
      <c r="C48" s="24">
        <v>44850</v>
      </c>
      <c r="D48" s="4" t="s">
        <v>5867</v>
      </c>
      <c r="E48" s="4" t="s">
        <v>5869</v>
      </c>
      <c r="F48" s="4">
        <v>1</v>
      </c>
      <c r="G48" s="4">
        <v>3</v>
      </c>
      <c r="H48" s="4" t="s">
        <v>14</v>
      </c>
      <c r="I48" s="4" t="s">
        <v>15</v>
      </c>
      <c r="J48" s="14">
        <f>(C48-VLOOKUP(H48,Riders!$A$2:$C$213,2,FALSE))/365</f>
        <v>122.87671232876713</v>
      </c>
      <c r="K48" s="4">
        <v>1</v>
      </c>
    </row>
    <row r="49" spans="1:11">
      <c r="A49" s="4" t="s">
        <v>12</v>
      </c>
      <c r="B49" s="4">
        <v>2022</v>
      </c>
      <c r="C49" s="24">
        <v>44850</v>
      </c>
      <c r="D49" s="4" t="s">
        <v>5867</v>
      </c>
      <c r="E49" s="4" t="s">
        <v>5869</v>
      </c>
      <c r="F49" s="4">
        <v>1</v>
      </c>
      <c r="G49" s="4">
        <v>4</v>
      </c>
      <c r="H49" s="4" t="s">
        <v>33</v>
      </c>
      <c r="I49" s="4" t="s">
        <v>27</v>
      </c>
      <c r="J49" s="14">
        <f>(C49-VLOOKUP(H49,Riders!$A$2:$C$213,2,FALSE))/365</f>
        <v>28.906849315068492</v>
      </c>
      <c r="K49" s="4">
        <v>11</v>
      </c>
    </row>
    <row r="50" spans="1:11">
      <c r="A50" s="4" t="s">
        <v>12</v>
      </c>
      <c r="B50" s="4">
        <v>2022</v>
      </c>
      <c r="C50" s="24">
        <v>44850</v>
      </c>
      <c r="D50" s="4" t="s">
        <v>5867</v>
      </c>
      <c r="E50" s="4" t="s">
        <v>5869</v>
      </c>
      <c r="F50" s="4">
        <v>1</v>
      </c>
      <c r="G50" s="4">
        <v>5</v>
      </c>
      <c r="H50" s="4" t="s">
        <v>35</v>
      </c>
      <c r="I50" s="4" t="s">
        <v>36</v>
      </c>
      <c r="J50" s="14">
        <f>(C50-VLOOKUP(H50,Riders!$A$2:$C$213,2,FALSE))/365</f>
        <v>122.87671232876713</v>
      </c>
      <c r="K50" s="4">
        <v>13</v>
      </c>
    </row>
    <row r="51" spans="1:11">
      <c r="A51" s="4" t="s">
        <v>12</v>
      </c>
      <c r="B51" s="4">
        <v>2022</v>
      </c>
      <c r="C51" s="24">
        <v>44850</v>
      </c>
      <c r="D51" s="4" t="s">
        <v>5867</v>
      </c>
      <c r="E51" s="4" t="s">
        <v>5869</v>
      </c>
      <c r="F51" s="4">
        <v>1</v>
      </c>
      <c r="G51" s="4">
        <v>6</v>
      </c>
      <c r="H51" s="4" t="s">
        <v>30</v>
      </c>
      <c r="I51" s="4" t="s">
        <v>31</v>
      </c>
      <c r="J51" s="14" t="e">
        <f>(C51-VLOOKUP(H51,Riders!$A$2:$C$213,2,FALSE))/365</f>
        <v>#N/A</v>
      </c>
      <c r="K51" s="4">
        <v>16</v>
      </c>
    </row>
    <row r="52" spans="1:11">
      <c r="A52" s="4" t="s">
        <v>12</v>
      </c>
      <c r="B52" s="4">
        <v>2022</v>
      </c>
      <c r="C52" s="24">
        <v>44850</v>
      </c>
      <c r="D52" s="4" t="s">
        <v>5867</v>
      </c>
      <c r="E52" s="4" t="s">
        <v>5869</v>
      </c>
      <c r="F52" s="4">
        <v>2</v>
      </c>
      <c r="G52" s="4">
        <v>1</v>
      </c>
      <c r="H52" s="4" t="s">
        <v>78</v>
      </c>
      <c r="I52" s="4" t="s">
        <v>19</v>
      </c>
      <c r="J52" s="14">
        <f>(C52-VLOOKUP(H52,Riders!$A$2:$C$213,2,FALSE))/365</f>
        <v>31.435616438356163</v>
      </c>
      <c r="K52" s="4">
        <v>6</v>
      </c>
    </row>
    <row r="53" spans="1:11">
      <c r="A53" s="4" t="s">
        <v>12</v>
      </c>
      <c r="B53" s="4">
        <v>2022</v>
      </c>
      <c r="C53" s="24">
        <v>44850</v>
      </c>
      <c r="D53" s="4" t="s">
        <v>5867</v>
      </c>
      <c r="E53" s="4" t="s">
        <v>5869</v>
      </c>
      <c r="F53" s="4">
        <v>2</v>
      </c>
      <c r="G53" s="4">
        <v>2</v>
      </c>
      <c r="H53" s="4" t="s">
        <v>43</v>
      </c>
      <c r="I53" s="4" t="s">
        <v>44</v>
      </c>
      <c r="J53" s="14">
        <f>(C53-VLOOKUP(H53,Riders!$A$2:$C$213,2,FALSE))/365</f>
        <v>29.909589041095892</v>
      </c>
      <c r="K53" s="4">
        <v>9</v>
      </c>
    </row>
    <row r="54" spans="1:11">
      <c r="A54" s="4" t="s">
        <v>12</v>
      </c>
      <c r="B54" s="4">
        <v>2022</v>
      </c>
      <c r="C54" s="24">
        <v>44850</v>
      </c>
      <c r="D54" s="4" t="s">
        <v>5867</v>
      </c>
      <c r="E54" s="4" t="s">
        <v>5869</v>
      </c>
      <c r="F54" s="4">
        <v>2</v>
      </c>
      <c r="G54" s="4">
        <v>3</v>
      </c>
      <c r="H54" s="4" t="s">
        <v>32</v>
      </c>
      <c r="I54" s="4" t="s">
        <v>17</v>
      </c>
      <c r="J54" s="14" t="e">
        <f>(C54-VLOOKUP(H54,Riders!$A$2:$C$213,2,FALSE))/365</f>
        <v>#N/A</v>
      </c>
      <c r="K54" s="4">
        <v>8</v>
      </c>
    </row>
    <row r="55" spans="1:11">
      <c r="A55" s="4" t="s">
        <v>12</v>
      </c>
      <c r="B55" s="4">
        <v>2022</v>
      </c>
      <c r="C55" s="24">
        <v>44850</v>
      </c>
      <c r="D55" s="4" t="s">
        <v>5867</v>
      </c>
      <c r="E55" s="4" t="s">
        <v>5869</v>
      </c>
      <c r="F55" s="4">
        <v>2</v>
      </c>
      <c r="G55" s="4">
        <v>4</v>
      </c>
      <c r="H55" s="4" t="s">
        <v>101</v>
      </c>
      <c r="I55" s="4" t="s">
        <v>47</v>
      </c>
      <c r="J55" s="14" t="e">
        <f>(C55-VLOOKUP(H55,Riders!$A$2:$C$213,2,FALSE))/365</f>
        <v>#N/A</v>
      </c>
      <c r="K55" s="4">
        <v>10</v>
      </c>
    </row>
    <row r="56" spans="1:11">
      <c r="A56" s="4" t="s">
        <v>12</v>
      </c>
      <c r="B56" s="4">
        <v>2022</v>
      </c>
      <c r="C56" s="24">
        <v>44850</v>
      </c>
      <c r="D56" s="4" t="s">
        <v>5867</v>
      </c>
      <c r="E56" s="4" t="s">
        <v>5869</v>
      </c>
      <c r="F56" s="4">
        <v>2</v>
      </c>
      <c r="G56" s="4">
        <v>5</v>
      </c>
      <c r="H56" s="4" t="s">
        <v>39</v>
      </c>
      <c r="I56" s="4" t="s">
        <v>40</v>
      </c>
      <c r="J56" s="14">
        <f>(C56-VLOOKUP(H56,Riders!$A$2:$C$213,2,FALSE))/365</f>
        <v>28.183561643835617</v>
      </c>
      <c r="K56" s="4">
        <v>13</v>
      </c>
    </row>
    <row r="57" spans="1:11">
      <c r="A57" s="4" t="s">
        <v>12</v>
      </c>
      <c r="B57" s="4">
        <v>2022</v>
      </c>
      <c r="C57" s="24">
        <v>44850</v>
      </c>
      <c r="D57" s="4" t="s">
        <v>5867</v>
      </c>
      <c r="E57" s="4" t="s">
        <v>5869</v>
      </c>
      <c r="F57" s="4">
        <v>2</v>
      </c>
      <c r="G57" s="4">
        <v>6</v>
      </c>
      <c r="H57" s="4" t="s">
        <v>100</v>
      </c>
      <c r="I57" s="4" t="s">
        <v>47</v>
      </c>
      <c r="J57" s="14" t="e">
        <f>(C57-VLOOKUP(H57,Riders!$A$2:$C$213,2,FALSE))/365</f>
        <v>#N/A</v>
      </c>
      <c r="K57" s="4">
        <v>16</v>
      </c>
    </row>
    <row r="58" spans="1:11">
      <c r="A58" s="4" t="s">
        <v>12</v>
      </c>
      <c r="B58" s="4">
        <v>2022</v>
      </c>
      <c r="C58" s="24">
        <v>44850</v>
      </c>
      <c r="D58" s="4" t="s">
        <v>5867</v>
      </c>
      <c r="E58" s="4" t="s">
        <v>5869</v>
      </c>
      <c r="F58" s="4">
        <v>3</v>
      </c>
      <c r="G58" s="4">
        <v>1</v>
      </c>
      <c r="H58" s="4" t="s">
        <v>20</v>
      </c>
      <c r="I58" s="4" t="s">
        <v>21</v>
      </c>
      <c r="J58" s="14">
        <f>(C58-VLOOKUP(H58,Riders!$A$2:$C$213,2,FALSE))/365</f>
        <v>27.197260273972603</v>
      </c>
      <c r="K58" s="4">
        <v>7</v>
      </c>
    </row>
    <row r="59" spans="1:11">
      <c r="A59" s="4" t="s">
        <v>12</v>
      </c>
      <c r="B59" s="4">
        <v>2022</v>
      </c>
      <c r="C59" s="24">
        <v>44850</v>
      </c>
      <c r="D59" s="4" t="s">
        <v>5867</v>
      </c>
      <c r="E59" s="4" t="s">
        <v>5869</v>
      </c>
      <c r="F59" s="4">
        <v>3</v>
      </c>
      <c r="G59" s="4">
        <v>2</v>
      </c>
      <c r="H59" s="4" t="s">
        <v>16</v>
      </c>
      <c r="I59" s="4" t="s">
        <v>17</v>
      </c>
      <c r="J59" s="14">
        <f>(C59-VLOOKUP(H59,Riders!$A$2:$C$213,2,FALSE))/365</f>
        <v>23.487671232876714</v>
      </c>
      <c r="K59" s="4">
        <v>4</v>
      </c>
    </row>
    <row r="60" spans="1:11">
      <c r="A60" s="4" t="s">
        <v>12</v>
      </c>
      <c r="B60" s="4">
        <v>2022</v>
      </c>
      <c r="C60" s="24">
        <v>44850</v>
      </c>
      <c r="D60" s="4" t="s">
        <v>5867</v>
      </c>
      <c r="E60" s="4" t="s">
        <v>5869</v>
      </c>
      <c r="F60" s="4">
        <v>3</v>
      </c>
      <c r="G60" s="4">
        <v>3</v>
      </c>
      <c r="H60" s="4" t="s">
        <v>28</v>
      </c>
      <c r="I60" s="4" t="s">
        <v>29</v>
      </c>
      <c r="J60" s="14">
        <f>(C60-VLOOKUP(H60,Riders!$A$2:$C$213,2,FALSE))/365</f>
        <v>22.80821917808219</v>
      </c>
      <c r="K60" s="4">
        <v>5</v>
      </c>
    </row>
    <row r="61" spans="1:11">
      <c r="A61" s="4" t="s">
        <v>12</v>
      </c>
      <c r="B61" s="4">
        <v>2022</v>
      </c>
      <c r="C61" s="24">
        <v>44850</v>
      </c>
      <c r="D61" s="4" t="s">
        <v>5867</v>
      </c>
      <c r="E61" s="4" t="s">
        <v>5869</v>
      </c>
      <c r="F61" s="4">
        <v>3</v>
      </c>
      <c r="G61" s="4">
        <v>4</v>
      </c>
      <c r="H61" s="4" t="s">
        <v>523</v>
      </c>
      <c r="I61" s="4" t="s">
        <v>19</v>
      </c>
      <c r="J61" s="14">
        <f>(C61-VLOOKUP(H61,Riders!$A$2:$C$213,2,FALSE))/365</f>
        <v>23.115068493150684</v>
      </c>
      <c r="K61" s="4">
        <v>3</v>
      </c>
    </row>
    <row r="62" spans="1:11">
      <c r="A62" s="4" t="s">
        <v>12</v>
      </c>
      <c r="B62" s="4">
        <v>2022</v>
      </c>
      <c r="C62" s="24">
        <v>44850</v>
      </c>
      <c r="D62" s="4" t="s">
        <v>5867</v>
      </c>
      <c r="E62" s="4" t="s">
        <v>5869</v>
      </c>
      <c r="F62" s="4">
        <v>3</v>
      </c>
      <c r="G62" s="4">
        <v>5</v>
      </c>
      <c r="H62" s="4" t="s">
        <v>60</v>
      </c>
      <c r="I62" s="4" t="s">
        <v>61</v>
      </c>
      <c r="J62" s="14">
        <f>(C62-VLOOKUP(H62,Riders!$A$2:$C$213,2,FALSE))/365</f>
        <v>34.252054794520546</v>
      </c>
      <c r="K62" s="4">
        <v>13</v>
      </c>
    </row>
    <row r="63" spans="1:11">
      <c r="A63" s="4" t="s">
        <v>12</v>
      </c>
      <c r="B63" s="4">
        <v>2022</v>
      </c>
      <c r="C63" s="24">
        <v>44850</v>
      </c>
      <c r="D63" s="4" t="s">
        <v>5867</v>
      </c>
      <c r="E63" s="4" t="s">
        <v>5869</v>
      </c>
      <c r="F63" s="4">
        <v>3</v>
      </c>
      <c r="G63" s="4">
        <v>6</v>
      </c>
      <c r="H63" s="4" t="s">
        <v>118</v>
      </c>
      <c r="I63" s="4" t="s">
        <v>27</v>
      </c>
      <c r="J63" s="14" t="e">
        <f>(C63-VLOOKUP(H63,Riders!$A$2:$C$213,2,FALSE))/365</f>
        <v>#N/A</v>
      </c>
      <c r="K63" s="4">
        <v>16</v>
      </c>
    </row>
    <row r="64" spans="1:11">
      <c r="A64" s="4" t="s">
        <v>12</v>
      </c>
      <c r="B64" s="4">
        <v>2022</v>
      </c>
      <c r="C64" s="24">
        <v>44850</v>
      </c>
      <c r="D64" s="4" t="s">
        <v>5867</v>
      </c>
      <c r="E64" s="4" t="s">
        <v>5870</v>
      </c>
      <c r="F64" s="4">
        <v>1</v>
      </c>
      <c r="G64" s="4">
        <v>1</v>
      </c>
      <c r="H64" s="4" t="s">
        <v>42</v>
      </c>
      <c r="I64" s="4" t="s">
        <v>40</v>
      </c>
      <c r="J64" s="14">
        <f>(C64-VLOOKUP(H64,Riders!$A$2:$C$213,2,FALSE))/365</f>
        <v>23.873972602739727</v>
      </c>
      <c r="K64" s="4">
        <v>2</v>
      </c>
    </row>
    <row r="65" spans="1:11">
      <c r="A65" s="4" t="s">
        <v>12</v>
      </c>
      <c r="B65" s="4">
        <v>2022</v>
      </c>
      <c r="C65" s="24">
        <v>44850</v>
      </c>
      <c r="D65" s="4" t="s">
        <v>5867</v>
      </c>
      <c r="E65" s="4" t="s">
        <v>5870</v>
      </c>
      <c r="F65" s="4">
        <v>1</v>
      </c>
      <c r="G65" s="4">
        <v>2</v>
      </c>
      <c r="H65" s="4" t="s">
        <v>523</v>
      </c>
      <c r="I65" s="4" t="s">
        <v>19</v>
      </c>
      <c r="J65" s="14">
        <f>(C65-VLOOKUP(H65,Riders!$A$2:$C$213,2,FALSE))/365</f>
        <v>23.115068493150684</v>
      </c>
      <c r="K65" s="4">
        <v>3</v>
      </c>
    </row>
    <row r="66" spans="1:11">
      <c r="A66" s="4" t="s">
        <v>12</v>
      </c>
      <c r="B66" s="4">
        <v>2022</v>
      </c>
      <c r="C66" s="24">
        <v>44850</v>
      </c>
      <c r="D66" s="4" t="s">
        <v>5867</v>
      </c>
      <c r="E66" s="4" t="s">
        <v>5870</v>
      </c>
      <c r="F66" s="4">
        <v>1</v>
      </c>
      <c r="G66" s="4">
        <v>3</v>
      </c>
      <c r="H66" s="4" t="s">
        <v>28</v>
      </c>
      <c r="I66" s="4" t="s">
        <v>29</v>
      </c>
      <c r="J66" s="14">
        <f>(C66-VLOOKUP(H66,Riders!$A$2:$C$213,2,FALSE))/365</f>
        <v>22.80821917808219</v>
      </c>
      <c r="K66" s="4">
        <v>5</v>
      </c>
    </row>
    <row r="67" spans="1:11">
      <c r="A67" s="4" t="s">
        <v>12</v>
      </c>
      <c r="B67" s="4">
        <v>2022</v>
      </c>
      <c r="C67" s="24">
        <v>44850</v>
      </c>
      <c r="D67" s="4" t="s">
        <v>5867</v>
      </c>
      <c r="E67" s="4" t="s">
        <v>5870</v>
      </c>
      <c r="F67" s="4">
        <v>1</v>
      </c>
      <c r="G67" s="4">
        <v>4</v>
      </c>
      <c r="H67" s="4" t="s">
        <v>43</v>
      </c>
      <c r="I67" s="4" t="s">
        <v>44</v>
      </c>
      <c r="J67" s="14">
        <f>(C67-VLOOKUP(H67,Riders!$A$2:$C$213,2,FALSE))/365</f>
        <v>29.909589041095892</v>
      </c>
      <c r="K67" s="4">
        <v>9</v>
      </c>
    </row>
    <row r="68" spans="1:11">
      <c r="A68" s="4" t="s">
        <v>12</v>
      </c>
      <c r="B68" s="4">
        <v>2022</v>
      </c>
      <c r="C68" s="24">
        <v>44850</v>
      </c>
      <c r="D68" s="4" t="s">
        <v>5867</v>
      </c>
      <c r="E68" s="4" t="s">
        <v>5870</v>
      </c>
      <c r="F68" s="4">
        <v>1</v>
      </c>
      <c r="G68" s="4">
        <v>5</v>
      </c>
      <c r="H68" s="4" t="s">
        <v>24</v>
      </c>
      <c r="I68" s="4" t="s">
        <v>25</v>
      </c>
      <c r="J68" s="14">
        <f>(C68-VLOOKUP(H68,Riders!$A$2:$C$213,2,FALSE))/365</f>
        <v>24.13150684931507</v>
      </c>
      <c r="K68" s="4">
        <v>12</v>
      </c>
    </row>
    <row r="69" spans="1:11">
      <c r="A69" s="4" t="s">
        <v>12</v>
      </c>
      <c r="B69" s="4">
        <v>2022</v>
      </c>
      <c r="C69" s="24">
        <v>44850</v>
      </c>
      <c r="D69" s="4" t="s">
        <v>5867</v>
      </c>
      <c r="E69" s="4" t="s">
        <v>5870</v>
      </c>
      <c r="F69" s="4">
        <v>1</v>
      </c>
      <c r="G69" s="4">
        <v>6</v>
      </c>
      <c r="H69" s="4" t="s">
        <v>32</v>
      </c>
      <c r="I69" s="4" t="s">
        <v>17</v>
      </c>
      <c r="J69" s="14" t="e">
        <f>(C69-VLOOKUP(H69,Riders!$A$2:$C$213,2,FALSE))/365</f>
        <v>#N/A</v>
      </c>
      <c r="K69" s="4">
        <v>8</v>
      </c>
    </row>
    <row r="70" spans="1:11">
      <c r="A70" s="4" t="s">
        <v>12</v>
      </c>
      <c r="B70" s="4">
        <v>2022</v>
      </c>
      <c r="C70" s="24">
        <v>44850</v>
      </c>
      <c r="D70" s="4" t="s">
        <v>5867</v>
      </c>
      <c r="E70" s="4" t="s">
        <v>5870</v>
      </c>
      <c r="F70" s="4">
        <v>2</v>
      </c>
      <c r="G70" s="4">
        <v>1</v>
      </c>
      <c r="H70" s="4" t="s">
        <v>78</v>
      </c>
      <c r="I70" s="4" t="s">
        <v>19</v>
      </c>
      <c r="J70" s="14">
        <f>(C70-VLOOKUP(H70,Riders!$A$2:$C$213,2,FALSE))/365</f>
        <v>31.435616438356163</v>
      </c>
      <c r="K70" s="4">
        <v>6</v>
      </c>
    </row>
    <row r="71" spans="1:11">
      <c r="A71" s="4" t="s">
        <v>12</v>
      </c>
      <c r="B71" s="4">
        <v>2022</v>
      </c>
      <c r="C71" s="24">
        <v>44850</v>
      </c>
      <c r="D71" s="4" t="s">
        <v>5867</v>
      </c>
      <c r="E71" s="4" t="s">
        <v>5870</v>
      </c>
      <c r="F71" s="4">
        <v>2</v>
      </c>
      <c r="G71" s="4">
        <v>2</v>
      </c>
      <c r="H71" s="4" t="s">
        <v>14</v>
      </c>
      <c r="I71" s="4" t="s">
        <v>15</v>
      </c>
      <c r="J71" s="14">
        <f>(C71-VLOOKUP(H71,Riders!$A$2:$C$213,2,FALSE))/365</f>
        <v>122.87671232876713</v>
      </c>
      <c r="K71" s="4">
        <v>1</v>
      </c>
    </row>
    <row r="72" spans="1:11">
      <c r="A72" s="4" t="s">
        <v>12</v>
      </c>
      <c r="B72" s="4">
        <v>2022</v>
      </c>
      <c r="C72" s="24">
        <v>44850</v>
      </c>
      <c r="D72" s="4" t="s">
        <v>5867</v>
      </c>
      <c r="E72" s="4" t="s">
        <v>5870</v>
      </c>
      <c r="F72" s="4">
        <v>2</v>
      </c>
      <c r="G72" s="4">
        <v>3</v>
      </c>
      <c r="H72" s="4" t="s">
        <v>16</v>
      </c>
      <c r="I72" s="4" t="s">
        <v>17</v>
      </c>
      <c r="J72" s="14">
        <f>(C72-VLOOKUP(H72,Riders!$A$2:$C$213,2,FALSE))/365</f>
        <v>23.487671232876714</v>
      </c>
      <c r="K72" s="4">
        <v>4</v>
      </c>
    </row>
    <row r="73" spans="1:11">
      <c r="A73" s="4" t="s">
        <v>12</v>
      </c>
      <c r="B73" s="4">
        <v>2022</v>
      </c>
      <c r="C73" s="24">
        <v>44850</v>
      </c>
      <c r="D73" s="4" t="s">
        <v>5867</v>
      </c>
      <c r="E73" s="4" t="s">
        <v>5870</v>
      </c>
      <c r="F73" s="4">
        <v>2</v>
      </c>
      <c r="G73" s="4">
        <v>4</v>
      </c>
      <c r="H73" s="4" t="s">
        <v>101</v>
      </c>
      <c r="I73" s="4" t="s">
        <v>47</v>
      </c>
      <c r="J73" s="14" t="e">
        <f>(C73-VLOOKUP(H73,Riders!$A$2:$C$213,2,FALSE))/365</f>
        <v>#N/A</v>
      </c>
      <c r="K73" s="4">
        <v>10</v>
      </c>
    </row>
    <row r="74" spans="1:11">
      <c r="A74" s="4" t="s">
        <v>12</v>
      </c>
      <c r="B74" s="4">
        <v>2022</v>
      </c>
      <c r="C74" s="24">
        <v>44850</v>
      </c>
      <c r="D74" s="4" t="s">
        <v>5867</v>
      </c>
      <c r="E74" s="4" t="s">
        <v>5870</v>
      </c>
      <c r="F74" s="4">
        <v>2</v>
      </c>
      <c r="G74" s="4">
        <v>5</v>
      </c>
      <c r="H74" s="4" t="s">
        <v>20</v>
      </c>
      <c r="I74" s="4" t="s">
        <v>21</v>
      </c>
      <c r="J74" s="14">
        <f>(C74-VLOOKUP(H74,Riders!$A$2:$C$213,2,FALSE))/365</f>
        <v>27.197260273972603</v>
      </c>
      <c r="K74" s="4">
        <v>7</v>
      </c>
    </row>
    <row r="75" spans="1:11">
      <c r="A75" s="4" t="s">
        <v>12</v>
      </c>
      <c r="B75" s="4">
        <v>2022</v>
      </c>
      <c r="C75" s="24">
        <v>44850</v>
      </c>
      <c r="D75" s="4" t="s">
        <v>5867</v>
      </c>
      <c r="E75" s="4" t="s">
        <v>5870</v>
      </c>
      <c r="F75" s="4">
        <v>2</v>
      </c>
      <c r="G75" s="4">
        <v>6</v>
      </c>
      <c r="H75" s="4" t="s">
        <v>33</v>
      </c>
      <c r="I75" s="4" t="s">
        <v>27</v>
      </c>
      <c r="J75" s="14">
        <f>(C75-VLOOKUP(H75,Riders!$A$2:$C$213,2,FALSE))/365</f>
        <v>28.906849315068492</v>
      </c>
      <c r="K75" s="4">
        <v>11</v>
      </c>
    </row>
    <row r="76" spans="1:11">
      <c r="A76" s="4" t="s">
        <v>12</v>
      </c>
      <c r="B76" s="4">
        <v>2022</v>
      </c>
      <c r="C76" s="24">
        <v>44850</v>
      </c>
      <c r="D76" s="4" t="s">
        <v>5867</v>
      </c>
      <c r="E76" s="4" t="s">
        <v>383</v>
      </c>
      <c r="F76" s="4">
        <v>1</v>
      </c>
      <c r="G76" s="4">
        <v>1</v>
      </c>
      <c r="H76" s="4" t="s">
        <v>14</v>
      </c>
      <c r="I76" s="4" t="s">
        <v>15</v>
      </c>
      <c r="J76" s="14">
        <f>(C76-VLOOKUP(H76,Riders!$A$2:$C$213,2,FALSE))/365</f>
        <v>122.87671232876713</v>
      </c>
      <c r="K76" s="4">
        <v>1</v>
      </c>
    </row>
    <row r="77" spans="1:11">
      <c r="A77" s="4" t="s">
        <v>12</v>
      </c>
      <c r="B77" s="4">
        <v>2022</v>
      </c>
      <c r="C77" s="24">
        <v>44850</v>
      </c>
      <c r="D77" s="4" t="s">
        <v>5867</v>
      </c>
      <c r="E77" s="4" t="s">
        <v>383</v>
      </c>
      <c r="F77" s="4">
        <v>1</v>
      </c>
      <c r="G77" s="4">
        <v>2</v>
      </c>
      <c r="H77" s="4" t="s">
        <v>42</v>
      </c>
      <c r="I77" s="4" t="s">
        <v>40</v>
      </c>
      <c r="J77" s="14">
        <f>(C77-VLOOKUP(H77,Riders!$A$2:$C$213,2,FALSE))/365</f>
        <v>23.873972602739727</v>
      </c>
      <c r="K77" s="4">
        <v>2</v>
      </c>
    </row>
    <row r="78" spans="1:11">
      <c r="A78" s="4" t="s">
        <v>12</v>
      </c>
      <c r="B78" s="4">
        <v>2022</v>
      </c>
      <c r="C78" s="24">
        <v>44850</v>
      </c>
      <c r="D78" s="4" t="s">
        <v>5867</v>
      </c>
      <c r="E78" s="4" t="s">
        <v>383</v>
      </c>
      <c r="F78" s="4">
        <v>1</v>
      </c>
      <c r="G78" s="4">
        <v>3</v>
      </c>
      <c r="H78" s="4" t="s">
        <v>523</v>
      </c>
      <c r="I78" s="4" t="s">
        <v>19</v>
      </c>
      <c r="J78" s="14">
        <f>(C78-VLOOKUP(H78,Riders!$A$2:$C$213,2,FALSE))/365</f>
        <v>23.115068493150684</v>
      </c>
      <c r="K78" s="4">
        <v>3</v>
      </c>
    </row>
    <row r="79" spans="1:11">
      <c r="A79" s="4" t="s">
        <v>12</v>
      </c>
      <c r="B79" s="4">
        <v>2022</v>
      </c>
      <c r="C79" s="24">
        <v>44850</v>
      </c>
      <c r="D79" s="4" t="s">
        <v>5867</v>
      </c>
      <c r="E79" s="4" t="s">
        <v>383</v>
      </c>
      <c r="F79" s="4">
        <v>1</v>
      </c>
      <c r="G79" s="4">
        <v>4</v>
      </c>
      <c r="H79" s="4" t="s">
        <v>16</v>
      </c>
      <c r="I79" s="4" t="s">
        <v>17</v>
      </c>
      <c r="J79" s="14">
        <f>(C79-VLOOKUP(H79,Riders!$A$2:$C$213,2,FALSE))/365</f>
        <v>23.487671232876714</v>
      </c>
      <c r="K79" s="4">
        <v>4</v>
      </c>
    </row>
    <row r="80" spans="1:11">
      <c r="A80" s="4" t="s">
        <v>12</v>
      </c>
      <c r="B80" s="4">
        <v>2022</v>
      </c>
      <c r="C80" s="24">
        <v>44850</v>
      </c>
      <c r="D80" s="4" t="s">
        <v>5867</v>
      </c>
      <c r="E80" s="4" t="s">
        <v>383</v>
      </c>
      <c r="F80" s="4">
        <v>1</v>
      </c>
      <c r="G80" s="4">
        <v>5</v>
      </c>
      <c r="H80" s="4" t="s">
        <v>28</v>
      </c>
      <c r="I80" s="4" t="s">
        <v>29</v>
      </c>
      <c r="J80" s="14">
        <f>(C80-VLOOKUP(H80,Riders!$A$2:$C$213,2,FALSE))/365</f>
        <v>22.80821917808219</v>
      </c>
      <c r="K80" s="4">
        <v>5</v>
      </c>
    </row>
    <row r="81" spans="1:11">
      <c r="A81" s="4" t="s">
        <v>12</v>
      </c>
      <c r="B81" s="4">
        <v>2022</v>
      </c>
      <c r="C81" s="24">
        <v>44850</v>
      </c>
      <c r="D81" s="4" t="s">
        <v>5867</v>
      </c>
      <c r="E81" s="4" t="s">
        <v>383</v>
      </c>
      <c r="F81" s="4">
        <v>1</v>
      </c>
      <c r="G81" s="4">
        <v>6</v>
      </c>
      <c r="H81" s="4" t="s">
        <v>78</v>
      </c>
      <c r="I81" s="4" t="s">
        <v>19</v>
      </c>
      <c r="J81" s="14">
        <f>(C81-VLOOKUP(H81,Riders!$A$2:$C$213,2,FALSE))/365</f>
        <v>31.435616438356163</v>
      </c>
      <c r="K81" s="4">
        <v>6</v>
      </c>
    </row>
    <row r="82" spans="1:11">
      <c r="A82" s="4" t="s">
        <v>12</v>
      </c>
      <c r="B82" s="4">
        <v>2022</v>
      </c>
      <c r="C82" s="24">
        <v>44850</v>
      </c>
      <c r="D82" s="4" t="s">
        <v>5867</v>
      </c>
      <c r="E82" s="4" t="s">
        <v>383</v>
      </c>
      <c r="F82" s="4">
        <v>2</v>
      </c>
      <c r="G82" s="4">
        <v>1</v>
      </c>
      <c r="H82" s="4" t="s">
        <v>20</v>
      </c>
      <c r="I82" s="4" t="s">
        <v>21</v>
      </c>
      <c r="J82" s="14">
        <f>(C82-VLOOKUP(H82,Riders!$A$2:$C$213,2,FALSE))/365</f>
        <v>27.197260273972603</v>
      </c>
      <c r="K82" s="4">
        <v>7</v>
      </c>
    </row>
    <row r="83" spans="1:11">
      <c r="A83" s="4" t="s">
        <v>12</v>
      </c>
      <c r="B83" s="4">
        <v>2022</v>
      </c>
      <c r="C83" s="24">
        <v>44850</v>
      </c>
      <c r="D83" s="4" t="s">
        <v>5867</v>
      </c>
      <c r="E83" s="4" t="s">
        <v>383</v>
      </c>
      <c r="F83" s="4">
        <v>2</v>
      </c>
      <c r="G83" s="4">
        <v>2</v>
      </c>
      <c r="H83" s="4" t="s">
        <v>32</v>
      </c>
      <c r="I83" s="4" t="s">
        <v>17</v>
      </c>
      <c r="J83" s="14" t="e">
        <f>(C83-VLOOKUP(H83,Riders!$A$2:$C$213,2,FALSE))/365</f>
        <v>#N/A</v>
      </c>
      <c r="K83" s="4">
        <v>8</v>
      </c>
    </row>
    <row r="84" spans="1:11">
      <c r="A84" s="4" t="s">
        <v>12</v>
      </c>
      <c r="B84" s="4">
        <v>2022</v>
      </c>
      <c r="C84" s="24">
        <v>44850</v>
      </c>
      <c r="D84" s="4" t="s">
        <v>5867</v>
      </c>
      <c r="E84" s="4" t="s">
        <v>383</v>
      </c>
      <c r="F84" s="4">
        <v>2</v>
      </c>
      <c r="G84" s="4">
        <v>3</v>
      </c>
      <c r="H84" s="4" t="s">
        <v>43</v>
      </c>
      <c r="I84" s="4" t="s">
        <v>44</v>
      </c>
      <c r="J84" s="14">
        <f>(C84-VLOOKUP(H84,Riders!$A$2:$C$213,2,FALSE))/365</f>
        <v>29.909589041095892</v>
      </c>
      <c r="K84" s="4">
        <v>9</v>
      </c>
    </row>
    <row r="85" spans="1:11">
      <c r="A85" s="4" t="s">
        <v>12</v>
      </c>
      <c r="B85" s="4">
        <v>2022</v>
      </c>
      <c r="C85" s="24">
        <v>44850</v>
      </c>
      <c r="D85" s="4" t="s">
        <v>5867</v>
      </c>
      <c r="E85" s="4" t="s">
        <v>383</v>
      </c>
      <c r="F85" s="4">
        <v>2</v>
      </c>
      <c r="G85" s="4">
        <v>4</v>
      </c>
      <c r="H85" s="4" t="s">
        <v>101</v>
      </c>
      <c r="I85" s="4" t="s">
        <v>47</v>
      </c>
      <c r="J85" s="14" t="e">
        <f>(C85-VLOOKUP(H85,Riders!$A$2:$C$213,2,FALSE))/365</f>
        <v>#N/A</v>
      </c>
      <c r="K85" s="4">
        <v>10</v>
      </c>
    </row>
    <row r="86" spans="1:11">
      <c r="A86" s="4" t="s">
        <v>12</v>
      </c>
      <c r="B86" s="4">
        <v>2022</v>
      </c>
      <c r="C86" s="24">
        <v>44850</v>
      </c>
      <c r="D86" s="4" t="s">
        <v>5867</v>
      </c>
      <c r="E86" s="4" t="s">
        <v>383</v>
      </c>
      <c r="F86" s="4">
        <v>2</v>
      </c>
      <c r="G86" s="4">
        <v>5</v>
      </c>
      <c r="H86" s="4" t="s">
        <v>33</v>
      </c>
      <c r="I86" s="4" t="s">
        <v>27</v>
      </c>
      <c r="J86" s="14">
        <f>(C86-VLOOKUP(H86,Riders!$A$2:$C$213,2,FALSE))/365</f>
        <v>28.906849315068492</v>
      </c>
      <c r="K86" s="4">
        <v>11</v>
      </c>
    </row>
    <row r="87" spans="1:11">
      <c r="A87" s="4" t="s">
        <v>12</v>
      </c>
      <c r="B87" s="4">
        <v>2022</v>
      </c>
      <c r="C87" s="24">
        <v>44850</v>
      </c>
      <c r="D87" s="4" t="s">
        <v>5867</v>
      </c>
      <c r="E87" s="4" t="s">
        <v>383</v>
      </c>
      <c r="F87" s="4">
        <v>2</v>
      </c>
      <c r="G87" s="4">
        <v>6</v>
      </c>
      <c r="H87" s="4" t="s">
        <v>24</v>
      </c>
      <c r="I87" s="4" t="s">
        <v>25</v>
      </c>
      <c r="J87" s="14">
        <f>(C87-VLOOKUP(H87,Riders!$A$2:$C$213,2,FALSE))/365</f>
        <v>24.13150684931507</v>
      </c>
      <c r="K87" s="4">
        <v>12</v>
      </c>
    </row>
    <row r="88" spans="1:11">
      <c r="A88" s="4" t="s">
        <v>5871</v>
      </c>
      <c r="B88" s="4">
        <v>2022</v>
      </c>
      <c r="C88" s="24">
        <v>44772</v>
      </c>
      <c r="D88" s="4" t="s">
        <v>5872</v>
      </c>
      <c r="E88" s="4" t="s">
        <v>595</v>
      </c>
      <c r="F88" s="4">
        <v>1</v>
      </c>
      <c r="G88" s="4">
        <v>1</v>
      </c>
      <c r="H88" s="4" t="s">
        <v>33</v>
      </c>
      <c r="I88" s="4" t="s">
        <v>27</v>
      </c>
      <c r="J88" s="14">
        <f>(C88-VLOOKUP(H88,Riders!$A$2:$C$213,2,FALSE))/365</f>
        <v>28.693150684931506</v>
      </c>
      <c r="K88" s="4"/>
    </row>
    <row r="89" spans="1:11">
      <c r="A89" s="4" t="s">
        <v>5871</v>
      </c>
      <c r="B89" s="4">
        <v>2022</v>
      </c>
      <c r="C89" s="24">
        <v>44772</v>
      </c>
      <c r="D89" s="4" t="s">
        <v>5872</v>
      </c>
      <c r="E89" s="4" t="s">
        <v>595</v>
      </c>
      <c r="F89" s="4">
        <v>1</v>
      </c>
      <c r="G89" s="4">
        <v>2</v>
      </c>
      <c r="H89" s="4" t="s">
        <v>529</v>
      </c>
      <c r="I89" s="4" t="s">
        <v>36</v>
      </c>
      <c r="J89" s="14" t="e">
        <f>(C89-VLOOKUP(H89,Riders!$A$2:$C$213,2,FALSE))/365</f>
        <v>#N/A</v>
      </c>
      <c r="K89" s="4"/>
    </row>
    <row r="90" spans="1:11">
      <c r="A90" s="4" t="s">
        <v>5871</v>
      </c>
      <c r="B90" s="4">
        <v>2022</v>
      </c>
      <c r="C90" s="24">
        <v>44772</v>
      </c>
      <c r="D90" s="4" t="s">
        <v>5872</v>
      </c>
      <c r="E90" s="4" t="s">
        <v>595</v>
      </c>
      <c r="F90" s="4">
        <v>1</v>
      </c>
      <c r="G90" s="4">
        <v>3</v>
      </c>
      <c r="H90" s="4" t="s">
        <v>102</v>
      </c>
      <c r="I90" s="4" t="s">
        <v>5873</v>
      </c>
      <c r="J90" s="14" t="e">
        <f>(C90-VLOOKUP(H90,Riders!$A$2:$C$213,2,FALSE))/365</f>
        <v>#N/A</v>
      </c>
      <c r="K90" s="4"/>
    </row>
    <row r="91" spans="1:11">
      <c r="A91" s="4" t="s">
        <v>5871</v>
      </c>
      <c r="B91" s="4">
        <v>2022</v>
      </c>
      <c r="C91" s="24">
        <v>44772</v>
      </c>
      <c r="D91" s="4" t="s">
        <v>5872</v>
      </c>
      <c r="E91" s="4" t="s">
        <v>595</v>
      </c>
      <c r="F91" s="4">
        <v>1</v>
      </c>
      <c r="G91" s="4">
        <v>4</v>
      </c>
      <c r="H91" s="4" t="s">
        <v>58</v>
      </c>
      <c r="I91" s="4" t="s">
        <v>59</v>
      </c>
      <c r="J91" s="14">
        <f>(C91-VLOOKUP(H91,Riders!$A$2:$C$213,2,FALSE))/365</f>
        <v>24.539726027397261</v>
      </c>
      <c r="K91" s="4"/>
    </row>
    <row r="92" spans="1:11">
      <c r="A92" s="4" t="s">
        <v>5871</v>
      </c>
      <c r="B92" s="4">
        <v>2022</v>
      </c>
      <c r="C92" s="24">
        <v>44772</v>
      </c>
      <c r="D92" s="4" t="s">
        <v>5872</v>
      </c>
      <c r="E92" s="4" t="s">
        <v>595</v>
      </c>
      <c r="F92" s="4">
        <v>1</v>
      </c>
      <c r="G92" s="4">
        <v>5</v>
      </c>
      <c r="H92" s="4" t="s">
        <v>5874</v>
      </c>
      <c r="I92" s="4" t="s">
        <v>106</v>
      </c>
      <c r="J92" s="14" t="e">
        <f>(C92-VLOOKUP(H92,Riders!$A$2:$C$213,2,FALSE))/365</f>
        <v>#N/A</v>
      </c>
      <c r="K92" s="4"/>
    </row>
    <row r="93" spans="1:11">
      <c r="A93" s="4" t="s">
        <v>5871</v>
      </c>
      <c r="B93" s="4">
        <v>2022</v>
      </c>
      <c r="C93" s="24">
        <v>44772</v>
      </c>
      <c r="D93" s="4" t="s">
        <v>5872</v>
      </c>
      <c r="E93" s="4" t="s">
        <v>595</v>
      </c>
      <c r="F93" s="4">
        <v>2</v>
      </c>
      <c r="G93" s="4">
        <v>1</v>
      </c>
      <c r="H93" s="4" t="s">
        <v>28</v>
      </c>
      <c r="I93" s="4" t="s">
        <v>29</v>
      </c>
      <c r="J93" s="14">
        <f>(C93-VLOOKUP(H93,Riders!$A$2:$C$213,2,FALSE))/365</f>
        <v>22.594520547945205</v>
      </c>
      <c r="K93" s="4"/>
    </row>
    <row r="94" spans="1:11">
      <c r="A94" s="4" t="s">
        <v>5871</v>
      </c>
      <c r="B94" s="4">
        <v>2022</v>
      </c>
      <c r="C94" s="24">
        <v>44772</v>
      </c>
      <c r="D94" s="4" t="s">
        <v>5872</v>
      </c>
      <c r="E94" s="4" t="s">
        <v>595</v>
      </c>
      <c r="F94" s="4">
        <v>2</v>
      </c>
      <c r="G94" s="4">
        <v>2</v>
      </c>
      <c r="H94" s="4" t="s">
        <v>104</v>
      </c>
      <c r="I94" s="4" t="s">
        <v>36</v>
      </c>
      <c r="J94" s="14" t="e">
        <f>(C94-VLOOKUP(H94,Riders!$A$2:$C$213,2,FALSE))/365</f>
        <v>#N/A</v>
      </c>
      <c r="K94" s="4"/>
    </row>
    <row r="95" spans="1:11">
      <c r="A95" s="4" t="s">
        <v>5871</v>
      </c>
      <c r="B95" s="4">
        <v>2022</v>
      </c>
      <c r="C95" s="24">
        <v>44772</v>
      </c>
      <c r="D95" s="4" t="s">
        <v>5872</v>
      </c>
      <c r="E95" s="4" t="s">
        <v>595</v>
      </c>
      <c r="F95" s="4">
        <v>2</v>
      </c>
      <c r="G95" s="4">
        <v>3</v>
      </c>
      <c r="H95" s="4" t="s">
        <v>41</v>
      </c>
      <c r="I95" s="4" t="s">
        <v>27</v>
      </c>
      <c r="J95" s="14">
        <f>(C95-VLOOKUP(H95,Riders!$A$2:$C$213,2,FALSE))/365</f>
        <v>26.789041095890411</v>
      </c>
      <c r="K95" s="4"/>
    </row>
    <row r="96" spans="1:11">
      <c r="A96" s="4" t="s">
        <v>5871</v>
      </c>
      <c r="B96" s="4">
        <v>2022</v>
      </c>
      <c r="C96" s="24">
        <v>44772</v>
      </c>
      <c r="D96" s="4" t="s">
        <v>5872</v>
      </c>
      <c r="E96" s="4" t="s">
        <v>595</v>
      </c>
      <c r="F96" s="4">
        <v>2</v>
      </c>
      <c r="G96" s="4">
        <v>4</v>
      </c>
      <c r="H96" s="4" t="s">
        <v>531</v>
      </c>
      <c r="I96" s="4" t="s">
        <v>5875</v>
      </c>
      <c r="J96" s="14">
        <f>(C96-VLOOKUP(H96,Riders!$A$2:$C$213,2,FALSE))/365</f>
        <v>23.567123287671233</v>
      </c>
      <c r="K96" s="4"/>
    </row>
    <row r="97" spans="1:11">
      <c r="A97" s="4" t="s">
        <v>5871</v>
      </c>
      <c r="B97" s="4">
        <v>2022</v>
      </c>
      <c r="C97" s="24">
        <v>44772</v>
      </c>
      <c r="D97" s="4" t="s">
        <v>5872</v>
      </c>
      <c r="E97" s="4" t="s">
        <v>595</v>
      </c>
      <c r="F97" s="4">
        <v>2</v>
      </c>
      <c r="G97" s="4">
        <v>5</v>
      </c>
      <c r="H97" s="4" t="s">
        <v>109</v>
      </c>
      <c r="I97" s="4" t="s">
        <v>59</v>
      </c>
      <c r="J97" s="14" t="e">
        <f>(C97-VLOOKUP(H97,Riders!$A$2:$C$213,2,FALSE))/365</f>
        <v>#N/A</v>
      </c>
      <c r="K97" s="4"/>
    </row>
    <row r="98" spans="1:11">
      <c r="A98" s="4" t="s">
        <v>5871</v>
      </c>
      <c r="B98" s="4">
        <v>2022</v>
      </c>
      <c r="C98" s="24">
        <v>44772</v>
      </c>
      <c r="D98" s="4" t="s">
        <v>5872</v>
      </c>
      <c r="E98" s="4" t="s">
        <v>595</v>
      </c>
      <c r="F98" s="4">
        <v>3</v>
      </c>
      <c r="G98" s="4">
        <v>1</v>
      </c>
      <c r="H98" s="4" t="s">
        <v>26</v>
      </c>
      <c r="I98" s="4" t="s">
        <v>27</v>
      </c>
      <c r="J98" s="14">
        <f>(C98-VLOOKUP(H98,Riders!$A$2:$C$213,2,FALSE))/365</f>
        <v>24.18904109589041</v>
      </c>
      <c r="K98" s="4"/>
    </row>
    <row r="99" spans="1:11">
      <c r="A99" s="4" t="s">
        <v>5871</v>
      </c>
      <c r="B99" s="4">
        <v>2022</v>
      </c>
      <c r="C99" s="24">
        <v>44772</v>
      </c>
      <c r="D99" s="4" t="s">
        <v>5872</v>
      </c>
      <c r="E99" s="4" t="s">
        <v>595</v>
      </c>
      <c r="F99" s="4">
        <v>3</v>
      </c>
      <c r="G99" s="4">
        <v>2</v>
      </c>
      <c r="H99" s="4" t="s">
        <v>520</v>
      </c>
      <c r="I99" s="4" t="s">
        <v>106</v>
      </c>
      <c r="J99" s="14" t="e">
        <f>(C99-VLOOKUP(H99,Riders!$A$2:$C$213,2,FALSE))/365</f>
        <v>#N/A</v>
      </c>
      <c r="K99" s="4"/>
    </row>
    <row r="100" spans="1:11">
      <c r="A100" s="4" t="s">
        <v>5871</v>
      </c>
      <c r="B100" s="4">
        <v>2022</v>
      </c>
      <c r="C100" s="24">
        <v>44772</v>
      </c>
      <c r="D100" s="4" t="s">
        <v>5872</v>
      </c>
      <c r="E100" s="4" t="s">
        <v>595</v>
      </c>
      <c r="F100" s="4">
        <v>3</v>
      </c>
      <c r="G100" s="4">
        <v>3</v>
      </c>
      <c r="H100" s="4" t="s">
        <v>5863</v>
      </c>
      <c r="I100" s="4" t="s">
        <v>5873</v>
      </c>
      <c r="J100" s="14" t="e">
        <f>(C100-VLOOKUP(H100,Riders!$A$2:$C$213,2,FALSE))/365</f>
        <v>#N/A</v>
      </c>
      <c r="K100" s="4"/>
    </row>
    <row r="101" spans="1:11">
      <c r="A101" s="4" t="s">
        <v>5871</v>
      </c>
      <c r="B101" s="4">
        <v>2022</v>
      </c>
      <c r="C101" s="24">
        <v>44772</v>
      </c>
      <c r="D101" s="4" t="s">
        <v>5872</v>
      </c>
      <c r="E101" s="4" t="s">
        <v>595</v>
      </c>
      <c r="F101" s="4">
        <v>3</v>
      </c>
      <c r="G101" s="4">
        <v>4</v>
      </c>
      <c r="H101" s="4" t="s">
        <v>84</v>
      </c>
      <c r="I101" s="4" t="s">
        <v>85</v>
      </c>
      <c r="J101" s="14">
        <f>(C101-VLOOKUP(H101,Riders!$A$2:$C$213,2,FALSE))/365</f>
        <v>122.66301369863014</v>
      </c>
      <c r="K101" s="4"/>
    </row>
    <row r="102" spans="1:11">
      <c r="A102" s="4" t="s">
        <v>5871</v>
      </c>
      <c r="B102" s="4">
        <v>2022</v>
      </c>
      <c r="C102" s="24">
        <v>44772</v>
      </c>
      <c r="D102" s="4" t="s">
        <v>5872</v>
      </c>
      <c r="E102" s="4" t="s">
        <v>595</v>
      </c>
      <c r="F102" s="4">
        <v>3</v>
      </c>
      <c r="G102" s="4">
        <v>5</v>
      </c>
      <c r="H102" s="4" t="s">
        <v>114</v>
      </c>
      <c r="I102" s="4" t="s">
        <v>5875</v>
      </c>
      <c r="J102" s="14">
        <f>(C102-VLOOKUP(H102,Riders!$A$2:$C$213,2,FALSE))/365</f>
        <v>23.246575342465754</v>
      </c>
      <c r="K102" s="4"/>
    </row>
    <row r="103" spans="1:11">
      <c r="A103" s="4" t="s">
        <v>5871</v>
      </c>
      <c r="B103" s="4">
        <v>2022</v>
      </c>
      <c r="C103" s="24">
        <v>44772</v>
      </c>
      <c r="D103" s="4" t="s">
        <v>5872</v>
      </c>
      <c r="E103" s="4" t="s">
        <v>595</v>
      </c>
      <c r="F103" s="4">
        <v>3</v>
      </c>
      <c r="G103" s="4">
        <v>6</v>
      </c>
      <c r="H103" s="4" t="s">
        <v>5876</v>
      </c>
      <c r="I103" s="4" t="s">
        <v>190</v>
      </c>
      <c r="J103" s="14" t="e">
        <f>(C103-VLOOKUP(H103,Riders!$A$2:$C$213,2,FALSE))/365</f>
        <v>#N/A</v>
      </c>
      <c r="K103" s="4"/>
    </row>
    <row r="104" spans="1:11">
      <c r="A104" s="4" t="s">
        <v>5871</v>
      </c>
      <c r="B104" s="4">
        <v>2022</v>
      </c>
      <c r="C104" s="24">
        <v>44772</v>
      </c>
      <c r="D104" s="4" t="s">
        <v>5872</v>
      </c>
      <c r="E104" s="4" t="s">
        <v>595</v>
      </c>
      <c r="F104" s="4">
        <v>4</v>
      </c>
      <c r="G104" s="4">
        <v>1</v>
      </c>
      <c r="H104" s="4" t="s">
        <v>24</v>
      </c>
      <c r="I104" s="4" t="s">
        <v>5875</v>
      </c>
      <c r="J104" s="14">
        <f>(C104-VLOOKUP(H104,Riders!$A$2:$C$213,2,FALSE))/365</f>
        <v>23.917808219178081</v>
      </c>
      <c r="K104" s="4"/>
    </row>
    <row r="105" spans="1:11">
      <c r="A105" s="4" t="s">
        <v>5871</v>
      </c>
      <c r="B105" s="4">
        <v>2022</v>
      </c>
      <c r="C105" s="24">
        <v>44772</v>
      </c>
      <c r="D105" s="4" t="s">
        <v>5872</v>
      </c>
      <c r="E105" s="4" t="s">
        <v>595</v>
      </c>
      <c r="F105" s="4">
        <v>4</v>
      </c>
      <c r="G105" s="4">
        <v>2</v>
      </c>
      <c r="H105" s="4" t="s">
        <v>35</v>
      </c>
      <c r="I105" s="4" t="s">
        <v>36</v>
      </c>
      <c r="J105" s="14">
        <f>(C105-VLOOKUP(H105,Riders!$A$2:$C$213,2,FALSE))/365</f>
        <v>122.66301369863014</v>
      </c>
      <c r="K105" s="4"/>
    </row>
    <row r="106" spans="1:11">
      <c r="A106" s="4" t="s">
        <v>5871</v>
      </c>
      <c r="B106" s="4">
        <v>2022</v>
      </c>
      <c r="C106" s="24">
        <v>44772</v>
      </c>
      <c r="D106" s="4" t="s">
        <v>5872</v>
      </c>
      <c r="E106" s="4" t="s">
        <v>595</v>
      </c>
      <c r="F106" s="4">
        <v>4</v>
      </c>
      <c r="G106" s="4">
        <v>3</v>
      </c>
      <c r="H106" s="4" t="s">
        <v>105</v>
      </c>
      <c r="I106" s="4" t="s">
        <v>106</v>
      </c>
      <c r="J106" s="14" t="e">
        <f>(C106-VLOOKUP(H106,Riders!$A$2:$C$213,2,FALSE))/365</f>
        <v>#N/A</v>
      </c>
      <c r="K106" s="4"/>
    </row>
    <row r="107" spans="1:11">
      <c r="A107" s="4" t="s">
        <v>5871</v>
      </c>
      <c r="B107" s="4">
        <v>2022</v>
      </c>
      <c r="C107" s="24">
        <v>44772</v>
      </c>
      <c r="D107" s="4" t="s">
        <v>5872</v>
      </c>
      <c r="E107" s="4" t="s">
        <v>595</v>
      </c>
      <c r="F107" s="4">
        <v>4</v>
      </c>
      <c r="G107" s="4">
        <v>4</v>
      </c>
      <c r="H107" s="4" t="s">
        <v>5877</v>
      </c>
      <c r="I107" s="4" t="s">
        <v>29</v>
      </c>
      <c r="J107" s="14" t="e">
        <f>(C107-VLOOKUP(H107,Riders!$A$2:$C$213,2,FALSE))/365</f>
        <v>#N/A</v>
      </c>
      <c r="K107" s="4"/>
    </row>
    <row r="108" spans="1:11">
      <c r="A108" s="4" t="s">
        <v>5871</v>
      </c>
      <c r="B108" s="4">
        <v>2022</v>
      </c>
      <c r="C108" s="24">
        <v>44772</v>
      </c>
      <c r="D108" s="4" t="s">
        <v>5872</v>
      </c>
      <c r="E108" s="4" t="s">
        <v>595</v>
      </c>
      <c r="F108" s="4">
        <v>4</v>
      </c>
      <c r="G108" s="4">
        <v>5</v>
      </c>
      <c r="H108" s="4" t="s">
        <v>5862</v>
      </c>
      <c r="I108" s="4" t="s">
        <v>5873</v>
      </c>
      <c r="J108" s="14" t="e">
        <f>(C108-VLOOKUP(H108,Riders!$A$2:$C$213,2,FALSE))/365</f>
        <v>#N/A</v>
      </c>
      <c r="K108" s="4"/>
    </row>
    <row r="109" spans="1:11">
      <c r="A109" s="4" t="s">
        <v>5871</v>
      </c>
      <c r="B109" s="4">
        <v>2022</v>
      </c>
      <c r="C109" s="24">
        <v>44772</v>
      </c>
      <c r="D109" s="4" t="s">
        <v>5872</v>
      </c>
      <c r="E109" s="4" t="s">
        <v>595</v>
      </c>
      <c r="F109" s="4">
        <v>4</v>
      </c>
      <c r="G109" s="4">
        <v>6</v>
      </c>
      <c r="H109" s="4" t="s">
        <v>5878</v>
      </c>
      <c r="I109" s="4" t="s">
        <v>190</v>
      </c>
      <c r="J109" s="14" t="e">
        <f>(C109-VLOOKUP(H109,Riders!$A$2:$C$213,2,FALSE))/365</f>
        <v>#N/A</v>
      </c>
      <c r="K109" s="4"/>
    </row>
    <row r="110" spans="1:11">
      <c r="A110" s="4" t="s">
        <v>5871</v>
      </c>
      <c r="B110" s="4">
        <v>2022</v>
      </c>
      <c r="C110" s="24">
        <v>44772</v>
      </c>
      <c r="D110" s="4" t="s">
        <v>5872</v>
      </c>
      <c r="E110" s="4" t="s">
        <v>5868</v>
      </c>
      <c r="F110" s="4">
        <v>1</v>
      </c>
      <c r="G110" s="4">
        <v>1</v>
      </c>
      <c r="H110" s="4" t="s">
        <v>102</v>
      </c>
      <c r="I110" s="4" t="s">
        <v>5873</v>
      </c>
      <c r="J110" s="14" t="e">
        <f>(C110-VLOOKUP(H110,Riders!$A$2:$C$213,2,FALSE))/365</f>
        <v>#N/A</v>
      </c>
      <c r="K110" s="4"/>
    </row>
    <row r="111" spans="1:11">
      <c r="A111" s="4" t="s">
        <v>5871</v>
      </c>
      <c r="B111" s="4">
        <v>2022</v>
      </c>
      <c r="C111" s="24">
        <v>44772</v>
      </c>
      <c r="D111" s="4" t="s">
        <v>5872</v>
      </c>
      <c r="E111" s="4" t="s">
        <v>5868</v>
      </c>
      <c r="F111" s="4">
        <v>1</v>
      </c>
      <c r="G111" s="4">
        <v>2</v>
      </c>
      <c r="H111" s="4" t="s">
        <v>5877</v>
      </c>
      <c r="I111" s="4" t="s">
        <v>29</v>
      </c>
      <c r="J111" s="14" t="e">
        <f>(C111-VLOOKUP(H111,Riders!$A$2:$C$213,2,FALSE))/365</f>
        <v>#N/A</v>
      </c>
      <c r="K111" s="4"/>
    </row>
    <row r="112" spans="1:11">
      <c r="A112" s="4" t="s">
        <v>5871</v>
      </c>
      <c r="B112" s="4">
        <v>2022</v>
      </c>
      <c r="C112" s="24">
        <v>44772</v>
      </c>
      <c r="D112" s="4" t="s">
        <v>5872</v>
      </c>
      <c r="E112" s="4" t="s">
        <v>5868</v>
      </c>
      <c r="F112" s="4">
        <v>1</v>
      </c>
      <c r="G112" s="4">
        <v>3</v>
      </c>
      <c r="H112" s="4" t="s">
        <v>114</v>
      </c>
      <c r="I112" s="4" t="s">
        <v>5875</v>
      </c>
      <c r="J112" s="14">
        <f>(C112-VLOOKUP(H112,Riders!$A$2:$C$213,2,FALSE))/365</f>
        <v>23.246575342465754</v>
      </c>
      <c r="K112" s="4"/>
    </row>
    <row r="113" spans="1:11">
      <c r="A113" s="4" t="s">
        <v>5871</v>
      </c>
      <c r="B113" s="4">
        <v>2022</v>
      </c>
      <c r="C113" s="24">
        <v>44772</v>
      </c>
      <c r="D113" s="4" t="s">
        <v>5872</v>
      </c>
      <c r="E113" s="4" t="s">
        <v>5868</v>
      </c>
      <c r="F113" s="4">
        <v>2</v>
      </c>
      <c r="G113" s="4">
        <v>1</v>
      </c>
      <c r="H113" s="4" t="s">
        <v>41</v>
      </c>
      <c r="I113" s="4" t="s">
        <v>27</v>
      </c>
      <c r="J113" s="14">
        <f>(C113-VLOOKUP(H113,Riders!$A$2:$C$213,2,FALSE))/365</f>
        <v>26.789041095890411</v>
      </c>
      <c r="K113" s="4"/>
    </row>
    <row r="114" spans="1:11">
      <c r="A114" s="4" t="s">
        <v>5871</v>
      </c>
      <c r="B114" s="4">
        <v>2022</v>
      </c>
      <c r="C114" s="24">
        <v>44772</v>
      </c>
      <c r="D114" s="4" t="s">
        <v>5872</v>
      </c>
      <c r="E114" s="4" t="s">
        <v>5868</v>
      </c>
      <c r="F114" s="4">
        <v>2</v>
      </c>
      <c r="G114" s="4">
        <v>2</v>
      </c>
      <c r="H114" s="4" t="s">
        <v>84</v>
      </c>
      <c r="I114" s="4" t="s">
        <v>85</v>
      </c>
      <c r="J114" s="14">
        <f>(C114-VLOOKUP(H114,Riders!$A$2:$C$213,2,FALSE))/365</f>
        <v>122.66301369863014</v>
      </c>
      <c r="K114" s="4"/>
    </row>
    <row r="115" spans="1:11">
      <c r="A115" s="4" t="s">
        <v>5871</v>
      </c>
      <c r="B115" s="4">
        <v>2022</v>
      </c>
      <c r="C115" s="24">
        <v>44772</v>
      </c>
      <c r="D115" s="4" t="s">
        <v>5872</v>
      </c>
      <c r="E115" s="4" t="s">
        <v>5868</v>
      </c>
      <c r="F115" s="4">
        <v>2</v>
      </c>
      <c r="G115" s="4">
        <v>3</v>
      </c>
      <c r="H115" s="4" t="s">
        <v>109</v>
      </c>
      <c r="I115" s="4" t="s">
        <v>59</v>
      </c>
      <c r="J115" s="14" t="e">
        <f>(C115-VLOOKUP(H115,Riders!$A$2:$C$213,2,FALSE))/365</f>
        <v>#N/A</v>
      </c>
      <c r="K115" s="4"/>
    </row>
    <row r="116" spans="1:11">
      <c r="A116" s="4" t="s">
        <v>5871</v>
      </c>
      <c r="B116" s="4">
        <v>2022</v>
      </c>
      <c r="C116" s="24">
        <v>44772</v>
      </c>
      <c r="D116" s="4" t="s">
        <v>5872</v>
      </c>
      <c r="E116" s="4" t="s">
        <v>5868</v>
      </c>
      <c r="F116" s="4">
        <v>3</v>
      </c>
      <c r="G116" s="4">
        <v>1</v>
      </c>
      <c r="H116" s="4" t="s">
        <v>531</v>
      </c>
      <c r="I116" s="4" t="s">
        <v>5875</v>
      </c>
      <c r="J116" s="14">
        <f>(C116-VLOOKUP(H116,Riders!$A$2:$C$213,2,FALSE))/365</f>
        <v>23.567123287671233</v>
      </c>
      <c r="K116" s="4"/>
    </row>
    <row r="117" spans="1:11">
      <c r="A117" s="4" t="s">
        <v>5871</v>
      </c>
      <c r="B117" s="4">
        <v>2022</v>
      </c>
      <c r="C117" s="24">
        <v>44772</v>
      </c>
      <c r="D117" s="4" t="s">
        <v>5872</v>
      </c>
      <c r="E117" s="4" t="s">
        <v>5868</v>
      </c>
      <c r="F117" s="4">
        <v>3</v>
      </c>
      <c r="G117" s="4">
        <v>2</v>
      </c>
      <c r="H117" s="4" t="s">
        <v>5863</v>
      </c>
      <c r="I117" s="4" t="s">
        <v>5873</v>
      </c>
      <c r="J117" s="14" t="e">
        <f>(C117-VLOOKUP(H117,Riders!$A$2:$C$213,2,FALSE))/365</f>
        <v>#N/A</v>
      </c>
      <c r="K117" s="4"/>
    </row>
    <row r="118" spans="1:11">
      <c r="A118" s="4" t="s">
        <v>5871</v>
      </c>
      <c r="B118" s="4">
        <v>2022</v>
      </c>
      <c r="C118" s="24">
        <v>44772</v>
      </c>
      <c r="D118" s="4" t="s">
        <v>5872</v>
      </c>
      <c r="E118" s="4" t="s">
        <v>5868</v>
      </c>
      <c r="F118" s="4">
        <v>3</v>
      </c>
      <c r="G118" s="4">
        <v>3</v>
      </c>
      <c r="H118" s="4" t="s">
        <v>5874</v>
      </c>
      <c r="I118" s="4" t="s">
        <v>106</v>
      </c>
      <c r="J118" s="14" t="e">
        <f>(C118-VLOOKUP(H118,Riders!$A$2:$C$213,2,FALSE))/365</f>
        <v>#N/A</v>
      </c>
      <c r="K118" s="4"/>
    </row>
    <row r="119" spans="1:11">
      <c r="A119" s="4" t="s">
        <v>5871</v>
      </c>
      <c r="B119" s="4">
        <v>2022</v>
      </c>
      <c r="C119" s="24">
        <v>44772</v>
      </c>
      <c r="D119" s="4" t="s">
        <v>5872</v>
      </c>
      <c r="E119" s="4" t="s">
        <v>5868</v>
      </c>
      <c r="F119" s="4">
        <v>3</v>
      </c>
      <c r="G119" s="4">
        <v>4</v>
      </c>
      <c r="H119" s="4" t="s">
        <v>5878</v>
      </c>
      <c r="I119" s="4" t="s">
        <v>190</v>
      </c>
      <c r="J119" s="14" t="e">
        <f>(C119-VLOOKUP(H119,Riders!$A$2:$C$213,2,FALSE))/365</f>
        <v>#N/A</v>
      </c>
      <c r="K119" s="4"/>
    </row>
    <row r="120" spans="1:11">
      <c r="A120" s="4" t="s">
        <v>5871</v>
      </c>
      <c r="B120" s="4">
        <v>2022</v>
      </c>
      <c r="C120" s="24">
        <v>44772</v>
      </c>
      <c r="D120" s="4" t="s">
        <v>5872</v>
      </c>
      <c r="E120" s="4" t="s">
        <v>5868</v>
      </c>
      <c r="F120" s="4">
        <v>4</v>
      </c>
      <c r="G120" s="4">
        <v>1</v>
      </c>
      <c r="H120" s="4" t="s">
        <v>105</v>
      </c>
      <c r="I120" s="4" t="s">
        <v>106</v>
      </c>
      <c r="J120" s="14" t="e">
        <f>(C120-VLOOKUP(H120,Riders!$A$2:$C$213,2,FALSE))/365</f>
        <v>#N/A</v>
      </c>
      <c r="K120" s="4"/>
    </row>
    <row r="121" spans="1:11">
      <c r="A121" s="4" t="s">
        <v>5871</v>
      </c>
      <c r="B121" s="4">
        <v>2022</v>
      </c>
      <c r="C121" s="24">
        <v>44772</v>
      </c>
      <c r="D121" s="4" t="s">
        <v>5872</v>
      </c>
      <c r="E121" s="4" t="s">
        <v>5868</v>
      </c>
      <c r="F121" s="4">
        <v>4</v>
      </c>
      <c r="G121" s="4">
        <v>2</v>
      </c>
      <c r="H121" s="4" t="s">
        <v>58</v>
      </c>
      <c r="I121" s="4" t="s">
        <v>59</v>
      </c>
      <c r="J121" s="14">
        <f>(C121-VLOOKUP(H121,Riders!$A$2:$C$213,2,FALSE))/365</f>
        <v>24.539726027397261</v>
      </c>
      <c r="K121" s="4"/>
    </row>
    <row r="122" spans="1:11">
      <c r="A122" s="4" t="s">
        <v>5871</v>
      </c>
      <c r="B122" s="4">
        <v>2022</v>
      </c>
      <c r="C122" s="24">
        <v>44772</v>
      </c>
      <c r="D122" s="4" t="s">
        <v>5872</v>
      </c>
      <c r="E122" s="4" t="s">
        <v>5868</v>
      </c>
      <c r="F122" s="4">
        <v>4</v>
      </c>
      <c r="G122" s="4">
        <v>3</v>
      </c>
      <c r="H122" s="4" t="s">
        <v>5876</v>
      </c>
      <c r="I122" s="4" t="s">
        <v>190</v>
      </c>
      <c r="J122" s="14" t="e">
        <f>(C122-VLOOKUP(H122,Riders!$A$2:$C$213,2,FALSE))/365</f>
        <v>#N/A</v>
      </c>
      <c r="K122" s="4"/>
    </row>
    <row r="123" spans="1:11">
      <c r="A123" s="4" t="s">
        <v>5871</v>
      </c>
      <c r="B123" s="4">
        <v>2022</v>
      </c>
      <c r="C123" s="24">
        <v>44772</v>
      </c>
      <c r="D123" s="4" t="s">
        <v>5872</v>
      </c>
      <c r="E123" s="4" t="s">
        <v>5868</v>
      </c>
      <c r="F123" s="4">
        <v>4</v>
      </c>
      <c r="G123" s="4">
        <v>4</v>
      </c>
      <c r="H123" s="4" t="s">
        <v>5862</v>
      </c>
      <c r="I123" s="4" t="s">
        <v>5873</v>
      </c>
      <c r="J123" s="14" t="e">
        <f>(C123-VLOOKUP(H123,Riders!$A$2:$C$213,2,FALSE))/365</f>
        <v>#N/A</v>
      </c>
      <c r="K123" s="4"/>
    </row>
    <row r="124" spans="1:11">
      <c r="A124" s="4" t="s">
        <v>5871</v>
      </c>
      <c r="B124" s="4">
        <v>2022</v>
      </c>
      <c r="C124" s="24">
        <v>44772</v>
      </c>
      <c r="D124" s="4" t="s">
        <v>5872</v>
      </c>
      <c r="E124" s="4" t="s">
        <v>5869</v>
      </c>
      <c r="F124" s="4">
        <v>1</v>
      </c>
      <c r="G124" s="4">
        <v>1</v>
      </c>
      <c r="H124" s="4" t="s">
        <v>33</v>
      </c>
      <c r="I124" s="4" t="s">
        <v>27</v>
      </c>
      <c r="J124" s="14">
        <f>(C124-VLOOKUP(H124,Riders!$A$2:$C$213,2,FALSE))/365</f>
        <v>28.693150684931506</v>
      </c>
      <c r="K124" s="4"/>
    </row>
    <row r="125" spans="1:11">
      <c r="A125" s="4" t="s">
        <v>5871</v>
      </c>
      <c r="B125" s="4">
        <v>2022</v>
      </c>
      <c r="C125" s="24">
        <v>44772</v>
      </c>
      <c r="D125" s="4" t="s">
        <v>5872</v>
      </c>
      <c r="E125" s="4" t="s">
        <v>5869</v>
      </c>
      <c r="F125" s="4">
        <v>1</v>
      </c>
      <c r="G125" s="4">
        <v>2</v>
      </c>
      <c r="H125" s="4" t="s">
        <v>24</v>
      </c>
      <c r="I125" s="4" t="s">
        <v>5875</v>
      </c>
      <c r="J125" s="14">
        <f>(C125-VLOOKUP(H125,Riders!$A$2:$C$213,2,FALSE))/365</f>
        <v>23.917808219178081</v>
      </c>
      <c r="K125" s="4"/>
    </row>
    <row r="126" spans="1:11">
      <c r="A126" s="4" t="s">
        <v>5871</v>
      </c>
      <c r="B126" s="4">
        <v>2022</v>
      </c>
      <c r="C126" s="24">
        <v>44772</v>
      </c>
      <c r="D126" s="4" t="s">
        <v>5872</v>
      </c>
      <c r="E126" s="4" t="s">
        <v>5869</v>
      </c>
      <c r="F126" s="4">
        <v>1</v>
      </c>
      <c r="G126" s="4">
        <v>3</v>
      </c>
      <c r="H126" s="4" t="s">
        <v>520</v>
      </c>
      <c r="I126" s="4" t="s">
        <v>106</v>
      </c>
      <c r="J126" s="14" t="e">
        <f>(C126-VLOOKUP(H126,Riders!$A$2:$C$213,2,FALSE))/365</f>
        <v>#N/A</v>
      </c>
      <c r="K126" s="4"/>
    </row>
    <row r="127" spans="1:11">
      <c r="A127" s="4" t="s">
        <v>5871</v>
      </c>
      <c r="B127" s="4">
        <v>2022</v>
      </c>
      <c r="C127" s="24">
        <v>44772</v>
      </c>
      <c r="D127" s="4" t="s">
        <v>5872</v>
      </c>
      <c r="E127" s="4" t="s">
        <v>5869</v>
      </c>
      <c r="F127" s="4">
        <v>1</v>
      </c>
      <c r="G127" s="4">
        <v>4</v>
      </c>
      <c r="H127" s="4" t="s">
        <v>104</v>
      </c>
      <c r="I127" s="4" t="s">
        <v>36</v>
      </c>
      <c r="J127" s="14" t="e">
        <f>(C127-VLOOKUP(H127,Riders!$A$2:$C$213,2,FALSE))/365</f>
        <v>#N/A</v>
      </c>
      <c r="K127" s="4"/>
    </row>
    <row r="128" spans="1:11">
      <c r="A128" s="4" t="s">
        <v>5871</v>
      </c>
      <c r="B128" s="4">
        <v>2022</v>
      </c>
      <c r="C128" s="24">
        <v>44772</v>
      </c>
      <c r="D128" s="4" t="s">
        <v>5872</v>
      </c>
      <c r="E128" s="4" t="s">
        <v>5869</v>
      </c>
      <c r="F128" s="4">
        <v>1</v>
      </c>
      <c r="G128" s="4">
        <v>5</v>
      </c>
      <c r="H128" s="4" t="s">
        <v>102</v>
      </c>
      <c r="I128" s="4" t="s">
        <v>5873</v>
      </c>
      <c r="J128" s="14" t="e">
        <f>(C128-VLOOKUP(H128,Riders!$A$2:$C$213,2,FALSE))/365</f>
        <v>#N/A</v>
      </c>
      <c r="K128" s="4"/>
    </row>
    <row r="129" spans="1:11">
      <c r="A129" s="4" t="s">
        <v>5871</v>
      </c>
      <c r="B129" s="4">
        <v>2022</v>
      </c>
      <c r="C129" s="24">
        <v>44772</v>
      </c>
      <c r="D129" s="4" t="s">
        <v>5872</v>
      </c>
      <c r="E129" s="4" t="s">
        <v>5869</v>
      </c>
      <c r="F129" s="4">
        <v>1</v>
      </c>
      <c r="G129" s="4">
        <v>6</v>
      </c>
      <c r="H129" s="4" t="s">
        <v>41</v>
      </c>
      <c r="I129" s="4" t="s">
        <v>27</v>
      </c>
      <c r="J129" s="14">
        <f>(C129-VLOOKUP(H129,Riders!$A$2:$C$213,2,FALSE))/365</f>
        <v>26.789041095890411</v>
      </c>
      <c r="K129" s="4"/>
    </row>
    <row r="130" spans="1:11">
      <c r="A130" s="4" t="s">
        <v>5871</v>
      </c>
      <c r="B130" s="4">
        <v>2022</v>
      </c>
      <c r="C130" s="24">
        <v>44772</v>
      </c>
      <c r="D130" s="4" t="s">
        <v>5872</v>
      </c>
      <c r="E130" s="4" t="s">
        <v>5869</v>
      </c>
      <c r="F130" s="4">
        <v>2</v>
      </c>
      <c r="G130" s="4">
        <v>1</v>
      </c>
      <c r="H130" s="4" t="s">
        <v>28</v>
      </c>
      <c r="I130" s="4" t="s">
        <v>29</v>
      </c>
      <c r="J130" s="14">
        <f>(C130-VLOOKUP(H130,Riders!$A$2:$C$213,2,FALSE))/365</f>
        <v>22.594520547945205</v>
      </c>
      <c r="K130" s="4"/>
    </row>
    <row r="131" spans="1:11">
      <c r="A131" s="4" t="s">
        <v>5871</v>
      </c>
      <c r="B131" s="4">
        <v>2022</v>
      </c>
      <c r="C131" s="24">
        <v>44772</v>
      </c>
      <c r="D131" s="4" t="s">
        <v>5872</v>
      </c>
      <c r="E131" s="4" t="s">
        <v>5869</v>
      </c>
      <c r="F131" s="4">
        <v>2</v>
      </c>
      <c r="G131" s="4">
        <v>2</v>
      </c>
      <c r="H131" s="4" t="s">
        <v>105</v>
      </c>
      <c r="I131" s="4" t="s">
        <v>106</v>
      </c>
      <c r="J131" s="14" t="e">
        <f>(C131-VLOOKUP(H131,Riders!$A$2:$C$213,2,FALSE))/365</f>
        <v>#N/A</v>
      </c>
      <c r="K131" s="4"/>
    </row>
    <row r="132" spans="1:11">
      <c r="A132" s="4" t="s">
        <v>5871</v>
      </c>
      <c r="B132" s="4">
        <v>2022</v>
      </c>
      <c r="C132" s="24">
        <v>44772</v>
      </c>
      <c r="D132" s="4" t="s">
        <v>5872</v>
      </c>
      <c r="E132" s="4" t="s">
        <v>5869</v>
      </c>
      <c r="F132" s="4">
        <v>2</v>
      </c>
      <c r="G132" s="4">
        <v>3</v>
      </c>
      <c r="H132" s="4" t="s">
        <v>531</v>
      </c>
      <c r="I132" s="4" t="s">
        <v>5875</v>
      </c>
      <c r="J132" s="14">
        <f>(C132-VLOOKUP(H132,Riders!$A$2:$C$213,2,FALSE))/365</f>
        <v>23.567123287671233</v>
      </c>
      <c r="K132" s="4"/>
    </row>
    <row r="133" spans="1:11">
      <c r="A133" s="4" t="s">
        <v>5871</v>
      </c>
      <c r="B133" s="4">
        <v>2022</v>
      </c>
      <c r="C133" s="24">
        <v>44772</v>
      </c>
      <c r="D133" s="4" t="s">
        <v>5872</v>
      </c>
      <c r="E133" s="4" t="s">
        <v>5869</v>
      </c>
      <c r="F133" s="4">
        <v>2</v>
      </c>
      <c r="G133" s="4">
        <v>4</v>
      </c>
      <c r="H133" s="4" t="s">
        <v>35</v>
      </c>
      <c r="I133" s="4" t="s">
        <v>36</v>
      </c>
      <c r="J133" s="14">
        <f>(C133-VLOOKUP(H133,Riders!$A$2:$C$213,2,FALSE))/365</f>
        <v>122.66301369863014</v>
      </c>
      <c r="K133" s="4"/>
    </row>
    <row r="134" spans="1:11">
      <c r="A134" s="4" t="s">
        <v>5871</v>
      </c>
      <c r="B134" s="4">
        <v>2022</v>
      </c>
      <c r="C134" s="24">
        <v>44772</v>
      </c>
      <c r="D134" s="4" t="s">
        <v>5872</v>
      </c>
      <c r="E134" s="4" t="s">
        <v>5869</v>
      </c>
      <c r="F134" s="4">
        <v>2</v>
      </c>
      <c r="G134" s="4">
        <v>5</v>
      </c>
      <c r="H134" s="4" t="s">
        <v>26</v>
      </c>
      <c r="I134" s="4" t="s">
        <v>27</v>
      </c>
      <c r="J134" s="14">
        <f>(C134-VLOOKUP(H134,Riders!$A$2:$C$213,2,FALSE))/365</f>
        <v>24.18904109589041</v>
      </c>
      <c r="K134" s="4"/>
    </row>
    <row r="135" spans="1:11">
      <c r="A135" s="4" t="s">
        <v>5871</v>
      </c>
      <c r="B135" s="4">
        <v>2022</v>
      </c>
      <c r="C135" s="24">
        <v>44772</v>
      </c>
      <c r="D135" s="4" t="s">
        <v>5872</v>
      </c>
      <c r="E135" s="4" t="s">
        <v>5869</v>
      </c>
      <c r="F135" s="4">
        <v>2</v>
      </c>
      <c r="G135" s="4">
        <v>6</v>
      </c>
      <c r="H135" s="4" t="s">
        <v>529</v>
      </c>
      <c r="I135" s="4" t="s">
        <v>36</v>
      </c>
      <c r="J135" s="14" t="e">
        <f>(C135-VLOOKUP(H135,Riders!$A$2:$C$213,2,FALSE))/365</f>
        <v>#N/A</v>
      </c>
      <c r="K135" s="4"/>
    </row>
    <row r="136" spans="1:11">
      <c r="A136" s="4" t="s">
        <v>5871</v>
      </c>
      <c r="B136" s="4">
        <v>2022</v>
      </c>
      <c r="C136" s="24">
        <v>44772</v>
      </c>
      <c r="D136" s="4" t="s">
        <v>5872</v>
      </c>
      <c r="E136" s="4" t="s">
        <v>383</v>
      </c>
      <c r="F136" s="4">
        <v>1</v>
      </c>
      <c r="G136" s="4">
        <v>1</v>
      </c>
      <c r="H136" s="4" t="s">
        <v>28</v>
      </c>
      <c r="I136" s="4" t="s">
        <v>27</v>
      </c>
      <c r="J136" s="14">
        <f>(C136-VLOOKUP(H136,Riders!$A$2:$C$213,2,FALSE))/365</f>
        <v>22.594520547945205</v>
      </c>
      <c r="K136" s="4"/>
    </row>
    <row r="137" spans="1:11">
      <c r="A137" s="4" t="s">
        <v>5871</v>
      </c>
      <c r="B137" s="4">
        <v>2022</v>
      </c>
      <c r="C137" s="24">
        <v>44772</v>
      </c>
      <c r="D137" s="4" t="s">
        <v>5872</v>
      </c>
      <c r="E137" s="4" t="s">
        <v>383</v>
      </c>
      <c r="F137" s="4">
        <v>1</v>
      </c>
      <c r="G137" s="4">
        <v>2</v>
      </c>
      <c r="H137" s="4" t="s">
        <v>24</v>
      </c>
      <c r="I137" s="4" t="s">
        <v>36</v>
      </c>
      <c r="J137" s="14">
        <f>(C137-VLOOKUP(H137,Riders!$A$2:$C$213,2,FALSE))/365</f>
        <v>23.917808219178081</v>
      </c>
      <c r="K137" s="4"/>
    </row>
    <row r="138" spans="1:11">
      <c r="A138" s="4" t="s">
        <v>5871</v>
      </c>
      <c r="B138" s="4">
        <v>2022</v>
      </c>
      <c r="C138" s="24">
        <v>44772</v>
      </c>
      <c r="D138" s="4" t="s">
        <v>5872</v>
      </c>
      <c r="E138" s="4" t="s">
        <v>383</v>
      </c>
      <c r="F138" s="4">
        <v>1</v>
      </c>
      <c r="G138" s="4">
        <v>3</v>
      </c>
      <c r="H138" s="4" t="s">
        <v>33</v>
      </c>
      <c r="I138" s="4" t="s">
        <v>27</v>
      </c>
      <c r="J138" s="14">
        <f>(C138-VLOOKUP(H138,Riders!$A$2:$C$213,2,FALSE))/365</f>
        <v>28.693150684931506</v>
      </c>
      <c r="K138" s="4"/>
    </row>
    <row r="139" spans="1:11">
      <c r="A139" s="4" t="s">
        <v>5871</v>
      </c>
      <c r="B139" s="4">
        <v>2022</v>
      </c>
      <c r="C139" s="24">
        <v>44772</v>
      </c>
      <c r="D139" s="4" t="s">
        <v>5872</v>
      </c>
      <c r="E139" s="4" t="s">
        <v>383</v>
      </c>
      <c r="F139" s="4">
        <v>1</v>
      </c>
      <c r="G139" s="4">
        <v>4</v>
      </c>
      <c r="H139" s="4" t="s">
        <v>520</v>
      </c>
      <c r="I139" s="4" t="s">
        <v>5873</v>
      </c>
      <c r="J139" s="14" t="e">
        <f>(C139-VLOOKUP(H139,Riders!$A$2:$C$213,2,FALSE))/365</f>
        <v>#N/A</v>
      </c>
      <c r="K139" s="4"/>
    </row>
    <row r="140" spans="1:11">
      <c r="A140" s="4" t="s">
        <v>5871</v>
      </c>
      <c r="B140" s="4">
        <v>2022</v>
      </c>
      <c r="C140" s="24">
        <v>44772</v>
      </c>
      <c r="D140" s="4" t="s">
        <v>5872</v>
      </c>
      <c r="E140" s="4" t="s">
        <v>383</v>
      </c>
      <c r="F140" s="4">
        <v>1</v>
      </c>
      <c r="G140" s="4">
        <v>5</v>
      </c>
      <c r="H140" s="4" t="s">
        <v>531</v>
      </c>
      <c r="I140" s="4" t="s">
        <v>36</v>
      </c>
      <c r="J140" s="14">
        <f>(C140-VLOOKUP(H140,Riders!$A$2:$C$213,2,FALSE))/365</f>
        <v>23.567123287671233</v>
      </c>
      <c r="K140" s="4"/>
    </row>
    <row r="141" spans="1:11">
      <c r="A141" s="4" t="s">
        <v>5871</v>
      </c>
      <c r="B141" s="4">
        <v>2022</v>
      </c>
      <c r="C141" s="24">
        <v>44772</v>
      </c>
      <c r="D141" s="4" t="s">
        <v>5872</v>
      </c>
      <c r="E141" s="4" t="s">
        <v>383</v>
      </c>
      <c r="F141" s="4">
        <v>1</v>
      </c>
      <c r="G141" s="4">
        <v>6</v>
      </c>
      <c r="H141" s="4" t="s">
        <v>105</v>
      </c>
      <c r="I141" s="4" t="s">
        <v>36</v>
      </c>
      <c r="J141" s="14" t="e">
        <f>(C141-VLOOKUP(H141,Riders!$A$2:$C$213,2,FALSE))/365</f>
        <v>#N/A</v>
      </c>
      <c r="K141" s="4"/>
    </row>
    <row r="142" spans="1:11">
      <c r="A142" s="4" t="s">
        <v>5871</v>
      </c>
      <c r="B142" s="4">
        <v>2022</v>
      </c>
      <c r="C142" s="24">
        <v>44772</v>
      </c>
      <c r="D142" s="4" t="s">
        <v>5872</v>
      </c>
      <c r="E142" s="4" t="s">
        <v>383</v>
      </c>
      <c r="F142" s="4">
        <v>2</v>
      </c>
      <c r="G142" s="4">
        <v>1</v>
      </c>
      <c r="H142" s="4" t="s">
        <v>26</v>
      </c>
      <c r="I142" s="4" t="s">
        <v>29</v>
      </c>
      <c r="J142" s="14">
        <f>(C142-VLOOKUP(H142,Riders!$A$2:$C$213,2,FALSE))/365</f>
        <v>24.18904109589041</v>
      </c>
      <c r="K142" s="4"/>
    </row>
    <row r="143" spans="1:11">
      <c r="A143" s="4" t="s">
        <v>5871</v>
      </c>
      <c r="B143" s="4">
        <v>2022</v>
      </c>
      <c r="C143" s="24">
        <v>44772</v>
      </c>
      <c r="D143" s="4" t="s">
        <v>5872</v>
      </c>
      <c r="E143" s="4" t="s">
        <v>383</v>
      </c>
      <c r="F143" s="4">
        <v>2</v>
      </c>
      <c r="G143" s="4">
        <v>2</v>
      </c>
      <c r="H143" s="4" t="s">
        <v>35</v>
      </c>
      <c r="I143" s="4" t="s">
        <v>5875</v>
      </c>
      <c r="J143" s="14">
        <f>(C143-VLOOKUP(H143,Riders!$A$2:$C$213,2,FALSE))/365</f>
        <v>122.66301369863014</v>
      </c>
      <c r="K143" s="4"/>
    </row>
    <row r="144" spans="1:11">
      <c r="A144" s="4" t="s">
        <v>5871</v>
      </c>
      <c r="B144" s="4">
        <v>2022</v>
      </c>
      <c r="C144" s="24">
        <v>44772</v>
      </c>
      <c r="D144" s="4" t="s">
        <v>5872</v>
      </c>
      <c r="E144" s="4" t="s">
        <v>383</v>
      </c>
      <c r="F144" s="4">
        <v>2</v>
      </c>
      <c r="G144" s="4">
        <v>3</v>
      </c>
      <c r="H144" s="4" t="s">
        <v>41</v>
      </c>
      <c r="I144" s="4" t="s">
        <v>27</v>
      </c>
      <c r="J144" s="14">
        <f>(C144-VLOOKUP(H144,Riders!$A$2:$C$213,2,FALSE))/365</f>
        <v>26.789041095890411</v>
      </c>
      <c r="K144" s="4"/>
    </row>
    <row r="145" spans="1:11">
      <c r="A145" s="4" t="s">
        <v>5871</v>
      </c>
      <c r="B145" s="4">
        <v>2022</v>
      </c>
      <c r="C145" s="24">
        <v>44772</v>
      </c>
      <c r="D145" s="4" t="s">
        <v>5872</v>
      </c>
      <c r="E145" s="4" t="s">
        <v>383</v>
      </c>
      <c r="F145" s="4">
        <v>2</v>
      </c>
      <c r="G145" s="4">
        <v>4</v>
      </c>
      <c r="H145" s="4" t="s">
        <v>102</v>
      </c>
      <c r="I145" s="4" t="s">
        <v>106</v>
      </c>
      <c r="J145" s="14" t="e">
        <f>(C145-VLOOKUP(H145,Riders!$A$2:$C$213,2,FALSE))/365</f>
        <v>#N/A</v>
      </c>
      <c r="K145" s="4"/>
    </row>
    <row r="146" spans="1:11">
      <c r="A146" s="4" t="s">
        <v>5871</v>
      </c>
      <c r="B146" s="4">
        <v>2022</v>
      </c>
      <c r="C146" s="24">
        <v>44772</v>
      </c>
      <c r="D146" s="4" t="s">
        <v>5872</v>
      </c>
      <c r="E146" s="4" t="s">
        <v>383</v>
      </c>
      <c r="F146" s="4">
        <v>2</v>
      </c>
      <c r="G146" s="4">
        <v>5</v>
      </c>
      <c r="H146" s="4" t="s">
        <v>529</v>
      </c>
      <c r="I146" s="4" t="s">
        <v>5875</v>
      </c>
      <c r="J146" s="14" t="e">
        <f>(C146-VLOOKUP(H146,Riders!$A$2:$C$213,2,FALSE))/365</f>
        <v>#N/A</v>
      </c>
      <c r="K146" s="4"/>
    </row>
    <row r="147" spans="1:11">
      <c r="A147" s="4" t="s">
        <v>5871</v>
      </c>
      <c r="B147" s="4">
        <v>2022</v>
      </c>
      <c r="C147" s="24">
        <v>44772</v>
      </c>
      <c r="D147" s="4" t="s">
        <v>5872</v>
      </c>
      <c r="E147" s="4" t="s">
        <v>383</v>
      </c>
      <c r="F147" s="4">
        <v>2</v>
      </c>
      <c r="G147" s="4">
        <v>6</v>
      </c>
      <c r="H147" s="4" t="s">
        <v>104</v>
      </c>
      <c r="I147" s="4" t="s">
        <v>106</v>
      </c>
      <c r="J147" s="14" t="e">
        <f>(C147-VLOOKUP(H147,Riders!$A$2:$C$213,2,FALSE))/365</f>
        <v>#N/A</v>
      </c>
      <c r="K147" s="4"/>
    </row>
    <row r="148" spans="1:11">
      <c r="A148" s="4" t="s">
        <v>71</v>
      </c>
      <c r="B148" s="4">
        <v>2022</v>
      </c>
      <c r="C148" s="24">
        <v>44752</v>
      </c>
      <c r="D148" s="4" t="s">
        <v>5879</v>
      </c>
      <c r="E148" s="4" t="s">
        <v>595</v>
      </c>
      <c r="F148" s="4">
        <v>1</v>
      </c>
      <c r="G148" s="4">
        <v>1</v>
      </c>
      <c r="H148" s="4" t="s">
        <v>523</v>
      </c>
      <c r="I148" s="4" t="s">
        <v>19</v>
      </c>
      <c r="J148" s="14">
        <f>(C148-VLOOKUP(H148,Riders!$A$2:$C$213,2,FALSE))/365</f>
        <v>22.846575342465755</v>
      </c>
      <c r="K148" s="4">
        <v>7</v>
      </c>
    </row>
    <row r="149" spans="1:11">
      <c r="A149" s="4" t="s">
        <v>71</v>
      </c>
      <c r="B149" s="4">
        <v>2022</v>
      </c>
      <c r="C149" s="24">
        <v>44752</v>
      </c>
      <c r="D149" s="4" t="s">
        <v>5879</v>
      </c>
      <c r="E149" s="4" t="s">
        <v>595</v>
      </c>
      <c r="F149" s="4">
        <v>1</v>
      </c>
      <c r="G149" s="4">
        <v>2</v>
      </c>
      <c r="H149" s="4" t="s">
        <v>60</v>
      </c>
      <c r="I149" s="4" t="s">
        <v>61</v>
      </c>
      <c r="J149" s="14">
        <f>(C149-VLOOKUP(H149,Riders!$A$2:$C$213,2,FALSE))/365</f>
        <v>33.983561643835614</v>
      </c>
      <c r="K149" s="4">
        <v>9</v>
      </c>
    </row>
    <row r="150" spans="1:11">
      <c r="A150" s="4" t="s">
        <v>71</v>
      </c>
      <c r="B150" s="4">
        <v>2022</v>
      </c>
      <c r="C150" s="24">
        <v>44752</v>
      </c>
      <c r="D150" s="4" t="s">
        <v>5879</v>
      </c>
      <c r="E150" s="4" t="s">
        <v>595</v>
      </c>
      <c r="F150" s="4">
        <v>1</v>
      </c>
      <c r="G150" s="4">
        <v>3</v>
      </c>
      <c r="H150" s="4" t="s">
        <v>84</v>
      </c>
      <c r="I150" s="4" t="s">
        <v>85</v>
      </c>
      <c r="J150" s="14">
        <f>(C150-VLOOKUP(H150,Riders!$A$2:$C$213,2,FALSE))/365</f>
        <v>122.60821917808219</v>
      </c>
      <c r="K150" s="4">
        <v>21</v>
      </c>
    </row>
    <row r="151" spans="1:11">
      <c r="A151" s="4" t="s">
        <v>71</v>
      </c>
      <c r="B151" s="4">
        <v>2022</v>
      </c>
      <c r="C151" s="24">
        <v>44752</v>
      </c>
      <c r="D151" s="4" t="s">
        <v>5879</v>
      </c>
      <c r="E151" s="4" t="s">
        <v>595</v>
      </c>
      <c r="F151" s="4">
        <v>1</v>
      </c>
      <c r="G151" s="4">
        <v>4</v>
      </c>
      <c r="H151" s="4" t="s">
        <v>43</v>
      </c>
      <c r="I151" s="4" t="s">
        <v>44</v>
      </c>
      <c r="J151" s="14">
        <f>(C151-VLOOKUP(H151,Riders!$A$2:$C$213,2,FALSE))/365</f>
        <v>29.641095890410959</v>
      </c>
      <c r="K151" s="4">
        <v>25</v>
      </c>
    </row>
    <row r="152" spans="1:11">
      <c r="A152" s="4" t="s">
        <v>71</v>
      </c>
      <c r="B152" s="4">
        <v>2022</v>
      </c>
      <c r="C152" s="24">
        <v>44752</v>
      </c>
      <c r="D152" s="4" t="s">
        <v>5879</v>
      </c>
      <c r="E152" s="4" t="s">
        <v>595</v>
      </c>
      <c r="F152" s="4">
        <v>1</v>
      </c>
      <c r="G152" s="4">
        <v>5</v>
      </c>
      <c r="H152" s="4" t="s">
        <v>524</v>
      </c>
      <c r="I152" s="4" t="s">
        <v>38</v>
      </c>
      <c r="J152" s="14">
        <f>(C152-VLOOKUP(H152,Riders!$A$2:$C$213,2,FALSE))/365</f>
        <v>25.038356164383561</v>
      </c>
      <c r="K152" s="4">
        <v>13</v>
      </c>
    </row>
    <row r="153" spans="1:11">
      <c r="A153" s="4" t="s">
        <v>71</v>
      </c>
      <c r="B153" s="4">
        <v>2022</v>
      </c>
      <c r="C153" s="24">
        <v>44752</v>
      </c>
      <c r="D153" s="4" t="s">
        <v>5879</v>
      </c>
      <c r="E153" s="4" t="s">
        <v>595</v>
      </c>
      <c r="F153" s="4">
        <v>1</v>
      </c>
      <c r="G153" s="4">
        <v>6</v>
      </c>
      <c r="H153" s="4" t="s">
        <v>89</v>
      </c>
      <c r="I153" s="4" t="s">
        <v>90</v>
      </c>
      <c r="J153" s="14" t="e">
        <f>(C153-VLOOKUP(H153,Riders!$A$2:$C$213,2,FALSE))/365</f>
        <v>#N/A</v>
      </c>
      <c r="K153" s="4">
        <v>17</v>
      </c>
    </row>
    <row r="154" spans="1:11">
      <c r="A154" s="4" t="s">
        <v>71</v>
      </c>
      <c r="B154" s="4">
        <v>2022</v>
      </c>
      <c r="C154" s="24">
        <v>44752</v>
      </c>
      <c r="D154" s="4" t="s">
        <v>5879</v>
      </c>
      <c r="E154" s="4" t="s">
        <v>595</v>
      </c>
      <c r="F154" s="4">
        <v>2</v>
      </c>
      <c r="G154" s="4">
        <v>1</v>
      </c>
      <c r="H154" s="4" t="s">
        <v>28</v>
      </c>
      <c r="I154" s="4" t="s">
        <v>29</v>
      </c>
      <c r="J154" s="14">
        <f>(C154-VLOOKUP(H154,Riders!$A$2:$C$213,2,FALSE))/365</f>
        <v>22.539726027397261</v>
      </c>
      <c r="K154" s="4">
        <v>2</v>
      </c>
    </row>
    <row r="155" spans="1:11">
      <c r="A155" s="4" t="s">
        <v>71</v>
      </c>
      <c r="B155" s="4">
        <v>2022</v>
      </c>
      <c r="C155" s="24">
        <v>44752</v>
      </c>
      <c r="D155" s="4" t="s">
        <v>5879</v>
      </c>
      <c r="E155" s="4" t="s">
        <v>595</v>
      </c>
      <c r="F155" s="4">
        <v>2</v>
      </c>
      <c r="G155" s="4">
        <v>2</v>
      </c>
      <c r="H155" s="4" t="s">
        <v>78</v>
      </c>
      <c r="I155" s="5" t="s">
        <v>19</v>
      </c>
      <c r="J155" s="16">
        <f>(C155-VLOOKUP(H155,Riders!$A$2:$C$213,2,FALSE))/365</f>
        <v>31.167123287671235</v>
      </c>
      <c r="K155" s="4">
        <v>3</v>
      </c>
    </row>
    <row r="156" spans="1:11">
      <c r="A156" s="4" t="s">
        <v>71</v>
      </c>
      <c r="B156" s="4">
        <v>2022</v>
      </c>
      <c r="C156" s="24">
        <v>44752</v>
      </c>
      <c r="D156" s="4" t="s">
        <v>5879</v>
      </c>
      <c r="E156" s="4" t="s">
        <v>595</v>
      </c>
      <c r="F156" s="4">
        <v>2</v>
      </c>
      <c r="G156" s="5">
        <v>3</v>
      </c>
      <c r="H156" s="4" t="s">
        <v>37</v>
      </c>
      <c r="I156" s="5" t="s">
        <v>38</v>
      </c>
      <c r="J156" s="16" t="e">
        <f>(C156-VLOOKUP(H156,Riders!$A$2:$C$213,2,FALSE))/365</f>
        <v>#N/A</v>
      </c>
      <c r="K156" s="4">
        <v>12</v>
      </c>
    </row>
    <row r="157" spans="1:11">
      <c r="A157" s="4" t="s">
        <v>71</v>
      </c>
      <c r="B157" s="4">
        <v>2022</v>
      </c>
      <c r="C157" s="24">
        <v>44752</v>
      </c>
      <c r="D157" s="4" t="s">
        <v>5879</v>
      </c>
      <c r="E157" s="4" t="s">
        <v>595</v>
      </c>
      <c r="F157" s="4">
        <v>2</v>
      </c>
      <c r="G157" s="5">
        <v>4</v>
      </c>
      <c r="H157" s="4" t="s">
        <v>20</v>
      </c>
      <c r="I157" s="5" t="s">
        <v>21</v>
      </c>
      <c r="J157" s="16">
        <f>(C157-VLOOKUP(H157,Riders!$A$2:$C$213,2,FALSE))/365</f>
        <v>26.92876712328767</v>
      </c>
      <c r="K157" s="4">
        <v>1</v>
      </c>
    </row>
    <row r="158" spans="1:11">
      <c r="A158" s="4" t="s">
        <v>71</v>
      </c>
      <c r="B158" s="4">
        <v>2022</v>
      </c>
      <c r="C158" s="24">
        <v>44752</v>
      </c>
      <c r="D158" s="4" t="s">
        <v>5879</v>
      </c>
      <c r="E158" s="4" t="s">
        <v>595</v>
      </c>
      <c r="F158" s="4">
        <v>2</v>
      </c>
      <c r="G158" s="4">
        <v>5</v>
      </c>
      <c r="H158" s="4" t="s">
        <v>81</v>
      </c>
      <c r="I158" s="4" t="s">
        <v>17</v>
      </c>
      <c r="J158" s="14" t="e">
        <f>(C158-VLOOKUP(H158,Riders!$A$2:$C$213,2,FALSE))/365</f>
        <v>#N/A</v>
      </c>
      <c r="K158" s="4">
        <v>13</v>
      </c>
    </row>
    <row r="159" spans="1:11">
      <c r="A159" s="4" t="s">
        <v>71</v>
      </c>
      <c r="B159" s="4">
        <v>2022</v>
      </c>
      <c r="C159" s="24">
        <v>44752</v>
      </c>
      <c r="D159" s="4" t="s">
        <v>5879</v>
      </c>
      <c r="E159" s="4" t="s">
        <v>595</v>
      </c>
      <c r="F159" s="4">
        <v>2</v>
      </c>
      <c r="G159" s="4">
        <v>6</v>
      </c>
      <c r="H159" s="4" t="s">
        <v>64</v>
      </c>
      <c r="I159" s="4" t="s">
        <v>65</v>
      </c>
      <c r="J159" s="14" t="e">
        <f>(C159-VLOOKUP(H159,Riders!$A$2:$C$213,2,FALSE))/365</f>
        <v>#N/A</v>
      </c>
      <c r="K159" s="4">
        <v>17</v>
      </c>
    </row>
    <row r="160" spans="1:11">
      <c r="A160" s="4" t="s">
        <v>71</v>
      </c>
      <c r="B160" s="4">
        <v>2022</v>
      </c>
      <c r="C160" s="24">
        <v>44752</v>
      </c>
      <c r="D160" s="4" t="s">
        <v>5879</v>
      </c>
      <c r="E160" s="4" t="s">
        <v>595</v>
      </c>
      <c r="F160" s="4">
        <v>2</v>
      </c>
      <c r="G160" s="4">
        <v>7</v>
      </c>
      <c r="H160" s="4" t="s">
        <v>93</v>
      </c>
      <c r="I160" s="4" t="s">
        <v>90</v>
      </c>
      <c r="J160" s="14" t="e">
        <f>(C160-VLOOKUP(H160,Riders!$A$2:$C$213,2,FALSE))/365</f>
        <v>#N/A</v>
      </c>
      <c r="K160" s="4">
        <v>17</v>
      </c>
    </row>
    <row r="161" spans="1:11">
      <c r="A161" s="4" t="s">
        <v>71</v>
      </c>
      <c r="B161" s="4">
        <v>2022</v>
      </c>
      <c r="C161" s="24">
        <v>44752</v>
      </c>
      <c r="D161" s="4" t="s">
        <v>5879</v>
      </c>
      <c r="E161" s="4" t="s">
        <v>595</v>
      </c>
      <c r="F161" s="4">
        <v>3</v>
      </c>
      <c r="G161" s="4">
        <v>1</v>
      </c>
      <c r="H161" s="4" t="s">
        <v>16</v>
      </c>
      <c r="I161" s="4" t="s">
        <v>17</v>
      </c>
      <c r="J161" s="14">
        <f>(C161-VLOOKUP(H161,Riders!$A$2:$C$213,2,FALSE))/365</f>
        <v>23.219178082191782</v>
      </c>
      <c r="K161" s="4">
        <v>6</v>
      </c>
    </row>
    <row r="162" spans="1:11">
      <c r="A162" s="4" t="s">
        <v>71</v>
      </c>
      <c r="B162" s="4">
        <v>2022</v>
      </c>
      <c r="C162" s="24">
        <v>44752</v>
      </c>
      <c r="D162" s="4" t="s">
        <v>5879</v>
      </c>
      <c r="E162" s="4" t="s">
        <v>595</v>
      </c>
      <c r="F162" s="4">
        <v>3</v>
      </c>
      <c r="G162" s="4">
        <v>2</v>
      </c>
      <c r="H162" s="4" t="s">
        <v>62</v>
      </c>
      <c r="I162" s="4" t="s">
        <v>63</v>
      </c>
      <c r="J162" s="14" t="e">
        <f>(C162-VLOOKUP(H162,Riders!$A$2:$C$213,2,FALSE))/365</f>
        <v>#N/A</v>
      </c>
      <c r="K162" s="4">
        <v>11</v>
      </c>
    </row>
    <row r="163" spans="1:11">
      <c r="A163" s="4" t="s">
        <v>71</v>
      </c>
      <c r="B163" s="4">
        <v>2022</v>
      </c>
      <c r="C163" s="24">
        <v>44752</v>
      </c>
      <c r="D163" s="4" t="s">
        <v>5879</v>
      </c>
      <c r="E163" s="4" t="s">
        <v>595</v>
      </c>
      <c r="F163" s="4">
        <v>3</v>
      </c>
      <c r="G163" s="4">
        <v>3</v>
      </c>
      <c r="H163" s="4" t="s">
        <v>83</v>
      </c>
      <c r="I163" s="4" t="s">
        <v>67</v>
      </c>
      <c r="J163" s="14" t="e">
        <f>(C163-VLOOKUP(H163,Riders!$A$2:$C$213,2,FALSE))/365</f>
        <v>#N/A</v>
      </c>
      <c r="K163" s="4">
        <v>17</v>
      </c>
    </row>
    <row r="164" spans="1:11">
      <c r="A164" s="4" t="s">
        <v>71</v>
      </c>
      <c r="B164" s="4">
        <v>2022</v>
      </c>
      <c r="C164" s="24">
        <v>44752</v>
      </c>
      <c r="D164" s="4" t="s">
        <v>5879</v>
      </c>
      <c r="E164" s="4" t="s">
        <v>595</v>
      </c>
      <c r="F164" s="4">
        <v>3</v>
      </c>
      <c r="G164" s="4">
        <v>4</v>
      </c>
      <c r="H164" s="4" t="s">
        <v>91</v>
      </c>
      <c r="I164" s="4" t="s">
        <v>92</v>
      </c>
      <c r="J164" s="14" t="e">
        <f>(C164-VLOOKUP(H164,Riders!$A$2:$C$213,2,FALSE))/365</f>
        <v>#N/A</v>
      </c>
      <c r="K164" s="4">
        <v>25</v>
      </c>
    </row>
    <row r="165" spans="1:11">
      <c r="A165" s="4" t="s">
        <v>71</v>
      </c>
      <c r="B165" s="4">
        <v>2022</v>
      </c>
      <c r="C165" s="24">
        <v>44752</v>
      </c>
      <c r="D165" s="4" t="s">
        <v>5879</v>
      </c>
      <c r="E165" s="4" t="s">
        <v>595</v>
      </c>
      <c r="F165" s="4">
        <v>3</v>
      </c>
      <c r="G165" s="4">
        <v>5</v>
      </c>
      <c r="H165" s="4" t="s">
        <v>55</v>
      </c>
      <c r="I165" s="4" t="s">
        <v>56</v>
      </c>
      <c r="J165" s="14" t="e">
        <f>(C165-VLOOKUP(H165,Riders!$A$2:$C$213,2,FALSE))/365</f>
        <v>#N/A</v>
      </c>
      <c r="K165" s="4">
        <v>10</v>
      </c>
    </row>
    <row r="166" spans="1:11">
      <c r="A166" s="4" t="s">
        <v>71</v>
      </c>
      <c r="B166" s="4">
        <v>2022</v>
      </c>
      <c r="C166" s="24">
        <v>44752</v>
      </c>
      <c r="D166" s="4" t="s">
        <v>5879</v>
      </c>
      <c r="E166" s="4" t="s">
        <v>595</v>
      </c>
      <c r="F166" s="4">
        <v>3</v>
      </c>
      <c r="G166" s="4">
        <v>6</v>
      </c>
      <c r="H166" s="4" t="s">
        <v>41</v>
      </c>
      <c r="I166" s="4" t="s">
        <v>27</v>
      </c>
      <c r="J166" s="14">
        <f>(C166-VLOOKUP(H166,Riders!$A$2:$C$213,2,FALSE))/365</f>
        <v>26.734246575342464</v>
      </c>
      <c r="K166" s="4">
        <v>21</v>
      </c>
    </row>
    <row r="167" spans="1:11">
      <c r="A167" s="4" t="s">
        <v>71</v>
      </c>
      <c r="B167" s="4">
        <v>2022</v>
      </c>
      <c r="C167" s="24">
        <v>44752</v>
      </c>
      <c r="D167" s="4" t="s">
        <v>5879</v>
      </c>
      <c r="E167" s="4" t="s">
        <v>595</v>
      </c>
      <c r="F167" s="4">
        <v>4</v>
      </c>
      <c r="G167" s="4">
        <v>1</v>
      </c>
      <c r="H167" s="4" t="s">
        <v>80</v>
      </c>
      <c r="I167" s="4" t="s">
        <v>65</v>
      </c>
      <c r="J167" s="14">
        <f>(C167-VLOOKUP(H167,Riders!$A$2:$C$213,2,FALSE))/365</f>
        <v>122.60821917808219</v>
      </c>
      <c r="K167" s="4">
        <v>4</v>
      </c>
    </row>
    <row r="168" spans="1:11">
      <c r="A168" s="4" t="s">
        <v>71</v>
      </c>
      <c r="B168" s="4">
        <v>2022</v>
      </c>
      <c r="C168" s="24">
        <v>44752</v>
      </c>
      <c r="D168" s="4" t="s">
        <v>5879</v>
      </c>
      <c r="E168" s="4" t="s">
        <v>595</v>
      </c>
      <c r="F168" s="4">
        <v>4</v>
      </c>
      <c r="G168" s="4">
        <v>2</v>
      </c>
      <c r="H168" s="4" t="s">
        <v>34</v>
      </c>
      <c r="I168" s="4" t="s">
        <v>74</v>
      </c>
      <c r="J168" s="14">
        <f>(C168-VLOOKUP(H168,Riders!$A$2:$C$213,2,FALSE))/365</f>
        <v>122.60821917808219</v>
      </c>
      <c r="K168" s="4">
        <v>5</v>
      </c>
    </row>
    <row r="169" spans="1:11">
      <c r="A169" s="4" t="s">
        <v>71</v>
      </c>
      <c r="B169" s="4">
        <v>2022</v>
      </c>
      <c r="C169" s="24">
        <v>44752</v>
      </c>
      <c r="D169" s="4" t="s">
        <v>5879</v>
      </c>
      <c r="E169" s="4" t="s">
        <v>595</v>
      </c>
      <c r="F169" s="4">
        <v>4</v>
      </c>
      <c r="G169" s="4">
        <v>3</v>
      </c>
      <c r="H169" s="4" t="s">
        <v>32</v>
      </c>
      <c r="I169" s="4" t="s">
        <v>79</v>
      </c>
      <c r="J169" s="14" t="e">
        <f>(C169-VLOOKUP(H169,Riders!$A$2:$C$213,2,FALSE))/365</f>
        <v>#N/A</v>
      </c>
      <c r="K169" s="4">
        <v>8</v>
      </c>
    </row>
    <row r="170" spans="1:11">
      <c r="A170" s="4" t="s">
        <v>71</v>
      </c>
      <c r="B170" s="4">
        <v>2022</v>
      </c>
      <c r="C170" s="24">
        <v>44752</v>
      </c>
      <c r="D170" s="4" t="s">
        <v>5879</v>
      </c>
      <c r="E170" s="4" t="s">
        <v>5868</v>
      </c>
      <c r="F170" s="4">
        <v>1</v>
      </c>
      <c r="G170" s="4">
        <v>1</v>
      </c>
      <c r="H170" s="4" t="s">
        <v>55</v>
      </c>
      <c r="I170" s="4" t="s">
        <v>56</v>
      </c>
      <c r="J170" s="14" t="e">
        <f>(C170-VLOOKUP(H170,Riders!$A$2:$C$213,2,FALSE))/365</f>
        <v>#N/A</v>
      </c>
      <c r="K170" s="4">
        <v>10</v>
      </c>
    </row>
    <row r="171" spans="1:11">
      <c r="A171" s="4" t="s">
        <v>71</v>
      </c>
      <c r="B171" s="4">
        <v>2022</v>
      </c>
      <c r="C171" s="24">
        <v>44752</v>
      </c>
      <c r="D171" s="4" t="s">
        <v>5879</v>
      </c>
      <c r="E171" s="4" t="s">
        <v>5868</v>
      </c>
      <c r="F171" s="4">
        <v>1</v>
      </c>
      <c r="G171" s="4">
        <v>2</v>
      </c>
      <c r="H171" s="4" t="s">
        <v>76</v>
      </c>
      <c r="I171" s="4" t="s">
        <v>77</v>
      </c>
      <c r="J171" s="14">
        <f>(C171-VLOOKUP(H171,Riders!$A$2:$C$213,2,FALSE))/365</f>
        <v>122.60821917808219</v>
      </c>
      <c r="K171" s="4">
        <v>13</v>
      </c>
    </row>
    <row r="172" spans="1:11">
      <c r="A172" s="4" t="s">
        <v>71</v>
      </c>
      <c r="B172" s="4">
        <v>2022</v>
      </c>
      <c r="C172" s="24">
        <v>44752</v>
      </c>
      <c r="D172" s="4" t="s">
        <v>5879</v>
      </c>
      <c r="E172" s="4" t="s">
        <v>5868</v>
      </c>
      <c r="F172" s="4">
        <v>1</v>
      </c>
      <c r="G172" s="4">
        <v>3</v>
      </c>
      <c r="H172" s="4" t="s">
        <v>64</v>
      </c>
      <c r="I172" s="4" t="s">
        <v>65</v>
      </c>
      <c r="J172" s="14" t="e">
        <f>(C172-VLOOKUP(H172,Riders!$A$2:$C$213,2,FALSE))/365</f>
        <v>#N/A</v>
      </c>
      <c r="K172" s="4">
        <v>17</v>
      </c>
    </row>
    <row r="173" spans="1:11">
      <c r="A173" s="4" t="s">
        <v>71</v>
      </c>
      <c r="B173" s="4">
        <v>2022</v>
      </c>
      <c r="C173" s="24">
        <v>44752</v>
      </c>
      <c r="D173" s="4" t="s">
        <v>5879</v>
      </c>
      <c r="E173" s="4" t="s">
        <v>5868</v>
      </c>
      <c r="F173" s="4">
        <v>1</v>
      </c>
      <c r="G173" s="4">
        <v>4</v>
      </c>
      <c r="H173" s="4" t="s">
        <v>84</v>
      </c>
      <c r="I173" s="4" t="s">
        <v>85</v>
      </c>
      <c r="J173" s="14">
        <f>(C173-VLOOKUP(H173,Riders!$A$2:$C$213,2,FALSE))/365</f>
        <v>122.60821917808219</v>
      </c>
      <c r="K173" s="4">
        <v>21</v>
      </c>
    </row>
    <row r="174" spans="1:11">
      <c r="A174" s="4" t="s">
        <v>71</v>
      </c>
      <c r="B174" s="4">
        <v>2022</v>
      </c>
      <c r="C174" s="24">
        <v>44752</v>
      </c>
      <c r="D174" s="4" t="s">
        <v>5879</v>
      </c>
      <c r="E174" s="4" t="s">
        <v>5868</v>
      </c>
      <c r="F174" s="4">
        <v>2</v>
      </c>
      <c r="G174" s="4">
        <v>1</v>
      </c>
      <c r="H174" s="4" t="s">
        <v>37</v>
      </c>
      <c r="I174" s="4" t="s">
        <v>38</v>
      </c>
      <c r="J174" s="16" t="e">
        <f>(C174-VLOOKUP(H174,Riders!$A$2:$C$213,2,FALSE))/365</f>
        <v>#N/A</v>
      </c>
      <c r="K174" s="4">
        <v>12</v>
      </c>
    </row>
    <row r="175" spans="1:11">
      <c r="A175" s="4" t="s">
        <v>71</v>
      </c>
      <c r="B175" s="4">
        <v>2022</v>
      </c>
      <c r="C175" s="24">
        <v>44752</v>
      </c>
      <c r="D175" s="4" t="s">
        <v>5879</v>
      </c>
      <c r="E175" s="4" t="s">
        <v>5868</v>
      </c>
      <c r="F175" s="4">
        <v>2</v>
      </c>
      <c r="G175" s="4">
        <v>2</v>
      </c>
      <c r="H175" s="4" t="s">
        <v>119</v>
      </c>
      <c r="I175" s="4" t="s">
        <v>21</v>
      </c>
      <c r="J175" s="14">
        <f>(C175-VLOOKUP(H175,Riders!$A$2:$C$213,2,FALSE))/365</f>
        <v>26.142465753424659</v>
      </c>
      <c r="K175" s="4">
        <v>13</v>
      </c>
    </row>
    <row r="176" spans="1:11">
      <c r="A176" s="4" t="s">
        <v>71</v>
      </c>
      <c r="B176" s="4">
        <v>2022</v>
      </c>
      <c r="C176" s="24">
        <v>44752</v>
      </c>
      <c r="D176" s="4" t="s">
        <v>5879</v>
      </c>
      <c r="E176" s="4" t="s">
        <v>5868</v>
      </c>
      <c r="F176" s="4">
        <v>2</v>
      </c>
      <c r="G176" s="4">
        <v>3</v>
      </c>
      <c r="H176" s="4" t="s">
        <v>93</v>
      </c>
      <c r="I176" s="4" t="s">
        <v>90</v>
      </c>
      <c r="J176" s="14" t="e">
        <f>(C176-VLOOKUP(H176,Riders!$A$2:$C$213,2,FALSE))/365</f>
        <v>#N/A</v>
      </c>
      <c r="K176" s="4">
        <v>17</v>
      </c>
    </row>
    <row r="177" spans="1:11">
      <c r="A177" s="4" t="s">
        <v>71</v>
      </c>
      <c r="B177" s="4">
        <v>2022</v>
      </c>
      <c r="C177" s="24">
        <v>44752</v>
      </c>
      <c r="D177" s="4" t="s">
        <v>5879</v>
      </c>
      <c r="E177" s="4" t="s">
        <v>5868</v>
      </c>
      <c r="F177" s="4">
        <v>2</v>
      </c>
      <c r="G177" s="4">
        <v>4</v>
      </c>
      <c r="H177" s="4" t="s">
        <v>41</v>
      </c>
      <c r="I177" s="4" t="s">
        <v>27</v>
      </c>
      <c r="J177" s="14">
        <f>(C177-VLOOKUP(H177,Riders!$A$2:$C$213,2,FALSE))/365</f>
        <v>26.734246575342464</v>
      </c>
      <c r="K177" s="4">
        <v>21</v>
      </c>
    </row>
    <row r="178" spans="1:11">
      <c r="A178" s="4" t="s">
        <v>71</v>
      </c>
      <c r="B178" s="4">
        <v>2022</v>
      </c>
      <c r="C178" s="24">
        <v>44752</v>
      </c>
      <c r="D178" s="4" t="s">
        <v>5879</v>
      </c>
      <c r="E178" s="4" t="s">
        <v>5868</v>
      </c>
      <c r="F178" s="4">
        <v>3</v>
      </c>
      <c r="G178" s="4">
        <v>1</v>
      </c>
      <c r="H178" s="4" t="s">
        <v>20</v>
      </c>
      <c r="I178" s="4" t="s">
        <v>21</v>
      </c>
      <c r="J178" s="14">
        <f>(C178-VLOOKUP(H178,Riders!$A$2:$C$213,2,FALSE))/365</f>
        <v>26.92876712328767</v>
      </c>
      <c r="K178" s="4">
        <v>1</v>
      </c>
    </row>
    <row r="179" spans="1:11">
      <c r="A179" s="4" t="s">
        <v>71</v>
      </c>
      <c r="B179" s="4">
        <v>2022</v>
      </c>
      <c r="C179" s="24">
        <v>44752</v>
      </c>
      <c r="D179" s="4" t="s">
        <v>5879</v>
      </c>
      <c r="E179" s="4" t="s">
        <v>5868</v>
      </c>
      <c r="F179" s="4">
        <v>3</v>
      </c>
      <c r="G179" s="4">
        <v>2</v>
      </c>
      <c r="H179" s="4" t="s">
        <v>81</v>
      </c>
      <c r="I179" s="4" t="s">
        <v>17</v>
      </c>
      <c r="J179" s="14" t="e">
        <f>(C179-VLOOKUP(H179,Riders!$A$2:$C$213,2,FALSE))/365</f>
        <v>#N/A</v>
      </c>
      <c r="K179" s="4">
        <v>13</v>
      </c>
    </row>
    <row r="180" spans="1:11">
      <c r="A180" s="4" t="s">
        <v>71</v>
      </c>
      <c r="B180" s="4">
        <v>2022</v>
      </c>
      <c r="C180" s="24">
        <v>44752</v>
      </c>
      <c r="D180" s="4" t="s">
        <v>5879</v>
      </c>
      <c r="E180" s="4" t="s">
        <v>5868</v>
      </c>
      <c r="F180" s="4">
        <v>3</v>
      </c>
      <c r="G180" s="4">
        <v>3</v>
      </c>
      <c r="H180" s="4" t="s">
        <v>83</v>
      </c>
      <c r="I180" s="4" t="s">
        <v>67</v>
      </c>
      <c r="J180" s="14" t="e">
        <f>(C180-VLOOKUP(H180,Riders!$A$2:$C$213,2,FALSE))/365</f>
        <v>#N/A</v>
      </c>
      <c r="K180" s="4">
        <v>17</v>
      </c>
    </row>
    <row r="181" spans="1:11">
      <c r="A181" s="4" t="s">
        <v>71</v>
      </c>
      <c r="B181" s="4">
        <v>2022</v>
      </c>
      <c r="C181" s="24">
        <v>44752</v>
      </c>
      <c r="D181" s="4" t="s">
        <v>5879</v>
      </c>
      <c r="E181" s="4" t="s">
        <v>5868</v>
      </c>
      <c r="F181" s="4">
        <v>3</v>
      </c>
      <c r="G181" s="4">
        <v>4</v>
      </c>
      <c r="H181" s="4" t="s">
        <v>87</v>
      </c>
      <c r="I181" s="4" t="s">
        <v>88</v>
      </c>
      <c r="J181" s="14" t="e">
        <f>(C181-VLOOKUP(H181,Riders!$A$2:$C$213,2,FALSE))/365</f>
        <v>#N/A</v>
      </c>
      <c r="K181" s="4">
        <v>21</v>
      </c>
    </row>
    <row r="182" spans="1:11">
      <c r="A182" s="4" t="s">
        <v>71</v>
      </c>
      <c r="B182" s="4">
        <v>2022</v>
      </c>
      <c r="C182" s="24">
        <v>44752</v>
      </c>
      <c r="D182" s="4" t="s">
        <v>5879</v>
      </c>
      <c r="E182" s="4" t="s">
        <v>5868</v>
      </c>
      <c r="F182" s="4">
        <v>4</v>
      </c>
      <c r="G182" s="4">
        <v>1</v>
      </c>
      <c r="H182" s="4" t="s">
        <v>32</v>
      </c>
      <c r="I182" s="4" t="s">
        <v>79</v>
      </c>
      <c r="J182" s="14" t="e">
        <f>(C182-VLOOKUP(H182,Riders!$A$2:$C$213,2,FALSE))/365</f>
        <v>#N/A</v>
      </c>
      <c r="K182" s="4">
        <v>8</v>
      </c>
    </row>
    <row r="183" spans="1:11">
      <c r="A183" s="4" t="s">
        <v>71</v>
      </c>
      <c r="B183" s="4">
        <v>2022</v>
      </c>
      <c r="C183" s="24">
        <v>44752</v>
      </c>
      <c r="D183" s="4" t="s">
        <v>5879</v>
      </c>
      <c r="E183" s="4" t="s">
        <v>5868</v>
      </c>
      <c r="F183" s="4">
        <v>4</v>
      </c>
      <c r="G183" s="4">
        <v>2</v>
      </c>
      <c r="H183" s="4" t="s">
        <v>524</v>
      </c>
      <c r="I183" s="4" t="s">
        <v>38</v>
      </c>
      <c r="J183" s="14">
        <f>(C183-VLOOKUP(H183,Riders!$A$2:$C$213,2,FALSE))/365</f>
        <v>25.038356164383561</v>
      </c>
      <c r="K183" s="4">
        <v>13</v>
      </c>
    </row>
    <row r="184" spans="1:11">
      <c r="A184" s="4" t="s">
        <v>71</v>
      </c>
      <c r="B184" s="4">
        <v>2022</v>
      </c>
      <c r="C184" s="24">
        <v>44752</v>
      </c>
      <c r="D184" s="4" t="s">
        <v>5879</v>
      </c>
      <c r="E184" s="4" t="s">
        <v>5868</v>
      </c>
      <c r="F184" s="4">
        <v>4</v>
      </c>
      <c r="G184" s="4">
        <v>3</v>
      </c>
      <c r="H184" s="4" t="s">
        <v>89</v>
      </c>
      <c r="I184" s="4" t="s">
        <v>90</v>
      </c>
      <c r="J184" s="14" t="e">
        <f>(C184-VLOOKUP(H184,Riders!$A$2:$C$213,2,FALSE))/365</f>
        <v>#N/A</v>
      </c>
      <c r="K184" s="4">
        <v>17</v>
      </c>
    </row>
    <row r="185" spans="1:11">
      <c r="A185" s="4" t="s">
        <v>71</v>
      </c>
      <c r="B185" s="4">
        <v>2022</v>
      </c>
      <c r="C185" s="24">
        <v>44752</v>
      </c>
      <c r="D185" s="4" t="s">
        <v>5879</v>
      </c>
      <c r="E185" s="4" t="s">
        <v>5868</v>
      </c>
      <c r="F185" s="4">
        <v>4</v>
      </c>
      <c r="G185" s="4">
        <v>4</v>
      </c>
      <c r="H185" s="4" t="s">
        <v>54</v>
      </c>
      <c r="I185" s="4" t="s">
        <v>44</v>
      </c>
      <c r="J185" s="14">
        <f>(C185-VLOOKUP(H185,Riders!$A$2:$C$213,2,FALSE))/365</f>
        <v>25.046575342465754</v>
      </c>
      <c r="K185" s="4">
        <v>21</v>
      </c>
    </row>
    <row r="186" spans="1:11">
      <c r="A186" s="4" t="s">
        <v>71</v>
      </c>
      <c r="B186" s="4">
        <v>2022</v>
      </c>
      <c r="C186" s="24">
        <v>44752</v>
      </c>
      <c r="D186" s="4" t="s">
        <v>5879</v>
      </c>
      <c r="E186" s="4" t="s">
        <v>5868</v>
      </c>
      <c r="F186" s="4">
        <v>4</v>
      </c>
      <c r="G186" s="4">
        <v>5</v>
      </c>
      <c r="H186" s="4" t="s">
        <v>91</v>
      </c>
      <c r="I186" s="4" t="s">
        <v>92</v>
      </c>
      <c r="J186" s="14" t="e">
        <f>(C186-VLOOKUP(H186,Riders!$A$2:$C$213,2,FALSE))/365</f>
        <v>#N/A</v>
      </c>
      <c r="K186" s="4">
        <v>25</v>
      </c>
    </row>
    <row r="187" spans="1:11">
      <c r="A187" s="4" t="s">
        <v>71</v>
      </c>
      <c r="B187" s="4">
        <v>2022</v>
      </c>
      <c r="C187" s="24">
        <v>44752</v>
      </c>
      <c r="D187" s="4" t="s">
        <v>5879</v>
      </c>
      <c r="E187" s="4" t="s">
        <v>5869</v>
      </c>
      <c r="F187" s="4">
        <v>1</v>
      </c>
      <c r="G187" s="4">
        <v>1</v>
      </c>
      <c r="H187" s="4" t="s">
        <v>16</v>
      </c>
      <c r="I187" s="4" t="s">
        <v>17</v>
      </c>
      <c r="J187" s="14">
        <f>(C187-VLOOKUP(H187,Riders!$A$2:$C$213,2,FALSE))/365</f>
        <v>23.219178082191782</v>
      </c>
      <c r="K187" s="4">
        <v>6</v>
      </c>
    </row>
    <row r="188" spans="1:11">
      <c r="A188" s="4" t="s">
        <v>71</v>
      </c>
      <c r="B188" s="4">
        <v>2022</v>
      </c>
      <c r="C188" s="24">
        <v>44752</v>
      </c>
      <c r="D188" s="4" t="s">
        <v>5879</v>
      </c>
      <c r="E188" s="4" t="s">
        <v>5869</v>
      </c>
      <c r="F188" s="4">
        <v>1</v>
      </c>
      <c r="G188" s="4">
        <v>2</v>
      </c>
      <c r="H188" s="4" t="s">
        <v>20</v>
      </c>
      <c r="I188" s="4" t="s">
        <v>21</v>
      </c>
      <c r="J188" s="14">
        <f>(C188-VLOOKUP(H188,Riders!$A$2:$C$213,2,FALSE))/365</f>
        <v>26.92876712328767</v>
      </c>
      <c r="K188" s="4">
        <v>1</v>
      </c>
    </row>
    <row r="189" spans="1:11">
      <c r="A189" s="4" t="s">
        <v>71</v>
      </c>
      <c r="B189" s="4">
        <v>2022</v>
      </c>
      <c r="C189" s="24">
        <v>44752</v>
      </c>
      <c r="D189" s="4" t="s">
        <v>5879</v>
      </c>
      <c r="E189" s="4" t="s">
        <v>5869</v>
      </c>
      <c r="F189" s="4">
        <v>1</v>
      </c>
      <c r="G189" s="4">
        <v>3</v>
      </c>
      <c r="H189" s="4" t="s">
        <v>34</v>
      </c>
      <c r="I189" s="4" t="s">
        <v>74</v>
      </c>
      <c r="J189" s="14">
        <f>(C189-VLOOKUP(H189,Riders!$A$2:$C$213,2,FALSE))/365</f>
        <v>122.60821917808219</v>
      </c>
      <c r="K189" s="4">
        <v>5</v>
      </c>
    </row>
    <row r="190" spans="1:11">
      <c r="A190" s="4" t="s">
        <v>71</v>
      </c>
      <c r="B190" s="4">
        <v>2022</v>
      </c>
      <c r="C190" s="24">
        <v>44752</v>
      </c>
      <c r="D190" s="4" t="s">
        <v>5879</v>
      </c>
      <c r="E190" s="4" t="s">
        <v>5869</v>
      </c>
      <c r="F190" s="4">
        <v>1</v>
      </c>
      <c r="G190" s="4">
        <v>4</v>
      </c>
      <c r="H190" s="4" t="s">
        <v>523</v>
      </c>
      <c r="I190" s="4" t="s">
        <v>19</v>
      </c>
      <c r="J190" s="14">
        <f>(C190-VLOOKUP(H190,Riders!$A$2:$C$213,2,FALSE))/365</f>
        <v>22.846575342465755</v>
      </c>
      <c r="K190" s="4">
        <v>7</v>
      </c>
    </row>
    <row r="191" spans="1:11">
      <c r="A191" s="4" t="s">
        <v>71</v>
      </c>
      <c r="B191" s="4">
        <v>2022</v>
      </c>
      <c r="C191" s="24">
        <v>44752</v>
      </c>
      <c r="D191" s="4" t="s">
        <v>5879</v>
      </c>
      <c r="E191" s="4" t="s">
        <v>5869</v>
      </c>
      <c r="F191" s="4">
        <v>1</v>
      </c>
      <c r="G191" s="4">
        <v>5</v>
      </c>
      <c r="H191" s="4" t="s">
        <v>60</v>
      </c>
      <c r="I191" s="4" t="s">
        <v>61</v>
      </c>
      <c r="J191" s="14">
        <f>(C191-VLOOKUP(H191,Riders!$A$2:$C$213,2,FALSE))/365</f>
        <v>33.983561643835614</v>
      </c>
      <c r="K191" s="4">
        <v>9</v>
      </c>
    </row>
    <row r="192" spans="1:11">
      <c r="A192" s="4" t="s">
        <v>71</v>
      </c>
      <c r="B192" s="4">
        <v>2022</v>
      </c>
      <c r="C192" s="24">
        <v>44752</v>
      </c>
      <c r="D192" s="4" t="s">
        <v>5879</v>
      </c>
      <c r="E192" s="4" t="s">
        <v>5869</v>
      </c>
      <c r="F192" s="4">
        <v>1</v>
      </c>
      <c r="G192" s="4">
        <v>6</v>
      </c>
      <c r="H192" s="4" t="s">
        <v>55</v>
      </c>
      <c r="I192" s="4" t="s">
        <v>56</v>
      </c>
      <c r="J192" s="14" t="e">
        <f>(C192-VLOOKUP(H192,Riders!$A$2:$C$213,2,FALSE))/365</f>
        <v>#N/A</v>
      </c>
      <c r="K192" s="4">
        <v>10</v>
      </c>
    </row>
    <row r="193" spans="1:11">
      <c r="A193" s="4" t="s">
        <v>71</v>
      </c>
      <c r="B193" s="4">
        <v>2022</v>
      </c>
      <c r="C193" s="24">
        <v>44752</v>
      </c>
      <c r="D193" s="4" t="s">
        <v>5879</v>
      </c>
      <c r="E193" s="4" t="s">
        <v>5869</v>
      </c>
      <c r="F193" s="4">
        <v>2</v>
      </c>
      <c r="G193" s="4">
        <v>1</v>
      </c>
      <c r="H193" s="4" t="s">
        <v>78</v>
      </c>
      <c r="I193" s="4" t="s">
        <v>19</v>
      </c>
      <c r="J193" s="14">
        <f>(C193-VLOOKUP(H193,Riders!$A$2:$C$213,2,FALSE))/365</f>
        <v>31.167123287671235</v>
      </c>
      <c r="K193" s="4">
        <v>3</v>
      </c>
    </row>
    <row r="194" spans="1:11">
      <c r="A194" s="4" t="s">
        <v>71</v>
      </c>
      <c r="B194" s="4">
        <v>2022</v>
      </c>
      <c r="C194" s="24">
        <v>44752</v>
      </c>
      <c r="D194" s="4" t="s">
        <v>5879</v>
      </c>
      <c r="E194" s="4" t="s">
        <v>5869</v>
      </c>
      <c r="F194" s="4">
        <v>2</v>
      </c>
      <c r="G194" s="4">
        <v>2</v>
      </c>
      <c r="H194" s="4" t="s">
        <v>28</v>
      </c>
      <c r="I194" s="4" t="s">
        <v>29</v>
      </c>
      <c r="J194" s="14">
        <f>(C194-VLOOKUP(H194,Riders!$A$2:$C$213,2,FALSE))/365</f>
        <v>22.539726027397261</v>
      </c>
      <c r="K194" s="4">
        <v>2</v>
      </c>
    </row>
    <row r="195" spans="1:11">
      <c r="A195" s="4" t="s">
        <v>71</v>
      </c>
      <c r="B195" s="4">
        <v>2022</v>
      </c>
      <c r="C195" s="24">
        <v>44752</v>
      </c>
      <c r="D195" s="4" t="s">
        <v>5879</v>
      </c>
      <c r="E195" s="4" t="s">
        <v>5869</v>
      </c>
      <c r="F195" s="4">
        <v>2</v>
      </c>
      <c r="G195" s="4">
        <v>3</v>
      </c>
      <c r="H195" s="4" t="s">
        <v>80</v>
      </c>
      <c r="I195" s="4" t="s">
        <v>65</v>
      </c>
      <c r="J195" s="14">
        <f>(C195-VLOOKUP(H195,Riders!$A$2:$C$213,2,FALSE))/365</f>
        <v>122.60821917808219</v>
      </c>
      <c r="K195" s="4">
        <v>4</v>
      </c>
    </row>
    <row r="196" spans="1:11">
      <c r="A196" s="4" t="s">
        <v>71</v>
      </c>
      <c r="B196" s="4">
        <v>2022</v>
      </c>
      <c r="C196" s="24">
        <v>44752</v>
      </c>
      <c r="D196" s="4" t="s">
        <v>5879</v>
      </c>
      <c r="E196" s="4" t="s">
        <v>5869</v>
      </c>
      <c r="F196" s="4">
        <v>2</v>
      </c>
      <c r="G196" s="4">
        <v>4</v>
      </c>
      <c r="H196" s="4" t="s">
        <v>62</v>
      </c>
      <c r="I196" s="4" t="s">
        <v>63</v>
      </c>
      <c r="J196" s="14" t="e">
        <f>(C196-VLOOKUP(H196,Riders!$A$2:$C$213,2,FALSE))/365</f>
        <v>#N/A</v>
      </c>
      <c r="K196" s="4">
        <v>11</v>
      </c>
    </row>
    <row r="197" spans="1:11">
      <c r="A197" s="4" t="s">
        <v>71</v>
      </c>
      <c r="B197" s="4">
        <v>2022</v>
      </c>
      <c r="C197" s="24">
        <v>44752</v>
      </c>
      <c r="D197" s="4" t="s">
        <v>5879</v>
      </c>
      <c r="E197" s="4" t="s">
        <v>5869</v>
      </c>
      <c r="F197" s="4">
        <v>2</v>
      </c>
      <c r="G197" s="4">
        <v>5</v>
      </c>
      <c r="H197" s="4" t="s">
        <v>32</v>
      </c>
      <c r="I197" s="4" t="s">
        <v>79</v>
      </c>
      <c r="J197" s="14" t="e">
        <f>(C197-VLOOKUP(H197,Riders!$A$2:$C$213,2,FALSE))/365</f>
        <v>#N/A</v>
      </c>
      <c r="K197" s="4">
        <v>8</v>
      </c>
    </row>
    <row r="198" spans="1:11">
      <c r="A198" s="4" t="s">
        <v>71</v>
      </c>
      <c r="B198" s="4">
        <v>2022</v>
      </c>
      <c r="C198" s="24">
        <v>44752</v>
      </c>
      <c r="D198" s="4" t="s">
        <v>5879</v>
      </c>
      <c r="E198" s="4" t="s">
        <v>383</v>
      </c>
      <c r="F198" s="4">
        <v>1</v>
      </c>
      <c r="G198" s="4">
        <v>1</v>
      </c>
      <c r="H198" s="4" t="s">
        <v>20</v>
      </c>
      <c r="I198" s="4" t="s">
        <v>21</v>
      </c>
      <c r="J198" s="14">
        <f>(C198-VLOOKUP(H198,Riders!$A$2:$C$213,2,FALSE))/365</f>
        <v>26.92876712328767</v>
      </c>
      <c r="K198" s="4">
        <v>1</v>
      </c>
    </row>
    <row r="199" spans="1:11">
      <c r="A199" s="4" t="s">
        <v>71</v>
      </c>
      <c r="B199" s="4">
        <v>2022</v>
      </c>
      <c r="C199" s="24">
        <v>44752</v>
      </c>
      <c r="D199" s="4" t="s">
        <v>5879</v>
      </c>
      <c r="E199" s="4" t="s">
        <v>383</v>
      </c>
      <c r="F199" s="4">
        <v>1</v>
      </c>
      <c r="G199" s="4">
        <v>2</v>
      </c>
      <c r="H199" s="4" t="s">
        <v>28</v>
      </c>
      <c r="I199" s="4" t="s">
        <v>29</v>
      </c>
      <c r="J199" s="14">
        <f>(C199-VLOOKUP(H199,Riders!$A$2:$C$213,2,FALSE))/365</f>
        <v>22.539726027397261</v>
      </c>
      <c r="K199" s="4">
        <v>2</v>
      </c>
    </row>
    <row r="200" spans="1:11">
      <c r="A200" s="4" t="s">
        <v>71</v>
      </c>
      <c r="B200" s="4">
        <v>2022</v>
      </c>
      <c r="C200" s="24">
        <v>44752</v>
      </c>
      <c r="D200" s="4" t="s">
        <v>5879</v>
      </c>
      <c r="E200" s="4" t="s">
        <v>383</v>
      </c>
      <c r="F200" s="4">
        <v>1</v>
      </c>
      <c r="G200" s="4">
        <v>3</v>
      </c>
      <c r="H200" s="4" t="s">
        <v>78</v>
      </c>
      <c r="I200" s="4" t="s">
        <v>19</v>
      </c>
      <c r="J200" s="14">
        <f>(C200-VLOOKUP(H200,Riders!$A$2:$C$213,2,FALSE))/365</f>
        <v>31.167123287671235</v>
      </c>
      <c r="K200" s="4">
        <v>3</v>
      </c>
    </row>
    <row r="201" spans="1:11">
      <c r="A201" s="4" t="s">
        <v>71</v>
      </c>
      <c r="B201" s="4">
        <v>2022</v>
      </c>
      <c r="C201" s="24">
        <v>44752</v>
      </c>
      <c r="D201" s="4" t="s">
        <v>5879</v>
      </c>
      <c r="E201" s="4" t="s">
        <v>383</v>
      </c>
      <c r="F201" s="4">
        <v>1</v>
      </c>
      <c r="G201" s="4">
        <v>4</v>
      </c>
      <c r="H201" s="4" t="s">
        <v>80</v>
      </c>
      <c r="I201" s="4" t="s">
        <v>65</v>
      </c>
      <c r="J201" s="14">
        <f>(C201-VLOOKUP(H201,Riders!$A$2:$C$213,2,FALSE))/365</f>
        <v>122.60821917808219</v>
      </c>
      <c r="K201" s="4">
        <v>4</v>
      </c>
    </row>
    <row r="202" spans="1:11">
      <c r="A202" s="4" t="s">
        <v>71</v>
      </c>
      <c r="B202" s="4">
        <v>2022</v>
      </c>
      <c r="C202" s="24">
        <v>44752</v>
      </c>
      <c r="D202" s="4" t="s">
        <v>5879</v>
      </c>
      <c r="E202" s="4" t="s">
        <v>383</v>
      </c>
      <c r="F202" s="4">
        <v>1</v>
      </c>
      <c r="G202" s="4">
        <v>5</v>
      </c>
      <c r="H202" s="4" t="s">
        <v>34</v>
      </c>
      <c r="I202" s="4" t="s">
        <v>74</v>
      </c>
      <c r="J202" s="14">
        <f>(C202-VLOOKUP(H202,Riders!$A$2:$C$213,2,FALSE))/365</f>
        <v>122.60821917808219</v>
      </c>
      <c r="K202" s="4">
        <v>5</v>
      </c>
    </row>
    <row r="203" spans="1:11">
      <c r="A203" s="4" t="s">
        <v>71</v>
      </c>
      <c r="B203" s="4">
        <v>2022</v>
      </c>
      <c r="C203" s="24">
        <v>44752</v>
      </c>
      <c r="D203" s="4" t="s">
        <v>5879</v>
      </c>
      <c r="E203" s="4" t="s">
        <v>383</v>
      </c>
      <c r="F203" s="4">
        <v>1</v>
      </c>
      <c r="G203" s="4">
        <v>6</v>
      </c>
      <c r="H203" s="4" t="s">
        <v>16</v>
      </c>
      <c r="I203" s="4" t="s">
        <v>17</v>
      </c>
      <c r="J203" s="14">
        <f>(C203-VLOOKUP(H203,Riders!$A$2:$C$213,2,FALSE))/365</f>
        <v>23.219178082191782</v>
      </c>
      <c r="K203" s="4">
        <v>6</v>
      </c>
    </row>
    <row r="204" spans="1:11">
      <c r="A204" s="4" t="s">
        <v>71</v>
      </c>
      <c r="B204" s="4">
        <v>2022</v>
      </c>
      <c r="C204" s="24">
        <v>44752</v>
      </c>
      <c r="D204" s="4" t="s">
        <v>5879</v>
      </c>
      <c r="E204" s="4" t="s">
        <v>383</v>
      </c>
      <c r="F204" s="4">
        <v>2</v>
      </c>
      <c r="G204" s="4">
        <v>1</v>
      </c>
      <c r="H204" s="4" t="s">
        <v>523</v>
      </c>
      <c r="I204" s="4" t="s">
        <v>19</v>
      </c>
      <c r="J204" s="14">
        <f>(C204-VLOOKUP(H204,Riders!$A$2:$C$213,2,FALSE))/365</f>
        <v>22.846575342465755</v>
      </c>
      <c r="K204" s="4">
        <v>7</v>
      </c>
    </row>
    <row r="205" spans="1:11">
      <c r="A205" s="4" t="s">
        <v>71</v>
      </c>
      <c r="B205" s="4">
        <v>2022</v>
      </c>
      <c r="C205" s="24">
        <v>44752</v>
      </c>
      <c r="D205" s="4" t="s">
        <v>5879</v>
      </c>
      <c r="E205" s="4" t="s">
        <v>383</v>
      </c>
      <c r="F205" s="4">
        <v>2</v>
      </c>
      <c r="G205" s="4">
        <v>2</v>
      </c>
      <c r="H205" s="4" t="s">
        <v>32</v>
      </c>
      <c r="I205" s="4" t="s">
        <v>79</v>
      </c>
      <c r="J205" s="14" t="e">
        <f>(C205-VLOOKUP(H205,Riders!$A$2:$C$213,2,FALSE))/365</f>
        <v>#N/A</v>
      </c>
      <c r="K205" s="4">
        <v>8</v>
      </c>
    </row>
    <row r="206" spans="1:11">
      <c r="A206" s="4" t="s">
        <v>71</v>
      </c>
      <c r="B206" s="4">
        <v>2022</v>
      </c>
      <c r="C206" s="24">
        <v>44752</v>
      </c>
      <c r="D206" s="4" t="s">
        <v>5879</v>
      </c>
      <c r="E206" s="4" t="s">
        <v>383</v>
      </c>
      <c r="F206" s="4">
        <v>2</v>
      </c>
      <c r="G206" s="4">
        <v>3</v>
      </c>
      <c r="H206" s="4" t="s">
        <v>60</v>
      </c>
      <c r="I206" s="4" t="s">
        <v>61</v>
      </c>
      <c r="J206" s="14">
        <f>(C206-VLOOKUP(H206,Riders!$A$2:$C$213,2,FALSE))/365</f>
        <v>33.983561643835614</v>
      </c>
      <c r="K206" s="4">
        <v>9</v>
      </c>
    </row>
    <row r="207" spans="1:11">
      <c r="A207" s="4" t="s">
        <v>71</v>
      </c>
      <c r="B207" s="4">
        <v>2022</v>
      </c>
      <c r="C207" s="24">
        <v>44752</v>
      </c>
      <c r="D207" s="4" t="s">
        <v>5879</v>
      </c>
      <c r="E207" s="4" t="s">
        <v>383</v>
      </c>
      <c r="F207" s="4">
        <v>2</v>
      </c>
      <c r="G207" s="4">
        <v>4</v>
      </c>
      <c r="H207" s="4" t="s">
        <v>55</v>
      </c>
      <c r="I207" s="4" t="s">
        <v>56</v>
      </c>
      <c r="J207" s="14" t="e">
        <f>(C207-VLOOKUP(H207,Riders!$A$2:$C$213,2,FALSE))/365</f>
        <v>#N/A</v>
      </c>
      <c r="K207" s="4">
        <v>10</v>
      </c>
    </row>
    <row r="208" spans="1:11">
      <c r="A208" s="4" t="s">
        <v>71</v>
      </c>
      <c r="B208" s="4">
        <v>2022</v>
      </c>
      <c r="C208" s="24">
        <v>44752</v>
      </c>
      <c r="D208" s="4" t="s">
        <v>5879</v>
      </c>
      <c r="E208" s="4" t="s">
        <v>383</v>
      </c>
      <c r="F208" s="4">
        <v>2</v>
      </c>
      <c r="G208" s="4">
        <v>5</v>
      </c>
      <c r="H208" s="4" t="s">
        <v>62</v>
      </c>
      <c r="I208" s="4" t="s">
        <v>63</v>
      </c>
      <c r="J208" s="14" t="e">
        <f>(C208-VLOOKUP(H208,Riders!$A$2:$C$213,2,FALSE))/365</f>
        <v>#N/A</v>
      </c>
      <c r="K208" s="4">
        <v>11</v>
      </c>
    </row>
    <row r="209" spans="1:11">
      <c r="A209" s="4" t="s">
        <v>71</v>
      </c>
      <c r="B209" s="4">
        <v>2022</v>
      </c>
      <c r="C209" s="24">
        <v>44752</v>
      </c>
      <c r="D209" s="4" t="s">
        <v>5879</v>
      </c>
      <c r="E209" s="4" t="s">
        <v>383</v>
      </c>
      <c r="F209" s="4">
        <v>2</v>
      </c>
      <c r="G209" s="4">
        <v>6</v>
      </c>
      <c r="H209" s="4" t="s">
        <v>37</v>
      </c>
      <c r="I209" s="4" t="s">
        <v>38</v>
      </c>
      <c r="J209" s="16" t="e">
        <f>(C209-VLOOKUP(H209,Riders!$A$2:$C$213,2,FALSE))/365</f>
        <v>#N/A</v>
      </c>
      <c r="K209" s="4">
        <v>12</v>
      </c>
    </row>
    <row r="210" spans="1:11">
      <c r="A210" s="4" t="s">
        <v>94</v>
      </c>
      <c r="B210" s="4">
        <v>2022</v>
      </c>
      <c r="C210" s="24">
        <v>44696</v>
      </c>
      <c r="D210" s="4" t="s">
        <v>5879</v>
      </c>
      <c r="E210" s="4" t="s">
        <v>595</v>
      </c>
      <c r="F210" s="4">
        <v>1</v>
      </c>
      <c r="G210" s="4">
        <v>1</v>
      </c>
      <c r="H210" s="4" t="s">
        <v>97</v>
      </c>
      <c r="I210" s="4" t="s">
        <v>40</v>
      </c>
      <c r="J210" s="14">
        <f>(C210-VLOOKUP(H210,Riders!$A$2:$C$213,2,FALSE))/365</f>
        <v>28.339726027397262</v>
      </c>
      <c r="K210" s="4">
        <v>3</v>
      </c>
    </row>
    <row r="211" spans="1:11">
      <c r="A211" s="4" t="s">
        <v>94</v>
      </c>
      <c r="B211" s="4">
        <v>2022</v>
      </c>
      <c r="C211" s="24">
        <v>44696</v>
      </c>
      <c r="D211" s="4" t="s">
        <v>5879</v>
      </c>
      <c r="E211" s="4" t="s">
        <v>595</v>
      </c>
      <c r="F211" s="4">
        <v>1</v>
      </c>
      <c r="G211" s="4">
        <v>2</v>
      </c>
      <c r="H211" s="4" t="s">
        <v>14</v>
      </c>
      <c r="I211" s="4" t="s">
        <v>15</v>
      </c>
      <c r="J211" s="14">
        <f>(C211-VLOOKUP(H211,Riders!$A$2:$C$213,2,FALSE))/365</f>
        <v>122.45479452054795</v>
      </c>
      <c r="K211" s="4">
        <v>6</v>
      </c>
    </row>
    <row r="212" spans="1:11">
      <c r="A212" s="4" t="s">
        <v>94</v>
      </c>
      <c r="B212" s="4">
        <v>2022</v>
      </c>
      <c r="C212" s="24">
        <v>44696</v>
      </c>
      <c r="D212" s="4" t="s">
        <v>5879</v>
      </c>
      <c r="E212" s="4" t="s">
        <v>595</v>
      </c>
      <c r="F212" s="4">
        <v>1</v>
      </c>
      <c r="G212" s="4">
        <v>3</v>
      </c>
      <c r="H212" s="4" t="s">
        <v>34</v>
      </c>
      <c r="I212" s="4" t="s">
        <v>74</v>
      </c>
      <c r="J212" s="14">
        <f>(C212-VLOOKUP(H212,Riders!$A$2:$C$213,2,FALSE))/365</f>
        <v>122.45479452054795</v>
      </c>
      <c r="K212" s="4">
        <v>9</v>
      </c>
    </row>
    <row r="213" spans="1:11">
      <c r="A213" s="4" t="s">
        <v>94</v>
      </c>
      <c r="B213" s="4">
        <v>2022</v>
      </c>
      <c r="C213" s="24">
        <v>44696</v>
      </c>
      <c r="D213" s="4" t="s">
        <v>5879</v>
      </c>
      <c r="E213" s="4" t="s">
        <v>595</v>
      </c>
      <c r="F213" s="4">
        <v>1</v>
      </c>
      <c r="G213" s="4">
        <v>4</v>
      </c>
      <c r="H213" s="4" t="s">
        <v>66</v>
      </c>
      <c r="I213" s="4" t="s">
        <v>67</v>
      </c>
      <c r="J213" s="14" t="e">
        <f>(C213-VLOOKUP(H213,Riders!$A$2:$C$213,2,FALSE))/365</f>
        <v>#N/A</v>
      </c>
      <c r="K213" s="4">
        <v>25</v>
      </c>
    </row>
    <row r="214" spans="1:11">
      <c r="A214" s="4" t="s">
        <v>94</v>
      </c>
      <c r="B214" s="4">
        <v>2022</v>
      </c>
      <c r="C214" s="24">
        <v>44696</v>
      </c>
      <c r="D214" s="4" t="s">
        <v>5879</v>
      </c>
      <c r="E214" s="4" t="s">
        <v>595</v>
      </c>
      <c r="F214" s="4">
        <v>1</v>
      </c>
      <c r="G214" s="4">
        <v>5</v>
      </c>
      <c r="H214" s="4" t="s">
        <v>50</v>
      </c>
      <c r="I214" s="4" t="s">
        <v>51</v>
      </c>
      <c r="J214" s="14">
        <f>(C214-VLOOKUP(H214,Riders!$A$2:$C$213,2,FALSE))/365</f>
        <v>25.608219178082191</v>
      </c>
      <c r="K214" s="4">
        <v>13</v>
      </c>
    </row>
    <row r="215" spans="1:11">
      <c r="A215" s="4" t="s">
        <v>94</v>
      </c>
      <c r="B215" s="4">
        <v>2022</v>
      </c>
      <c r="C215" s="24">
        <v>44696</v>
      </c>
      <c r="D215" s="4" t="s">
        <v>5879</v>
      </c>
      <c r="E215" s="4" t="s">
        <v>595</v>
      </c>
      <c r="F215" s="4">
        <v>1</v>
      </c>
      <c r="G215" s="4">
        <v>6</v>
      </c>
      <c r="H215" s="4" t="s">
        <v>100</v>
      </c>
      <c r="I215" s="4" t="s">
        <v>47</v>
      </c>
      <c r="J215" s="14" t="e">
        <f>(C215-VLOOKUP(H215,Riders!$A$2:$C$213,2,FALSE))/365</f>
        <v>#N/A</v>
      </c>
      <c r="K215" s="4">
        <v>17</v>
      </c>
    </row>
    <row r="216" spans="1:11">
      <c r="A216" s="4" t="s">
        <v>94</v>
      </c>
      <c r="B216" s="4">
        <v>2022</v>
      </c>
      <c r="C216" s="24">
        <v>44696</v>
      </c>
      <c r="D216" s="4" t="s">
        <v>5879</v>
      </c>
      <c r="E216" s="4" t="s">
        <v>595</v>
      </c>
      <c r="F216" s="4">
        <v>2</v>
      </c>
      <c r="G216" s="4">
        <v>1</v>
      </c>
      <c r="H216" s="4" t="s">
        <v>20</v>
      </c>
      <c r="I216" s="4" t="s">
        <v>21</v>
      </c>
      <c r="J216" s="14">
        <f>(C216-VLOOKUP(H216,Riders!$A$2:$C$213,2,FALSE))/365</f>
        <v>26.775342465753425</v>
      </c>
      <c r="K216" s="4">
        <v>8</v>
      </c>
    </row>
    <row r="217" spans="1:11">
      <c r="A217" s="4" t="s">
        <v>94</v>
      </c>
      <c r="B217" s="4">
        <v>2022</v>
      </c>
      <c r="C217" s="24">
        <v>44696</v>
      </c>
      <c r="D217" s="4" t="s">
        <v>5879</v>
      </c>
      <c r="E217" s="4" t="s">
        <v>595</v>
      </c>
      <c r="F217" s="4">
        <v>2</v>
      </c>
      <c r="G217" s="4">
        <v>2</v>
      </c>
      <c r="H217" s="4" t="s">
        <v>35</v>
      </c>
      <c r="I217" s="4" t="s">
        <v>36</v>
      </c>
      <c r="J217" s="14">
        <f>(C217-VLOOKUP(H217,Riders!$A$2:$C$213,2,FALSE))/365</f>
        <v>122.45479452054795</v>
      </c>
      <c r="K217" s="4">
        <v>10</v>
      </c>
    </row>
    <row r="218" spans="1:11">
      <c r="A218" s="4" t="s">
        <v>94</v>
      </c>
      <c r="B218" s="4">
        <v>2022</v>
      </c>
      <c r="C218" s="24">
        <v>44696</v>
      </c>
      <c r="D218" s="4" t="s">
        <v>5879</v>
      </c>
      <c r="E218" s="4" t="s">
        <v>595</v>
      </c>
      <c r="F218" s="4">
        <v>2</v>
      </c>
      <c r="G218" s="4">
        <v>3</v>
      </c>
      <c r="H218" s="4" t="s">
        <v>99</v>
      </c>
      <c r="I218" s="4" t="s">
        <v>67</v>
      </c>
      <c r="J218" s="14" t="e">
        <f>(C218-VLOOKUP(H218,Riders!$A$2:$C$213,2,FALSE))/365</f>
        <v>#N/A</v>
      </c>
      <c r="K218" s="4">
        <v>17</v>
      </c>
    </row>
    <row r="219" spans="1:11">
      <c r="A219" s="4" t="s">
        <v>94</v>
      </c>
      <c r="B219" s="4">
        <v>2022</v>
      </c>
      <c r="C219" s="24">
        <v>44696</v>
      </c>
      <c r="D219" s="4" t="s">
        <v>5879</v>
      </c>
      <c r="E219" s="4" t="s">
        <v>595</v>
      </c>
      <c r="F219" s="4">
        <v>2</v>
      </c>
      <c r="G219" s="4">
        <v>4</v>
      </c>
      <c r="H219" s="4" t="s">
        <v>18</v>
      </c>
      <c r="I219" s="4" t="s">
        <v>19</v>
      </c>
      <c r="J219" s="14">
        <f>(C219-VLOOKUP(H219,Riders!$A$2:$C$213,2,FALSE))/365</f>
        <v>23.978082191780821</v>
      </c>
      <c r="K219" s="4">
        <v>13</v>
      </c>
    </row>
    <row r="220" spans="1:11">
      <c r="A220" s="4" t="s">
        <v>94</v>
      </c>
      <c r="B220" s="4">
        <v>2022</v>
      </c>
      <c r="C220" s="24">
        <v>44696</v>
      </c>
      <c r="D220" s="4" t="s">
        <v>5879</v>
      </c>
      <c r="E220" s="4" t="s">
        <v>595</v>
      </c>
      <c r="F220" s="4">
        <v>2</v>
      </c>
      <c r="G220" s="4">
        <v>5</v>
      </c>
      <c r="H220" s="4" t="s">
        <v>43</v>
      </c>
      <c r="I220" s="4" t="s">
        <v>44</v>
      </c>
      <c r="J220" s="14">
        <f>(C220-VLOOKUP(H220,Riders!$A$2:$C$213,2,FALSE))/365</f>
        <v>29.487671232876714</v>
      </c>
      <c r="K220" s="4">
        <v>17</v>
      </c>
    </row>
    <row r="221" spans="1:11">
      <c r="A221" s="4" t="s">
        <v>94</v>
      </c>
      <c r="B221" s="4">
        <v>2022</v>
      </c>
      <c r="C221" s="24">
        <v>44696</v>
      </c>
      <c r="D221" s="4" t="s">
        <v>5879</v>
      </c>
      <c r="E221" s="4" t="s">
        <v>595</v>
      </c>
      <c r="F221" s="4">
        <v>2</v>
      </c>
      <c r="G221" s="4">
        <v>6</v>
      </c>
      <c r="H221" s="4" t="s">
        <v>39</v>
      </c>
      <c r="I221" s="4" t="s">
        <v>40</v>
      </c>
      <c r="J221" s="14">
        <f>(C221-VLOOKUP(H221,Riders!$A$2:$C$213,2,FALSE))/365</f>
        <v>27.761643835616439</v>
      </c>
      <c r="K221" s="4">
        <v>17</v>
      </c>
    </row>
    <row r="222" spans="1:11">
      <c r="A222" s="4" t="s">
        <v>94</v>
      </c>
      <c r="B222" s="4">
        <v>2022</v>
      </c>
      <c r="C222" s="24">
        <v>44696</v>
      </c>
      <c r="D222" s="4" t="s">
        <v>5879</v>
      </c>
      <c r="E222" s="4" t="s">
        <v>595</v>
      </c>
      <c r="F222" s="4">
        <v>2</v>
      </c>
      <c r="G222" s="4">
        <v>7</v>
      </c>
      <c r="H222" s="4" t="s">
        <v>55</v>
      </c>
      <c r="I222" s="4" t="s">
        <v>56</v>
      </c>
      <c r="J222" s="14" t="e">
        <f>(C222-VLOOKUP(H222,Riders!$A$2:$C$213,2,FALSE))/365</f>
        <v>#N/A</v>
      </c>
      <c r="K222" s="4">
        <v>21</v>
      </c>
    </row>
    <row r="223" spans="1:11">
      <c r="A223" s="4" t="s">
        <v>94</v>
      </c>
      <c r="B223" s="4">
        <v>2022</v>
      </c>
      <c r="C223" s="24">
        <v>44696</v>
      </c>
      <c r="D223" s="4" t="s">
        <v>5879</v>
      </c>
      <c r="E223" s="4" t="s">
        <v>595</v>
      </c>
      <c r="F223" s="4">
        <v>3</v>
      </c>
      <c r="G223" s="4">
        <v>1</v>
      </c>
      <c r="H223" s="4" t="s">
        <v>23</v>
      </c>
      <c r="I223" s="4" t="s">
        <v>15</v>
      </c>
      <c r="J223" s="14">
        <f>(C223-VLOOKUP(H223,Riders!$A$2:$C$213,2,FALSE))/365</f>
        <v>24.673972602739727</v>
      </c>
      <c r="K223" s="4">
        <v>7</v>
      </c>
    </row>
    <row r="224" spans="1:11">
      <c r="A224" s="4" t="s">
        <v>94</v>
      </c>
      <c r="B224" s="4">
        <v>2022</v>
      </c>
      <c r="C224" s="24">
        <v>44696</v>
      </c>
      <c r="D224" s="4" t="s">
        <v>5879</v>
      </c>
      <c r="E224" s="4" t="s">
        <v>595</v>
      </c>
      <c r="F224" s="4">
        <v>3</v>
      </c>
      <c r="G224" s="4">
        <v>2</v>
      </c>
      <c r="H224" s="4" t="s">
        <v>26</v>
      </c>
      <c r="I224" s="4" t="s">
        <v>27</v>
      </c>
      <c r="J224" s="14">
        <f>(C224-VLOOKUP(H224,Riders!$A$2:$C$213,2,FALSE))/365</f>
        <v>23.980821917808218</v>
      </c>
      <c r="K224" s="4">
        <v>3</v>
      </c>
    </row>
    <row r="225" spans="1:11">
      <c r="A225" s="4" t="s">
        <v>94</v>
      </c>
      <c r="B225" s="4">
        <v>2022</v>
      </c>
      <c r="C225" s="24">
        <v>44696</v>
      </c>
      <c r="D225" s="4" t="s">
        <v>5879</v>
      </c>
      <c r="E225" s="4" t="s">
        <v>595</v>
      </c>
      <c r="F225" s="4">
        <v>3</v>
      </c>
      <c r="G225" s="4">
        <v>3</v>
      </c>
      <c r="H225" s="4" t="s">
        <v>42</v>
      </c>
      <c r="I225" s="4" t="s">
        <v>98</v>
      </c>
      <c r="J225" s="14">
        <f>(C225-VLOOKUP(H225,Riders!$A$2:$C$213,2,FALSE))/365</f>
        <v>23.452054794520549</v>
      </c>
      <c r="K225" s="4">
        <v>2</v>
      </c>
    </row>
    <row r="226" spans="1:11">
      <c r="A226" s="4" t="s">
        <v>94</v>
      </c>
      <c r="B226" s="4">
        <v>2022</v>
      </c>
      <c r="C226" s="24">
        <v>44696</v>
      </c>
      <c r="D226" s="4" t="s">
        <v>5879</v>
      </c>
      <c r="E226" s="4" t="s">
        <v>595</v>
      </c>
      <c r="F226" s="4">
        <v>3</v>
      </c>
      <c r="G226" s="4">
        <v>4</v>
      </c>
      <c r="H226" s="4" t="s">
        <v>48</v>
      </c>
      <c r="I226" s="4" t="s">
        <v>49</v>
      </c>
      <c r="J226" s="14" t="e">
        <f>(C226-VLOOKUP(H226,Riders!$A$2:$C$213,2,FALSE))/365</f>
        <v>#N/A</v>
      </c>
      <c r="K226" s="4">
        <v>21</v>
      </c>
    </row>
    <row r="227" spans="1:11">
      <c r="A227" s="4" t="s">
        <v>94</v>
      </c>
      <c r="B227" s="4">
        <v>2022</v>
      </c>
      <c r="C227" s="24">
        <v>44696</v>
      </c>
      <c r="D227" s="4" t="s">
        <v>5879</v>
      </c>
      <c r="E227" s="4" t="s">
        <v>595</v>
      </c>
      <c r="F227" s="4">
        <v>3</v>
      </c>
      <c r="G227" s="4">
        <v>5</v>
      </c>
      <c r="H227" s="4" t="s">
        <v>52</v>
      </c>
      <c r="I227" s="4" t="s">
        <v>53</v>
      </c>
      <c r="J227" s="14">
        <f>(C227-VLOOKUP(H227,Riders!$A$2:$C$213,2,FALSE))/365</f>
        <v>25.18082191780822</v>
      </c>
      <c r="K227" s="4">
        <v>13</v>
      </c>
    </row>
    <row r="228" spans="1:11">
      <c r="A228" s="4" t="s">
        <v>94</v>
      </c>
      <c r="B228" s="4">
        <v>2022</v>
      </c>
      <c r="C228" s="24">
        <v>44696</v>
      </c>
      <c r="D228" s="4" t="s">
        <v>5879</v>
      </c>
      <c r="E228" s="4" t="s">
        <v>595</v>
      </c>
      <c r="F228" s="4">
        <v>3</v>
      </c>
      <c r="G228" s="4">
        <v>6</v>
      </c>
      <c r="H228" s="4" t="s">
        <v>520</v>
      </c>
      <c r="I228" s="4" t="s">
        <v>25</v>
      </c>
      <c r="J228" s="14" t="e">
        <f>(C228-VLOOKUP(H228,Riders!$A$2:$C$213,2,FALSE))/365</f>
        <v>#N/A</v>
      </c>
      <c r="K228" s="4">
        <v>12</v>
      </c>
    </row>
    <row r="229" spans="1:11">
      <c r="A229" s="4" t="s">
        <v>94</v>
      </c>
      <c r="B229" s="4">
        <v>2022</v>
      </c>
      <c r="C229" s="24">
        <v>44696</v>
      </c>
      <c r="D229" s="4" t="s">
        <v>5879</v>
      </c>
      <c r="E229" s="4" t="s">
        <v>595</v>
      </c>
      <c r="F229" s="4">
        <v>3</v>
      </c>
      <c r="G229" s="4">
        <v>7</v>
      </c>
      <c r="H229" s="4" t="s">
        <v>95</v>
      </c>
      <c r="I229" s="4" t="s">
        <v>38</v>
      </c>
      <c r="J229" s="14">
        <f>(C229-VLOOKUP(H229,Riders!$A$2:$C$213,2,FALSE))/365</f>
        <v>122.45479452054795</v>
      </c>
      <c r="K229" s="4">
        <v>11</v>
      </c>
    </row>
    <row r="230" spans="1:11">
      <c r="A230" s="4" t="s">
        <v>94</v>
      </c>
      <c r="B230" s="4">
        <v>2022</v>
      </c>
      <c r="C230" s="24">
        <v>44696</v>
      </c>
      <c r="D230" s="4" t="s">
        <v>5879</v>
      </c>
      <c r="E230" s="4" t="s">
        <v>595</v>
      </c>
      <c r="F230" s="4">
        <v>4</v>
      </c>
      <c r="G230" s="4">
        <v>1</v>
      </c>
      <c r="H230" s="4" t="s">
        <v>33</v>
      </c>
      <c r="I230" s="4" t="s">
        <v>27</v>
      </c>
      <c r="J230" s="14">
        <f>(C230-VLOOKUP(H230,Riders!$A$2:$C$213,2,FALSE))/365</f>
        <v>28.484931506849314</v>
      </c>
      <c r="K230" s="4">
        <v>1</v>
      </c>
    </row>
    <row r="231" spans="1:11">
      <c r="A231" s="4" t="s">
        <v>94</v>
      </c>
      <c r="B231" s="4">
        <v>2022</v>
      </c>
      <c r="C231" s="24">
        <v>44696</v>
      </c>
      <c r="D231" s="4" t="s">
        <v>5879</v>
      </c>
      <c r="E231" s="4" t="s">
        <v>595</v>
      </c>
      <c r="F231" s="4">
        <v>4</v>
      </c>
      <c r="G231" s="4">
        <v>2</v>
      </c>
      <c r="H231" s="4" t="s">
        <v>523</v>
      </c>
      <c r="I231" s="4" t="s">
        <v>19</v>
      </c>
      <c r="J231" s="14">
        <f>(C231-VLOOKUP(H231,Riders!$A$2:$C$213,2,FALSE))/365</f>
        <v>22.693150684931506</v>
      </c>
      <c r="K231" s="4">
        <v>3</v>
      </c>
    </row>
    <row r="232" spans="1:11">
      <c r="A232" s="4" t="s">
        <v>94</v>
      </c>
      <c r="B232" s="4">
        <v>2022</v>
      </c>
      <c r="C232" s="24">
        <v>44696</v>
      </c>
      <c r="D232" s="4" t="s">
        <v>5879</v>
      </c>
      <c r="E232" s="4" t="s">
        <v>595</v>
      </c>
      <c r="F232" s="4">
        <v>4</v>
      </c>
      <c r="G232" s="4">
        <v>3</v>
      </c>
      <c r="H232" s="4" t="s">
        <v>101</v>
      </c>
      <c r="I232" s="4" t="s">
        <v>47</v>
      </c>
      <c r="J232" s="14" t="e">
        <f>(C232-VLOOKUP(H232,Riders!$A$2:$C$213,2,FALSE))/365</f>
        <v>#N/A</v>
      </c>
      <c r="K232" s="4">
        <v>25</v>
      </c>
    </row>
    <row r="233" spans="1:11">
      <c r="A233" s="4" t="s">
        <v>94</v>
      </c>
      <c r="B233" s="4">
        <v>2022</v>
      </c>
      <c r="C233" s="24">
        <v>44696</v>
      </c>
      <c r="D233" s="4" t="s">
        <v>5879</v>
      </c>
      <c r="E233" s="4" t="s">
        <v>595</v>
      </c>
      <c r="F233" s="4">
        <v>4</v>
      </c>
      <c r="G233" s="4">
        <v>4</v>
      </c>
      <c r="H233" s="4" t="s">
        <v>45</v>
      </c>
      <c r="I233" s="4" t="s">
        <v>98</v>
      </c>
      <c r="J233" s="14">
        <f>(C233-VLOOKUP(H233,Riders!$A$2:$C$213,2,FALSE))/365</f>
        <v>31.227397260273971</v>
      </c>
      <c r="K233" s="4">
        <v>21</v>
      </c>
    </row>
    <row r="234" spans="1:11">
      <c r="A234" s="4" t="s">
        <v>94</v>
      </c>
      <c r="B234" s="4">
        <v>2022</v>
      </c>
      <c r="C234" s="24">
        <v>44696</v>
      </c>
      <c r="D234" s="4" t="s">
        <v>5879</v>
      </c>
      <c r="E234" s="4" t="s">
        <v>595</v>
      </c>
      <c r="F234" s="4">
        <v>4</v>
      </c>
      <c r="G234" s="4">
        <v>5</v>
      </c>
      <c r="H234" s="4" t="s">
        <v>54</v>
      </c>
      <c r="I234" s="4" t="s">
        <v>44</v>
      </c>
      <c r="J234" s="14">
        <f>(C234-VLOOKUP(H234,Riders!$A$2:$C$213,2,FALSE))/365</f>
        <v>24.893150684931506</v>
      </c>
      <c r="K234" s="4">
        <v>13</v>
      </c>
    </row>
    <row r="235" spans="1:11">
      <c r="A235" s="4" t="s">
        <v>94</v>
      </c>
      <c r="B235" s="4">
        <v>2022</v>
      </c>
      <c r="C235" s="24">
        <v>44696</v>
      </c>
      <c r="D235" s="4" t="s">
        <v>5879</v>
      </c>
      <c r="E235" s="4" t="s">
        <v>595</v>
      </c>
      <c r="F235" s="4">
        <v>4</v>
      </c>
      <c r="G235" s="4">
        <v>6</v>
      </c>
      <c r="H235" s="4" t="s">
        <v>84</v>
      </c>
      <c r="I235" s="4" t="s">
        <v>85</v>
      </c>
      <c r="J235" s="14">
        <f>(C235-VLOOKUP(H235,Riders!$A$2:$C$213,2,FALSE))/365</f>
        <v>122.45479452054795</v>
      </c>
      <c r="K235" s="4">
        <v>25</v>
      </c>
    </row>
    <row r="236" spans="1:11">
      <c r="A236" s="4" t="s">
        <v>94</v>
      </c>
      <c r="B236" s="4">
        <v>2022</v>
      </c>
      <c r="C236" s="24">
        <v>44696</v>
      </c>
      <c r="D236" s="4" t="s">
        <v>5879</v>
      </c>
      <c r="E236" s="4" t="s">
        <v>595</v>
      </c>
      <c r="F236" s="4">
        <v>4</v>
      </c>
      <c r="G236" s="4">
        <v>7</v>
      </c>
      <c r="H236" s="4" t="s">
        <v>76</v>
      </c>
      <c r="I236" s="4" t="s">
        <v>38</v>
      </c>
      <c r="J236" s="14">
        <f>(C236-VLOOKUP(H236,Riders!$A$2:$C$213,2,FALSE))/365</f>
        <v>122.45479452054795</v>
      </c>
      <c r="K236" s="4">
        <v>21</v>
      </c>
    </row>
    <row r="237" spans="1:11">
      <c r="A237" s="4" t="s">
        <v>94</v>
      </c>
      <c r="B237" s="4">
        <v>2022</v>
      </c>
      <c r="C237" s="24">
        <v>44696</v>
      </c>
      <c r="D237" s="4" t="s">
        <v>5879</v>
      </c>
      <c r="E237" s="4" t="s">
        <v>5868</v>
      </c>
      <c r="F237" s="4">
        <v>1</v>
      </c>
      <c r="G237" s="4">
        <v>1</v>
      </c>
      <c r="H237" s="4" t="s">
        <v>34</v>
      </c>
      <c r="I237" s="4" t="s">
        <v>74</v>
      </c>
      <c r="J237" s="14">
        <f>(C237-VLOOKUP(H237,Riders!$A$2:$C$213,2,FALSE))/365</f>
        <v>122.45479452054795</v>
      </c>
      <c r="K237" s="4">
        <v>9</v>
      </c>
    </row>
    <row r="238" spans="1:11">
      <c r="A238" s="4" t="s">
        <v>94</v>
      </c>
      <c r="B238" s="4">
        <v>2022</v>
      </c>
      <c r="C238" s="24">
        <v>44696</v>
      </c>
      <c r="D238" s="4" t="s">
        <v>5879</v>
      </c>
      <c r="E238" s="4" t="s">
        <v>5868</v>
      </c>
      <c r="F238" s="4">
        <v>1</v>
      </c>
      <c r="G238" s="4">
        <v>2</v>
      </c>
      <c r="H238" s="4" t="s">
        <v>52</v>
      </c>
      <c r="I238" s="4" t="s">
        <v>53</v>
      </c>
      <c r="J238" s="14">
        <f>(C238-VLOOKUP(H238,Riders!$A$2:$C$213,2,FALSE))/365</f>
        <v>25.18082191780822</v>
      </c>
      <c r="K238" s="4">
        <v>13</v>
      </c>
    </row>
    <row r="239" spans="1:11">
      <c r="A239" s="4" t="s">
        <v>94</v>
      </c>
      <c r="B239" s="4">
        <v>2022</v>
      </c>
      <c r="C239" s="24">
        <v>44696</v>
      </c>
      <c r="D239" s="4" t="s">
        <v>5879</v>
      </c>
      <c r="E239" s="4" t="s">
        <v>5868</v>
      </c>
      <c r="F239" s="4">
        <v>1</v>
      </c>
      <c r="G239" s="4">
        <v>3</v>
      </c>
      <c r="H239" s="4" t="s">
        <v>39</v>
      </c>
      <c r="I239" s="4" t="s">
        <v>40</v>
      </c>
      <c r="J239" s="14">
        <f>(C239-VLOOKUP(H239,Riders!$A$2:$C$213,2,FALSE))/365</f>
        <v>27.761643835616439</v>
      </c>
      <c r="K239" s="4">
        <v>17</v>
      </c>
    </row>
    <row r="240" spans="1:11">
      <c r="A240" s="4" t="s">
        <v>94</v>
      </c>
      <c r="B240" s="4">
        <v>2022</v>
      </c>
      <c r="C240" s="24">
        <v>44696</v>
      </c>
      <c r="D240" s="4" t="s">
        <v>5879</v>
      </c>
      <c r="E240" s="4" t="s">
        <v>5868</v>
      </c>
      <c r="F240" s="4">
        <v>1</v>
      </c>
      <c r="G240" s="4">
        <v>4</v>
      </c>
      <c r="H240" s="4" t="s">
        <v>45</v>
      </c>
      <c r="I240" s="4" t="s">
        <v>98</v>
      </c>
      <c r="J240" s="14">
        <f>(C240-VLOOKUP(H240,Riders!$A$2:$C$213,2,FALSE))/365</f>
        <v>31.227397260273971</v>
      </c>
      <c r="K240" s="4">
        <v>21</v>
      </c>
    </row>
    <row r="241" spans="1:11">
      <c r="A241" s="4" t="s">
        <v>94</v>
      </c>
      <c r="B241" s="4">
        <v>2022</v>
      </c>
      <c r="C241" s="24">
        <v>44696</v>
      </c>
      <c r="D241" s="4" t="s">
        <v>5879</v>
      </c>
      <c r="E241" s="4" t="s">
        <v>5868</v>
      </c>
      <c r="F241" s="4">
        <v>2</v>
      </c>
      <c r="G241" s="4">
        <v>1</v>
      </c>
      <c r="H241" s="4" t="s">
        <v>520</v>
      </c>
      <c r="I241" s="4" t="s">
        <v>25</v>
      </c>
      <c r="J241" s="14" t="e">
        <f>(C241-VLOOKUP(H241,Riders!$A$2:$C$213,2,FALSE))/365</f>
        <v>#N/A</v>
      </c>
      <c r="K241" s="4">
        <v>12</v>
      </c>
    </row>
    <row r="242" spans="1:11">
      <c r="A242" s="4" t="s">
        <v>94</v>
      </c>
      <c r="B242" s="4">
        <v>2022</v>
      </c>
      <c r="C242" s="24">
        <v>44696</v>
      </c>
      <c r="D242" s="4" t="s">
        <v>5879</v>
      </c>
      <c r="E242" s="4" t="s">
        <v>5868</v>
      </c>
      <c r="F242" s="4">
        <v>2</v>
      </c>
      <c r="G242" s="4">
        <v>2</v>
      </c>
      <c r="H242" s="4" t="s">
        <v>54</v>
      </c>
      <c r="I242" s="4" t="s">
        <v>44</v>
      </c>
      <c r="J242" s="14">
        <f>(C242-VLOOKUP(H242,Riders!$A$2:$C$213,2,FALSE))/365</f>
        <v>24.893150684931506</v>
      </c>
      <c r="K242" s="4">
        <v>13</v>
      </c>
    </row>
    <row r="243" spans="1:11">
      <c r="A243" s="4" t="s">
        <v>94</v>
      </c>
      <c r="B243" s="4">
        <v>2022</v>
      </c>
      <c r="C243" s="24">
        <v>44696</v>
      </c>
      <c r="D243" s="4" t="s">
        <v>5879</v>
      </c>
      <c r="E243" s="4" t="s">
        <v>5868</v>
      </c>
      <c r="F243" s="4">
        <v>2</v>
      </c>
      <c r="G243" s="4">
        <v>3</v>
      </c>
      <c r="H243" s="4" t="s">
        <v>99</v>
      </c>
      <c r="I243" s="4" t="s">
        <v>67</v>
      </c>
      <c r="J243" s="14" t="e">
        <f>(C243-VLOOKUP(H243,Riders!$A$2:$C$213,2,FALSE))/365</f>
        <v>#N/A</v>
      </c>
      <c r="K243" s="4">
        <v>17</v>
      </c>
    </row>
    <row r="244" spans="1:11">
      <c r="A244" s="4" t="s">
        <v>94</v>
      </c>
      <c r="B244" s="4">
        <v>2022</v>
      </c>
      <c r="C244" s="24">
        <v>44696</v>
      </c>
      <c r="D244" s="4" t="s">
        <v>5879</v>
      </c>
      <c r="E244" s="4" t="s">
        <v>5868</v>
      </c>
      <c r="F244" s="4">
        <v>2</v>
      </c>
      <c r="G244" s="4">
        <v>4</v>
      </c>
      <c r="H244" s="4" t="s">
        <v>55</v>
      </c>
      <c r="I244" s="4" t="s">
        <v>56</v>
      </c>
      <c r="J244" s="14" t="e">
        <f>(C244-VLOOKUP(H244,Riders!$A$2:$C$213,2,FALSE))/365</f>
        <v>#N/A</v>
      </c>
      <c r="K244" s="4">
        <v>21</v>
      </c>
    </row>
    <row r="245" spans="1:11">
      <c r="A245" s="4" t="s">
        <v>94</v>
      </c>
      <c r="B245" s="4">
        <v>2022</v>
      </c>
      <c r="C245" s="24">
        <v>44696</v>
      </c>
      <c r="D245" s="4" t="s">
        <v>5879</v>
      </c>
      <c r="E245" s="4" t="s">
        <v>5868</v>
      </c>
      <c r="F245" s="4">
        <v>2</v>
      </c>
      <c r="G245" s="4">
        <v>5</v>
      </c>
      <c r="H245" s="4" t="s">
        <v>66</v>
      </c>
      <c r="I245" s="4" t="s">
        <v>67</v>
      </c>
      <c r="J245" s="14" t="e">
        <f>(C245-VLOOKUP(H245,Riders!$A$2:$C$213,2,FALSE))/365</f>
        <v>#N/A</v>
      </c>
      <c r="K245" s="4">
        <v>25</v>
      </c>
    </row>
    <row r="246" spans="1:11">
      <c r="A246" s="4" t="s">
        <v>94</v>
      </c>
      <c r="B246" s="4">
        <v>2022</v>
      </c>
      <c r="C246" s="24">
        <v>44696</v>
      </c>
      <c r="D246" s="4" t="s">
        <v>5879</v>
      </c>
      <c r="E246" s="4" t="s">
        <v>5868</v>
      </c>
      <c r="F246" s="4">
        <v>3</v>
      </c>
      <c r="G246" s="4">
        <v>1</v>
      </c>
      <c r="H246" s="4" t="s">
        <v>42</v>
      </c>
      <c r="I246" s="4" t="s">
        <v>98</v>
      </c>
      <c r="J246" s="14">
        <f>(C246-VLOOKUP(H246,Riders!$A$2:$C$213,2,FALSE))/365</f>
        <v>23.452054794520549</v>
      </c>
      <c r="K246" s="4">
        <v>2</v>
      </c>
    </row>
    <row r="247" spans="1:11">
      <c r="A247" s="4" t="s">
        <v>94</v>
      </c>
      <c r="B247" s="4">
        <v>2022</v>
      </c>
      <c r="C247" s="24">
        <v>44696</v>
      </c>
      <c r="D247" s="4" t="s">
        <v>5879</v>
      </c>
      <c r="E247" s="4" t="s">
        <v>5868</v>
      </c>
      <c r="F247" s="4">
        <v>3</v>
      </c>
      <c r="G247" s="4">
        <v>2</v>
      </c>
      <c r="H247" s="4" t="s">
        <v>18</v>
      </c>
      <c r="I247" s="4" t="s">
        <v>19</v>
      </c>
      <c r="J247" s="14">
        <f>(C247-VLOOKUP(H247,Riders!$A$2:$C$213,2,FALSE))/365</f>
        <v>23.978082191780821</v>
      </c>
      <c r="K247" s="4">
        <v>13</v>
      </c>
    </row>
    <row r="248" spans="1:11">
      <c r="A248" s="4" t="s">
        <v>94</v>
      </c>
      <c r="B248" s="4">
        <v>2022</v>
      </c>
      <c r="C248" s="24">
        <v>44696</v>
      </c>
      <c r="D248" s="4" t="s">
        <v>5879</v>
      </c>
      <c r="E248" s="4" t="s">
        <v>5868</v>
      </c>
      <c r="F248" s="4">
        <v>3</v>
      </c>
      <c r="G248" s="4">
        <v>3</v>
      </c>
      <c r="H248" s="4" t="s">
        <v>100</v>
      </c>
      <c r="I248" s="4" t="s">
        <v>47</v>
      </c>
      <c r="J248" s="14" t="e">
        <f>(C248-VLOOKUP(H248,Riders!$A$2:$C$213,2,FALSE))/365</f>
        <v>#N/A</v>
      </c>
      <c r="K248" s="4">
        <v>17</v>
      </c>
    </row>
    <row r="249" spans="1:11">
      <c r="A249" s="4" t="s">
        <v>94</v>
      </c>
      <c r="B249" s="4">
        <v>2022</v>
      </c>
      <c r="C249" s="24">
        <v>44696</v>
      </c>
      <c r="D249" s="4" t="s">
        <v>5879</v>
      </c>
      <c r="E249" s="4" t="s">
        <v>5868</v>
      </c>
      <c r="F249" s="4">
        <v>3</v>
      </c>
      <c r="G249" s="4">
        <v>4</v>
      </c>
      <c r="H249" s="4" t="s">
        <v>76</v>
      </c>
      <c r="I249" s="4" t="s">
        <v>38</v>
      </c>
      <c r="J249" s="14">
        <f>(C249-VLOOKUP(H249,Riders!$A$2:$C$213,2,FALSE))/365</f>
        <v>122.45479452054795</v>
      </c>
      <c r="K249" s="4">
        <v>21</v>
      </c>
    </row>
    <row r="250" spans="1:11">
      <c r="A250" s="4" t="s">
        <v>94</v>
      </c>
      <c r="B250" s="4">
        <v>2022</v>
      </c>
      <c r="C250" s="24">
        <v>44696</v>
      </c>
      <c r="D250" s="4" t="s">
        <v>5879</v>
      </c>
      <c r="E250" s="4" t="s">
        <v>5868</v>
      </c>
      <c r="F250" s="4">
        <v>3</v>
      </c>
      <c r="G250" s="4">
        <v>5</v>
      </c>
      <c r="H250" s="4" t="s">
        <v>84</v>
      </c>
      <c r="I250" s="4" t="s">
        <v>85</v>
      </c>
      <c r="J250" s="14">
        <f>(C250-VLOOKUP(H250,Riders!$A$2:$C$213,2,FALSE))/365</f>
        <v>122.45479452054795</v>
      </c>
      <c r="K250" s="4">
        <v>25</v>
      </c>
    </row>
    <row r="251" spans="1:11">
      <c r="A251" s="4" t="s">
        <v>94</v>
      </c>
      <c r="B251" s="4">
        <v>2022</v>
      </c>
      <c r="C251" s="24">
        <v>44696</v>
      </c>
      <c r="D251" s="4" t="s">
        <v>5879</v>
      </c>
      <c r="E251" s="4" t="s">
        <v>5868</v>
      </c>
      <c r="F251" s="4">
        <v>4</v>
      </c>
      <c r="G251" s="4">
        <v>1</v>
      </c>
      <c r="H251" s="4" t="s">
        <v>95</v>
      </c>
      <c r="I251" s="4" t="s">
        <v>38</v>
      </c>
      <c r="J251" s="14">
        <f>(C251-VLOOKUP(H251,Riders!$A$2:$C$213,2,FALSE))/365</f>
        <v>122.45479452054795</v>
      </c>
      <c r="K251" s="4">
        <v>11</v>
      </c>
    </row>
    <row r="252" spans="1:11">
      <c r="A252" s="4" t="s">
        <v>94</v>
      </c>
      <c r="B252" s="4">
        <v>2022</v>
      </c>
      <c r="C252" s="24">
        <v>44696</v>
      </c>
      <c r="D252" s="4" t="s">
        <v>5879</v>
      </c>
      <c r="E252" s="4" t="s">
        <v>5868</v>
      </c>
      <c r="F252" s="4">
        <v>4</v>
      </c>
      <c r="G252" s="4">
        <v>2</v>
      </c>
      <c r="H252" s="4" t="s">
        <v>50</v>
      </c>
      <c r="I252" s="4" t="s">
        <v>51</v>
      </c>
      <c r="J252" s="14">
        <f>(C252-VLOOKUP(H252,Riders!$A$2:$C$213,2,FALSE))/365</f>
        <v>25.608219178082191</v>
      </c>
      <c r="K252" s="4">
        <v>13</v>
      </c>
    </row>
    <row r="253" spans="1:11">
      <c r="A253" s="4" t="s">
        <v>94</v>
      </c>
      <c r="B253" s="4">
        <v>2022</v>
      </c>
      <c r="C253" s="24">
        <v>44696</v>
      </c>
      <c r="D253" s="4" t="s">
        <v>5879</v>
      </c>
      <c r="E253" s="4" t="s">
        <v>5868</v>
      </c>
      <c r="F253" s="4">
        <v>4</v>
      </c>
      <c r="G253" s="4">
        <v>3</v>
      </c>
      <c r="H253" s="4" t="s">
        <v>43</v>
      </c>
      <c r="I253" s="4" t="s">
        <v>44</v>
      </c>
      <c r="J253" s="14">
        <f>(C253-VLOOKUP(H253,Riders!$A$2:$C$213,2,FALSE))/365</f>
        <v>29.487671232876714</v>
      </c>
      <c r="K253" s="4">
        <v>17</v>
      </c>
    </row>
    <row r="254" spans="1:11">
      <c r="A254" s="4" t="s">
        <v>94</v>
      </c>
      <c r="B254" s="4">
        <v>2022</v>
      </c>
      <c r="C254" s="24">
        <v>44696</v>
      </c>
      <c r="D254" s="4" t="s">
        <v>5879</v>
      </c>
      <c r="E254" s="4" t="s">
        <v>5868</v>
      </c>
      <c r="F254" s="4">
        <v>4</v>
      </c>
      <c r="G254" s="4">
        <v>4</v>
      </c>
      <c r="H254" s="4" t="s">
        <v>48</v>
      </c>
      <c r="I254" s="4" t="s">
        <v>49</v>
      </c>
      <c r="J254" s="14" t="e">
        <f>(C254-VLOOKUP(H254,Riders!$A$2:$C$213,2,FALSE))/365</f>
        <v>#N/A</v>
      </c>
      <c r="K254" s="4">
        <v>21</v>
      </c>
    </row>
    <row r="255" spans="1:11">
      <c r="A255" s="4" t="s">
        <v>94</v>
      </c>
      <c r="B255" s="4">
        <v>2022</v>
      </c>
      <c r="C255" s="24">
        <v>44696</v>
      </c>
      <c r="D255" s="4" t="s">
        <v>5879</v>
      </c>
      <c r="E255" s="4" t="s">
        <v>5868</v>
      </c>
      <c r="F255" s="4">
        <v>4</v>
      </c>
      <c r="G255" s="4">
        <v>5</v>
      </c>
      <c r="H255" s="4" t="s">
        <v>101</v>
      </c>
      <c r="I255" s="4" t="s">
        <v>47</v>
      </c>
      <c r="J255" s="14" t="e">
        <f>(C255-VLOOKUP(H255,Riders!$A$2:$C$213,2,FALSE))/365</f>
        <v>#N/A</v>
      </c>
      <c r="K255" s="4">
        <v>25</v>
      </c>
    </row>
    <row r="256" spans="1:11">
      <c r="A256" s="4" t="s">
        <v>94</v>
      </c>
      <c r="B256" s="4">
        <v>2022</v>
      </c>
      <c r="C256" s="24">
        <v>44696</v>
      </c>
      <c r="D256" s="4" t="s">
        <v>5879</v>
      </c>
      <c r="E256" s="4" t="s">
        <v>5869</v>
      </c>
      <c r="F256" s="4">
        <v>1</v>
      </c>
      <c r="G256" s="4">
        <v>1</v>
      </c>
      <c r="H256" s="4" t="s">
        <v>97</v>
      </c>
      <c r="I256" s="4" t="s">
        <v>40</v>
      </c>
      <c r="J256" s="14">
        <f>(C256-VLOOKUP(H256,Riders!$A$2:$C$213,2,FALSE))/365</f>
        <v>28.339726027397262</v>
      </c>
      <c r="K256" s="4">
        <v>3</v>
      </c>
    </row>
    <row r="257" spans="1:11">
      <c r="A257" s="4" t="s">
        <v>94</v>
      </c>
      <c r="B257" s="4">
        <v>2022</v>
      </c>
      <c r="C257" s="24">
        <v>44696</v>
      </c>
      <c r="D257" s="4" t="s">
        <v>5879</v>
      </c>
      <c r="E257" s="4" t="s">
        <v>5869</v>
      </c>
      <c r="F257" s="4">
        <v>1</v>
      </c>
      <c r="G257" s="4">
        <v>2</v>
      </c>
      <c r="H257" s="4" t="s">
        <v>14</v>
      </c>
      <c r="I257" s="4" t="s">
        <v>15</v>
      </c>
      <c r="J257" s="14">
        <f>(C257-VLOOKUP(H257,Riders!$A$2:$C$213,2,FALSE))/365</f>
        <v>122.45479452054795</v>
      </c>
      <c r="K257" s="4">
        <v>6</v>
      </c>
    </row>
    <row r="258" spans="1:11">
      <c r="A258" s="4" t="s">
        <v>94</v>
      </c>
      <c r="B258" s="4">
        <v>2022</v>
      </c>
      <c r="C258" s="24">
        <v>44696</v>
      </c>
      <c r="D258" s="4" t="s">
        <v>5879</v>
      </c>
      <c r="E258" s="4" t="s">
        <v>5869</v>
      </c>
      <c r="F258" s="4">
        <v>1</v>
      </c>
      <c r="G258" s="4">
        <v>3</v>
      </c>
      <c r="H258" s="4" t="s">
        <v>33</v>
      </c>
      <c r="I258" s="4" t="s">
        <v>27</v>
      </c>
      <c r="J258" s="14">
        <f>(C258-VLOOKUP(H258,Riders!$A$2:$C$213,2,FALSE))/365</f>
        <v>28.484931506849314</v>
      </c>
      <c r="K258" s="4">
        <v>1</v>
      </c>
    </row>
    <row r="259" spans="1:11">
      <c r="A259" s="4" t="s">
        <v>94</v>
      </c>
      <c r="B259" s="4">
        <v>2022</v>
      </c>
      <c r="C259" s="24">
        <v>44696</v>
      </c>
      <c r="D259" s="4" t="s">
        <v>5879</v>
      </c>
      <c r="E259" s="4" t="s">
        <v>5869</v>
      </c>
      <c r="F259" s="4">
        <v>1</v>
      </c>
      <c r="G259" s="4">
        <v>4</v>
      </c>
      <c r="H259" s="4" t="s">
        <v>34</v>
      </c>
      <c r="I259" s="4" t="s">
        <v>74</v>
      </c>
      <c r="J259" s="14">
        <f>(C259-VLOOKUP(H259,Riders!$A$2:$C$213,2,FALSE))/365</f>
        <v>122.45479452054795</v>
      </c>
      <c r="K259" s="4">
        <v>9</v>
      </c>
    </row>
    <row r="260" spans="1:11">
      <c r="A260" s="4" t="s">
        <v>94</v>
      </c>
      <c r="B260" s="4">
        <v>2022</v>
      </c>
      <c r="C260" s="24">
        <v>44696</v>
      </c>
      <c r="D260" s="4" t="s">
        <v>5879</v>
      </c>
      <c r="E260" s="4" t="s">
        <v>5869</v>
      </c>
      <c r="F260" s="4">
        <v>1</v>
      </c>
      <c r="G260" s="4">
        <v>5</v>
      </c>
      <c r="H260" s="4" t="s">
        <v>95</v>
      </c>
      <c r="I260" s="4" t="s">
        <v>38</v>
      </c>
      <c r="J260" s="14">
        <f>(C260-VLOOKUP(H260,Riders!$A$2:$C$213,2,FALSE))/365</f>
        <v>122.45479452054795</v>
      </c>
      <c r="K260" s="4">
        <v>11</v>
      </c>
    </row>
    <row r="261" spans="1:11">
      <c r="A261" s="4" t="s">
        <v>94</v>
      </c>
      <c r="B261" s="4">
        <v>2022</v>
      </c>
      <c r="C261" s="24">
        <v>44696</v>
      </c>
      <c r="D261" s="4" t="s">
        <v>5879</v>
      </c>
      <c r="E261" s="4" t="s">
        <v>5869</v>
      </c>
      <c r="F261" s="4">
        <v>1</v>
      </c>
      <c r="G261" s="4">
        <v>6</v>
      </c>
      <c r="H261" s="4" t="s">
        <v>35</v>
      </c>
      <c r="I261" s="4" t="s">
        <v>36</v>
      </c>
      <c r="J261" s="14">
        <f>(C261-VLOOKUP(H261,Riders!$A$2:$C$213,2,FALSE))/365</f>
        <v>122.45479452054795</v>
      </c>
      <c r="K261" s="4">
        <v>10</v>
      </c>
    </row>
    <row r="262" spans="1:11">
      <c r="A262" s="4" t="s">
        <v>94</v>
      </c>
      <c r="B262" s="4">
        <v>2022</v>
      </c>
      <c r="C262" s="24">
        <v>44696</v>
      </c>
      <c r="D262" s="4" t="s">
        <v>5879</v>
      </c>
      <c r="E262" s="4" t="s">
        <v>5869</v>
      </c>
      <c r="F262" s="4">
        <v>2</v>
      </c>
      <c r="G262" s="4">
        <v>1</v>
      </c>
      <c r="H262" s="4" t="s">
        <v>42</v>
      </c>
      <c r="I262" s="4" t="s">
        <v>98</v>
      </c>
      <c r="J262" s="14">
        <f>(C262-VLOOKUP(H262,Riders!$A$2:$C$213,2,FALSE))/365</f>
        <v>23.452054794520549</v>
      </c>
      <c r="K262" s="4">
        <v>2</v>
      </c>
    </row>
    <row r="263" spans="1:11">
      <c r="A263" s="4" t="s">
        <v>94</v>
      </c>
      <c r="B263" s="4">
        <v>2022</v>
      </c>
      <c r="C263" s="24">
        <v>44696</v>
      </c>
      <c r="D263" s="4" t="s">
        <v>5879</v>
      </c>
      <c r="E263" s="4" t="s">
        <v>5869</v>
      </c>
      <c r="F263" s="4">
        <v>2</v>
      </c>
      <c r="G263" s="4">
        <v>2</v>
      </c>
      <c r="H263" s="4" t="s">
        <v>26</v>
      </c>
      <c r="I263" s="4" t="s">
        <v>27</v>
      </c>
      <c r="J263" s="14">
        <f>(C263-VLOOKUP(H263,Riders!$A$2:$C$213,2,FALSE))/365</f>
        <v>23.980821917808218</v>
      </c>
      <c r="K263" s="4">
        <v>3</v>
      </c>
    </row>
    <row r="264" spans="1:11">
      <c r="A264" s="4" t="s">
        <v>94</v>
      </c>
      <c r="B264" s="4">
        <v>2022</v>
      </c>
      <c r="C264" s="24">
        <v>44696</v>
      </c>
      <c r="D264" s="4" t="s">
        <v>5879</v>
      </c>
      <c r="E264" s="4" t="s">
        <v>5869</v>
      </c>
      <c r="F264" s="4">
        <v>2</v>
      </c>
      <c r="G264" s="4">
        <v>3</v>
      </c>
      <c r="H264" s="4" t="s">
        <v>523</v>
      </c>
      <c r="I264" s="4" t="s">
        <v>19</v>
      </c>
      <c r="J264" s="14">
        <f>(C264-VLOOKUP(H264,Riders!$A$2:$C$213,2,FALSE))/365</f>
        <v>22.693150684931506</v>
      </c>
      <c r="K264" s="4">
        <v>3</v>
      </c>
    </row>
    <row r="265" spans="1:11">
      <c r="A265" s="4" t="s">
        <v>94</v>
      </c>
      <c r="B265" s="4">
        <v>2022</v>
      </c>
      <c r="C265" s="24">
        <v>44696</v>
      </c>
      <c r="D265" s="4" t="s">
        <v>5879</v>
      </c>
      <c r="E265" s="4" t="s">
        <v>5869</v>
      </c>
      <c r="F265" s="4">
        <v>2</v>
      </c>
      <c r="G265" s="4">
        <v>4</v>
      </c>
      <c r="H265" s="4" t="s">
        <v>20</v>
      </c>
      <c r="I265" s="4" t="s">
        <v>21</v>
      </c>
      <c r="J265" s="14">
        <f>(C265-VLOOKUP(H265,Riders!$A$2:$C$213,2,FALSE))/365</f>
        <v>26.775342465753425</v>
      </c>
      <c r="K265" s="4">
        <v>8</v>
      </c>
    </row>
    <row r="266" spans="1:11">
      <c r="A266" s="4" t="s">
        <v>94</v>
      </c>
      <c r="B266" s="4">
        <v>2022</v>
      </c>
      <c r="C266" s="24">
        <v>44696</v>
      </c>
      <c r="D266" s="4" t="s">
        <v>5879</v>
      </c>
      <c r="E266" s="4" t="s">
        <v>5869</v>
      </c>
      <c r="F266" s="4">
        <v>2</v>
      </c>
      <c r="G266" s="4">
        <v>5</v>
      </c>
      <c r="H266" s="4" t="s">
        <v>520</v>
      </c>
      <c r="I266" s="4" t="s">
        <v>25</v>
      </c>
      <c r="J266" s="14" t="e">
        <f>(C266-VLOOKUP(H266,Riders!$A$2:$C$213,2,FALSE))/365</f>
        <v>#N/A</v>
      </c>
      <c r="K266" s="4">
        <v>12</v>
      </c>
    </row>
    <row r="267" spans="1:11">
      <c r="A267" s="4" t="s">
        <v>94</v>
      </c>
      <c r="B267" s="4">
        <v>2022</v>
      </c>
      <c r="C267" s="24">
        <v>44696</v>
      </c>
      <c r="D267" s="4" t="s">
        <v>5879</v>
      </c>
      <c r="E267" s="4" t="s">
        <v>5869</v>
      </c>
      <c r="F267" s="4">
        <v>2</v>
      </c>
      <c r="G267" s="4">
        <v>6</v>
      </c>
      <c r="H267" s="4" t="s">
        <v>23</v>
      </c>
      <c r="I267" s="4" t="s">
        <v>15</v>
      </c>
      <c r="J267" s="14">
        <f>(C267-VLOOKUP(H267,Riders!$A$2:$C$213,2,FALSE))/365</f>
        <v>24.673972602739727</v>
      </c>
      <c r="K267" s="4">
        <v>7</v>
      </c>
    </row>
    <row r="268" spans="1:11">
      <c r="A268" s="4" t="s">
        <v>94</v>
      </c>
      <c r="B268" s="4">
        <v>2022</v>
      </c>
      <c r="C268" s="24">
        <v>44696</v>
      </c>
      <c r="D268" s="4" t="s">
        <v>5879</v>
      </c>
      <c r="E268" s="4" t="s">
        <v>383</v>
      </c>
      <c r="F268" s="4">
        <v>1</v>
      </c>
      <c r="G268" s="4">
        <v>1</v>
      </c>
      <c r="H268" s="4" t="s">
        <v>33</v>
      </c>
      <c r="I268" s="4" t="s">
        <v>27</v>
      </c>
      <c r="J268" s="14">
        <f>(C268-VLOOKUP(H268,Riders!$A$2:$C$213,2,FALSE))/365</f>
        <v>28.484931506849314</v>
      </c>
      <c r="K268" s="4">
        <v>1</v>
      </c>
    </row>
    <row r="269" spans="1:11">
      <c r="A269" s="4" t="s">
        <v>94</v>
      </c>
      <c r="B269" s="4">
        <v>2022</v>
      </c>
      <c r="C269" s="24">
        <v>44696</v>
      </c>
      <c r="D269" s="4" t="s">
        <v>5879</v>
      </c>
      <c r="E269" s="4" t="s">
        <v>383</v>
      </c>
      <c r="F269" s="4">
        <v>1</v>
      </c>
      <c r="G269" s="4">
        <v>2</v>
      </c>
      <c r="H269" s="4" t="s">
        <v>42</v>
      </c>
      <c r="I269" s="4" t="s">
        <v>98</v>
      </c>
      <c r="J269" s="14">
        <f>(C269-VLOOKUP(H269,Riders!$A$2:$C$213,2,FALSE))/365</f>
        <v>23.452054794520549</v>
      </c>
      <c r="K269" s="4">
        <v>2</v>
      </c>
    </row>
    <row r="270" spans="1:11">
      <c r="A270" s="4" t="s">
        <v>94</v>
      </c>
      <c r="B270" s="4">
        <v>2022</v>
      </c>
      <c r="C270" s="24">
        <v>44696</v>
      </c>
      <c r="D270" s="4" t="s">
        <v>5879</v>
      </c>
      <c r="E270" s="4" t="s">
        <v>383</v>
      </c>
      <c r="F270" s="4">
        <v>1</v>
      </c>
      <c r="G270" s="4">
        <v>3</v>
      </c>
      <c r="H270" s="4" t="s">
        <v>26</v>
      </c>
      <c r="I270" s="4" t="s">
        <v>27</v>
      </c>
      <c r="J270" s="14">
        <f>(C270-VLOOKUP(H270,Riders!$A$2:$C$213,2,FALSE))/365</f>
        <v>23.980821917808218</v>
      </c>
      <c r="K270" s="4">
        <v>3</v>
      </c>
    </row>
    <row r="271" spans="1:11">
      <c r="A271" s="4" t="s">
        <v>94</v>
      </c>
      <c r="B271" s="4">
        <v>2022</v>
      </c>
      <c r="C271" s="24">
        <v>44696</v>
      </c>
      <c r="D271" s="4" t="s">
        <v>5879</v>
      </c>
      <c r="E271" s="4" t="s">
        <v>383</v>
      </c>
      <c r="F271" s="4">
        <v>1</v>
      </c>
      <c r="G271" s="4">
        <v>3</v>
      </c>
      <c r="H271" s="4" t="s">
        <v>97</v>
      </c>
      <c r="I271" s="4" t="s">
        <v>40</v>
      </c>
      <c r="J271" s="14">
        <f>(C271-VLOOKUP(H271,Riders!$A$2:$C$213,2,FALSE))/365</f>
        <v>28.339726027397262</v>
      </c>
      <c r="K271" s="4">
        <v>3</v>
      </c>
    </row>
    <row r="272" spans="1:11">
      <c r="A272" s="4" t="s">
        <v>94</v>
      </c>
      <c r="B272" s="4">
        <v>2022</v>
      </c>
      <c r="C272" s="24">
        <v>44696</v>
      </c>
      <c r="D272" s="4" t="s">
        <v>5879</v>
      </c>
      <c r="E272" s="4" t="s">
        <v>383</v>
      </c>
      <c r="F272" s="4">
        <v>1</v>
      </c>
      <c r="G272" s="4">
        <v>3</v>
      </c>
      <c r="H272" s="4" t="s">
        <v>523</v>
      </c>
      <c r="I272" s="4" t="s">
        <v>19</v>
      </c>
      <c r="J272" s="14">
        <f>(C272-VLOOKUP(H272,Riders!$A$2:$C$213,2,FALSE))/365</f>
        <v>22.693150684931506</v>
      </c>
      <c r="K272" s="4">
        <v>3</v>
      </c>
    </row>
    <row r="273" spans="1:11">
      <c r="A273" s="4" t="s">
        <v>94</v>
      </c>
      <c r="B273" s="4">
        <v>2022</v>
      </c>
      <c r="C273" s="24">
        <v>44696</v>
      </c>
      <c r="D273" s="4" t="s">
        <v>5879</v>
      </c>
      <c r="E273" s="4" t="s">
        <v>383</v>
      </c>
      <c r="F273" s="4">
        <v>1</v>
      </c>
      <c r="G273" s="4">
        <v>6</v>
      </c>
      <c r="H273" s="4" t="s">
        <v>14</v>
      </c>
      <c r="I273" s="4" t="s">
        <v>15</v>
      </c>
      <c r="J273" s="14">
        <f>(C273-VLOOKUP(H273,Riders!$A$2:$C$213,2,FALSE))/365</f>
        <v>122.45479452054795</v>
      </c>
      <c r="K273" s="4">
        <v>6</v>
      </c>
    </row>
    <row r="274" spans="1:11">
      <c r="A274" s="4" t="s">
        <v>94</v>
      </c>
      <c r="B274" s="4">
        <v>2022</v>
      </c>
      <c r="C274" s="24">
        <v>44696</v>
      </c>
      <c r="D274" s="4" t="s">
        <v>5879</v>
      </c>
      <c r="E274" s="4" t="s">
        <v>383</v>
      </c>
      <c r="F274" s="4">
        <v>2</v>
      </c>
      <c r="G274" s="4">
        <v>1</v>
      </c>
      <c r="H274" s="4" t="s">
        <v>23</v>
      </c>
      <c r="I274" s="4" t="s">
        <v>15</v>
      </c>
      <c r="J274" s="14">
        <f>(C274-VLOOKUP(H274,Riders!$A$2:$C$213,2,FALSE))/365</f>
        <v>24.673972602739727</v>
      </c>
      <c r="K274" s="4">
        <v>7</v>
      </c>
    </row>
    <row r="275" spans="1:11">
      <c r="A275" s="4" t="s">
        <v>94</v>
      </c>
      <c r="B275" s="4">
        <v>2022</v>
      </c>
      <c r="C275" s="24">
        <v>44696</v>
      </c>
      <c r="D275" s="4" t="s">
        <v>5879</v>
      </c>
      <c r="E275" s="4" t="s">
        <v>383</v>
      </c>
      <c r="F275" s="4">
        <v>2</v>
      </c>
      <c r="G275" s="4">
        <v>2</v>
      </c>
      <c r="H275" s="4" t="s">
        <v>20</v>
      </c>
      <c r="I275" s="4" t="s">
        <v>21</v>
      </c>
      <c r="J275" s="14">
        <f>(C275-VLOOKUP(H275,Riders!$A$2:$C$213,2,FALSE))/365</f>
        <v>26.775342465753425</v>
      </c>
      <c r="K275" s="4">
        <v>8</v>
      </c>
    </row>
    <row r="276" spans="1:11">
      <c r="A276" s="4" t="s">
        <v>94</v>
      </c>
      <c r="B276" s="4">
        <v>2022</v>
      </c>
      <c r="C276" s="24">
        <v>44696</v>
      </c>
      <c r="D276" s="4" t="s">
        <v>5879</v>
      </c>
      <c r="E276" s="4" t="s">
        <v>383</v>
      </c>
      <c r="F276" s="4">
        <v>2</v>
      </c>
      <c r="G276" s="4">
        <v>3</v>
      </c>
      <c r="H276" s="4" t="s">
        <v>34</v>
      </c>
      <c r="I276" s="4" t="s">
        <v>74</v>
      </c>
      <c r="J276" s="14">
        <f>(C276-VLOOKUP(H276,Riders!$A$2:$C$213,2,FALSE))/365</f>
        <v>122.45479452054795</v>
      </c>
      <c r="K276" s="4">
        <v>9</v>
      </c>
    </row>
    <row r="277" spans="1:11">
      <c r="A277" s="4" t="s">
        <v>94</v>
      </c>
      <c r="B277" s="4">
        <v>2022</v>
      </c>
      <c r="C277" s="24">
        <v>44696</v>
      </c>
      <c r="D277" s="4" t="s">
        <v>5879</v>
      </c>
      <c r="E277" s="4" t="s">
        <v>383</v>
      </c>
      <c r="F277" s="4">
        <v>2</v>
      </c>
      <c r="G277" s="4">
        <v>4</v>
      </c>
      <c r="H277" s="4" t="s">
        <v>35</v>
      </c>
      <c r="I277" s="4" t="s">
        <v>36</v>
      </c>
      <c r="J277" s="14">
        <f>(C277-VLOOKUP(H277,Riders!$A$2:$C$213,2,FALSE))/365</f>
        <v>122.45479452054795</v>
      </c>
      <c r="K277" s="4">
        <v>10</v>
      </c>
    </row>
    <row r="278" spans="1:11">
      <c r="A278" s="4" t="s">
        <v>94</v>
      </c>
      <c r="B278" s="4">
        <v>2022</v>
      </c>
      <c r="C278" s="24">
        <v>44696</v>
      </c>
      <c r="D278" s="4" t="s">
        <v>5879</v>
      </c>
      <c r="E278" s="4" t="s">
        <v>383</v>
      </c>
      <c r="F278" s="4">
        <v>2</v>
      </c>
      <c r="G278" s="4">
        <v>5</v>
      </c>
      <c r="H278" s="4" t="s">
        <v>95</v>
      </c>
      <c r="I278" s="4" t="s">
        <v>38</v>
      </c>
      <c r="J278" s="14">
        <f>(C278-VLOOKUP(H278,Riders!$A$2:$C$213,2,FALSE))/365</f>
        <v>122.45479452054795</v>
      </c>
      <c r="K278" s="4">
        <v>11</v>
      </c>
    </row>
    <row r="279" spans="1:11">
      <c r="A279" s="4" t="s">
        <v>94</v>
      </c>
      <c r="B279" s="4">
        <v>2022</v>
      </c>
      <c r="C279" s="24">
        <v>44696</v>
      </c>
      <c r="D279" s="4" t="s">
        <v>5879</v>
      </c>
      <c r="E279" s="4" t="s">
        <v>383</v>
      </c>
      <c r="F279" s="4">
        <v>2</v>
      </c>
      <c r="G279" s="4">
        <v>6</v>
      </c>
      <c r="H279" s="4" t="s">
        <v>520</v>
      </c>
      <c r="I279" s="4" t="s">
        <v>25</v>
      </c>
      <c r="J279" s="14" t="e">
        <f>(C279-VLOOKUP(H279,Riders!$A$2:$C$213,2,FALSE))/365</f>
        <v>#N/A</v>
      </c>
      <c r="K279" s="4">
        <v>12</v>
      </c>
    </row>
    <row r="280" spans="1:11">
      <c r="A280" s="4" t="s">
        <v>103</v>
      </c>
      <c r="B280" s="4">
        <v>2022</v>
      </c>
      <c r="C280" s="24">
        <v>44675</v>
      </c>
      <c r="D280" s="4" t="s">
        <v>5879</v>
      </c>
      <c r="E280" s="4" t="s">
        <v>595</v>
      </c>
      <c r="F280" s="4">
        <v>1</v>
      </c>
      <c r="G280" s="4">
        <v>1</v>
      </c>
      <c r="H280" s="4" t="s">
        <v>20</v>
      </c>
      <c r="I280" s="4" t="s">
        <v>21</v>
      </c>
      <c r="J280" s="14">
        <f>(C280-VLOOKUP(H280,Riders!$A$2:$C$213,2,FALSE))/365</f>
        <v>26.717808219178082</v>
      </c>
      <c r="K280" s="4">
        <v>2</v>
      </c>
    </row>
    <row r="281" spans="1:11">
      <c r="A281" s="4" t="s">
        <v>103</v>
      </c>
      <c r="B281" s="4">
        <v>2022</v>
      </c>
      <c r="C281" s="24">
        <v>44675</v>
      </c>
      <c r="D281" s="4" t="s">
        <v>5879</v>
      </c>
      <c r="E281" s="4" t="s">
        <v>595</v>
      </c>
      <c r="F281" s="4">
        <v>1</v>
      </c>
      <c r="G281" s="4">
        <v>2</v>
      </c>
      <c r="H281" s="4" t="s">
        <v>521</v>
      </c>
      <c r="I281" s="4" t="s">
        <v>15</v>
      </c>
      <c r="J281" s="14" t="e">
        <f>(C281-VLOOKUP(H281,Riders!$A$2:$C$213,2,FALSE))/365</f>
        <v>#N/A</v>
      </c>
      <c r="K281" s="4">
        <v>7</v>
      </c>
    </row>
    <row r="282" spans="1:11">
      <c r="A282" s="4" t="s">
        <v>103</v>
      </c>
      <c r="B282" s="4">
        <v>2022</v>
      </c>
      <c r="C282" s="24">
        <v>44675</v>
      </c>
      <c r="D282" s="4" t="s">
        <v>5879</v>
      </c>
      <c r="E282" s="4" t="s">
        <v>595</v>
      </c>
      <c r="F282" s="4">
        <v>1</v>
      </c>
      <c r="G282" s="4">
        <v>3</v>
      </c>
      <c r="H282" s="4" t="s">
        <v>60</v>
      </c>
      <c r="I282" s="4" t="s">
        <v>61</v>
      </c>
      <c r="J282" s="14">
        <f>(C282-VLOOKUP(H282,Riders!$A$2:$C$213,2,FALSE))/365</f>
        <v>33.772602739726025</v>
      </c>
      <c r="K282" s="4">
        <v>17</v>
      </c>
    </row>
    <row r="283" spans="1:11">
      <c r="A283" s="4" t="s">
        <v>103</v>
      </c>
      <c r="B283" s="4">
        <v>2022</v>
      </c>
      <c r="C283" s="24">
        <v>44675</v>
      </c>
      <c r="D283" s="4" t="s">
        <v>5879</v>
      </c>
      <c r="E283" s="4" t="s">
        <v>595</v>
      </c>
      <c r="F283" s="4">
        <v>1</v>
      </c>
      <c r="G283" s="4">
        <v>4</v>
      </c>
      <c r="H283" s="4" t="s">
        <v>529</v>
      </c>
      <c r="I283" s="4" t="s">
        <v>36</v>
      </c>
      <c r="J283" s="14" t="e">
        <f>(C283-VLOOKUP(H283,Riders!$A$2:$C$213,2,FALSE))/365</f>
        <v>#N/A</v>
      </c>
      <c r="K283" s="4">
        <v>13</v>
      </c>
    </row>
    <row r="284" spans="1:11">
      <c r="A284" s="4" t="s">
        <v>103</v>
      </c>
      <c r="B284" s="4">
        <v>2022</v>
      </c>
      <c r="C284" s="24">
        <v>44675</v>
      </c>
      <c r="D284" s="4" t="s">
        <v>5879</v>
      </c>
      <c r="E284" s="4" t="s">
        <v>595</v>
      </c>
      <c r="F284" s="4">
        <v>1</v>
      </c>
      <c r="G284" s="4">
        <v>5</v>
      </c>
      <c r="H284" s="4" t="s">
        <v>58</v>
      </c>
      <c r="I284" s="4" t="s">
        <v>59</v>
      </c>
      <c r="J284" s="14">
        <f>(C284-VLOOKUP(H284,Riders!$A$2:$C$213,2,FALSE))/365</f>
        <v>24.273972602739725</v>
      </c>
      <c r="K284" s="4">
        <v>25</v>
      </c>
    </row>
    <row r="285" spans="1:11">
      <c r="A285" s="4" t="s">
        <v>103</v>
      </c>
      <c r="B285" s="4">
        <v>2022</v>
      </c>
      <c r="C285" s="24">
        <v>44675</v>
      </c>
      <c r="D285" s="4" t="s">
        <v>5879</v>
      </c>
      <c r="E285" s="4" t="s">
        <v>595</v>
      </c>
      <c r="F285" s="4">
        <v>1</v>
      </c>
      <c r="G285" s="4">
        <v>6</v>
      </c>
      <c r="H285" s="4" t="s">
        <v>46</v>
      </c>
      <c r="I285" s="4" t="s">
        <v>47</v>
      </c>
      <c r="J285" s="14" t="e">
        <f>(C285-VLOOKUP(H285,Riders!$A$2:$C$213,2,FALSE))/365</f>
        <v>#N/A</v>
      </c>
      <c r="K285" s="4">
        <v>21</v>
      </c>
    </row>
    <row r="286" spans="1:11">
      <c r="A286" s="4" t="s">
        <v>103</v>
      </c>
      <c r="B286" s="4">
        <v>2022</v>
      </c>
      <c r="C286" s="24">
        <v>44675</v>
      </c>
      <c r="D286" s="4" t="s">
        <v>5879</v>
      </c>
      <c r="E286" s="4" t="s">
        <v>595</v>
      </c>
      <c r="F286" s="4">
        <v>1</v>
      </c>
      <c r="G286" s="4">
        <v>7</v>
      </c>
      <c r="H286" s="4" t="s">
        <v>52</v>
      </c>
      <c r="I286" s="4" t="s">
        <v>53</v>
      </c>
      <c r="J286" s="14">
        <f>(C286-VLOOKUP(H286,Riders!$A$2:$C$213,2,FALSE))/365</f>
        <v>25.123287671232877</v>
      </c>
      <c r="K286" s="4">
        <v>21</v>
      </c>
    </row>
    <row r="287" spans="1:11">
      <c r="A287" s="4" t="s">
        <v>103</v>
      </c>
      <c r="B287" s="4">
        <v>2022</v>
      </c>
      <c r="C287" s="24">
        <v>44675</v>
      </c>
      <c r="D287" s="4" t="s">
        <v>5879</v>
      </c>
      <c r="E287" s="4" t="s">
        <v>595</v>
      </c>
      <c r="F287" s="4">
        <v>2</v>
      </c>
      <c r="G287" s="4">
        <v>1</v>
      </c>
      <c r="H287" s="4" t="s">
        <v>16</v>
      </c>
      <c r="I287" s="4" t="s">
        <v>17</v>
      </c>
      <c r="J287" s="14">
        <f>(C287-VLOOKUP(H287,Riders!$A$2:$C$213,2,FALSE))/365</f>
        <v>23.008219178082193</v>
      </c>
      <c r="K287" s="4">
        <v>1</v>
      </c>
    </row>
    <row r="288" spans="1:11">
      <c r="A288" s="4" t="s">
        <v>103</v>
      </c>
      <c r="B288" s="4">
        <v>2022</v>
      </c>
      <c r="C288" s="24">
        <v>44675</v>
      </c>
      <c r="D288" s="4" t="s">
        <v>5879</v>
      </c>
      <c r="E288" s="4" t="s">
        <v>595</v>
      </c>
      <c r="F288" s="4">
        <v>2</v>
      </c>
      <c r="G288" s="4">
        <v>2</v>
      </c>
      <c r="H288" s="4" t="s">
        <v>26</v>
      </c>
      <c r="I288" s="4" t="s">
        <v>27</v>
      </c>
      <c r="J288" s="14">
        <f>(C288-VLOOKUP(H288,Riders!$A$2:$C$213,2,FALSE))/365</f>
        <v>23.923287671232877</v>
      </c>
      <c r="K288" s="4">
        <v>3</v>
      </c>
    </row>
    <row r="289" spans="1:11">
      <c r="A289" s="4" t="s">
        <v>103</v>
      </c>
      <c r="B289" s="4">
        <v>2022</v>
      </c>
      <c r="C289" s="24">
        <v>44675</v>
      </c>
      <c r="D289" s="4" t="s">
        <v>5879</v>
      </c>
      <c r="E289" s="4" t="s">
        <v>595</v>
      </c>
      <c r="F289" s="4">
        <v>2</v>
      </c>
      <c r="G289" s="4">
        <v>3</v>
      </c>
      <c r="H289" s="4" t="s">
        <v>35</v>
      </c>
      <c r="I289" s="4" t="s">
        <v>36</v>
      </c>
      <c r="J289" s="14">
        <f>(C289-VLOOKUP(H289,Riders!$A$2:$C$213,2,FALSE))/365</f>
        <v>122.39726027397261</v>
      </c>
      <c r="K289" s="4">
        <v>8</v>
      </c>
    </row>
    <row r="290" spans="1:11">
      <c r="A290" s="4" t="s">
        <v>103</v>
      </c>
      <c r="B290" s="4">
        <v>2022</v>
      </c>
      <c r="C290" s="24">
        <v>44675</v>
      </c>
      <c r="D290" s="4" t="s">
        <v>5879</v>
      </c>
      <c r="E290" s="4" t="s">
        <v>595</v>
      </c>
      <c r="F290" s="4">
        <v>2</v>
      </c>
      <c r="G290" s="4">
        <v>4</v>
      </c>
      <c r="H290" s="4" t="s">
        <v>84</v>
      </c>
      <c r="I290" s="4" t="s">
        <v>85</v>
      </c>
      <c r="J290" s="14">
        <f>(C290-VLOOKUP(H290,Riders!$A$2:$C$213,2,FALSE))/365</f>
        <v>122.39726027397261</v>
      </c>
      <c r="K290" s="4">
        <v>17</v>
      </c>
    </row>
    <row r="291" spans="1:11">
      <c r="A291" s="4" t="s">
        <v>103</v>
      </c>
      <c r="B291" s="4">
        <v>2022</v>
      </c>
      <c r="C291" s="24">
        <v>44675</v>
      </c>
      <c r="D291" s="4" t="s">
        <v>5879</v>
      </c>
      <c r="E291" s="4" t="s">
        <v>595</v>
      </c>
      <c r="F291" s="4">
        <v>2</v>
      </c>
      <c r="G291" s="4">
        <v>5</v>
      </c>
      <c r="H291" s="4" t="s">
        <v>34</v>
      </c>
      <c r="I291" s="4" t="s">
        <v>74</v>
      </c>
      <c r="J291" s="14">
        <f>(C291-VLOOKUP(H291,Riders!$A$2:$C$213,2,FALSE))/365</f>
        <v>122.39726027397261</v>
      </c>
      <c r="K291" s="4">
        <v>9</v>
      </c>
    </row>
    <row r="292" spans="1:11">
      <c r="A292" s="4" t="s">
        <v>103</v>
      </c>
      <c r="B292" s="4">
        <v>2022</v>
      </c>
      <c r="C292" s="24">
        <v>44675</v>
      </c>
      <c r="D292" s="4" t="s">
        <v>5879</v>
      </c>
      <c r="E292" s="4" t="s">
        <v>595</v>
      </c>
      <c r="F292" s="4">
        <v>2</v>
      </c>
      <c r="G292" s="4">
        <v>6</v>
      </c>
      <c r="H292" s="4" t="s">
        <v>299</v>
      </c>
      <c r="I292" s="4" t="s">
        <v>70</v>
      </c>
      <c r="J292" s="14">
        <f>(C292-VLOOKUP(H292,Riders!$A$2:$C$213,2,FALSE))/365</f>
        <v>23.109589041095891</v>
      </c>
      <c r="K292" s="4">
        <v>25</v>
      </c>
    </row>
    <row r="293" spans="1:11">
      <c r="A293" s="4" t="s">
        <v>103</v>
      </c>
      <c r="B293" s="4">
        <v>2022</v>
      </c>
      <c r="C293" s="24">
        <v>44675</v>
      </c>
      <c r="D293" s="4" t="s">
        <v>5879</v>
      </c>
      <c r="E293" s="4" t="s">
        <v>595</v>
      </c>
      <c r="F293" s="4">
        <v>3</v>
      </c>
      <c r="G293" s="4">
        <v>1</v>
      </c>
      <c r="H293" s="4" t="s">
        <v>33</v>
      </c>
      <c r="I293" s="4" t="s">
        <v>27</v>
      </c>
      <c r="J293" s="14">
        <f>(C293-VLOOKUP(H293,Riders!$A$2:$C$213,2,FALSE))/365</f>
        <v>28.427397260273974</v>
      </c>
      <c r="K293" s="4">
        <v>6</v>
      </c>
    </row>
    <row r="294" spans="1:11">
      <c r="A294" s="4" t="s">
        <v>103</v>
      </c>
      <c r="B294" s="4">
        <v>2022</v>
      </c>
      <c r="C294" s="24">
        <v>44675</v>
      </c>
      <c r="D294" s="4" t="s">
        <v>5879</v>
      </c>
      <c r="E294" s="4" t="s">
        <v>595</v>
      </c>
      <c r="F294" s="4">
        <v>3</v>
      </c>
      <c r="G294" s="4">
        <v>2</v>
      </c>
      <c r="H294" s="4" t="s">
        <v>520</v>
      </c>
      <c r="I294" s="4" t="s">
        <v>106</v>
      </c>
      <c r="J294" s="14" t="e">
        <f>(C294-VLOOKUP(H294,Riders!$A$2:$C$213,2,FALSE))/365</f>
        <v>#N/A</v>
      </c>
      <c r="K294" s="4">
        <v>12</v>
      </c>
    </row>
    <row r="295" spans="1:11">
      <c r="A295" s="4" t="s">
        <v>103</v>
      </c>
      <c r="B295" s="4">
        <v>2022</v>
      </c>
      <c r="C295" s="24">
        <v>44675</v>
      </c>
      <c r="D295" s="4" t="s">
        <v>5879</v>
      </c>
      <c r="E295" s="4" t="s">
        <v>595</v>
      </c>
      <c r="F295" s="4">
        <v>3</v>
      </c>
      <c r="G295" s="4">
        <v>3</v>
      </c>
      <c r="H295" s="4" t="s">
        <v>50</v>
      </c>
      <c r="I295" s="4" t="s">
        <v>51</v>
      </c>
      <c r="J295" s="14">
        <f>(C295-VLOOKUP(H295,Riders!$A$2:$C$213,2,FALSE))/365</f>
        <v>25.550684931506851</v>
      </c>
      <c r="K295" s="4">
        <v>11</v>
      </c>
    </row>
    <row r="296" spans="1:11">
      <c r="A296" s="4" t="s">
        <v>103</v>
      </c>
      <c r="B296" s="4">
        <v>2022</v>
      </c>
      <c r="C296" s="24">
        <v>44675</v>
      </c>
      <c r="D296" s="4" t="s">
        <v>5879</v>
      </c>
      <c r="E296" s="4" t="s">
        <v>595</v>
      </c>
      <c r="F296" s="4">
        <v>3</v>
      </c>
      <c r="G296" s="4">
        <v>4</v>
      </c>
      <c r="H296" s="4" t="s">
        <v>108</v>
      </c>
      <c r="I296" s="4" t="s">
        <v>63</v>
      </c>
      <c r="J296" s="14">
        <f>(C296-VLOOKUP(H296,Riders!$A$2:$C$213,2,FALSE))/365</f>
        <v>24.709589041095889</v>
      </c>
      <c r="K296" s="4">
        <v>17</v>
      </c>
    </row>
    <row r="297" spans="1:11">
      <c r="A297" s="4" t="s">
        <v>103</v>
      </c>
      <c r="B297" s="4">
        <v>2022</v>
      </c>
      <c r="C297" s="24">
        <v>44675</v>
      </c>
      <c r="D297" s="4" t="s">
        <v>5879</v>
      </c>
      <c r="E297" s="4" t="s">
        <v>595</v>
      </c>
      <c r="F297" s="4">
        <v>3</v>
      </c>
      <c r="G297" s="4">
        <v>5</v>
      </c>
      <c r="H297" s="4" t="s">
        <v>18</v>
      </c>
      <c r="I297" s="4" t="s">
        <v>19</v>
      </c>
      <c r="J297" s="14">
        <f>(C297-VLOOKUP(H297,Riders!$A$2:$C$213,2,FALSE))/365</f>
        <v>23.920547945205481</v>
      </c>
      <c r="K297" s="4">
        <v>13</v>
      </c>
    </row>
    <row r="298" spans="1:11">
      <c r="A298" s="4" t="s">
        <v>103</v>
      </c>
      <c r="B298" s="4">
        <v>2022</v>
      </c>
      <c r="C298" s="24">
        <v>44675</v>
      </c>
      <c r="D298" s="4" t="s">
        <v>5879</v>
      </c>
      <c r="E298" s="4" t="s">
        <v>595</v>
      </c>
      <c r="F298" s="4">
        <v>3</v>
      </c>
      <c r="G298" s="4">
        <v>6</v>
      </c>
      <c r="H298" s="4" t="s">
        <v>87</v>
      </c>
      <c r="I298" s="4" t="s">
        <v>88</v>
      </c>
      <c r="J298" s="14" t="e">
        <f>(C298-VLOOKUP(H298,Riders!$A$2:$C$213,2,FALSE))/365</f>
        <v>#N/A</v>
      </c>
      <c r="K298" s="4">
        <v>25</v>
      </c>
    </row>
    <row r="299" spans="1:11">
      <c r="A299" s="4" t="s">
        <v>103</v>
      </c>
      <c r="B299" s="4">
        <v>2022</v>
      </c>
      <c r="C299" s="24">
        <v>44675</v>
      </c>
      <c r="D299" s="4" t="s">
        <v>5879</v>
      </c>
      <c r="E299" s="4" t="s">
        <v>595</v>
      </c>
      <c r="F299" s="4">
        <v>3</v>
      </c>
      <c r="G299" s="4">
        <v>7</v>
      </c>
      <c r="H299" s="4" t="s">
        <v>81</v>
      </c>
      <c r="I299" s="4" t="s">
        <v>17</v>
      </c>
      <c r="J299" s="14" t="e">
        <f>(C299-VLOOKUP(H299,Riders!$A$2:$C$213,2,FALSE))/365</f>
        <v>#N/A</v>
      </c>
      <c r="K299" s="4">
        <v>17</v>
      </c>
    </row>
    <row r="300" spans="1:11">
      <c r="A300" s="4" t="s">
        <v>103</v>
      </c>
      <c r="B300" s="4">
        <v>2022</v>
      </c>
      <c r="C300" s="24">
        <v>44675</v>
      </c>
      <c r="D300" s="4" t="s">
        <v>5879</v>
      </c>
      <c r="E300" s="4" t="s">
        <v>595</v>
      </c>
      <c r="F300" s="4">
        <v>4</v>
      </c>
      <c r="G300" s="4">
        <v>1</v>
      </c>
      <c r="H300" s="4" t="s">
        <v>523</v>
      </c>
      <c r="I300" s="4" t="s">
        <v>19</v>
      </c>
      <c r="J300" s="14">
        <f>(C300-VLOOKUP(H300,Riders!$A$2:$C$213,2,FALSE))/365</f>
        <v>22.635616438356163</v>
      </c>
      <c r="K300" s="4">
        <v>4</v>
      </c>
    </row>
    <row r="301" spans="1:11">
      <c r="A301" s="4" t="s">
        <v>103</v>
      </c>
      <c r="B301" s="4">
        <v>2022</v>
      </c>
      <c r="C301" s="24">
        <v>44675</v>
      </c>
      <c r="D301" s="4" t="s">
        <v>5879</v>
      </c>
      <c r="E301" s="4" t="s">
        <v>595</v>
      </c>
      <c r="F301" s="4">
        <v>4</v>
      </c>
      <c r="G301" s="4">
        <v>2</v>
      </c>
      <c r="H301" s="4" t="s">
        <v>30</v>
      </c>
      <c r="I301" s="4" t="s">
        <v>31</v>
      </c>
      <c r="J301" s="14" t="e">
        <f>(C301-VLOOKUP(H301,Riders!$A$2:$C$213,2,FALSE))/365</f>
        <v>#N/A</v>
      </c>
      <c r="K301" s="4">
        <v>5</v>
      </c>
    </row>
    <row r="302" spans="1:11">
      <c r="A302" s="4" t="s">
        <v>103</v>
      </c>
      <c r="B302" s="4">
        <v>2022</v>
      </c>
      <c r="C302" s="24">
        <v>44675</v>
      </c>
      <c r="D302" s="4" t="s">
        <v>5879</v>
      </c>
      <c r="E302" s="4" t="s">
        <v>595</v>
      </c>
      <c r="F302" s="4">
        <v>4</v>
      </c>
      <c r="G302" s="4">
        <v>3</v>
      </c>
      <c r="H302" s="4" t="s">
        <v>119</v>
      </c>
      <c r="I302" s="4" t="s">
        <v>21</v>
      </c>
      <c r="J302" s="14">
        <f>(C302-VLOOKUP(H302,Riders!$A$2:$C$213,2,FALSE))/365</f>
        <v>25.931506849315067</v>
      </c>
      <c r="K302" s="4">
        <v>13</v>
      </c>
    </row>
    <row r="303" spans="1:11">
      <c r="A303" s="4" t="s">
        <v>103</v>
      </c>
      <c r="B303" s="4">
        <v>2022</v>
      </c>
      <c r="C303" s="24">
        <v>44675</v>
      </c>
      <c r="D303" s="4" t="s">
        <v>5879</v>
      </c>
      <c r="E303" s="4" t="s">
        <v>595</v>
      </c>
      <c r="F303" s="4">
        <v>4</v>
      </c>
      <c r="G303" s="4">
        <v>4</v>
      </c>
      <c r="H303" s="4" t="s">
        <v>24</v>
      </c>
      <c r="I303" s="4" t="s">
        <v>25</v>
      </c>
      <c r="J303" s="14">
        <f>(C303-VLOOKUP(H303,Riders!$A$2:$C$213,2,FALSE))/365</f>
        <v>23.652054794520549</v>
      </c>
      <c r="K303" s="4">
        <v>10</v>
      </c>
    </row>
    <row r="304" spans="1:11">
      <c r="A304" s="4" t="s">
        <v>103</v>
      </c>
      <c r="B304" s="4">
        <v>2022</v>
      </c>
      <c r="C304" s="24">
        <v>44675</v>
      </c>
      <c r="D304" s="4" t="s">
        <v>5879</v>
      </c>
      <c r="E304" s="4" t="s">
        <v>595</v>
      </c>
      <c r="F304" s="4">
        <v>4</v>
      </c>
      <c r="G304" s="4">
        <v>5</v>
      </c>
      <c r="H304" s="4" t="s">
        <v>32</v>
      </c>
      <c r="I304" s="4" t="s">
        <v>79</v>
      </c>
      <c r="J304" s="14" t="e">
        <f>(C304-VLOOKUP(H304,Riders!$A$2:$C$213,2,FALSE))/365</f>
        <v>#N/A</v>
      </c>
      <c r="K304" s="4">
        <v>21</v>
      </c>
    </row>
    <row r="305" spans="1:11">
      <c r="A305" s="4" t="s">
        <v>103</v>
      </c>
      <c r="B305" s="4">
        <v>2022</v>
      </c>
      <c r="C305" s="24">
        <v>44675</v>
      </c>
      <c r="D305" s="4" t="s">
        <v>5879</v>
      </c>
      <c r="E305" s="4" t="s">
        <v>595</v>
      </c>
      <c r="F305" s="4">
        <v>4</v>
      </c>
      <c r="G305" s="4">
        <v>6</v>
      </c>
      <c r="H305" s="4" t="s">
        <v>109</v>
      </c>
      <c r="I305" s="4" t="s">
        <v>59</v>
      </c>
      <c r="J305" s="14" t="e">
        <f>(C305-VLOOKUP(H305,Riders!$A$2:$C$213,2,FALSE))/365</f>
        <v>#N/A</v>
      </c>
      <c r="K305" s="4">
        <v>21</v>
      </c>
    </row>
    <row r="306" spans="1:11">
      <c r="A306" s="4" t="s">
        <v>103</v>
      </c>
      <c r="B306" s="4">
        <v>2022</v>
      </c>
      <c r="C306" s="24">
        <v>44675</v>
      </c>
      <c r="D306" s="4" t="s">
        <v>5879</v>
      </c>
      <c r="E306" s="4" t="s">
        <v>595</v>
      </c>
      <c r="F306" s="4">
        <v>4</v>
      </c>
      <c r="G306" s="4">
        <v>7</v>
      </c>
      <c r="H306" s="4" t="s">
        <v>617</v>
      </c>
      <c r="I306" s="4" t="s">
        <v>70</v>
      </c>
      <c r="J306" s="14">
        <f>(C306-VLOOKUP(H306,Riders!$A$2:$C$213,2,FALSE))/365</f>
        <v>20.742465753424657</v>
      </c>
      <c r="K306" s="4">
        <v>25</v>
      </c>
    </row>
    <row r="307" spans="1:11">
      <c r="A307" s="4" t="s">
        <v>103</v>
      </c>
      <c r="B307" s="4">
        <v>2022</v>
      </c>
      <c r="C307" s="24">
        <v>44675</v>
      </c>
      <c r="D307" s="4" t="s">
        <v>5879</v>
      </c>
      <c r="E307" s="4" t="s">
        <v>5868</v>
      </c>
      <c r="F307" s="4">
        <v>1</v>
      </c>
      <c r="G307" s="4">
        <v>1</v>
      </c>
      <c r="H307" s="4" t="s">
        <v>24</v>
      </c>
      <c r="I307" s="4" t="s">
        <v>25</v>
      </c>
      <c r="J307" s="14">
        <f>(C307-VLOOKUP(H307,Riders!$A$2:$C$213,2,FALSE))/365</f>
        <v>23.652054794520549</v>
      </c>
      <c r="K307" s="4">
        <v>10</v>
      </c>
    </row>
    <row r="308" spans="1:11">
      <c r="A308" s="4" t="s">
        <v>103</v>
      </c>
      <c r="B308" s="4">
        <v>2022</v>
      </c>
      <c r="C308" s="24">
        <v>44675</v>
      </c>
      <c r="D308" s="4" t="s">
        <v>5879</v>
      </c>
      <c r="E308" s="4" t="s">
        <v>5868</v>
      </c>
      <c r="F308" s="4">
        <v>1</v>
      </c>
      <c r="G308" s="4">
        <v>2</v>
      </c>
      <c r="H308" s="4" t="s">
        <v>18</v>
      </c>
      <c r="I308" s="4" t="s">
        <v>19</v>
      </c>
      <c r="J308" s="14">
        <f>(C308-VLOOKUP(H308,Riders!$A$2:$C$213,2,FALSE))/365</f>
        <v>23.920547945205481</v>
      </c>
      <c r="K308" s="4">
        <v>13</v>
      </c>
    </row>
    <row r="309" spans="1:11">
      <c r="A309" s="4" t="s">
        <v>103</v>
      </c>
      <c r="B309" s="4">
        <v>2022</v>
      </c>
      <c r="C309" s="24">
        <v>44675</v>
      </c>
      <c r="D309" s="4" t="s">
        <v>5879</v>
      </c>
      <c r="E309" s="4" t="s">
        <v>5868</v>
      </c>
      <c r="F309" s="4">
        <v>1</v>
      </c>
      <c r="G309" s="4">
        <v>3</v>
      </c>
      <c r="H309" s="4" t="s">
        <v>60</v>
      </c>
      <c r="I309" s="4" t="s">
        <v>61</v>
      </c>
      <c r="J309" s="14">
        <f>(C309-VLOOKUP(H309,Riders!$A$2:$C$213,2,FALSE))/365</f>
        <v>33.772602739726025</v>
      </c>
      <c r="K309" s="4">
        <v>17</v>
      </c>
    </row>
    <row r="310" spans="1:11">
      <c r="A310" s="4" t="s">
        <v>103</v>
      </c>
      <c r="B310" s="4">
        <v>2022</v>
      </c>
      <c r="C310" s="24">
        <v>44675</v>
      </c>
      <c r="D310" s="4" t="s">
        <v>5879</v>
      </c>
      <c r="E310" s="4" t="s">
        <v>5868</v>
      </c>
      <c r="F310" s="4">
        <v>1</v>
      </c>
      <c r="G310" s="4">
        <v>4</v>
      </c>
      <c r="H310" s="4" t="s">
        <v>52</v>
      </c>
      <c r="I310" s="4" t="s">
        <v>53</v>
      </c>
      <c r="J310" s="14">
        <f>(C310-VLOOKUP(H310,Riders!$A$2:$C$213,2,FALSE))/365</f>
        <v>25.123287671232877</v>
      </c>
      <c r="K310" s="4">
        <v>21</v>
      </c>
    </row>
    <row r="311" spans="1:11">
      <c r="A311" s="4" t="s">
        <v>103</v>
      </c>
      <c r="B311" s="4">
        <v>2022</v>
      </c>
      <c r="C311" s="24">
        <v>44675</v>
      </c>
      <c r="D311" s="4" t="s">
        <v>5879</v>
      </c>
      <c r="E311" s="4" t="s">
        <v>5868</v>
      </c>
      <c r="F311" s="4">
        <v>1</v>
      </c>
      <c r="G311" s="4">
        <v>5</v>
      </c>
      <c r="H311" s="4" t="s">
        <v>299</v>
      </c>
      <c r="I311" s="4" t="s">
        <v>70</v>
      </c>
      <c r="J311" s="14">
        <f>(C311-VLOOKUP(H311,Riders!$A$2:$C$213,2,FALSE))/365</f>
        <v>23.109589041095891</v>
      </c>
      <c r="K311" s="4">
        <v>25</v>
      </c>
    </row>
    <row r="312" spans="1:11">
      <c r="A312" s="4" t="s">
        <v>103</v>
      </c>
      <c r="B312" s="4">
        <v>2022</v>
      </c>
      <c r="C312" s="24">
        <v>44675</v>
      </c>
      <c r="D312" s="4" t="s">
        <v>5879</v>
      </c>
      <c r="E312" s="4" t="s">
        <v>5868</v>
      </c>
      <c r="F312" s="4">
        <v>2</v>
      </c>
      <c r="G312" s="4">
        <v>1</v>
      </c>
      <c r="H312" s="4" t="s">
        <v>35</v>
      </c>
      <c r="I312" s="4" t="s">
        <v>36</v>
      </c>
      <c r="J312" s="14">
        <f>(C312-VLOOKUP(H312,Riders!$A$2:$C$213,2,FALSE))/365</f>
        <v>122.39726027397261</v>
      </c>
      <c r="K312" s="4">
        <v>8</v>
      </c>
    </row>
    <row r="313" spans="1:11">
      <c r="A313" s="4" t="s">
        <v>103</v>
      </c>
      <c r="B313" s="4">
        <v>2022</v>
      </c>
      <c r="C313" s="24">
        <v>44675</v>
      </c>
      <c r="D313" s="4" t="s">
        <v>5879</v>
      </c>
      <c r="E313" s="4" t="s">
        <v>5868</v>
      </c>
      <c r="F313" s="4">
        <v>2</v>
      </c>
      <c r="G313" s="4">
        <v>2</v>
      </c>
      <c r="H313" s="4" t="s">
        <v>57</v>
      </c>
      <c r="I313" s="4" t="s">
        <v>47</v>
      </c>
      <c r="J313" s="14" t="e">
        <f>(C313-VLOOKUP(H313,Riders!$A$2:$C$213,2,FALSE))/365</f>
        <v>#N/A</v>
      </c>
      <c r="K313" s="4">
        <v>13</v>
      </c>
    </row>
    <row r="314" spans="1:11">
      <c r="A314" s="4" t="s">
        <v>103</v>
      </c>
      <c r="B314" s="4">
        <v>2022</v>
      </c>
      <c r="C314" s="24">
        <v>44675</v>
      </c>
      <c r="D314" s="4" t="s">
        <v>5879</v>
      </c>
      <c r="E314" s="4" t="s">
        <v>5868</v>
      </c>
      <c r="F314" s="4">
        <v>2</v>
      </c>
      <c r="G314" s="4">
        <v>3</v>
      </c>
      <c r="H314" s="4" t="s">
        <v>84</v>
      </c>
      <c r="I314" s="4" t="s">
        <v>85</v>
      </c>
      <c r="J314" s="14">
        <f>(C314-VLOOKUP(H314,Riders!$A$2:$C$213,2,FALSE))/365</f>
        <v>122.39726027397261</v>
      </c>
      <c r="K314" s="4">
        <v>17</v>
      </c>
    </row>
    <row r="315" spans="1:11">
      <c r="A315" s="4" t="s">
        <v>103</v>
      </c>
      <c r="B315" s="4">
        <v>2022</v>
      </c>
      <c r="C315" s="24">
        <v>44675</v>
      </c>
      <c r="D315" s="4" t="s">
        <v>5879</v>
      </c>
      <c r="E315" s="4" t="s">
        <v>5868</v>
      </c>
      <c r="F315" s="4">
        <v>2</v>
      </c>
      <c r="G315" s="4">
        <v>4</v>
      </c>
      <c r="H315" s="4" t="s">
        <v>32</v>
      </c>
      <c r="I315" s="4" t="s">
        <v>79</v>
      </c>
      <c r="J315" s="14" t="e">
        <f>(C315-VLOOKUP(H315,Riders!$A$2:$C$213,2,FALSE))/365</f>
        <v>#N/A</v>
      </c>
      <c r="K315" s="4">
        <v>21</v>
      </c>
    </row>
    <row r="316" spans="1:11">
      <c r="A316" s="4" t="s">
        <v>103</v>
      </c>
      <c r="B316" s="4">
        <v>2022</v>
      </c>
      <c r="C316" s="24">
        <v>44675</v>
      </c>
      <c r="D316" s="4" t="s">
        <v>5879</v>
      </c>
      <c r="E316" s="4" t="s">
        <v>5868</v>
      </c>
      <c r="F316" s="4">
        <v>2</v>
      </c>
      <c r="G316" s="4">
        <v>5</v>
      </c>
      <c r="H316" s="4" t="s">
        <v>87</v>
      </c>
      <c r="I316" s="4" t="s">
        <v>88</v>
      </c>
      <c r="J316" s="14" t="e">
        <f>(C316-VLOOKUP(H316,Riders!$A$2:$C$213,2,FALSE))/365</f>
        <v>#N/A</v>
      </c>
      <c r="K316" s="4">
        <v>25</v>
      </c>
    </row>
    <row r="317" spans="1:11">
      <c r="A317" s="4" t="s">
        <v>103</v>
      </c>
      <c r="B317" s="4">
        <v>2022</v>
      </c>
      <c r="C317" s="24">
        <v>44675</v>
      </c>
      <c r="D317" s="4" t="s">
        <v>5879</v>
      </c>
      <c r="E317" s="4" t="s">
        <v>5868</v>
      </c>
      <c r="F317" s="4">
        <v>3</v>
      </c>
      <c r="G317" s="4">
        <v>1</v>
      </c>
      <c r="H317" s="4" t="s">
        <v>50</v>
      </c>
      <c r="I317" s="4" t="s">
        <v>51</v>
      </c>
      <c r="J317" s="14">
        <f>(C317-VLOOKUP(H317,Riders!$A$2:$C$213,2,FALSE))/365</f>
        <v>25.550684931506851</v>
      </c>
      <c r="K317" s="4">
        <v>11</v>
      </c>
    </row>
    <row r="318" spans="1:11">
      <c r="A318" s="4" t="s">
        <v>103</v>
      </c>
      <c r="B318" s="4">
        <v>2022</v>
      </c>
      <c r="C318" s="24">
        <v>44675</v>
      </c>
      <c r="D318" s="4" t="s">
        <v>5879</v>
      </c>
      <c r="E318" s="4" t="s">
        <v>5868</v>
      </c>
      <c r="F318" s="4">
        <v>3</v>
      </c>
      <c r="G318" s="4">
        <v>2</v>
      </c>
      <c r="H318" s="4" t="s">
        <v>529</v>
      </c>
      <c r="I318" s="4" t="s">
        <v>36</v>
      </c>
      <c r="J318" s="14" t="e">
        <f>(C318-VLOOKUP(H318,Riders!$A$2:$C$213,2,FALSE))/365</f>
        <v>#N/A</v>
      </c>
      <c r="K318" s="4">
        <v>13</v>
      </c>
    </row>
    <row r="319" spans="1:11">
      <c r="A319" s="4" t="s">
        <v>103</v>
      </c>
      <c r="B319" s="4">
        <v>2022</v>
      </c>
      <c r="C319" s="24">
        <v>44675</v>
      </c>
      <c r="D319" s="4" t="s">
        <v>5879</v>
      </c>
      <c r="E319" s="4" t="s">
        <v>5868</v>
      </c>
      <c r="F319" s="4">
        <v>3</v>
      </c>
      <c r="G319" s="4">
        <v>3</v>
      </c>
      <c r="H319" s="4" t="s">
        <v>81</v>
      </c>
      <c r="I319" s="4" t="s">
        <v>17</v>
      </c>
      <c r="J319" s="14" t="e">
        <f>(C319-VLOOKUP(H319,Riders!$A$2:$C$213,2,FALSE))/365</f>
        <v>#N/A</v>
      </c>
      <c r="K319" s="4">
        <v>17</v>
      </c>
    </row>
    <row r="320" spans="1:11">
      <c r="A320" s="4" t="s">
        <v>103</v>
      </c>
      <c r="B320" s="4">
        <v>2022</v>
      </c>
      <c r="C320" s="24">
        <v>44675</v>
      </c>
      <c r="D320" s="4" t="s">
        <v>5879</v>
      </c>
      <c r="E320" s="4" t="s">
        <v>5868</v>
      </c>
      <c r="F320" s="4">
        <v>3</v>
      </c>
      <c r="G320" s="4">
        <v>4</v>
      </c>
      <c r="H320" s="4" t="s">
        <v>46</v>
      </c>
      <c r="I320" s="4" t="s">
        <v>47</v>
      </c>
      <c r="J320" s="14" t="e">
        <f>(C320-VLOOKUP(H320,Riders!$A$2:$C$213,2,FALSE))/365</f>
        <v>#N/A</v>
      </c>
      <c r="K320" s="4">
        <v>21</v>
      </c>
    </row>
    <row r="321" spans="1:11">
      <c r="A321" s="4" t="s">
        <v>103</v>
      </c>
      <c r="B321" s="4">
        <v>2022</v>
      </c>
      <c r="C321" s="24">
        <v>44675</v>
      </c>
      <c r="D321" s="4" t="s">
        <v>5879</v>
      </c>
      <c r="E321" s="4" t="s">
        <v>5868</v>
      </c>
      <c r="F321" s="4">
        <v>3</v>
      </c>
      <c r="G321" s="4">
        <v>5</v>
      </c>
      <c r="H321" s="4" t="s">
        <v>58</v>
      </c>
      <c r="I321" s="4" t="s">
        <v>59</v>
      </c>
      <c r="J321" s="14">
        <f>(C321-VLOOKUP(H321,Riders!$A$2:$C$213,2,FALSE))/365</f>
        <v>24.273972602739725</v>
      </c>
      <c r="K321" s="4">
        <v>25</v>
      </c>
    </row>
    <row r="322" spans="1:11">
      <c r="A322" s="4" t="s">
        <v>103</v>
      </c>
      <c r="B322" s="4">
        <v>2022</v>
      </c>
      <c r="C322" s="24">
        <v>44675</v>
      </c>
      <c r="D322" s="4" t="s">
        <v>5879</v>
      </c>
      <c r="E322" s="4" t="s">
        <v>5868</v>
      </c>
      <c r="F322" s="4">
        <v>4</v>
      </c>
      <c r="G322" s="4">
        <v>1</v>
      </c>
      <c r="H322" s="4" t="s">
        <v>34</v>
      </c>
      <c r="I322" s="4" t="s">
        <v>74</v>
      </c>
      <c r="J322" s="14">
        <f>(C322-VLOOKUP(H322,Riders!$A$2:$C$213,2,FALSE))/365</f>
        <v>122.39726027397261</v>
      </c>
      <c r="K322" s="4">
        <v>9</v>
      </c>
    </row>
    <row r="323" spans="1:11">
      <c r="A323" s="4" t="s">
        <v>103</v>
      </c>
      <c r="B323" s="4">
        <v>2022</v>
      </c>
      <c r="C323" s="24">
        <v>44675</v>
      </c>
      <c r="D323" s="4" t="s">
        <v>5879</v>
      </c>
      <c r="E323" s="4" t="s">
        <v>5868</v>
      </c>
      <c r="F323" s="4">
        <v>4</v>
      </c>
      <c r="G323" s="4">
        <v>2</v>
      </c>
      <c r="H323" s="4" t="s">
        <v>119</v>
      </c>
      <c r="I323" s="4" t="s">
        <v>21</v>
      </c>
      <c r="J323" s="14">
        <f>(C323-VLOOKUP(H323,Riders!$A$2:$C$213,2,FALSE))/365</f>
        <v>25.931506849315067</v>
      </c>
      <c r="K323" s="4">
        <v>13</v>
      </c>
    </row>
    <row r="324" spans="1:11">
      <c r="A324" s="4" t="s">
        <v>103</v>
      </c>
      <c r="B324" s="4">
        <v>2022</v>
      </c>
      <c r="C324" s="24">
        <v>44675</v>
      </c>
      <c r="D324" s="4" t="s">
        <v>5879</v>
      </c>
      <c r="E324" s="4" t="s">
        <v>5868</v>
      </c>
      <c r="F324" s="4">
        <v>4</v>
      </c>
      <c r="G324" s="4">
        <v>3</v>
      </c>
      <c r="H324" s="4" t="s">
        <v>108</v>
      </c>
      <c r="I324" s="4" t="s">
        <v>63</v>
      </c>
      <c r="J324" s="14">
        <f>(C324-VLOOKUP(H324,Riders!$A$2:$C$213,2,FALSE))/365</f>
        <v>24.709589041095889</v>
      </c>
      <c r="K324" s="4">
        <v>17</v>
      </c>
    </row>
    <row r="325" spans="1:11">
      <c r="A325" s="4" t="s">
        <v>103</v>
      </c>
      <c r="B325" s="4">
        <v>2022</v>
      </c>
      <c r="C325" s="24">
        <v>44675</v>
      </c>
      <c r="D325" s="4" t="s">
        <v>5879</v>
      </c>
      <c r="E325" s="4" t="s">
        <v>5868</v>
      </c>
      <c r="F325" s="4">
        <v>4</v>
      </c>
      <c r="G325" s="4">
        <v>4</v>
      </c>
      <c r="H325" s="4" t="s">
        <v>109</v>
      </c>
      <c r="I325" s="4" t="s">
        <v>59</v>
      </c>
      <c r="J325" s="14" t="e">
        <f>(C325-VLOOKUP(H325,Riders!$A$2:$C$213,2,FALSE))/365</f>
        <v>#N/A</v>
      </c>
      <c r="K325" s="4">
        <v>21</v>
      </c>
    </row>
    <row r="326" spans="1:11">
      <c r="A326" s="4" t="s">
        <v>103</v>
      </c>
      <c r="B326" s="4">
        <v>2022</v>
      </c>
      <c r="C326" s="24">
        <v>44675</v>
      </c>
      <c r="D326" s="4" t="s">
        <v>5879</v>
      </c>
      <c r="E326" s="4" t="s">
        <v>5868</v>
      </c>
      <c r="F326" s="4">
        <v>4</v>
      </c>
      <c r="G326" s="4">
        <v>5</v>
      </c>
      <c r="H326" s="4" t="s">
        <v>617</v>
      </c>
      <c r="I326" s="4" t="s">
        <v>70</v>
      </c>
      <c r="J326" s="14">
        <f>(C326-VLOOKUP(H326,Riders!$A$2:$C$213,2,FALSE))/365</f>
        <v>20.742465753424657</v>
      </c>
      <c r="K326" s="4">
        <v>25</v>
      </c>
    </row>
    <row r="327" spans="1:11">
      <c r="A327" s="4" t="s">
        <v>103</v>
      </c>
      <c r="B327" s="4">
        <v>2022</v>
      </c>
      <c r="C327" s="24">
        <v>44675</v>
      </c>
      <c r="D327" s="4" t="s">
        <v>5879</v>
      </c>
      <c r="E327" s="4" t="s">
        <v>5869</v>
      </c>
      <c r="F327" s="4">
        <v>1</v>
      </c>
      <c r="G327" s="4">
        <v>1</v>
      </c>
      <c r="H327" s="4" t="s">
        <v>20</v>
      </c>
      <c r="I327" s="4" t="s">
        <v>21</v>
      </c>
      <c r="J327" s="14">
        <f>(C327-VLOOKUP(H327,Riders!$A$2:$C$213,2,FALSE))/365</f>
        <v>26.717808219178082</v>
      </c>
      <c r="K327" s="4">
        <v>2</v>
      </c>
    </row>
    <row r="328" spans="1:11">
      <c r="A328" s="4" t="s">
        <v>103</v>
      </c>
      <c r="B328" s="4">
        <v>2022</v>
      </c>
      <c r="C328" s="24">
        <v>44675</v>
      </c>
      <c r="D328" s="4" t="s">
        <v>5879</v>
      </c>
      <c r="E328" s="4" t="s">
        <v>5869</v>
      </c>
      <c r="F328" s="4">
        <v>1</v>
      </c>
      <c r="G328" s="4">
        <v>2</v>
      </c>
      <c r="H328" s="4" t="s">
        <v>30</v>
      </c>
      <c r="I328" s="4" t="s">
        <v>31</v>
      </c>
      <c r="J328" s="14" t="e">
        <f>(C328-VLOOKUP(H328,Riders!$A$2:$C$213,2,FALSE))/365</f>
        <v>#N/A</v>
      </c>
      <c r="K328" s="4">
        <v>5</v>
      </c>
    </row>
    <row r="329" spans="1:11">
      <c r="A329" s="4" t="s">
        <v>103</v>
      </c>
      <c r="B329" s="4">
        <v>2022</v>
      </c>
      <c r="C329" s="24">
        <v>44675</v>
      </c>
      <c r="D329" s="4" t="s">
        <v>5879</v>
      </c>
      <c r="E329" s="4" t="s">
        <v>5869</v>
      </c>
      <c r="F329" s="4">
        <v>1</v>
      </c>
      <c r="G329" s="4">
        <v>3</v>
      </c>
      <c r="H329" s="4" t="s">
        <v>33</v>
      </c>
      <c r="I329" s="4" t="s">
        <v>27</v>
      </c>
      <c r="J329" s="14">
        <f>(C329-VLOOKUP(H329,Riders!$A$2:$C$213,2,FALSE))/365</f>
        <v>28.427397260273974</v>
      </c>
      <c r="K329" s="4">
        <v>6</v>
      </c>
    </row>
    <row r="330" spans="1:11">
      <c r="A330" s="4" t="s">
        <v>103</v>
      </c>
      <c r="B330" s="4">
        <v>2022</v>
      </c>
      <c r="C330" s="24">
        <v>44675</v>
      </c>
      <c r="D330" s="4" t="s">
        <v>5879</v>
      </c>
      <c r="E330" s="4" t="s">
        <v>5869</v>
      </c>
      <c r="F330" s="4">
        <v>1</v>
      </c>
      <c r="G330" s="4">
        <v>4</v>
      </c>
      <c r="H330" s="4" t="s">
        <v>34</v>
      </c>
      <c r="I330" s="4" t="s">
        <v>74</v>
      </c>
      <c r="J330" s="14">
        <f>(C330-VLOOKUP(H330,Riders!$A$2:$C$213,2,FALSE))/365</f>
        <v>122.39726027397261</v>
      </c>
      <c r="K330" s="4">
        <v>9</v>
      </c>
    </row>
    <row r="331" spans="1:11">
      <c r="A331" s="4" t="s">
        <v>103</v>
      </c>
      <c r="B331" s="4">
        <v>2022</v>
      </c>
      <c r="C331" s="24">
        <v>44675</v>
      </c>
      <c r="D331" s="4" t="s">
        <v>5879</v>
      </c>
      <c r="E331" s="4" t="s">
        <v>5869</v>
      </c>
      <c r="F331" s="4">
        <v>1</v>
      </c>
      <c r="G331" s="4">
        <v>5</v>
      </c>
      <c r="H331" s="4" t="s">
        <v>24</v>
      </c>
      <c r="I331" s="4" t="s">
        <v>25</v>
      </c>
      <c r="J331" s="14">
        <f>(C331-VLOOKUP(H331,Riders!$A$2:$C$213,2,FALSE))/365</f>
        <v>23.652054794520549</v>
      </c>
      <c r="K331" s="4">
        <v>10</v>
      </c>
    </row>
    <row r="332" spans="1:11">
      <c r="A332" s="4" t="s">
        <v>103</v>
      </c>
      <c r="B332" s="4">
        <v>2022</v>
      </c>
      <c r="C332" s="24">
        <v>44675</v>
      </c>
      <c r="D332" s="4" t="s">
        <v>5879</v>
      </c>
      <c r="E332" s="4" t="s">
        <v>5869</v>
      </c>
      <c r="F332" s="4">
        <v>1</v>
      </c>
      <c r="G332" s="4">
        <v>6</v>
      </c>
      <c r="H332" s="4" t="s">
        <v>521</v>
      </c>
      <c r="I332" s="4" t="s">
        <v>15</v>
      </c>
      <c r="J332" s="14" t="e">
        <f>(C332-VLOOKUP(H332,Riders!$A$2:$C$213,2,FALSE))/365</f>
        <v>#N/A</v>
      </c>
      <c r="K332" s="4">
        <v>7</v>
      </c>
    </row>
    <row r="333" spans="1:11">
      <c r="A333" s="4" t="s">
        <v>103</v>
      </c>
      <c r="B333" s="4">
        <v>2022</v>
      </c>
      <c r="C333" s="24">
        <v>44675</v>
      </c>
      <c r="D333" s="4" t="s">
        <v>5879</v>
      </c>
      <c r="E333" s="4" t="s">
        <v>5869</v>
      </c>
      <c r="F333" s="4">
        <v>2</v>
      </c>
      <c r="G333" s="4">
        <v>1</v>
      </c>
      <c r="H333" s="4" t="s">
        <v>16</v>
      </c>
      <c r="I333" s="4" t="s">
        <v>17</v>
      </c>
      <c r="J333" s="14">
        <f>(C333-VLOOKUP(H333,Riders!$A$2:$C$213,2,FALSE))/365</f>
        <v>23.008219178082193</v>
      </c>
      <c r="K333" s="4">
        <v>1</v>
      </c>
    </row>
    <row r="334" spans="1:11">
      <c r="A334" s="4" t="s">
        <v>103</v>
      </c>
      <c r="B334" s="4">
        <v>2022</v>
      </c>
      <c r="C334" s="24">
        <v>44675</v>
      </c>
      <c r="D334" s="4" t="s">
        <v>5879</v>
      </c>
      <c r="E334" s="4" t="s">
        <v>5869</v>
      </c>
      <c r="F334" s="4">
        <v>2</v>
      </c>
      <c r="G334" s="4">
        <v>2</v>
      </c>
      <c r="H334" s="4" t="s">
        <v>523</v>
      </c>
      <c r="I334" s="4" t="s">
        <v>19</v>
      </c>
      <c r="J334" s="14">
        <f>(C334-VLOOKUP(H334,Riders!$A$2:$C$213,2,FALSE))/365</f>
        <v>22.635616438356163</v>
      </c>
      <c r="K334" s="4">
        <v>4</v>
      </c>
    </row>
    <row r="335" spans="1:11">
      <c r="A335" s="4" t="s">
        <v>103</v>
      </c>
      <c r="B335" s="4">
        <v>2022</v>
      </c>
      <c r="C335" s="24">
        <v>44675</v>
      </c>
      <c r="D335" s="4" t="s">
        <v>5879</v>
      </c>
      <c r="E335" s="4" t="s">
        <v>5869</v>
      </c>
      <c r="F335" s="4">
        <v>2</v>
      </c>
      <c r="G335" s="4">
        <v>3</v>
      </c>
      <c r="H335" s="4" t="s">
        <v>26</v>
      </c>
      <c r="I335" s="4" t="s">
        <v>27</v>
      </c>
      <c r="J335" s="14">
        <f>(C335-VLOOKUP(H335,Riders!$A$2:$C$213,2,FALSE))/365</f>
        <v>23.923287671232877</v>
      </c>
      <c r="K335" s="4">
        <v>3</v>
      </c>
    </row>
    <row r="336" spans="1:11">
      <c r="A336" s="4" t="s">
        <v>103</v>
      </c>
      <c r="B336" s="4">
        <v>2022</v>
      </c>
      <c r="C336" s="24">
        <v>44675</v>
      </c>
      <c r="D336" s="4" t="s">
        <v>5879</v>
      </c>
      <c r="E336" s="4" t="s">
        <v>5869</v>
      </c>
      <c r="F336" s="4">
        <v>2</v>
      </c>
      <c r="G336" s="4">
        <v>4</v>
      </c>
      <c r="H336" s="4" t="s">
        <v>50</v>
      </c>
      <c r="I336" s="4" t="s">
        <v>51</v>
      </c>
      <c r="J336" s="14">
        <f>(C336-VLOOKUP(H336,Riders!$A$2:$C$213,2,FALSE))/365</f>
        <v>25.550684931506851</v>
      </c>
      <c r="K336" s="4">
        <v>11</v>
      </c>
    </row>
    <row r="337" spans="1:11">
      <c r="A337" s="4" t="s">
        <v>103</v>
      </c>
      <c r="B337" s="4">
        <v>2022</v>
      </c>
      <c r="C337" s="24">
        <v>44675</v>
      </c>
      <c r="D337" s="4" t="s">
        <v>5879</v>
      </c>
      <c r="E337" s="4" t="s">
        <v>5869</v>
      </c>
      <c r="F337" s="4">
        <v>2</v>
      </c>
      <c r="G337" s="4">
        <v>5</v>
      </c>
      <c r="H337" s="4" t="s">
        <v>520</v>
      </c>
      <c r="I337" s="4" t="s">
        <v>106</v>
      </c>
      <c r="J337" s="14" t="e">
        <f>(C337-VLOOKUP(H337,Riders!$A$2:$C$213,2,FALSE))/365</f>
        <v>#N/A</v>
      </c>
      <c r="K337" s="4">
        <v>12</v>
      </c>
    </row>
    <row r="338" spans="1:11">
      <c r="A338" s="4" t="s">
        <v>103</v>
      </c>
      <c r="B338" s="4">
        <v>2022</v>
      </c>
      <c r="C338" s="24">
        <v>44675</v>
      </c>
      <c r="D338" s="4" t="s">
        <v>5879</v>
      </c>
      <c r="E338" s="4" t="s">
        <v>5869</v>
      </c>
      <c r="F338" s="4">
        <v>2</v>
      </c>
      <c r="G338" s="4">
        <v>6</v>
      </c>
      <c r="H338" s="4" t="s">
        <v>35</v>
      </c>
      <c r="I338" s="4" t="s">
        <v>36</v>
      </c>
      <c r="J338" s="14">
        <f>(C338-VLOOKUP(H338,Riders!$A$2:$C$213,2,FALSE))/365</f>
        <v>122.39726027397261</v>
      </c>
      <c r="K338" s="4">
        <v>8</v>
      </c>
    </row>
    <row r="339" spans="1:11">
      <c r="A339" s="4" t="s">
        <v>103</v>
      </c>
      <c r="B339" s="4">
        <v>2022</v>
      </c>
      <c r="C339" s="24">
        <v>44675</v>
      </c>
      <c r="D339" s="4" t="s">
        <v>5879</v>
      </c>
      <c r="E339" s="4" t="s">
        <v>383</v>
      </c>
      <c r="F339" s="4"/>
      <c r="G339" s="4">
        <v>1</v>
      </c>
      <c r="H339" s="4" t="s">
        <v>16</v>
      </c>
      <c r="I339" s="4" t="s">
        <v>17</v>
      </c>
      <c r="J339" s="14">
        <f>(C339-VLOOKUP(H339,Riders!$A$2:$C$213,2,FALSE))/365</f>
        <v>23.008219178082193</v>
      </c>
      <c r="K339" s="4">
        <v>1</v>
      </c>
    </row>
    <row r="340" spans="1:11">
      <c r="A340" s="4" t="s">
        <v>103</v>
      </c>
      <c r="B340" s="4">
        <v>2022</v>
      </c>
      <c r="C340" s="24">
        <v>44675</v>
      </c>
      <c r="D340" s="4" t="s">
        <v>5879</v>
      </c>
      <c r="E340" s="4" t="s">
        <v>383</v>
      </c>
      <c r="F340" s="4"/>
      <c r="G340" s="4">
        <v>2</v>
      </c>
      <c r="H340" s="4" t="s">
        <v>20</v>
      </c>
      <c r="I340" s="4" t="s">
        <v>21</v>
      </c>
      <c r="J340" s="14">
        <f>(C340-VLOOKUP(H340,Riders!$A$2:$C$213,2,FALSE))/365</f>
        <v>26.717808219178082</v>
      </c>
      <c r="K340" s="4">
        <v>2</v>
      </c>
    </row>
    <row r="341" spans="1:11">
      <c r="A341" s="4" t="s">
        <v>103</v>
      </c>
      <c r="B341" s="4">
        <v>2022</v>
      </c>
      <c r="C341" s="24">
        <v>44675</v>
      </c>
      <c r="D341" s="4" t="s">
        <v>5879</v>
      </c>
      <c r="E341" s="4" t="s">
        <v>383</v>
      </c>
      <c r="F341" s="4"/>
      <c r="G341" s="4">
        <v>3</v>
      </c>
      <c r="H341" s="4" t="s">
        <v>26</v>
      </c>
      <c r="I341" s="4" t="s">
        <v>27</v>
      </c>
      <c r="J341" s="14">
        <f>(C341-VLOOKUP(H341,Riders!$A$2:$C$213,2,FALSE))/365</f>
        <v>23.923287671232877</v>
      </c>
      <c r="K341" s="4">
        <v>3</v>
      </c>
    </row>
    <row r="342" spans="1:11">
      <c r="A342" s="4" t="s">
        <v>103</v>
      </c>
      <c r="B342" s="4">
        <v>2022</v>
      </c>
      <c r="C342" s="24">
        <v>44675</v>
      </c>
      <c r="D342" s="4" t="s">
        <v>5879</v>
      </c>
      <c r="E342" s="4" t="s">
        <v>383</v>
      </c>
      <c r="F342" s="4"/>
      <c r="G342" s="4">
        <v>4</v>
      </c>
      <c r="H342" s="4" t="s">
        <v>523</v>
      </c>
      <c r="I342" s="4" t="s">
        <v>19</v>
      </c>
      <c r="J342" s="14">
        <f>(C342-VLOOKUP(H342,Riders!$A$2:$C$213,2,FALSE))/365</f>
        <v>22.635616438356163</v>
      </c>
      <c r="K342" s="4">
        <v>4</v>
      </c>
    </row>
    <row r="343" spans="1:11">
      <c r="A343" s="4" t="s">
        <v>103</v>
      </c>
      <c r="B343" s="4">
        <v>2022</v>
      </c>
      <c r="C343" s="24">
        <v>44675</v>
      </c>
      <c r="D343" s="4" t="s">
        <v>5879</v>
      </c>
      <c r="E343" s="4" t="s">
        <v>383</v>
      </c>
      <c r="F343" s="4"/>
      <c r="G343" s="4">
        <v>5</v>
      </c>
      <c r="H343" s="4" t="s">
        <v>30</v>
      </c>
      <c r="I343" s="4" t="s">
        <v>31</v>
      </c>
      <c r="J343" s="14" t="e">
        <f>(C343-VLOOKUP(H343,Riders!$A$2:$C$213,2,FALSE))/365</f>
        <v>#N/A</v>
      </c>
      <c r="K343" s="4">
        <v>5</v>
      </c>
    </row>
    <row r="344" spans="1:11">
      <c r="A344" s="4" t="s">
        <v>103</v>
      </c>
      <c r="B344" s="4">
        <v>2022</v>
      </c>
      <c r="C344" s="24">
        <v>44675</v>
      </c>
      <c r="D344" s="4" t="s">
        <v>5879</v>
      </c>
      <c r="E344" s="4" t="s">
        <v>383</v>
      </c>
      <c r="F344" s="4"/>
      <c r="G344" s="4">
        <v>6</v>
      </c>
      <c r="H344" s="4" t="s">
        <v>33</v>
      </c>
      <c r="I344" s="4" t="s">
        <v>27</v>
      </c>
      <c r="J344" s="14">
        <f>(C344-VLOOKUP(H344,Riders!$A$2:$C$213,2,FALSE))/365</f>
        <v>28.427397260273974</v>
      </c>
      <c r="K344" s="4">
        <v>6</v>
      </c>
    </row>
    <row r="345" spans="1:11">
      <c r="A345" s="4" t="s">
        <v>103</v>
      </c>
      <c r="B345" s="4">
        <v>2022</v>
      </c>
      <c r="C345" s="24">
        <v>44675</v>
      </c>
      <c r="D345" s="4" t="s">
        <v>5879</v>
      </c>
      <c r="E345" s="4" t="s">
        <v>383</v>
      </c>
      <c r="F345" s="4"/>
      <c r="G345" s="4">
        <v>1</v>
      </c>
      <c r="H345" s="4" t="s">
        <v>521</v>
      </c>
      <c r="I345" s="4" t="s">
        <v>15</v>
      </c>
      <c r="J345" s="14" t="e">
        <f>(C345-VLOOKUP(H345,Riders!$A$2:$C$213,2,FALSE))/365</f>
        <v>#N/A</v>
      </c>
      <c r="K345" s="4">
        <v>7</v>
      </c>
    </row>
    <row r="346" spans="1:11">
      <c r="A346" s="4" t="s">
        <v>103</v>
      </c>
      <c r="B346" s="4">
        <v>2022</v>
      </c>
      <c r="C346" s="24">
        <v>44675</v>
      </c>
      <c r="D346" s="4" t="s">
        <v>5879</v>
      </c>
      <c r="E346" s="4" t="s">
        <v>383</v>
      </c>
      <c r="F346" s="4"/>
      <c r="G346" s="4">
        <v>2</v>
      </c>
      <c r="H346" s="4" t="s">
        <v>35</v>
      </c>
      <c r="I346" s="4" t="s">
        <v>36</v>
      </c>
      <c r="J346" s="14">
        <f>(C346-VLOOKUP(H346,Riders!$A$2:$C$213,2,FALSE))/365</f>
        <v>122.39726027397261</v>
      </c>
      <c r="K346" s="4">
        <v>8</v>
      </c>
    </row>
    <row r="347" spans="1:11">
      <c r="A347" s="4" t="s">
        <v>103</v>
      </c>
      <c r="B347" s="4">
        <v>2022</v>
      </c>
      <c r="C347" s="24">
        <v>44675</v>
      </c>
      <c r="D347" s="4" t="s">
        <v>5879</v>
      </c>
      <c r="E347" s="4" t="s">
        <v>383</v>
      </c>
      <c r="F347" s="4"/>
      <c r="G347" s="4">
        <v>3</v>
      </c>
      <c r="H347" s="4" t="s">
        <v>34</v>
      </c>
      <c r="I347" s="4" t="s">
        <v>74</v>
      </c>
      <c r="J347" s="14">
        <f>(C347-VLOOKUP(H347,Riders!$A$2:$C$213,2,FALSE))/365</f>
        <v>122.39726027397261</v>
      </c>
      <c r="K347" s="4">
        <v>9</v>
      </c>
    </row>
    <row r="348" spans="1:11">
      <c r="A348" s="4" t="s">
        <v>103</v>
      </c>
      <c r="B348" s="4">
        <v>2022</v>
      </c>
      <c r="C348" s="24">
        <v>44675</v>
      </c>
      <c r="D348" s="4" t="s">
        <v>5879</v>
      </c>
      <c r="E348" s="4" t="s">
        <v>383</v>
      </c>
      <c r="F348" s="4"/>
      <c r="G348" s="4">
        <v>4</v>
      </c>
      <c r="H348" s="4" t="s">
        <v>24</v>
      </c>
      <c r="I348" s="4" t="s">
        <v>25</v>
      </c>
      <c r="J348" s="14">
        <f>(C348-VLOOKUP(H348,Riders!$A$2:$C$213,2,FALSE))/365</f>
        <v>23.652054794520549</v>
      </c>
      <c r="K348" s="4">
        <v>10</v>
      </c>
    </row>
    <row r="349" spans="1:11">
      <c r="A349" s="4" t="s">
        <v>103</v>
      </c>
      <c r="B349" s="4">
        <v>2022</v>
      </c>
      <c r="C349" s="24">
        <v>44675</v>
      </c>
      <c r="D349" s="4" t="s">
        <v>5879</v>
      </c>
      <c r="E349" s="4" t="s">
        <v>383</v>
      </c>
      <c r="F349" s="4"/>
      <c r="G349" s="4">
        <v>5</v>
      </c>
      <c r="H349" s="4" t="s">
        <v>50</v>
      </c>
      <c r="I349" s="4" t="s">
        <v>51</v>
      </c>
      <c r="J349" s="14">
        <f>(C349-VLOOKUP(H349,Riders!$A$2:$C$213,2,FALSE))/365</f>
        <v>25.550684931506851</v>
      </c>
      <c r="K349" s="4">
        <v>11</v>
      </c>
    </row>
    <row r="350" spans="1:11">
      <c r="A350" s="4" t="s">
        <v>103</v>
      </c>
      <c r="B350" s="4">
        <v>2022</v>
      </c>
      <c r="C350" s="24">
        <v>44675</v>
      </c>
      <c r="D350" s="4" t="s">
        <v>5879</v>
      </c>
      <c r="E350" s="4" t="s">
        <v>383</v>
      </c>
      <c r="F350" s="4"/>
      <c r="G350" s="4">
        <v>6</v>
      </c>
      <c r="H350" s="4" t="s">
        <v>520</v>
      </c>
      <c r="I350" s="4" t="s">
        <v>106</v>
      </c>
      <c r="J350" s="14" t="e">
        <f>(C350-VLOOKUP(H350,Riders!$A$2:$C$213,2,FALSE))/365</f>
        <v>#N/A</v>
      </c>
      <c r="K350" s="4">
        <v>12</v>
      </c>
    </row>
    <row r="351" spans="1:11">
      <c r="A351" s="4" t="s">
        <v>110</v>
      </c>
      <c r="B351" s="4">
        <v>2021</v>
      </c>
      <c r="C351" s="24">
        <v>44493</v>
      </c>
      <c r="D351" s="4" t="s">
        <v>5867</v>
      </c>
      <c r="E351" s="4" t="s">
        <v>595</v>
      </c>
      <c r="F351" s="4">
        <v>1</v>
      </c>
      <c r="G351" s="4">
        <v>1</v>
      </c>
      <c r="H351" s="4" t="s">
        <v>26</v>
      </c>
      <c r="I351" s="4" t="s">
        <v>27</v>
      </c>
      <c r="J351" s="14">
        <f>(C351-VLOOKUP(H351,Riders!$A$2:$C$213,2,FALSE))/365</f>
        <v>23.424657534246574</v>
      </c>
      <c r="K351" s="4">
        <v>10</v>
      </c>
    </row>
    <row r="352" spans="1:11">
      <c r="A352" s="4" t="s">
        <v>110</v>
      </c>
      <c r="B352" s="4">
        <v>2021</v>
      </c>
      <c r="C352" s="24">
        <v>44493</v>
      </c>
      <c r="D352" s="4" t="s">
        <v>5867</v>
      </c>
      <c r="E352" s="4" t="s">
        <v>595</v>
      </c>
      <c r="F352" s="4">
        <v>1</v>
      </c>
      <c r="G352" s="4">
        <v>2</v>
      </c>
      <c r="H352" s="4" t="s">
        <v>125</v>
      </c>
      <c r="I352" s="4" t="s">
        <v>112</v>
      </c>
      <c r="J352" s="14" t="e">
        <f>(C352-VLOOKUP(H352,Riders!$A$2:$C$213,2,FALSE))/365</f>
        <v>#N/A</v>
      </c>
      <c r="K352" s="4">
        <v>3</v>
      </c>
    </row>
    <row r="353" spans="1:11">
      <c r="A353" s="4" t="s">
        <v>110</v>
      </c>
      <c r="B353" s="4">
        <v>2021</v>
      </c>
      <c r="C353" s="24">
        <v>44493</v>
      </c>
      <c r="D353" s="4" t="s">
        <v>5867</v>
      </c>
      <c r="E353" s="4" t="s">
        <v>595</v>
      </c>
      <c r="F353" s="4">
        <v>1</v>
      </c>
      <c r="G353" s="4">
        <v>3</v>
      </c>
      <c r="H353" s="4" t="s">
        <v>108</v>
      </c>
      <c r="I353" s="4" t="s">
        <v>63</v>
      </c>
      <c r="J353" s="14">
        <f>(C353-VLOOKUP(H353,Riders!$A$2:$C$213,2,FALSE))/365</f>
        <v>24.210958904109589</v>
      </c>
      <c r="K353" s="4">
        <v>17</v>
      </c>
    </row>
    <row r="354" spans="1:11">
      <c r="A354" s="4" t="s">
        <v>110</v>
      </c>
      <c r="B354" s="4">
        <v>2021</v>
      </c>
      <c r="C354" s="24">
        <v>44493</v>
      </c>
      <c r="D354" s="4" t="s">
        <v>5867</v>
      </c>
      <c r="E354" s="4" t="s">
        <v>595</v>
      </c>
      <c r="F354" s="4">
        <v>1</v>
      </c>
      <c r="G354" s="4">
        <v>4</v>
      </c>
      <c r="H354" s="4" t="s">
        <v>48</v>
      </c>
      <c r="I354" s="4" t="s">
        <v>49</v>
      </c>
      <c r="J354" s="14" t="e">
        <f>(C354-VLOOKUP(H354,Riders!$A$2:$C$213,2,FALSE))/365</f>
        <v>#N/A</v>
      </c>
      <c r="K354" s="4">
        <v>13</v>
      </c>
    </row>
    <row r="355" spans="1:11">
      <c r="A355" s="4" t="s">
        <v>110</v>
      </c>
      <c r="B355" s="4">
        <v>2021</v>
      </c>
      <c r="C355" s="24">
        <v>44493</v>
      </c>
      <c r="D355" s="4" t="s">
        <v>5867</v>
      </c>
      <c r="E355" s="4" t="s">
        <v>595</v>
      </c>
      <c r="F355" s="4">
        <v>1</v>
      </c>
      <c r="G355" s="4">
        <v>5</v>
      </c>
      <c r="H355" s="4" t="s">
        <v>115</v>
      </c>
      <c r="I355" s="4" t="s">
        <v>31</v>
      </c>
      <c r="J355" s="14" t="e">
        <f>(C355-VLOOKUP(H355,Riders!$A$2:$C$213,2,FALSE))/365</f>
        <v>#N/A</v>
      </c>
      <c r="K355" s="4">
        <v>21</v>
      </c>
    </row>
    <row r="356" spans="1:11">
      <c r="A356" s="4" t="s">
        <v>110</v>
      </c>
      <c r="B356" s="4">
        <v>2021</v>
      </c>
      <c r="C356" s="24">
        <v>44493</v>
      </c>
      <c r="D356" s="4" t="s">
        <v>5867</v>
      </c>
      <c r="E356" s="4" t="s">
        <v>595</v>
      </c>
      <c r="F356" s="4">
        <v>2</v>
      </c>
      <c r="G356" s="4">
        <v>1</v>
      </c>
      <c r="H356" s="4" t="s">
        <v>20</v>
      </c>
      <c r="I356" s="4" t="s">
        <v>21</v>
      </c>
      <c r="J356" s="14">
        <f>(C356-VLOOKUP(H356,Riders!$A$2:$C$213,2,FALSE))/365</f>
        <v>26.219178082191782</v>
      </c>
      <c r="K356" s="4">
        <v>8</v>
      </c>
    </row>
    <row r="357" spans="1:11">
      <c r="A357" s="4" t="s">
        <v>110</v>
      </c>
      <c r="B357" s="4">
        <v>2021</v>
      </c>
      <c r="C357" s="24">
        <v>44493</v>
      </c>
      <c r="D357" s="4" t="s">
        <v>5867</v>
      </c>
      <c r="E357" s="4" t="s">
        <v>595</v>
      </c>
      <c r="F357" s="4">
        <v>2</v>
      </c>
      <c r="G357" s="4">
        <v>2</v>
      </c>
      <c r="H357" s="4" t="s">
        <v>14</v>
      </c>
      <c r="I357" s="4" t="s">
        <v>15</v>
      </c>
      <c r="J357" s="14">
        <f>(C357-VLOOKUP(H357,Riders!$A$2:$C$213,2,FALSE))/365</f>
        <v>121.8986301369863</v>
      </c>
      <c r="K357" s="4">
        <v>1</v>
      </c>
    </row>
    <row r="358" spans="1:11">
      <c r="A358" s="4" t="s">
        <v>110</v>
      </c>
      <c r="B358" s="4">
        <v>2021</v>
      </c>
      <c r="C358" s="24">
        <v>44493</v>
      </c>
      <c r="D358" s="4" t="s">
        <v>5867</v>
      </c>
      <c r="E358" s="4" t="s">
        <v>595</v>
      </c>
      <c r="F358" s="4">
        <v>2</v>
      </c>
      <c r="G358" s="4">
        <v>3</v>
      </c>
      <c r="H358" s="4" t="s">
        <v>50</v>
      </c>
      <c r="I358" s="4" t="s">
        <v>51</v>
      </c>
      <c r="J358" s="14">
        <f>(C358-VLOOKUP(H358,Riders!$A$2:$C$213,2,FALSE))/365</f>
        <v>25.052054794520547</v>
      </c>
      <c r="K358" s="4">
        <v>13</v>
      </c>
    </row>
    <row r="359" spans="1:11">
      <c r="A359" s="4" t="s">
        <v>110</v>
      </c>
      <c r="B359" s="4">
        <v>2021</v>
      </c>
      <c r="C359" s="24">
        <v>44493</v>
      </c>
      <c r="D359" s="4" t="s">
        <v>5867</v>
      </c>
      <c r="E359" s="4" t="s">
        <v>595</v>
      </c>
      <c r="F359" s="4">
        <v>2</v>
      </c>
      <c r="G359" s="4">
        <v>4</v>
      </c>
      <c r="H359" s="4" t="s">
        <v>99</v>
      </c>
      <c r="I359" s="4" t="s">
        <v>67</v>
      </c>
      <c r="J359" s="14" t="e">
        <f>(C359-VLOOKUP(H359,Riders!$A$2:$C$213,2,FALSE))/365</f>
        <v>#N/A</v>
      </c>
      <c r="K359" s="4">
        <v>17</v>
      </c>
    </row>
    <row r="360" spans="1:11">
      <c r="A360" s="4" t="s">
        <v>110</v>
      </c>
      <c r="B360" s="4">
        <v>2021</v>
      </c>
      <c r="C360" s="24">
        <v>44493</v>
      </c>
      <c r="D360" s="4" t="s">
        <v>5867</v>
      </c>
      <c r="E360" s="4" t="s">
        <v>595</v>
      </c>
      <c r="F360" s="4">
        <v>2</v>
      </c>
      <c r="G360" s="4">
        <v>5</v>
      </c>
      <c r="H360" s="4" t="s">
        <v>33</v>
      </c>
      <c r="I360" s="4" t="s">
        <v>27</v>
      </c>
      <c r="J360" s="14">
        <f>(C360-VLOOKUP(H360,Riders!$A$2:$C$213,2,FALSE))/365</f>
        <v>27.92876712328767</v>
      </c>
      <c r="K360" s="4">
        <v>5</v>
      </c>
    </row>
    <row r="361" spans="1:11">
      <c r="A361" s="4" t="s">
        <v>110</v>
      </c>
      <c r="B361" s="4">
        <v>2021</v>
      </c>
      <c r="C361" s="24">
        <v>44493</v>
      </c>
      <c r="D361" s="4" t="s">
        <v>5867</v>
      </c>
      <c r="E361" s="4" t="s">
        <v>595</v>
      </c>
      <c r="F361" s="4">
        <v>2</v>
      </c>
      <c r="G361" s="4">
        <v>6</v>
      </c>
      <c r="H361" s="4" t="s">
        <v>24</v>
      </c>
      <c r="I361" s="4" t="s">
        <v>25</v>
      </c>
      <c r="J361" s="14">
        <f>(C361-VLOOKUP(H361,Riders!$A$2:$C$213,2,FALSE))/365</f>
        <v>23.153424657534245</v>
      </c>
      <c r="K361" s="4">
        <v>13</v>
      </c>
    </row>
    <row r="362" spans="1:11">
      <c r="A362" s="4" t="s">
        <v>110</v>
      </c>
      <c r="B362" s="4">
        <v>2021</v>
      </c>
      <c r="C362" s="24">
        <v>44493</v>
      </c>
      <c r="D362" s="4" t="s">
        <v>5867</v>
      </c>
      <c r="E362" s="4" t="s">
        <v>595</v>
      </c>
      <c r="F362" s="4">
        <v>3</v>
      </c>
      <c r="G362" s="4">
        <v>1</v>
      </c>
      <c r="H362" s="4" t="s">
        <v>16</v>
      </c>
      <c r="I362" s="4" t="s">
        <v>17</v>
      </c>
      <c r="J362" s="14">
        <f>(C362-VLOOKUP(H362,Riders!$A$2:$C$213,2,FALSE))/365</f>
        <v>22.509589041095889</v>
      </c>
      <c r="K362" s="4">
        <v>9</v>
      </c>
    </row>
    <row r="363" spans="1:11">
      <c r="A363" s="4" t="s">
        <v>110</v>
      </c>
      <c r="B363" s="4">
        <v>2021</v>
      </c>
      <c r="C363" s="24">
        <v>44493</v>
      </c>
      <c r="D363" s="4" t="s">
        <v>5867</v>
      </c>
      <c r="E363" s="4" t="s">
        <v>595</v>
      </c>
      <c r="F363" s="4">
        <v>3</v>
      </c>
      <c r="G363" s="4">
        <v>2</v>
      </c>
      <c r="H363" s="4" t="s">
        <v>54</v>
      </c>
      <c r="I363" s="4" t="s">
        <v>44</v>
      </c>
      <c r="J363" s="14">
        <f>(C363-VLOOKUP(H363,Riders!$A$2:$C$213,2,FALSE))/365</f>
        <v>24.336986301369862</v>
      </c>
      <c r="K363" s="4">
        <v>12</v>
      </c>
    </row>
    <row r="364" spans="1:11">
      <c r="A364" s="4" t="s">
        <v>110</v>
      </c>
      <c r="B364" s="4">
        <v>2021</v>
      </c>
      <c r="C364" s="24">
        <v>44493</v>
      </c>
      <c r="D364" s="4" t="s">
        <v>5867</v>
      </c>
      <c r="E364" s="4" t="s">
        <v>595</v>
      </c>
      <c r="F364" s="4">
        <v>3</v>
      </c>
      <c r="G364" s="4">
        <v>3</v>
      </c>
      <c r="H364" s="4" t="s">
        <v>34</v>
      </c>
      <c r="I364" s="4" t="s">
        <v>19</v>
      </c>
      <c r="J364" s="14">
        <f>(C364-VLOOKUP(H364,Riders!$A$2:$C$213,2,FALSE))/365</f>
        <v>121.8986301369863</v>
      </c>
      <c r="K364" s="4">
        <v>11</v>
      </c>
    </row>
    <row r="365" spans="1:11">
      <c r="A365" s="4" t="s">
        <v>110</v>
      </c>
      <c r="B365" s="4">
        <v>2021</v>
      </c>
      <c r="C365" s="24">
        <v>44493</v>
      </c>
      <c r="D365" s="4" t="s">
        <v>5867</v>
      </c>
      <c r="E365" s="4" t="s">
        <v>595</v>
      </c>
      <c r="F365" s="4">
        <v>3</v>
      </c>
      <c r="G365" s="4">
        <v>4</v>
      </c>
      <c r="H365" s="4" t="s">
        <v>101</v>
      </c>
      <c r="I365" s="4" t="s">
        <v>47</v>
      </c>
      <c r="J365" s="14" t="e">
        <f>(C365-VLOOKUP(H365,Riders!$A$2:$C$213,2,FALSE))/365</f>
        <v>#N/A</v>
      </c>
      <c r="K365" s="4">
        <v>17</v>
      </c>
    </row>
    <row r="366" spans="1:11">
      <c r="A366" s="4" t="s">
        <v>110</v>
      </c>
      <c r="B366" s="4">
        <v>2021</v>
      </c>
      <c r="C366" s="24">
        <v>44493</v>
      </c>
      <c r="D366" s="4" t="s">
        <v>5867</v>
      </c>
      <c r="E366" s="4" t="s">
        <v>595</v>
      </c>
      <c r="F366" s="4">
        <v>3</v>
      </c>
      <c r="G366" s="4">
        <v>5</v>
      </c>
      <c r="H366" s="4" t="s">
        <v>83</v>
      </c>
      <c r="I366" s="4" t="s">
        <v>67</v>
      </c>
      <c r="J366" s="14" t="e">
        <f>(C366-VLOOKUP(H366,Riders!$A$2:$C$213,2,FALSE))/365</f>
        <v>#N/A</v>
      </c>
      <c r="K366" s="4">
        <v>4</v>
      </c>
    </row>
    <row r="367" spans="1:11">
      <c r="A367" s="4" t="s">
        <v>110</v>
      </c>
      <c r="B367" s="4">
        <v>2021</v>
      </c>
      <c r="C367" s="24">
        <v>44493</v>
      </c>
      <c r="D367" s="4" t="s">
        <v>5867</v>
      </c>
      <c r="E367" s="4" t="s">
        <v>595</v>
      </c>
      <c r="F367" s="4">
        <v>4</v>
      </c>
      <c r="G367" s="4">
        <v>1</v>
      </c>
      <c r="H367" s="4" t="s">
        <v>78</v>
      </c>
      <c r="I367" s="4" t="s">
        <v>19</v>
      </c>
      <c r="J367" s="14">
        <f>(C367-VLOOKUP(H367,Riders!$A$2:$C$213,2,FALSE))/365</f>
        <v>30.457534246575342</v>
      </c>
      <c r="K367" s="4">
        <v>7</v>
      </c>
    </row>
    <row r="368" spans="1:11">
      <c r="A368" s="4" t="s">
        <v>110</v>
      </c>
      <c r="B368" s="4">
        <v>2021</v>
      </c>
      <c r="C368" s="24">
        <v>44493</v>
      </c>
      <c r="D368" s="4" t="s">
        <v>5867</v>
      </c>
      <c r="E368" s="4" t="s">
        <v>595</v>
      </c>
      <c r="F368" s="4">
        <v>4</v>
      </c>
      <c r="G368" s="4">
        <v>2</v>
      </c>
      <c r="H368" s="4" t="s">
        <v>42</v>
      </c>
      <c r="I368" s="4" t="s">
        <v>40</v>
      </c>
      <c r="J368" s="14">
        <f>(C368-VLOOKUP(H368,Riders!$A$2:$C$213,2,FALSE))/365</f>
        <v>22.895890410958906</v>
      </c>
      <c r="K368" s="4">
        <v>2</v>
      </c>
    </row>
    <row r="369" spans="1:11">
      <c r="A369" s="4" t="s">
        <v>110</v>
      </c>
      <c r="B369" s="4">
        <v>2021</v>
      </c>
      <c r="C369" s="24">
        <v>44493</v>
      </c>
      <c r="D369" s="4" t="s">
        <v>5867</v>
      </c>
      <c r="E369" s="4" t="s">
        <v>595</v>
      </c>
      <c r="F369" s="4">
        <v>4</v>
      </c>
      <c r="G369" s="4">
        <v>3</v>
      </c>
      <c r="H369" s="4" t="s">
        <v>119</v>
      </c>
      <c r="I369" s="4" t="s">
        <v>21</v>
      </c>
      <c r="J369" s="14">
        <f>(C369-VLOOKUP(H369,Riders!$A$2:$C$213,2,FALSE))/365</f>
        <v>25.432876712328767</v>
      </c>
      <c r="K369" s="4">
        <v>17</v>
      </c>
    </row>
    <row r="370" spans="1:11">
      <c r="A370" s="4" t="s">
        <v>110</v>
      </c>
      <c r="B370" s="4">
        <v>2021</v>
      </c>
      <c r="C370" s="24">
        <v>44493</v>
      </c>
      <c r="D370" s="4" t="s">
        <v>5867</v>
      </c>
      <c r="E370" s="4" t="s">
        <v>595</v>
      </c>
      <c r="F370" s="4">
        <v>4</v>
      </c>
      <c r="G370" s="4">
        <v>4</v>
      </c>
      <c r="H370" s="4" t="s">
        <v>521</v>
      </c>
      <c r="I370" s="4" t="s">
        <v>15</v>
      </c>
      <c r="J370" s="14" t="e">
        <f>(C370-VLOOKUP(H370,Riders!$A$2:$C$213,2,FALSE))/365</f>
        <v>#N/A</v>
      </c>
      <c r="K370" s="4">
        <v>21</v>
      </c>
    </row>
    <row r="371" spans="1:11">
      <c r="A371" s="4" t="s">
        <v>110</v>
      </c>
      <c r="B371" s="4">
        <v>2021</v>
      </c>
      <c r="C371" s="24">
        <v>44493</v>
      </c>
      <c r="D371" s="4" t="s">
        <v>5867</v>
      </c>
      <c r="E371" s="4" t="s">
        <v>595</v>
      </c>
      <c r="F371" s="4">
        <v>4</v>
      </c>
      <c r="G371" s="4">
        <v>5</v>
      </c>
      <c r="H371" s="4" t="s">
        <v>113</v>
      </c>
      <c r="I371" s="4" t="s">
        <v>112</v>
      </c>
      <c r="J371" s="14" t="e">
        <f>(C371-VLOOKUP(H371,Riders!$A$2:$C$213,2,FALSE))/365</f>
        <v>#N/A</v>
      </c>
      <c r="K371" s="4">
        <v>6</v>
      </c>
    </row>
    <row r="372" spans="1:11">
      <c r="A372" s="4" t="s">
        <v>110</v>
      </c>
      <c r="B372" s="4">
        <v>2021</v>
      </c>
      <c r="C372" s="24">
        <v>44493</v>
      </c>
      <c r="D372" s="4" t="s">
        <v>5867</v>
      </c>
      <c r="E372" s="4" t="s">
        <v>595</v>
      </c>
      <c r="F372" s="4">
        <v>4</v>
      </c>
      <c r="G372" s="4">
        <v>6</v>
      </c>
      <c r="H372" s="4" t="s">
        <v>60</v>
      </c>
      <c r="I372" s="4" t="s">
        <v>61</v>
      </c>
      <c r="J372" s="14">
        <f>(C372-VLOOKUP(H372,Riders!$A$2:$C$213,2,FALSE))/365</f>
        <v>33.273972602739725</v>
      </c>
      <c r="K372" s="4">
        <v>13</v>
      </c>
    </row>
    <row r="373" spans="1:11">
      <c r="A373" s="4" t="s">
        <v>110</v>
      </c>
      <c r="B373" s="4">
        <v>2021</v>
      </c>
      <c r="C373" s="24">
        <v>44493</v>
      </c>
      <c r="D373" s="4" t="s">
        <v>5867</v>
      </c>
      <c r="E373" s="4" t="s">
        <v>5868</v>
      </c>
      <c r="F373" s="4">
        <v>1</v>
      </c>
      <c r="G373" s="4">
        <v>1</v>
      </c>
      <c r="H373" s="4" t="s">
        <v>83</v>
      </c>
      <c r="I373" s="4" t="s">
        <v>67</v>
      </c>
      <c r="J373" s="14" t="e">
        <f>(C373-VLOOKUP(H373,Riders!$A$2:$C$213,2,FALSE))/365</f>
        <v>#N/A</v>
      </c>
      <c r="K373" s="4">
        <v>4</v>
      </c>
    </row>
    <row r="374" spans="1:11">
      <c r="A374" s="4" t="s">
        <v>110</v>
      </c>
      <c r="B374" s="4">
        <v>2021</v>
      </c>
      <c r="C374" s="24">
        <v>44493</v>
      </c>
      <c r="D374" s="4" t="s">
        <v>5867</v>
      </c>
      <c r="E374" s="4" t="s">
        <v>5868</v>
      </c>
      <c r="F374" s="4">
        <v>1</v>
      </c>
      <c r="G374" s="4">
        <v>2</v>
      </c>
      <c r="H374" s="4" t="s">
        <v>24</v>
      </c>
      <c r="I374" s="4" t="s">
        <v>25</v>
      </c>
      <c r="J374" s="14">
        <f>(C374-VLOOKUP(H374,Riders!$A$2:$C$213,2,FALSE))/365</f>
        <v>23.153424657534245</v>
      </c>
      <c r="K374" s="4">
        <v>13</v>
      </c>
    </row>
    <row r="375" spans="1:11">
      <c r="A375" s="4" t="s">
        <v>110</v>
      </c>
      <c r="B375" s="4">
        <v>2021</v>
      </c>
      <c r="C375" s="24">
        <v>44493</v>
      </c>
      <c r="D375" s="4" t="s">
        <v>5867</v>
      </c>
      <c r="E375" s="4" t="s">
        <v>5868</v>
      </c>
      <c r="F375" s="4">
        <v>1</v>
      </c>
      <c r="G375" s="4">
        <v>3</v>
      </c>
      <c r="H375" s="4" t="s">
        <v>108</v>
      </c>
      <c r="I375" s="4" t="s">
        <v>63</v>
      </c>
      <c r="J375" s="14">
        <f>(C375-VLOOKUP(H375,Riders!$A$2:$C$213,2,FALSE))/365</f>
        <v>24.210958904109589</v>
      </c>
      <c r="K375" s="4">
        <v>17</v>
      </c>
    </row>
    <row r="376" spans="1:11">
      <c r="A376" s="4" t="s">
        <v>110</v>
      </c>
      <c r="B376" s="4">
        <v>2021</v>
      </c>
      <c r="C376" s="24">
        <v>44493</v>
      </c>
      <c r="D376" s="4" t="s">
        <v>5867</v>
      </c>
      <c r="E376" s="4" t="s">
        <v>5868</v>
      </c>
      <c r="F376" s="4">
        <v>1</v>
      </c>
      <c r="G376" s="4">
        <v>4</v>
      </c>
      <c r="H376" s="4" t="s">
        <v>521</v>
      </c>
      <c r="I376" s="4" t="s">
        <v>15</v>
      </c>
      <c r="J376" s="14" t="e">
        <f>(C376-VLOOKUP(H376,Riders!$A$2:$C$213,2,FALSE))/365</f>
        <v>#N/A</v>
      </c>
      <c r="K376" s="4">
        <v>21</v>
      </c>
    </row>
    <row r="377" spans="1:11">
      <c r="A377" s="4" t="s">
        <v>110</v>
      </c>
      <c r="B377" s="4">
        <v>2021</v>
      </c>
      <c r="C377" s="24">
        <v>44493</v>
      </c>
      <c r="D377" s="4" t="s">
        <v>5867</v>
      </c>
      <c r="E377" s="4" t="s">
        <v>5868</v>
      </c>
      <c r="F377" s="4">
        <v>2</v>
      </c>
      <c r="G377" s="4">
        <v>1</v>
      </c>
      <c r="H377" s="4" t="s">
        <v>33</v>
      </c>
      <c r="I377" s="4" t="s">
        <v>27</v>
      </c>
      <c r="J377" s="14">
        <f>(C377-VLOOKUP(H377,Riders!$A$2:$C$213,2,FALSE))/365</f>
        <v>27.92876712328767</v>
      </c>
      <c r="K377" s="4">
        <v>5</v>
      </c>
    </row>
    <row r="378" spans="1:11">
      <c r="A378" s="4" t="s">
        <v>110</v>
      </c>
      <c r="B378" s="4">
        <v>2021</v>
      </c>
      <c r="C378" s="24">
        <v>44493</v>
      </c>
      <c r="D378" s="4" t="s">
        <v>5867</v>
      </c>
      <c r="E378" s="4" t="s">
        <v>5868</v>
      </c>
      <c r="F378" s="4">
        <v>2</v>
      </c>
      <c r="G378" s="4">
        <v>2</v>
      </c>
      <c r="H378" s="4" t="s">
        <v>50</v>
      </c>
      <c r="I378" s="4" t="s">
        <v>51</v>
      </c>
      <c r="J378" s="14">
        <f>(C378-VLOOKUP(H378,Riders!$A$2:$C$213,2,FALSE))/365</f>
        <v>25.052054794520547</v>
      </c>
      <c r="K378" s="4">
        <v>13</v>
      </c>
    </row>
    <row r="379" spans="1:11">
      <c r="A379" s="4" t="s">
        <v>110</v>
      </c>
      <c r="B379" s="4">
        <v>2021</v>
      </c>
      <c r="C379" s="24">
        <v>44493</v>
      </c>
      <c r="D379" s="4" t="s">
        <v>5867</v>
      </c>
      <c r="E379" s="4" t="s">
        <v>5868</v>
      </c>
      <c r="F379" s="4">
        <v>2</v>
      </c>
      <c r="G379" s="4">
        <v>3</v>
      </c>
      <c r="H379" s="4" t="s">
        <v>101</v>
      </c>
      <c r="I379" s="4" t="s">
        <v>47</v>
      </c>
      <c r="J379" s="14" t="e">
        <f>(C379-VLOOKUP(H379,Riders!$A$2:$C$213,2,FALSE))/365</f>
        <v>#N/A</v>
      </c>
      <c r="K379" s="4">
        <v>17</v>
      </c>
    </row>
    <row r="380" spans="1:11">
      <c r="A380" s="4" t="s">
        <v>110</v>
      </c>
      <c r="B380" s="4">
        <v>2021</v>
      </c>
      <c r="C380" s="24">
        <v>44493</v>
      </c>
      <c r="D380" s="4" t="s">
        <v>5867</v>
      </c>
      <c r="E380" s="4" t="s">
        <v>5868</v>
      </c>
      <c r="F380" s="4">
        <v>3</v>
      </c>
      <c r="G380" s="4">
        <v>1</v>
      </c>
      <c r="H380" s="4" t="s">
        <v>34</v>
      </c>
      <c r="I380" s="4" t="s">
        <v>19</v>
      </c>
      <c r="J380" s="14">
        <f>(C380-VLOOKUP(H380,Riders!$A$2:$C$213,2,FALSE))/365</f>
        <v>121.8986301369863</v>
      </c>
      <c r="K380" s="4">
        <v>11</v>
      </c>
    </row>
    <row r="381" spans="1:11">
      <c r="A381" s="4" t="s">
        <v>110</v>
      </c>
      <c r="B381" s="4">
        <v>2021</v>
      </c>
      <c r="C381" s="24">
        <v>44493</v>
      </c>
      <c r="D381" s="4" t="s">
        <v>5867</v>
      </c>
      <c r="E381" s="4" t="s">
        <v>5868</v>
      </c>
      <c r="F381" s="4">
        <v>3</v>
      </c>
      <c r="G381" s="4">
        <v>2</v>
      </c>
      <c r="H381" s="4" t="s">
        <v>60</v>
      </c>
      <c r="I381" s="4" t="s">
        <v>61</v>
      </c>
      <c r="J381" s="14">
        <f>(C381-VLOOKUP(H381,Riders!$A$2:$C$213,2,FALSE))/365</f>
        <v>33.273972602739725</v>
      </c>
      <c r="K381" s="4">
        <v>13</v>
      </c>
    </row>
    <row r="382" spans="1:11">
      <c r="A382" s="4" t="s">
        <v>110</v>
      </c>
      <c r="B382" s="4">
        <v>2021</v>
      </c>
      <c r="C382" s="24">
        <v>44493</v>
      </c>
      <c r="D382" s="4" t="s">
        <v>5867</v>
      </c>
      <c r="E382" s="4" t="s">
        <v>5868</v>
      </c>
      <c r="F382" s="4">
        <v>3</v>
      </c>
      <c r="G382" s="4">
        <v>3</v>
      </c>
      <c r="H382" s="4" t="s">
        <v>99</v>
      </c>
      <c r="I382" s="4" t="s">
        <v>67</v>
      </c>
      <c r="J382" s="14" t="e">
        <f>(C382-VLOOKUP(H382,Riders!$A$2:$C$213,2,FALSE))/365</f>
        <v>#N/A</v>
      </c>
      <c r="K382" s="4">
        <v>17</v>
      </c>
    </row>
    <row r="383" spans="1:11">
      <c r="A383" s="4" t="s">
        <v>110</v>
      </c>
      <c r="B383" s="4">
        <v>2021</v>
      </c>
      <c r="C383" s="24">
        <v>44493</v>
      </c>
      <c r="D383" s="4" t="s">
        <v>5867</v>
      </c>
      <c r="E383" s="4" t="s">
        <v>5868</v>
      </c>
      <c r="F383" s="4">
        <v>3</v>
      </c>
      <c r="G383" s="4">
        <v>4</v>
      </c>
      <c r="H383" s="4" t="s">
        <v>115</v>
      </c>
      <c r="I383" s="4" t="s">
        <v>31</v>
      </c>
      <c r="J383" s="14" t="e">
        <f>(C383-VLOOKUP(H383,Riders!$A$2:$C$213,2,FALSE))/365</f>
        <v>#N/A</v>
      </c>
      <c r="K383" s="4">
        <v>21</v>
      </c>
    </row>
    <row r="384" spans="1:11">
      <c r="A384" s="4" t="s">
        <v>110</v>
      </c>
      <c r="B384" s="4">
        <v>2021</v>
      </c>
      <c r="C384" s="24">
        <v>44493</v>
      </c>
      <c r="D384" s="4" t="s">
        <v>5867</v>
      </c>
      <c r="E384" s="4" t="s">
        <v>5868</v>
      </c>
      <c r="F384" s="4">
        <v>4</v>
      </c>
      <c r="G384" s="4">
        <v>1</v>
      </c>
      <c r="H384" s="4" t="s">
        <v>113</v>
      </c>
      <c r="I384" s="4" t="s">
        <v>112</v>
      </c>
      <c r="J384" s="14" t="e">
        <f>(C384-VLOOKUP(H384,Riders!$A$2:$C$213,2,FALSE))/365</f>
        <v>#N/A</v>
      </c>
      <c r="K384" s="4">
        <v>6</v>
      </c>
    </row>
    <row r="385" spans="1:11">
      <c r="A385" s="4" t="s">
        <v>110</v>
      </c>
      <c r="B385" s="4">
        <v>2021</v>
      </c>
      <c r="C385" s="24">
        <v>44493</v>
      </c>
      <c r="D385" s="4" t="s">
        <v>5867</v>
      </c>
      <c r="E385" s="4" t="s">
        <v>5868</v>
      </c>
      <c r="F385" s="4">
        <v>4</v>
      </c>
      <c r="G385" s="4">
        <v>2</v>
      </c>
      <c r="H385" s="4" t="s">
        <v>48</v>
      </c>
      <c r="I385" s="4" t="s">
        <v>49</v>
      </c>
      <c r="J385" s="14" t="e">
        <f>(C385-VLOOKUP(H385,Riders!$A$2:$C$213,2,FALSE))/365</f>
        <v>#N/A</v>
      </c>
      <c r="K385" s="4">
        <v>13</v>
      </c>
    </row>
    <row r="386" spans="1:11">
      <c r="A386" s="4" t="s">
        <v>110</v>
      </c>
      <c r="B386" s="4">
        <v>2021</v>
      </c>
      <c r="C386" s="24">
        <v>44493</v>
      </c>
      <c r="D386" s="4" t="s">
        <v>5867</v>
      </c>
      <c r="E386" s="4" t="s">
        <v>5868</v>
      </c>
      <c r="F386" s="4">
        <v>4</v>
      </c>
      <c r="G386" s="4">
        <v>3</v>
      </c>
      <c r="H386" s="4" t="s">
        <v>119</v>
      </c>
      <c r="I386" s="4" t="s">
        <v>21</v>
      </c>
      <c r="J386" s="14">
        <f>(C386-VLOOKUP(H386,Riders!$A$2:$C$213,2,FALSE))/365</f>
        <v>25.432876712328767</v>
      </c>
      <c r="K386" s="4">
        <v>17</v>
      </c>
    </row>
    <row r="387" spans="1:11">
      <c r="A387" s="4" t="s">
        <v>110</v>
      </c>
      <c r="B387" s="4">
        <v>2021</v>
      </c>
      <c r="C387" s="24">
        <v>44493</v>
      </c>
      <c r="D387" s="4" t="s">
        <v>5867</v>
      </c>
      <c r="E387" s="4" t="s">
        <v>5869</v>
      </c>
      <c r="F387" s="4">
        <v>1</v>
      </c>
      <c r="G387" s="4">
        <v>1</v>
      </c>
      <c r="H387" s="4" t="s">
        <v>14</v>
      </c>
      <c r="I387" s="4" t="s">
        <v>15</v>
      </c>
      <c r="J387" s="14">
        <f>(C387-VLOOKUP(H387,Riders!$A$2:$C$213,2,FALSE))/365</f>
        <v>121.8986301369863</v>
      </c>
      <c r="K387" s="4">
        <v>1</v>
      </c>
    </row>
    <row r="388" spans="1:11">
      <c r="A388" s="4" t="s">
        <v>110</v>
      </c>
      <c r="B388" s="4">
        <v>2021</v>
      </c>
      <c r="C388" s="24">
        <v>44493</v>
      </c>
      <c r="D388" s="4" t="s">
        <v>5867</v>
      </c>
      <c r="E388" s="4" t="s">
        <v>5869</v>
      </c>
      <c r="F388" s="4">
        <v>1</v>
      </c>
      <c r="G388" s="4">
        <v>2</v>
      </c>
      <c r="H388" s="4" t="s">
        <v>83</v>
      </c>
      <c r="I388" s="4" t="s">
        <v>67</v>
      </c>
      <c r="J388" s="14" t="e">
        <f>(C388-VLOOKUP(H388,Riders!$A$2:$C$213,2,FALSE))/365</f>
        <v>#N/A</v>
      </c>
      <c r="K388" s="4">
        <v>4</v>
      </c>
    </row>
    <row r="389" spans="1:11">
      <c r="A389" s="4" t="s">
        <v>110</v>
      </c>
      <c r="B389" s="4">
        <v>2021</v>
      </c>
      <c r="C389" s="24">
        <v>44493</v>
      </c>
      <c r="D389" s="4" t="s">
        <v>5867</v>
      </c>
      <c r="E389" s="4" t="s">
        <v>5869</v>
      </c>
      <c r="F389" s="4">
        <v>1</v>
      </c>
      <c r="G389" s="4">
        <v>3</v>
      </c>
      <c r="H389" s="4" t="s">
        <v>113</v>
      </c>
      <c r="I389" s="4" t="s">
        <v>112</v>
      </c>
      <c r="J389" s="14" t="e">
        <f>(C389-VLOOKUP(H389,Riders!$A$2:$C$213,2,FALSE))/365</f>
        <v>#N/A</v>
      </c>
      <c r="K389" s="4">
        <v>6</v>
      </c>
    </row>
    <row r="390" spans="1:11">
      <c r="A390" s="4" t="s">
        <v>110</v>
      </c>
      <c r="B390" s="4">
        <v>2021</v>
      </c>
      <c r="C390" s="24">
        <v>44493</v>
      </c>
      <c r="D390" s="4" t="s">
        <v>5867</v>
      </c>
      <c r="E390" s="4" t="s">
        <v>5869</v>
      </c>
      <c r="F390" s="4">
        <v>1</v>
      </c>
      <c r="G390" s="4">
        <v>4</v>
      </c>
      <c r="H390" s="4" t="s">
        <v>78</v>
      </c>
      <c r="I390" s="4" t="s">
        <v>19</v>
      </c>
      <c r="J390" s="14">
        <f>(C390-VLOOKUP(H390,Riders!$A$2:$C$213,2,FALSE))/365</f>
        <v>30.457534246575342</v>
      </c>
      <c r="K390" s="4">
        <v>7</v>
      </c>
    </row>
    <row r="391" spans="1:11">
      <c r="A391" s="4" t="s">
        <v>110</v>
      </c>
      <c r="B391" s="4">
        <v>2021</v>
      </c>
      <c r="C391" s="24">
        <v>44493</v>
      </c>
      <c r="D391" s="4" t="s">
        <v>5867</v>
      </c>
      <c r="E391" s="4" t="s">
        <v>5869</v>
      </c>
      <c r="F391" s="4">
        <v>1</v>
      </c>
      <c r="G391" s="4">
        <v>5</v>
      </c>
      <c r="H391" s="4" t="s">
        <v>26</v>
      </c>
      <c r="I391" s="4" t="s">
        <v>27</v>
      </c>
      <c r="J391" s="14">
        <f>(C391-VLOOKUP(H391,Riders!$A$2:$C$213,2,FALSE))/365</f>
        <v>23.424657534246574</v>
      </c>
      <c r="K391" s="4">
        <v>10</v>
      </c>
    </row>
    <row r="392" spans="1:11">
      <c r="A392" s="4" t="s">
        <v>110</v>
      </c>
      <c r="B392" s="4">
        <v>2021</v>
      </c>
      <c r="C392" s="24">
        <v>44493</v>
      </c>
      <c r="D392" s="4" t="s">
        <v>5867</v>
      </c>
      <c r="E392" s="4" t="s">
        <v>5869</v>
      </c>
      <c r="F392" s="4">
        <v>1</v>
      </c>
      <c r="G392" s="4">
        <v>6</v>
      </c>
      <c r="H392" s="4" t="s">
        <v>54</v>
      </c>
      <c r="I392" s="4" t="s">
        <v>44</v>
      </c>
      <c r="J392" s="14">
        <f>(C392-VLOOKUP(H392,Riders!$A$2:$C$213,2,FALSE))/365</f>
        <v>24.336986301369862</v>
      </c>
      <c r="K392" s="4">
        <v>12</v>
      </c>
    </row>
    <row r="393" spans="1:11">
      <c r="A393" s="4" t="s">
        <v>110</v>
      </c>
      <c r="B393" s="4">
        <v>2021</v>
      </c>
      <c r="C393" s="24">
        <v>44493</v>
      </c>
      <c r="D393" s="4" t="s">
        <v>5867</v>
      </c>
      <c r="E393" s="4" t="s">
        <v>5869</v>
      </c>
      <c r="F393" s="4">
        <v>2</v>
      </c>
      <c r="G393" s="4">
        <v>1</v>
      </c>
      <c r="H393" s="4" t="s">
        <v>33</v>
      </c>
      <c r="I393" s="4" t="s">
        <v>27</v>
      </c>
      <c r="J393" s="14">
        <f>(C393-VLOOKUP(H393,Riders!$A$2:$C$213,2,FALSE))/365</f>
        <v>27.92876712328767</v>
      </c>
      <c r="K393" s="4">
        <v>5</v>
      </c>
    </row>
    <row r="394" spans="1:11">
      <c r="A394" s="4" t="s">
        <v>110</v>
      </c>
      <c r="B394" s="4">
        <v>2021</v>
      </c>
      <c r="C394" s="24">
        <v>44493</v>
      </c>
      <c r="D394" s="4" t="s">
        <v>5867</v>
      </c>
      <c r="E394" s="4" t="s">
        <v>5869</v>
      </c>
      <c r="F394" s="4">
        <v>2</v>
      </c>
      <c r="G394" s="4">
        <v>2</v>
      </c>
      <c r="H394" s="4" t="s">
        <v>125</v>
      </c>
      <c r="I394" s="4" t="s">
        <v>112</v>
      </c>
      <c r="J394" s="14" t="e">
        <f>(C394-VLOOKUP(H394,Riders!$A$2:$C$213,2,FALSE))/365</f>
        <v>#N/A</v>
      </c>
      <c r="K394" s="4">
        <v>3</v>
      </c>
    </row>
    <row r="395" spans="1:11">
      <c r="A395" s="4" t="s">
        <v>110</v>
      </c>
      <c r="B395" s="4">
        <v>2021</v>
      </c>
      <c r="C395" s="24">
        <v>44493</v>
      </c>
      <c r="D395" s="4" t="s">
        <v>5867</v>
      </c>
      <c r="E395" s="4" t="s">
        <v>5869</v>
      </c>
      <c r="F395" s="4">
        <v>2</v>
      </c>
      <c r="G395" s="4">
        <v>3</v>
      </c>
      <c r="H395" s="4" t="s">
        <v>42</v>
      </c>
      <c r="I395" s="4" t="s">
        <v>40</v>
      </c>
      <c r="J395" s="14">
        <f>(C395-VLOOKUP(H395,Riders!$A$2:$C$213,2,FALSE))/365</f>
        <v>22.895890410958906</v>
      </c>
      <c r="K395" s="4">
        <v>2</v>
      </c>
    </row>
    <row r="396" spans="1:11">
      <c r="A396" s="4" t="s">
        <v>110</v>
      </c>
      <c r="B396" s="4">
        <v>2021</v>
      </c>
      <c r="C396" s="24">
        <v>44493</v>
      </c>
      <c r="D396" s="4" t="s">
        <v>5867</v>
      </c>
      <c r="E396" s="4" t="s">
        <v>5869</v>
      </c>
      <c r="F396" s="4">
        <v>2</v>
      </c>
      <c r="G396" s="4">
        <v>4</v>
      </c>
      <c r="H396" s="4" t="s">
        <v>16</v>
      </c>
      <c r="I396" s="4" t="s">
        <v>17</v>
      </c>
      <c r="J396" s="14">
        <f>(C396-VLOOKUP(H396,Riders!$A$2:$C$213,2,FALSE))/365</f>
        <v>22.509589041095889</v>
      </c>
      <c r="K396" s="4">
        <v>9</v>
      </c>
    </row>
    <row r="397" spans="1:11">
      <c r="A397" s="4" t="s">
        <v>110</v>
      </c>
      <c r="B397" s="4">
        <v>2021</v>
      </c>
      <c r="C397" s="24">
        <v>44493</v>
      </c>
      <c r="D397" s="4" t="s">
        <v>5867</v>
      </c>
      <c r="E397" s="4" t="s">
        <v>5869</v>
      </c>
      <c r="F397" s="4">
        <v>2</v>
      </c>
      <c r="G397" s="4">
        <v>5</v>
      </c>
      <c r="H397" s="4" t="s">
        <v>20</v>
      </c>
      <c r="I397" s="4" t="s">
        <v>21</v>
      </c>
      <c r="J397" s="14">
        <f>(C397-VLOOKUP(H397,Riders!$A$2:$C$213,2,FALSE))/365</f>
        <v>26.219178082191782</v>
      </c>
      <c r="K397" s="4">
        <v>8</v>
      </c>
    </row>
    <row r="398" spans="1:11">
      <c r="A398" s="4" t="s">
        <v>110</v>
      </c>
      <c r="B398" s="4">
        <v>2021</v>
      </c>
      <c r="C398" s="24">
        <v>44493</v>
      </c>
      <c r="D398" s="4" t="s">
        <v>5867</v>
      </c>
      <c r="E398" s="4" t="s">
        <v>5869</v>
      </c>
      <c r="F398" s="4">
        <v>2</v>
      </c>
      <c r="G398" s="4">
        <v>6</v>
      </c>
      <c r="H398" s="4" t="s">
        <v>34</v>
      </c>
      <c r="I398" s="4" t="s">
        <v>19</v>
      </c>
      <c r="J398" s="14">
        <f>(C398-VLOOKUP(H398,Riders!$A$2:$C$213,2,FALSE))/365</f>
        <v>121.8986301369863</v>
      </c>
      <c r="K398" s="4">
        <v>11</v>
      </c>
    </row>
    <row r="399" spans="1:11">
      <c r="A399" s="4" t="s">
        <v>110</v>
      </c>
      <c r="B399" s="4">
        <v>2021</v>
      </c>
      <c r="C399" s="24">
        <v>44493</v>
      </c>
      <c r="D399" s="4" t="s">
        <v>5867</v>
      </c>
      <c r="E399" s="4" t="s">
        <v>383</v>
      </c>
      <c r="F399" s="4">
        <v>1</v>
      </c>
      <c r="G399" s="4">
        <v>1</v>
      </c>
      <c r="H399" s="4" t="s">
        <v>14</v>
      </c>
      <c r="I399" s="4" t="s">
        <v>15</v>
      </c>
      <c r="J399" s="14">
        <f>(C399-VLOOKUP(H399,Riders!$A$2:$C$213,2,FALSE))/365</f>
        <v>121.8986301369863</v>
      </c>
      <c r="K399" s="4">
        <v>1</v>
      </c>
    </row>
    <row r="400" spans="1:11">
      <c r="A400" s="4" t="s">
        <v>110</v>
      </c>
      <c r="B400" s="4">
        <v>2021</v>
      </c>
      <c r="C400" s="24">
        <v>44493</v>
      </c>
      <c r="D400" s="4" t="s">
        <v>5867</v>
      </c>
      <c r="E400" s="4" t="s">
        <v>383</v>
      </c>
      <c r="F400" s="4">
        <v>1</v>
      </c>
      <c r="G400" s="4">
        <v>2</v>
      </c>
      <c r="H400" s="4" t="s">
        <v>42</v>
      </c>
      <c r="I400" s="4" t="s">
        <v>40</v>
      </c>
      <c r="J400" s="14">
        <f>(C400-VLOOKUP(H400,Riders!$A$2:$C$213,2,FALSE))/365</f>
        <v>22.895890410958906</v>
      </c>
      <c r="K400" s="4">
        <v>2</v>
      </c>
    </row>
    <row r="401" spans="1:11">
      <c r="A401" s="4" t="s">
        <v>110</v>
      </c>
      <c r="B401" s="4">
        <v>2021</v>
      </c>
      <c r="C401" s="24">
        <v>44493</v>
      </c>
      <c r="D401" s="4" t="s">
        <v>5867</v>
      </c>
      <c r="E401" s="4" t="s">
        <v>383</v>
      </c>
      <c r="F401" s="4">
        <v>1</v>
      </c>
      <c r="G401" s="4">
        <v>3</v>
      </c>
      <c r="H401" s="4" t="s">
        <v>125</v>
      </c>
      <c r="I401" s="4" t="s">
        <v>112</v>
      </c>
      <c r="J401" s="14" t="e">
        <f>(C401-VLOOKUP(H401,Riders!$A$2:$C$213,2,FALSE))/365</f>
        <v>#N/A</v>
      </c>
      <c r="K401" s="4">
        <v>3</v>
      </c>
    </row>
    <row r="402" spans="1:11">
      <c r="A402" s="4" t="s">
        <v>110</v>
      </c>
      <c r="B402" s="4">
        <v>2021</v>
      </c>
      <c r="C402" s="24">
        <v>44493</v>
      </c>
      <c r="D402" s="4" t="s">
        <v>5867</v>
      </c>
      <c r="E402" s="4" t="s">
        <v>383</v>
      </c>
      <c r="F402" s="4">
        <v>1</v>
      </c>
      <c r="G402" s="4">
        <v>4</v>
      </c>
      <c r="H402" s="4" t="s">
        <v>83</v>
      </c>
      <c r="I402" s="4" t="s">
        <v>67</v>
      </c>
      <c r="J402" s="14" t="e">
        <f>(C402-VLOOKUP(H402,Riders!$A$2:$C$213,2,FALSE))/365</f>
        <v>#N/A</v>
      </c>
      <c r="K402" s="4">
        <v>4</v>
      </c>
    </row>
    <row r="403" spans="1:11">
      <c r="A403" s="4" t="s">
        <v>110</v>
      </c>
      <c r="B403" s="4">
        <v>2021</v>
      </c>
      <c r="C403" s="24">
        <v>44493</v>
      </c>
      <c r="D403" s="4" t="s">
        <v>5867</v>
      </c>
      <c r="E403" s="4" t="s">
        <v>383</v>
      </c>
      <c r="F403" s="4">
        <v>1</v>
      </c>
      <c r="G403" s="4">
        <v>5</v>
      </c>
      <c r="H403" s="4" t="s">
        <v>33</v>
      </c>
      <c r="I403" s="4" t="s">
        <v>27</v>
      </c>
      <c r="J403" s="14">
        <f>(C403-VLOOKUP(H403,Riders!$A$2:$C$213,2,FALSE))/365</f>
        <v>27.92876712328767</v>
      </c>
      <c r="K403" s="4">
        <v>5</v>
      </c>
    </row>
    <row r="404" spans="1:11">
      <c r="A404" s="4" t="s">
        <v>110</v>
      </c>
      <c r="B404" s="4">
        <v>2021</v>
      </c>
      <c r="C404" s="24">
        <v>44493</v>
      </c>
      <c r="D404" s="4" t="s">
        <v>5867</v>
      </c>
      <c r="E404" s="4" t="s">
        <v>383</v>
      </c>
      <c r="F404" s="4">
        <v>2</v>
      </c>
      <c r="G404" s="4">
        <v>1</v>
      </c>
      <c r="H404" s="4" t="s">
        <v>78</v>
      </c>
      <c r="I404" s="4" t="s">
        <v>19</v>
      </c>
      <c r="J404" s="14">
        <f>(C404-VLOOKUP(H404,Riders!$A$2:$C$213,2,FALSE))/365</f>
        <v>30.457534246575342</v>
      </c>
      <c r="K404" s="4">
        <v>7</v>
      </c>
    </row>
    <row r="405" spans="1:11">
      <c r="A405" s="4" t="s">
        <v>110</v>
      </c>
      <c r="B405" s="4">
        <v>2021</v>
      </c>
      <c r="C405" s="24">
        <v>44493</v>
      </c>
      <c r="D405" s="4" t="s">
        <v>5867</v>
      </c>
      <c r="E405" s="4" t="s">
        <v>383</v>
      </c>
      <c r="F405" s="4">
        <v>2</v>
      </c>
      <c r="G405" s="4">
        <v>2</v>
      </c>
      <c r="H405" s="4" t="s">
        <v>20</v>
      </c>
      <c r="I405" s="4" t="s">
        <v>21</v>
      </c>
      <c r="J405" s="14">
        <f>(C405-VLOOKUP(H405,Riders!$A$2:$C$213,2,FALSE))/365</f>
        <v>26.219178082191782</v>
      </c>
      <c r="K405" s="4">
        <v>8</v>
      </c>
    </row>
    <row r="406" spans="1:11">
      <c r="A406" s="4" t="s">
        <v>110</v>
      </c>
      <c r="B406" s="4">
        <v>2021</v>
      </c>
      <c r="C406" s="24">
        <v>44493</v>
      </c>
      <c r="D406" s="4" t="s">
        <v>5867</v>
      </c>
      <c r="E406" s="4" t="s">
        <v>383</v>
      </c>
      <c r="F406" s="4">
        <v>2</v>
      </c>
      <c r="G406" s="4">
        <v>3</v>
      </c>
      <c r="H406" s="4" t="s">
        <v>16</v>
      </c>
      <c r="I406" s="4" t="s">
        <v>17</v>
      </c>
      <c r="J406" s="14">
        <f>(C406-VLOOKUP(H406,Riders!$A$2:$C$213,2,FALSE))/365</f>
        <v>22.509589041095889</v>
      </c>
      <c r="K406" s="4">
        <v>9</v>
      </c>
    </row>
    <row r="407" spans="1:11">
      <c r="A407" s="4" t="s">
        <v>110</v>
      </c>
      <c r="B407" s="4">
        <v>2021</v>
      </c>
      <c r="C407" s="24">
        <v>44493</v>
      </c>
      <c r="D407" s="4" t="s">
        <v>5867</v>
      </c>
      <c r="E407" s="4" t="s">
        <v>383</v>
      </c>
      <c r="F407" s="4">
        <v>2</v>
      </c>
      <c r="G407" s="4">
        <v>4</v>
      </c>
      <c r="H407" s="4" t="s">
        <v>26</v>
      </c>
      <c r="I407" s="4" t="s">
        <v>27</v>
      </c>
      <c r="J407" s="14">
        <f>(C407-VLOOKUP(H407,Riders!$A$2:$C$213,2,FALSE))/365</f>
        <v>23.424657534246574</v>
      </c>
      <c r="K407" s="4">
        <v>10</v>
      </c>
    </row>
    <row r="408" spans="1:11">
      <c r="A408" s="4" t="s">
        <v>110</v>
      </c>
      <c r="B408" s="4">
        <v>2021</v>
      </c>
      <c r="C408" s="24">
        <v>44493</v>
      </c>
      <c r="D408" s="4" t="s">
        <v>5867</v>
      </c>
      <c r="E408" s="4" t="s">
        <v>383</v>
      </c>
      <c r="F408" s="4">
        <v>2</v>
      </c>
      <c r="G408" s="4">
        <v>5</v>
      </c>
      <c r="H408" s="4" t="s">
        <v>34</v>
      </c>
      <c r="I408" s="4" t="s">
        <v>19</v>
      </c>
      <c r="J408" s="14">
        <f>(C408-VLOOKUP(H408,Riders!$A$2:$C$213,2,FALSE))/365</f>
        <v>121.8986301369863</v>
      </c>
      <c r="K408" s="4">
        <v>11</v>
      </c>
    </row>
    <row r="409" spans="1:11">
      <c r="A409" s="4" t="s">
        <v>110</v>
      </c>
      <c r="B409" s="4">
        <v>2021</v>
      </c>
      <c r="C409" s="24">
        <v>44493</v>
      </c>
      <c r="D409" s="4" t="s">
        <v>5867</v>
      </c>
      <c r="E409" s="4" t="s">
        <v>383</v>
      </c>
      <c r="F409" s="4">
        <v>2</v>
      </c>
      <c r="G409" s="4">
        <v>6</v>
      </c>
      <c r="H409" s="4" t="s">
        <v>54</v>
      </c>
      <c r="I409" s="4" t="s">
        <v>44</v>
      </c>
      <c r="J409" s="14">
        <f>(C409-VLOOKUP(H409,Riders!$A$2:$C$213,2,FALSE))/365</f>
        <v>24.336986301369862</v>
      </c>
      <c r="K409" s="4">
        <v>12</v>
      </c>
    </row>
    <row r="410" spans="1:11">
      <c r="A410" s="4" t="s">
        <v>5880</v>
      </c>
      <c r="B410" s="4">
        <v>2020</v>
      </c>
      <c r="C410" s="24">
        <v>44413</v>
      </c>
      <c r="D410" s="4" t="s">
        <v>5881</v>
      </c>
      <c r="E410" s="4" t="s">
        <v>5869</v>
      </c>
      <c r="F410" s="4">
        <v>1</v>
      </c>
      <c r="G410" s="4">
        <v>1</v>
      </c>
      <c r="H410" s="4" t="s">
        <v>80</v>
      </c>
      <c r="I410" s="4" t="s">
        <v>65</v>
      </c>
      <c r="J410" s="4">
        <v>34.200000000000003</v>
      </c>
      <c r="K410" s="4">
        <v>8</v>
      </c>
    </row>
    <row r="411" spans="1:11">
      <c r="A411" s="4" t="s">
        <v>5880</v>
      </c>
      <c r="B411" s="4">
        <v>2020</v>
      </c>
      <c r="C411" s="24">
        <v>44413</v>
      </c>
      <c r="D411" s="4" t="s">
        <v>5881</v>
      </c>
      <c r="E411" s="4" t="s">
        <v>5869</v>
      </c>
      <c r="F411" s="4">
        <v>1</v>
      </c>
      <c r="G411" s="4">
        <v>2</v>
      </c>
      <c r="H411" s="4" t="s">
        <v>30</v>
      </c>
      <c r="I411" s="4" t="s">
        <v>31</v>
      </c>
      <c r="J411" s="4">
        <v>25.3</v>
      </c>
      <c r="K411" s="4">
        <v>4</v>
      </c>
    </row>
    <row r="412" spans="1:11">
      <c r="A412" s="4" t="s">
        <v>5880</v>
      </c>
      <c r="B412" s="4">
        <v>2020</v>
      </c>
      <c r="C412" s="24">
        <v>44413</v>
      </c>
      <c r="D412" s="4" t="s">
        <v>5881</v>
      </c>
      <c r="E412" s="4" t="s">
        <v>5869</v>
      </c>
      <c r="F412" s="4">
        <v>1</v>
      </c>
      <c r="G412" s="4">
        <v>3</v>
      </c>
      <c r="H412" s="4" t="s">
        <v>113</v>
      </c>
      <c r="I412" s="4" t="s">
        <v>121</v>
      </c>
      <c r="J412" s="4">
        <v>26.8</v>
      </c>
      <c r="K412" s="4">
        <v>10</v>
      </c>
    </row>
    <row r="413" spans="1:11">
      <c r="A413" s="4" t="s">
        <v>5880</v>
      </c>
      <c r="B413" s="4">
        <v>2020</v>
      </c>
      <c r="C413" s="24">
        <v>44413</v>
      </c>
      <c r="D413" s="4" t="s">
        <v>5881</v>
      </c>
      <c r="E413" s="4" t="s">
        <v>5869</v>
      </c>
      <c r="F413" s="4">
        <v>1</v>
      </c>
      <c r="G413" s="4">
        <v>4</v>
      </c>
      <c r="H413" s="4" t="s">
        <v>23</v>
      </c>
      <c r="I413" s="4" t="s">
        <v>15</v>
      </c>
      <c r="J413" s="4">
        <v>23.9</v>
      </c>
      <c r="K413" s="4">
        <v>7</v>
      </c>
    </row>
    <row r="414" spans="1:11">
      <c r="A414" s="4" t="s">
        <v>5880</v>
      </c>
      <c r="B414" s="4">
        <v>2020</v>
      </c>
      <c r="C414" s="24">
        <v>44413</v>
      </c>
      <c r="D414" s="4" t="s">
        <v>5881</v>
      </c>
      <c r="E414" s="4" t="s">
        <v>5869</v>
      </c>
      <c r="F414" s="4">
        <v>1</v>
      </c>
      <c r="G414" s="4">
        <v>5</v>
      </c>
      <c r="H414" s="4" t="s">
        <v>136</v>
      </c>
      <c r="I414" s="4" t="s">
        <v>25</v>
      </c>
      <c r="J414" s="4">
        <v>28.5</v>
      </c>
      <c r="K414" s="4">
        <v>13</v>
      </c>
    </row>
    <row r="415" spans="1:11">
      <c r="A415" s="4" t="s">
        <v>5880</v>
      </c>
      <c r="B415" s="4">
        <v>2020</v>
      </c>
      <c r="C415" s="24">
        <v>44413</v>
      </c>
      <c r="D415" s="4" t="s">
        <v>5881</v>
      </c>
      <c r="E415" s="4" t="s">
        <v>5869</v>
      </c>
      <c r="F415" s="4">
        <v>1</v>
      </c>
      <c r="G415" s="4">
        <v>6</v>
      </c>
      <c r="H415" s="4" t="s">
        <v>34</v>
      </c>
      <c r="I415" s="4" t="s">
        <v>19</v>
      </c>
      <c r="J415" s="4">
        <v>34</v>
      </c>
      <c r="K415" s="4">
        <v>16</v>
      </c>
    </row>
    <row r="416" spans="1:11">
      <c r="A416" s="4" t="s">
        <v>5880</v>
      </c>
      <c r="B416" s="4">
        <v>2020</v>
      </c>
      <c r="C416" s="24">
        <v>44413</v>
      </c>
      <c r="D416" s="4" t="s">
        <v>5881</v>
      </c>
      <c r="E416" s="4" t="s">
        <v>5869</v>
      </c>
      <c r="F416" s="4">
        <v>2</v>
      </c>
      <c r="G416" s="4">
        <v>1</v>
      </c>
      <c r="H416" s="4" t="s">
        <v>78</v>
      </c>
      <c r="I416" s="4" t="s">
        <v>19</v>
      </c>
      <c r="J416" s="4">
        <v>30.2</v>
      </c>
      <c r="K416" s="4">
        <v>1</v>
      </c>
    </row>
    <row r="417" spans="1:11">
      <c r="A417" s="4" t="s">
        <v>5880</v>
      </c>
      <c r="B417" s="4">
        <v>2020</v>
      </c>
      <c r="C417" s="24">
        <v>44413</v>
      </c>
      <c r="D417" s="4" t="s">
        <v>5881</v>
      </c>
      <c r="E417" s="4" t="s">
        <v>5869</v>
      </c>
      <c r="F417" s="4">
        <v>2</v>
      </c>
      <c r="G417" s="4">
        <v>2</v>
      </c>
      <c r="H417" s="4" t="s">
        <v>28</v>
      </c>
      <c r="I417" s="4" t="s">
        <v>29</v>
      </c>
      <c r="J417" s="4">
        <v>21.6</v>
      </c>
      <c r="K417" s="4">
        <v>2</v>
      </c>
    </row>
    <row r="418" spans="1:11">
      <c r="A418" s="4" t="s">
        <v>5880</v>
      </c>
      <c r="B418" s="4">
        <v>2020</v>
      </c>
      <c r="C418" s="24">
        <v>44413</v>
      </c>
      <c r="D418" s="4" t="s">
        <v>5881</v>
      </c>
      <c r="E418" s="4" t="s">
        <v>5869</v>
      </c>
      <c r="F418" s="4">
        <v>2</v>
      </c>
      <c r="G418" s="4">
        <v>3</v>
      </c>
      <c r="H418" s="4" t="s">
        <v>43</v>
      </c>
      <c r="I418" s="4" t="s">
        <v>44</v>
      </c>
      <c r="J418" s="4">
        <v>28.7</v>
      </c>
      <c r="K418" s="4">
        <v>11</v>
      </c>
    </row>
    <row r="419" spans="1:11">
      <c r="A419" s="4" t="s">
        <v>5880</v>
      </c>
      <c r="B419" s="4">
        <v>2020</v>
      </c>
      <c r="C419" s="24">
        <v>44413</v>
      </c>
      <c r="D419" s="4" t="s">
        <v>5881</v>
      </c>
      <c r="E419" s="4" t="s">
        <v>5869</v>
      </c>
      <c r="F419" s="4">
        <v>2</v>
      </c>
      <c r="G419" s="4">
        <v>4</v>
      </c>
      <c r="H419" s="4" t="s">
        <v>26</v>
      </c>
      <c r="I419" s="4" t="s">
        <v>27</v>
      </c>
      <c r="J419" s="4">
        <v>23.2</v>
      </c>
      <c r="K419" s="4">
        <v>3</v>
      </c>
    </row>
    <row r="420" spans="1:11">
      <c r="A420" s="4" t="s">
        <v>5880</v>
      </c>
      <c r="B420" s="4">
        <v>2020</v>
      </c>
      <c r="C420" s="24">
        <v>44413</v>
      </c>
      <c r="D420" s="4" t="s">
        <v>5881</v>
      </c>
      <c r="E420" s="4" t="s">
        <v>5869</v>
      </c>
      <c r="F420" s="4">
        <v>2</v>
      </c>
      <c r="G420" s="4">
        <v>5</v>
      </c>
      <c r="H420" s="4" t="s">
        <v>16</v>
      </c>
      <c r="I420" s="4" t="s">
        <v>17</v>
      </c>
      <c r="J420" s="4">
        <v>22.3</v>
      </c>
      <c r="K420" s="4">
        <v>13</v>
      </c>
    </row>
    <row r="421" spans="1:11">
      <c r="A421" s="4" t="s">
        <v>5880</v>
      </c>
      <c r="B421" s="4">
        <v>2020</v>
      </c>
      <c r="C421" s="24">
        <v>44413</v>
      </c>
      <c r="D421" s="4" t="s">
        <v>5881</v>
      </c>
      <c r="E421" s="4" t="s">
        <v>5869</v>
      </c>
      <c r="F421" s="4">
        <v>2</v>
      </c>
      <c r="G421" s="4">
        <v>6</v>
      </c>
      <c r="H421" s="4" t="s">
        <v>14</v>
      </c>
      <c r="I421" s="4" t="s">
        <v>15</v>
      </c>
      <c r="J421" s="4">
        <v>21.6</v>
      </c>
      <c r="K421" s="4">
        <v>16</v>
      </c>
    </row>
    <row r="422" spans="1:11">
      <c r="A422" s="4" t="s">
        <v>5880</v>
      </c>
      <c r="B422" s="4">
        <v>2020</v>
      </c>
      <c r="C422" s="24">
        <v>44413</v>
      </c>
      <c r="D422" s="4" t="s">
        <v>5881</v>
      </c>
      <c r="E422" s="4" t="s">
        <v>5869</v>
      </c>
      <c r="F422" s="4">
        <v>3</v>
      </c>
      <c r="G422" s="4">
        <v>1</v>
      </c>
      <c r="H422" s="4" t="s">
        <v>33</v>
      </c>
      <c r="I422" s="4" t="s">
        <v>27</v>
      </c>
      <c r="J422" s="4">
        <v>27.7</v>
      </c>
      <c r="K422" s="4">
        <v>5</v>
      </c>
    </row>
    <row r="423" spans="1:11">
      <c r="A423" s="4" t="s">
        <v>5880</v>
      </c>
      <c r="B423" s="4">
        <v>2020</v>
      </c>
      <c r="C423" s="24">
        <v>44413</v>
      </c>
      <c r="D423" s="4" t="s">
        <v>5881</v>
      </c>
      <c r="E423" s="4" t="s">
        <v>5869</v>
      </c>
      <c r="F423" s="4">
        <v>3</v>
      </c>
      <c r="G423" s="4">
        <v>2</v>
      </c>
      <c r="H423" s="4" t="s">
        <v>542</v>
      </c>
      <c r="I423" s="4" t="s">
        <v>36</v>
      </c>
      <c r="J423" s="4">
        <v>33.5</v>
      </c>
      <c r="K423" s="4">
        <v>9</v>
      </c>
    </row>
    <row r="424" spans="1:11">
      <c r="A424" s="4" t="s">
        <v>5880</v>
      </c>
      <c r="B424" s="4">
        <v>2020</v>
      </c>
      <c r="C424" s="24">
        <v>44413</v>
      </c>
      <c r="D424" s="4" t="s">
        <v>5881</v>
      </c>
      <c r="E424" s="4" t="s">
        <v>5869</v>
      </c>
      <c r="F424" s="4">
        <v>3</v>
      </c>
      <c r="G424" s="4">
        <v>3</v>
      </c>
      <c r="H424" s="4" t="s">
        <v>137</v>
      </c>
      <c r="I424" s="4" t="s">
        <v>38</v>
      </c>
      <c r="J424" s="4">
        <v>30.5</v>
      </c>
      <c r="K424" s="4">
        <v>12</v>
      </c>
    </row>
    <row r="425" spans="1:11">
      <c r="A425" s="4" t="s">
        <v>5880</v>
      </c>
      <c r="B425" s="4">
        <v>2020</v>
      </c>
      <c r="C425" s="24">
        <v>44413</v>
      </c>
      <c r="D425" s="4" t="s">
        <v>5881</v>
      </c>
      <c r="E425" s="4" t="s">
        <v>5869</v>
      </c>
      <c r="F425" s="4">
        <v>3</v>
      </c>
      <c r="G425" s="4">
        <v>4</v>
      </c>
      <c r="H425" s="4" t="s">
        <v>150</v>
      </c>
      <c r="I425" s="4" t="s">
        <v>31</v>
      </c>
      <c r="J425" s="4">
        <v>33.1</v>
      </c>
      <c r="K425" s="4">
        <v>6</v>
      </c>
    </row>
    <row r="426" spans="1:11">
      <c r="A426" s="4" t="s">
        <v>5880</v>
      </c>
      <c r="B426" s="4">
        <v>2020</v>
      </c>
      <c r="C426" s="24">
        <v>44413</v>
      </c>
      <c r="D426" s="4" t="s">
        <v>5881</v>
      </c>
      <c r="E426" s="4" t="s">
        <v>5869</v>
      </c>
      <c r="F426" s="4">
        <v>3</v>
      </c>
      <c r="G426" s="4">
        <v>5</v>
      </c>
      <c r="H426" s="4" t="s">
        <v>83</v>
      </c>
      <c r="I426" s="4" t="s">
        <v>67</v>
      </c>
      <c r="J426" s="4">
        <v>28.9</v>
      </c>
      <c r="K426" s="4">
        <v>13</v>
      </c>
    </row>
    <row r="427" spans="1:11">
      <c r="A427" s="4" t="s">
        <v>5880</v>
      </c>
      <c r="B427" s="4">
        <v>2020</v>
      </c>
      <c r="C427" s="24">
        <v>44413</v>
      </c>
      <c r="D427" s="4" t="s">
        <v>5881</v>
      </c>
      <c r="E427" s="4" t="s">
        <v>5869</v>
      </c>
      <c r="F427" s="4">
        <v>3</v>
      </c>
      <c r="G427" s="4">
        <v>6</v>
      </c>
      <c r="H427" s="4" t="s">
        <v>97</v>
      </c>
      <c r="I427" s="4" t="s">
        <v>40</v>
      </c>
      <c r="J427" s="4">
        <v>27.5</v>
      </c>
      <c r="K427" s="4">
        <v>16</v>
      </c>
    </row>
    <row r="428" spans="1:11">
      <c r="A428" s="4" t="s">
        <v>5880</v>
      </c>
      <c r="B428" s="4">
        <v>2020</v>
      </c>
      <c r="C428" s="24">
        <v>44413</v>
      </c>
      <c r="D428" s="4" t="s">
        <v>5881</v>
      </c>
      <c r="E428" s="4" t="s">
        <v>5870</v>
      </c>
      <c r="F428" s="4">
        <v>1</v>
      </c>
      <c r="G428" s="4">
        <v>1</v>
      </c>
      <c r="H428" s="4" t="s">
        <v>30</v>
      </c>
      <c r="I428" s="4" t="s">
        <v>31</v>
      </c>
      <c r="J428" s="4">
        <v>25.3</v>
      </c>
      <c r="K428" s="4">
        <v>4</v>
      </c>
    </row>
    <row r="429" spans="1:11">
      <c r="A429" s="4" t="s">
        <v>5880</v>
      </c>
      <c r="B429" s="4">
        <v>2020</v>
      </c>
      <c r="C429" s="24">
        <v>44413</v>
      </c>
      <c r="D429" s="4" t="s">
        <v>5881</v>
      </c>
      <c r="E429" s="4" t="s">
        <v>5870</v>
      </c>
      <c r="F429" s="4">
        <v>1</v>
      </c>
      <c r="G429" s="4">
        <v>2</v>
      </c>
      <c r="H429" s="4" t="s">
        <v>28</v>
      </c>
      <c r="I429" s="4" t="s">
        <v>29</v>
      </c>
      <c r="J429" s="4">
        <v>21.6</v>
      </c>
      <c r="K429" s="4">
        <v>2</v>
      </c>
    </row>
    <row r="430" spans="1:11">
      <c r="A430" s="4" t="s">
        <v>5880</v>
      </c>
      <c r="B430" s="4">
        <v>2020</v>
      </c>
      <c r="C430" s="24">
        <v>44413</v>
      </c>
      <c r="D430" s="4" t="s">
        <v>5881</v>
      </c>
      <c r="E430" s="4" t="s">
        <v>5870</v>
      </c>
      <c r="F430" s="4">
        <v>1</v>
      </c>
      <c r="G430" s="4">
        <v>3</v>
      </c>
      <c r="H430" s="4" t="s">
        <v>150</v>
      </c>
      <c r="I430" s="4" t="s">
        <v>31</v>
      </c>
      <c r="J430" s="4">
        <v>33.1</v>
      </c>
      <c r="K430" s="4">
        <v>6</v>
      </c>
    </row>
    <row r="431" spans="1:11">
      <c r="A431" s="4" t="s">
        <v>5880</v>
      </c>
      <c r="B431" s="4">
        <v>2020</v>
      </c>
      <c r="C431" s="24">
        <v>44413</v>
      </c>
      <c r="D431" s="4" t="s">
        <v>5881</v>
      </c>
      <c r="E431" s="4" t="s">
        <v>5870</v>
      </c>
      <c r="F431" s="4">
        <v>1</v>
      </c>
      <c r="G431" s="4">
        <v>4</v>
      </c>
      <c r="H431" s="4" t="s">
        <v>43</v>
      </c>
      <c r="I431" s="4" t="s">
        <v>44</v>
      </c>
      <c r="J431" s="4">
        <v>28.7</v>
      </c>
      <c r="K431" s="4">
        <v>11</v>
      </c>
    </row>
    <row r="432" spans="1:11">
      <c r="A432" s="4" t="s">
        <v>5880</v>
      </c>
      <c r="B432" s="4">
        <v>2020</v>
      </c>
      <c r="C432" s="24">
        <v>44413</v>
      </c>
      <c r="D432" s="4" t="s">
        <v>5881</v>
      </c>
      <c r="E432" s="4" t="s">
        <v>5870</v>
      </c>
      <c r="F432" s="4">
        <v>1</v>
      </c>
      <c r="G432" s="4">
        <v>5</v>
      </c>
      <c r="H432" s="4" t="s">
        <v>80</v>
      </c>
      <c r="I432" s="4" t="s">
        <v>65</v>
      </c>
      <c r="J432" s="4">
        <v>34.200000000000003</v>
      </c>
      <c r="K432" s="4">
        <v>8</v>
      </c>
    </row>
    <row r="433" spans="1:11">
      <c r="A433" s="4" t="s">
        <v>5880</v>
      </c>
      <c r="B433" s="4">
        <v>2020</v>
      </c>
      <c r="C433" s="24">
        <v>44413</v>
      </c>
      <c r="D433" s="4" t="s">
        <v>5881</v>
      </c>
      <c r="E433" s="4" t="s">
        <v>5870</v>
      </c>
      <c r="F433" s="4">
        <v>1</v>
      </c>
      <c r="G433" s="4">
        <v>6</v>
      </c>
      <c r="H433" s="4" t="s">
        <v>137</v>
      </c>
      <c r="I433" s="4" t="s">
        <v>38</v>
      </c>
      <c r="J433" s="4">
        <v>30.5</v>
      </c>
      <c r="K433" s="4">
        <v>12</v>
      </c>
    </row>
    <row r="434" spans="1:11">
      <c r="A434" s="4" t="s">
        <v>5880</v>
      </c>
      <c r="B434" s="4">
        <v>2020</v>
      </c>
      <c r="C434" s="24">
        <v>44413</v>
      </c>
      <c r="D434" s="4" t="s">
        <v>5881</v>
      </c>
      <c r="E434" s="4" t="s">
        <v>5870</v>
      </c>
      <c r="F434" s="4">
        <v>2</v>
      </c>
      <c r="G434" s="4">
        <v>1</v>
      </c>
      <c r="H434" s="4" t="s">
        <v>78</v>
      </c>
      <c r="I434" s="4" t="s">
        <v>19</v>
      </c>
      <c r="J434" s="4">
        <v>30.2</v>
      </c>
      <c r="K434" s="4">
        <v>1</v>
      </c>
    </row>
    <row r="435" spans="1:11">
      <c r="A435" s="4" t="s">
        <v>5880</v>
      </c>
      <c r="B435" s="4">
        <v>2020</v>
      </c>
      <c r="C435" s="24">
        <v>44413</v>
      </c>
      <c r="D435" s="4" t="s">
        <v>5881</v>
      </c>
      <c r="E435" s="4" t="s">
        <v>5870</v>
      </c>
      <c r="F435" s="4">
        <v>2</v>
      </c>
      <c r="G435" s="4">
        <v>2</v>
      </c>
      <c r="H435" s="4" t="s">
        <v>33</v>
      </c>
      <c r="I435" s="4" t="s">
        <v>27</v>
      </c>
      <c r="J435" s="4">
        <v>27.7</v>
      </c>
      <c r="K435" s="4">
        <v>5</v>
      </c>
    </row>
    <row r="436" spans="1:11">
      <c r="A436" s="4" t="s">
        <v>5880</v>
      </c>
      <c r="B436" s="4">
        <v>2020</v>
      </c>
      <c r="C436" s="24">
        <v>44413</v>
      </c>
      <c r="D436" s="4" t="s">
        <v>5881</v>
      </c>
      <c r="E436" s="4" t="s">
        <v>5870</v>
      </c>
      <c r="F436" s="4">
        <v>2</v>
      </c>
      <c r="G436" s="4">
        <v>3</v>
      </c>
      <c r="H436" s="4" t="s">
        <v>26</v>
      </c>
      <c r="I436" s="4" t="s">
        <v>27</v>
      </c>
      <c r="J436" s="4">
        <v>23.2</v>
      </c>
      <c r="K436" s="4">
        <v>3</v>
      </c>
    </row>
    <row r="437" spans="1:11">
      <c r="A437" s="4" t="s">
        <v>5880</v>
      </c>
      <c r="B437" s="4">
        <v>2020</v>
      </c>
      <c r="C437" s="24">
        <v>44413</v>
      </c>
      <c r="D437" s="4" t="s">
        <v>5881</v>
      </c>
      <c r="E437" s="4" t="s">
        <v>5870</v>
      </c>
      <c r="F437" s="4">
        <v>2</v>
      </c>
      <c r="G437" s="4">
        <v>4</v>
      </c>
      <c r="H437" s="4" t="s">
        <v>113</v>
      </c>
      <c r="I437" s="4" t="s">
        <v>121</v>
      </c>
      <c r="J437" s="4">
        <v>26.8</v>
      </c>
      <c r="K437" s="4">
        <v>10</v>
      </c>
    </row>
    <row r="438" spans="1:11">
      <c r="A438" s="4" t="s">
        <v>5880</v>
      </c>
      <c r="B438" s="4">
        <v>2020</v>
      </c>
      <c r="C438" s="24">
        <v>44413</v>
      </c>
      <c r="D438" s="4" t="s">
        <v>5881</v>
      </c>
      <c r="E438" s="4" t="s">
        <v>5870</v>
      </c>
      <c r="F438" s="4">
        <v>2</v>
      </c>
      <c r="G438" s="4">
        <v>5</v>
      </c>
      <c r="H438" s="4" t="s">
        <v>542</v>
      </c>
      <c r="I438" s="4" t="s">
        <v>36</v>
      </c>
      <c r="J438" s="4">
        <v>33.5</v>
      </c>
      <c r="K438" s="4">
        <v>9</v>
      </c>
    </row>
    <row r="439" spans="1:11">
      <c r="A439" s="4" t="s">
        <v>5880</v>
      </c>
      <c r="B439" s="4">
        <v>2020</v>
      </c>
      <c r="C439" s="24">
        <v>44413</v>
      </c>
      <c r="D439" s="4" t="s">
        <v>5881</v>
      </c>
      <c r="E439" s="4" t="s">
        <v>5870</v>
      </c>
      <c r="F439" s="4">
        <v>2</v>
      </c>
      <c r="G439" s="4">
        <v>6</v>
      </c>
      <c r="H439" s="4" t="s">
        <v>23</v>
      </c>
      <c r="I439" s="4" t="s">
        <v>15</v>
      </c>
      <c r="J439" s="4">
        <v>23.9</v>
      </c>
      <c r="K439" s="4">
        <v>7</v>
      </c>
    </row>
    <row r="440" spans="1:11">
      <c r="A440" s="4" t="s">
        <v>5880</v>
      </c>
      <c r="B440" s="4">
        <v>2020</v>
      </c>
      <c r="C440" s="24">
        <v>44413</v>
      </c>
      <c r="D440" s="4" t="s">
        <v>5881</v>
      </c>
      <c r="E440" s="4" t="s">
        <v>383</v>
      </c>
      <c r="F440" s="4">
        <v>1</v>
      </c>
      <c r="G440" s="4">
        <v>1</v>
      </c>
      <c r="H440" s="4" t="s">
        <v>78</v>
      </c>
      <c r="I440" s="4" t="s">
        <v>19</v>
      </c>
      <c r="J440" s="4">
        <v>30.2</v>
      </c>
      <c r="K440" s="4">
        <v>1</v>
      </c>
    </row>
    <row r="441" spans="1:11">
      <c r="A441" s="4" t="s">
        <v>5880</v>
      </c>
      <c r="B441" s="4">
        <v>2020</v>
      </c>
      <c r="C441" s="24">
        <v>44413</v>
      </c>
      <c r="D441" s="4" t="s">
        <v>5881</v>
      </c>
      <c r="E441" s="4" t="s">
        <v>383</v>
      </c>
      <c r="F441" s="4">
        <v>1</v>
      </c>
      <c r="G441" s="4">
        <v>2</v>
      </c>
      <c r="H441" s="4" t="s">
        <v>28</v>
      </c>
      <c r="I441" s="4" t="s">
        <v>29</v>
      </c>
      <c r="J441" s="4">
        <v>21.6</v>
      </c>
      <c r="K441" s="4">
        <v>2</v>
      </c>
    </row>
    <row r="442" spans="1:11">
      <c r="A442" s="4" t="s">
        <v>5880</v>
      </c>
      <c r="B442" s="4">
        <v>2020</v>
      </c>
      <c r="C442" s="24">
        <v>44413</v>
      </c>
      <c r="D442" s="4" t="s">
        <v>5881</v>
      </c>
      <c r="E442" s="4" t="s">
        <v>383</v>
      </c>
      <c r="F442" s="4">
        <v>1</v>
      </c>
      <c r="G442" s="4">
        <v>3</v>
      </c>
      <c r="H442" s="4" t="s">
        <v>26</v>
      </c>
      <c r="I442" s="4" t="s">
        <v>27</v>
      </c>
      <c r="J442" s="4">
        <v>23.2</v>
      </c>
      <c r="K442" s="4">
        <v>3</v>
      </c>
    </row>
    <row r="443" spans="1:11">
      <c r="A443" s="4" t="s">
        <v>5880</v>
      </c>
      <c r="B443" s="4">
        <v>2020</v>
      </c>
      <c r="C443" s="24">
        <v>44413</v>
      </c>
      <c r="D443" s="4" t="s">
        <v>5881</v>
      </c>
      <c r="E443" s="4" t="s">
        <v>383</v>
      </c>
      <c r="F443" s="4">
        <v>1</v>
      </c>
      <c r="G443" s="4">
        <v>4</v>
      </c>
      <c r="H443" s="4" t="s">
        <v>30</v>
      </c>
      <c r="I443" s="4" t="s">
        <v>31</v>
      </c>
      <c r="J443" s="4">
        <v>25.3</v>
      </c>
      <c r="K443" s="4">
        <v>4</v>
      </c>
    </row>
    <row r="444" spans="1:11">
      <c r="A444" s="4" t="s">
        <v>5880</v>
      </c>
      <c r="B444" s="4">
        <v>2020</v>
      </c>
      <c r="C444" s="24">
        <v>44413</v>
      </c>
      <c r="D444" s="4" t="s">
        <v>5881</v>
      </c>
      <c r="E444" s="4" t="s">
        <v>383</v>
      </c>
      <c r="F444" s="4">
        <v>1</v>
      </c>
      <c r="G444" s="4">
        <v>5</v>
      </c>
      <c r="H444" s="4" t="s">
        <v>33</v>
      </c>
      <c r="I444" s="4" t="s">
        <v>27</v>
      </c>
      <c r="J444" s="4">
        <v>27.7</v>
      </c>
      <c r="K444" s="4">
        <v>5</v>
      </c>
    </row>
    <row r="445" spans="1:11">
      <c r="A445" s="4" t="s">
        <v>5880</v>
      </c>
      <c r="B445" s="4">
        <v>2020</v>
      </c>
      <c r="C445" s="24">
        <v>44413</v>
      </c>
      <c r="D445" s="4" t="s">
        <v>5881</v>
      </c>
      <c r="E445" s="4" t="s">
        <v>383</v>
      </c>
      <c r="F445" s="4">
        <v>1</v>
      </c>
      <c r="G445" s="4">
        <v>6</v>
      </c>
      <c r="H445" s="4" t="s">
        <v>150</v>
      </c>
      <c r="I445" s="4" t="s">
        <v>31</v>
      </c>
      <c r="J445" s="4">
        <v>33.1</v>
      </c>
      <c r="K445" s="4">
        <v>6</v>
      </c>
    </row>
    <row r="446" spans="1:11">
      <c r="A446" s="4" t="s">
        <v>5880</v>
      </c>
      <c r="B446" s="4">
        <v>2020</v>
      </c>
      <c r="C446" s="24">
        <v>44413</v>
      </c>
      <c r="D446" s="4" t="s">
        <v>5881</v>
      </c>
      <c r="E446" s="4" t="s">
        <v>383</v>
      </c>
      <c r="F446" s="4">
        <v>2</v>
      </c>
      <c r="G446" s="4">
        <v>1</v>
      </c>
      <c r="H446" s="4" t="s">
        <v>23</v>
      </c>
      <c r="I446" s="4" t="s">
        <v>15</v>
      </c>
      <c r="J446" s="4">
        <v>23.9</v>
      </c>
      <c r="K446" s="4">
        <v>7</v>
      </c>
    </row>
    <row r="447" spans="1:11">
      <c r="A447" s="4" t="s">
        <v>5880</v>
      </c>
      <c r="B447" s="4">
        <v>2020</v>
      </c>
      <c r="C447" s="24">
        <v>44413</v>
      </c>
      <c r="D447" s="4" t="s">
        <v>5881</v>
      </c>
      <c r="E447" s="4" t="s">
        <v>383</v>
      </c>
      <c r="F447" s="4">
        <v>2</v>
      </c>
      <c r="G447" s="4">
        <v>2</v>
      </c>
      <c r="H447" s="4" t="s">
        <v>80</v>
      </c>
      <c r="I447" s="4" t="s">
        <v>65</v>
      </c>
      <c r="J447" s="4">
        <v>34.200000000000003</v>
      </c>
      <c r="K447" s="4">
        <v>8</v>
      </c>
    </row>
    <row r="448" spans="1:11">
      <c r="A448" s="4" t="s">
        <v>5880</v>
      </c>
      <c r="B448" s="4">
        <v>2020</v>
      </c>
      <c r="C448" s="24">
        <v>44413</v>
      </c>
      <c r="D448" s="4" t="s">
        <v>5881</v>
      </c>
      <c r="E448" s="4" t="s">
        <v>383</v>
      </c>
      <c r="F448" s="4">
        <v>2</v>
      </c>
      <c r="G448" s="4">
        <v>3</v>
      </c>
      <c r="H448" s="4" t="s">
        <v>542</v>
      </c>
      <c r="I448" s="4" t="s">
        <v>36</v>
      </c>
      <c r="J448" s="4">
        <v>33.5</v>
      </c>
      <c r="K448" s="4">
        <v>9</v>
      </c>
    </row>
    <row r="449" spans="1:11">
      <c r="A449" s="4" t="s">
        <v>5880</v>
      </c>
      <c r="B449" s="4">
        <v>2020</v>
      </c>
      <c r="C449" s="24">
        <v>44413</v>
      </c>
      <c r="D449" s="4" t="s">
        <v>5881</v>
      </c>
      <c r="E449" s="4" t="s">
        <v>383</v>
      </c>
      <c r="F449" s="4">
        <v>2</v>
      </c>
      <c r="G449" s="4">
        <v>4</v>
      </c>
      <c r="H449" s="4" t="s">
        <v>113</v>
      </c>
      <c r="I449" s="4" t="s">
        <v>121</v>
      </c>
      <c r="J449" s="4">
        <v>26.8</v>
      </c>
      <c r="K449" s="4">
        <v>10</v>
      </c>
    </row>
    <row r="450" spans="1:11">
      <c r="A450" s="4" t="s">
        <v>5880</v>
      </c>
      <c r="B450" s="4">
        <v>2020</v>
      </c>
      <c r="C450" s="24">
        <v>44413</v>
      </c>
      <c r="D450" s="4" t="s">
        <v>5881</v>
      </c>
      <c r="E450" s="4" t="s">
        <v>383</v>
      </c>
      <c r="F450" s="4">
        <v>2</v>
      </c>
      <c r="G450" s="4">
        <v>5</v>
      </c>
      <c r="H450" s="4" t="s">
        <v>43</v>
      </c>
      <c r="I450" s="4" t="s">
        <v>44</v>
      </c>
      <c r="J450" s="4">
        <v>28.7</v>
      </c>
      <c r="K450" s="4">
        <v>11</v>
      </c>
    </row>
    <row r="451" spans="1:11">
      <c r="A451" s="4" t="s">
        <v>5880</v>
      </c>
      <c r="B451" s="4">
        <v>2020</v>
      </c>
      <c r="C451" s="24">
        <v>44413</v>
      </c>
      <c r="D451" s="4" t="s">
        <v>5881</v>
      </c>
      <c r="E451" s="4" t="s">
        <v>383</v>
      </c>
      <c r="F451" s="4">
        <v>2</v>
      </c>
      <c r="G451" s="4">
        <v>6</v>
      </c>
      <c r="H451" s="4" t="s">
        <v>137</v>
      </c>
      <c r="I451" s="4" t="s">
        <v>38</v>
      </c>
      <c r="J451" s="4">
        <v>30.5</v>
      </c>
      <c r="K451" s="4">
        <v>12</v>
      </c>
    </row>
    <row r="452" spans="1:11">
      <c r="A452" s="4" t="s">
        <v>5880</v>
      </c>
      <c r="B452" s="4">
        <v>2020</v>
      </c>
      <c r="C452" s="24">
        <v>44412</v>
      </c>
      <c r="D452" s="4" t="s">
        <v>5881</v>
      </c>
      <c r="E452" s="4" t="s">
        <v>595</v>
      </c>
      <c r="F452" s="4">
        <v>1</v>
      </c>
      <c r="G452" s="4">
        <v>1</v>
      </c>
      <c r="H452" s="4" t="s">
        <v>34</v>
      </c>
      <c r="I452" s="4" t="s">
        <v>19</v>
      </c>
      <c r="J452" s="4">
        <v>34</v>
      </c>
      <c r="K452" s="4">
        <v>16</v>
      </c>
    </row>
    <row r="453" spans="1:11">
      <c r="A453" s="4" t="s">
        <v>5880</v>
      </c>
      <c r="B453" s="4">
        <v>2020</v>
      </c>
      <c r="C453" s="24">
        <v>44412</v>
      </c>
      <c r="D453" s="4" t="s">
        <v>5881</v>
      </c>
      <c r="E453" s="4" t="s">
        <v>595</v>
      </c>
      <c r="F453" s="4">
        <v>1</v>
      </c>
      <c r="G453" s="4">
        <v>2</v>
      </c>
      <c r="H453" s="4" t="s">
        <v>137</v>
      </c>
      <c r="I453" s="4" t="s">
        <v>38</v>
      </c>
      <c r="J453" s="4">
        <v>30.5</v>
      </c>
      <c r="K453" s="4">
        <v>12</v>
      </c>
    </row>
    <row r="454" spans="1:11">
      <c r="A454" s="4" t="s">
        <v>5880</v>
      </c>
      <c r="B454" s="4">
        <v>2020</v>
      </c>
      <c r="C454" s="24">
        <v>44412</v>
      </c>
      <c r="D454" s="4" t="s">
        <v>5881</v>
      </c>
      <c r="E454" s="4" t="s">
        <v>595</v>
      </c>
      <c r="F454" s="4">
        <v>1</v>
      </c>
      <c r="G454" s="4">
        <v>3</v>
      </c>
      <c r="H454" s="4" t="s">
        <v>178</v>
      </c>
      <c r="I454" s="4" t="s">
        <v>159</v>
      </c>
      <c r="J454" s="4">
        <v>29.5</v>
      </c>
      <c r="K454" s="4">
        <v>19</v>
      </c>
    </row>
    <row r="455" spans="1:11">
      <c r="A455" s="4" t="s">
        <v>5880</v>
      </c>
      <c r="B455" s="4">
        <v>2020</v>
      </c>
      <c r="C455" s="24">
        <v>44412</v>
      </c>
      <c r="D455" s="4" t="s">
        <v>5881</v>
      </c>
      <c r="E455" s="4" t="s">
        <v>595</v>
      </c>
      <c r="F455" s="4">
        <v>1</v>
      </c>
      <c r="G455" s="4">
        <v>4</v>
      </c>
      <c r="H455" s="4" t="s">
        <v>132</v>
      </c>
      <c r="I455" s="4" t="s">
        <v>65</v>
      </c>
      <c r="J455" s="4">
        <v>31</v>
      </c>
      <c r="K455" s="4">
        <v>23</v>
      </c>
    </row>
    <row r="456" spans="1:11">
      <c r="A456" s="4" t="s">
        <v>5880</v>
      </c>
      <c r="B456" s="4">
        <v>2020</v>
      </c>
      <c r="C456" s="24">
        <v>44412</v>
      </c>
      <c r="D456" s="4" t="s">
        <v>5881</v>
      </c>
      <c r="E456" s="4" t="s">
        <v>595</v>
      </c>
      <c r="F456" s="4">
        <v>1</v>
      </c>
      <c r="G456" s="4">
        <v>5</v>
      </c>
      <c r="H456" s="4" t="s">
        <v>136</v>
      </c>
      <c r="I456" s="4" t="s">
        <v>25</v>
      </c>
      <c r="J456" s="4">
        <v>28.5</v>
      </c>
      <c r="K456" s="4">
        <v>13</v>
      </c>
    </row>
    <row r="457" spans="1:11">
      <c r="A457" s="4" t="s">
        <v>5880</v>
      </c>
      <c r="B457" s="4">
        <v>2020</v>
      </c>
      <c r="C457" s="24">
        <v>44412</v>
      </c>
      <c r="D457" s="4" t="s">
        <v>5881</v>
      </c>
      <c r="E457" s="4" t="s">
        <v>595</v>
      </c>
      <c r="F457" s="4">
        <v>2</v>
      </c>
      <c r="G457" s="4">
        <v>1</v>
      </c>
      <c r="H457" s="4" t="s">
        <v>14</v>
      </c>
      <c r="I457" s="4" t="s">
        <v>15</v>
      </c>
      <c r="J457" s="4">
        <v>21.6</v>
      </c>
      <c r="K457" s="4">
        <v>16</v>
      </c>
    </row>
    <row r="458" spans="1:11">
      <c r="A458" s="4" t="s">
        <v>5880</v>
      </c>
      <c r="B458" s="4">
        <v>2020</v>
      </c>
      <c r="C458" s="24">
        <v>44412</v>
      </c>
      <c r="D458" s="4" t="s">
        <v>5881</v>
      </c>
      <c r="E458" s="4" t="s">
        <v>595</v>
      </c>
      <c r="F458" s="4">
        <v>2</v>
      </c>
      <c r="G458" s="4">
        <v>2</v>
      </c>
      <c r="H458" s="4" t="s">
        <v>113</v>
      </c>
      <c r="I458" s="4" t="s">
        <v>121</v>
      </c>
      <c r="J458" s="4">
        <v>26.8</v>
      </c>
      <c r="K458" s="4">
        <v>10</v>
      </c>
    </row>
    <row r="459" spans="1:11">
      <c r="A459" s="4" t="s">
        <v>5880</v>
      </c>
      <c r="B459" s="4">
        <v>2020</v>
      </c>
      <c r="C459" s="24">
        <v>44412</v>
      </c>
      <c r="D459" s="4" t="s">
        <v>5881</v>
      </c>
      <c r="E459" s="4" t="s">
        <v>595</v>
      </c>
      <c r="F459" s="4">
        <v>2</v>
      </c>
      <c r="G459" s="4">
        <v>3</v>
      </c>
      <c r="H459" s="4" t="s">
        <v>80</v>
      </c>
      <c r="I459" s="4" t="s">
        <v>65</v>
      </c>
      <c r="J459" s="4">
        <v>34.200000000000003</v>
      </c>
      <c r="K459" s="4">
        <v>8</v>
      </c>
    </row>
    <row r="460" spans="1:11">
      <c r="A460" s="4" t="s">
        <v>5880</v>
      </c>
      <c r="B460" s="4">
        <v>2020</v>
      </c>
      <c r="C460" s="24">
        <v>44412</v>
      </c>
      <c r="D460" s="4" t="s">
        <v>5881</v>
      </c>
      <c r="E460" s="4" t="s">
        <v>595</v>
      </c>
      <c r="F460" s="4">
        <v>2</v>
      </c>
      <c r="G460" s="4">
        <v>4</v>
      </c>
      <c r="H460" s="4" t="s">
        <v>543</v>
      </c>
      <c r="I460" s="4" t="s">
        <v>145</v>
      </c>
      <c r="J460" s="4">
        <v>33.700000000000003</v>
      </c>
      <c r="K460" s="4">
        <v>27</v>
      </c>
    </row>
    <row r="461" spans="1:11">
      <c r="A461" s="4" t="s">
        <v>5880</v>
      </c>
      <c r="B461" s="4">
        <v>2020</v>
      </c>
      <c r="C461" s="24">
        <v>44412</v>
      </c>
      <c r="D461" s="4" t="s">
        <v>5881</v>
      </c>
      <c r="E461" s="4" t="s">
        <v>595</v>
      </c>
      <c r="F461" s="4">
        <v>2</v>
      </c>
      <c r="G461" s="4">
        <v>5</v>
      </c>
      <c r="H461" s="4" t="s">
        <v>338</v>
      </c>
      <c r="I461" s="4" t="s">
        <v>17</v>
      </c>
      <c r="J461" s="4">
        <v>28.8</v>
      </c>
      <c r="K461" s="4">
        <v>23</v>
      </c>
    </row>
    <row r="462" spans="1:11">
      <c r="A462" s="4" t="s">
        <v>5880</v>
      </c>
      <c r="B462" s="4">
        <v>2020</v>
      </c>
      <c r="C462" s="24">
        <v>44412</v>
      </c>
      <c r="D462" s="4" t="s">
        <v>5881</v>
      </c>
      <c r="E462" s="4" t="s">
        <v>595</v>
      </c>
      <c r="F462" s="4">
        <v>2</v>
      </c>
      <c r="G462" s="4">
        <v>6</v>
      </c>
      <c r="H462" s="4" t="s">
        <v>124</v>
      </c>
      <c r="I462" s="4" t="s">
        <v>123</v>
      </c>
      <c r="J462" s="4">
        <v>25.4</v>
      </c>
      <c r="K462" s="4">
        <v>27</v>
      </c>
    </row>
    <row r="463" spans="1:11">
      <c r="A463" s="4" t="s">
        <v>5880</v>
      </c>
      <c r="B463" s="4">
        <v>2020</v>
      </c>
      <c r="C463" s="24">
        <v>44412</v>
      </c>
      <c r="D463" s="4" t="s">
        <v>5881</v>
      </c>
      <c r="E463" s="4" t="s">
        <v>595</v>
      </c>
      <c r="F463" s="4">
        <v>3</v>
      </c>
      <c r="G463" s="4">
        <v>1</v>
      </c>
      <c r="H463" s="4" t="s">
        <v>33</v>
      </c>
      <c r="I463" s="4" t="s">
        <v>27</v>
      </c>
      <c r="J463" s="4">
        <v>27.7</v>
      </c>
      <c r="K463" s="4">
        <v>5</v>
      </c>
    </row>
    <row r="464" spans="1:11">
      <c r="A464" s="4" t="s">
        <v>5880</v>
      </c>
      <c r="B464" s="4">
        <v>2020</v>
      </c>
      <c r="C464" s="24">
        <v>44412</v>
      </c>
      <c r="D464" s="4" t="s">
        <v>5881</v>
      </c>
      <c r="E464" s="4" t="s">
        <v>595</v>
      </c>
      <c r="F464" s="4">
        <v>3</v>
      </c>
      <c r="G464" s="4">
        <v>2</v>
      </c>
      <c r="H464" s="4" t="s">
        <v>43</v>
      </c>
      <c r="I464" s="4" t="s">
        <v>44</v>
      </c>
      <c r="J464" s="4">
        <v>28.7</v>
      </c>
      <c r="K464" s="4">
        <v>11</v>
      </c>
    </row>
    <row r="465" spans="1:11">
      <c r="A465" s="4" t="s">
        <v>5880</v>
      </c>
      <c r="B465" s="4">
        <v>2020</v>
      </c>
      <c r="C465" s="24">
        <v>44412</v>
      </c>
      <c r="D465" s="4" t="s">
        <v>5881</v>
      </c>
      <c r="E465" s="4" t="s">
        <v>595</v>
      </c>
      <c r="F465" s="4">
        <v>3</v>
      </c>
      <c r="G465" s="4">
        <v>3</v>
      </c>
      <c r="H465" s="4" t="s">
        <v>111</v>
      </c>
      <c r="I465" s="4" t="s">
        <v>121</v>
      </c>
      <c r="J465" s="4">
        <v>28.5</v>
      </c>
      <c r="K465" s="4">
        <v>19</v>
      </c>
    </row>
    <row r="466" spans="1:11">
      <c r="A466" s="4" t="s">
        <v>5880</v>
      </c>
      <c r="B466" s="4">
        <v>2020</v>
      </c>
      <c r="C466" s="24">
        <v>44412</v>
      </c>
      <c r="D466" s="4" t="s">
        <v>5881</v>
      </c>
      <c r="E466" s="4" t="s">
        <v>595</v>
      </c>
      <c r="F466" s="4">
        <v>3</v>
      </c>
      <c r="G466" s="4">
        <v>4</v>
      </c>
      <c r="H466" s="4" t="s">
        <v>95</v>
      </c>
      <c r="I466" s="4" t="s">
        <v>38</v>
      </c>
      <c r="J466" s="4">
        <v>23.8</v>
      </c>
      <c r="K466" s="4">
        <v>27</v>
      </c>
    </row>
    <row r="467" spans="1:11">
      <c r="A467" s="4" t="s">
        <v>5880</v>
      </c>
      <c r="B467" s="4">
        <v>2020</v>
      </c>
      <c r="C467" s="24">
        <v>44412</v>
      </c>
      <c r="D467" s="4" t="s">
        <v>5881</v>
      </c>
      <c r="E467" s="4" t="s">
        <v>595</v>
      </c>
      <c r="F467" s="4">
        <v>3</v>
      </c>
      <c r="G467" s="4">
        <v>5</v>
      </c>
      <c r="H467" s="4" t="s">
        <v>23</v>
      </c>
      <c r="I467" s="4" t="s">
        <v>15</v>
      </c>
      <c r="J467" s="4">
        <v>23.9</v>
      </c>
      <c r="K467" s="4">
        <v>7</v>
      </c>
    </row>
    <row r="468" spans="1:11">
      <c r="A468" s="4" t="s">
        <v>5880</v>
      </c>
      <c r="B468" s="4">
        <v>2020</v>
      </c>
      <c r="C468" s="24">
        <v>44412</v>
      </c>
      <c r="D468" s="4" t="s">
        <v>5881</v>
      </c>
      <c r="E468" s="4" t="s">
        <v>595</v>
      </c>
      <c r="F468" s="4">
        <v>3</v>
      </c>
      <c r="G468" s="4">
        <v>6</v>
      </c>
      <c r="H468" s="4" t="s">
        <v>150</v>
      </c>
      <c r="I468" s="4" t="s">
        <v>31</v>
      </c>
      <c r="J468" s="4">
        <v>33.1</v>
      </c>
      <c r="K468" s="4">
        <v>6</v>
      </c>
    </row>
    <row r="469" spans="1:11">
      <c r="A469" s="4" t="s">
        <v>5880</v>
      </c>
      <c r="B469" s="4">
        <v>2020</v>
      </c>
      <c r="C469" s="24">
        <v>44412</v>
      </c>
      <c r="D469" s="4" t="s">
        <v>5881</v>
      </c>
      <c r="E469" s="4" t="s">
        <v>595</v>
      </c>
      <c r="F469" s="4">
        <v>4</v>
      </c>
      <c r="G469" s="4">
        <v>1</v>
      </c>
      <c r="H469" s="4" t="s">
        <v>30</v>
      </c>
      <c r="I469" s="4" t="s">
        <v>31</v>
      </c>
      <c r="J469" s="4">
        <v>25.3</v>
      </c>
      <c r="K469" s="4">
        <v>4</v>
      </c>
    </row>
    <row r="470" spans="1:11">
      <c r="A470" s="4" t="s">
        <v>5880</v>
      </c>
      <c r="B470" s="4">
        <v>2020</v>
      </c>
      <c r="C470" s="24">
        <v>44412</v>
      </c>
      <c r="D470" s="4" t="s">
        <v>5881</v>
      </c>
      <c r="E470" s="4" t="s">
        <v>595</v>
      </c>
      <c r="F470" s="4">
        <v>4</v>
      </c>
      <c r="G470" s="4">
        <v>2</v>
      </c>
      <c r="H470" s="4" t="s">
        <v>97</v>
      </c>
      <c r="I470" s="4" t="s">
        <v>40</v>
      </c>
      <c r="J470" s="4">
        <v>27.5</v>
      </c>
      <c r="K470" s="4">
        <v>16</v>
      </c>
    </row>
    <row r="471" spans="1:11">
      <c r="A471" s="4" t="s">
        <v>5880</v>
      </c>
      <c r="B471" s="4">
        <v>2020</v>
      </c>
      <c r="C471" s="24">
        <v>44412</v>
      </c>
      <c r="D471" s="4" t="s">
        <v>5881</v>
      </c>
      <c r="E471" s="4" t="s">
        <v>595</v>
      </c>
      <c r="F471" s="4">
        <v>4</v>
      </c>
      <c r="G471" s="4">
        <v>3</v>
      </c>
      <c r="H471" s="4" t="s">
        <v>78</v>
      </c>
      <c r="I471" s="4" t="s">
        <v>19</v>
      </c>
      <c r="J471" s="4">
        <v>30.2</v>
      </c>
      <c r="K471" s="4">
        <v>1</v>
      </c>
    </row>
    <row r="472" spans="1:11">
      <c r="A472" s="4" t="s">
        <v>5880</v>
      </c>
      <c r="B472" s="4">
        <v>2020</v>
      </c>
      <c r="C472" s="24">
        <v>44412</v>
      </c>
      <c r="D472" s="4" t="s">
        <v>5881</v>
      </c>
      <c r="E472" s="4" t="s">
        <v>595</v>
      </c>
      <c r="F472" s="4">
        <v>4</v>
      </c>
      <c r="G472" s="4">
        <v>4</v>
      </c>
      <c r="H472" s="4" t="s">
        <v>28</v>
      </c>
      <c r="I472" s="4" t="s">
        <v>29</v>
      </c>
      <c r="J472" s="4">
        <v>21.6</v>
      </c>
      <c r="K472" s="4">
        <v>2</v>
      </c>
    </row>
    <row r="473" spans="1:11">
      <c r="A473" s="4" t="s">
        <v>5880</v>
      </c>
      <c r="B473" s="4">
        <v>2020</v>
      </c>
      <c r="C473" s="24">
        <v>44412</v>
      </c>
      <c r="D473" s="4" t="s">
        <v>5881</v>
      </c>
      <c r="E473" s="4" t="s">
        <v>595</v>
      </c>
      <c r="F473" s="4">
        <v>4</v>
      </c>
      <c r="G473" s="4">
        <v>5</v>
      </c>
      <c r="H473" s="4" t="s">
        <v>100</v>
      </c>
      <c r="I473" s="4" t="s">
        <v>47</v>
      </c>
      <c r="J473" s="4">
        <v>24.5</v>
      </c>
      <c r="K473" s="4">
        <v>23</v>
      </c>
    </row>
    <row r="474" spans="1:11">
      <c r="A474" s="4" t="s">
        <v>5880</v>
      </c>
      <c r="B474" s="4">
        <v>2020</v>
      </c>
      <c r="C474" s="24">
        <v>44412</v>
      </c>
      <c r="D474" s="4" t="s">
        <v>5881</v>
      </c>
      <c r="E474" s="4" t="s">
        <v>595</v>
      </c>
      <c r="F474" s="4">
        <v>4</v>
      </c>
      <c r="G474" s="4">
        <v>6</v>
      </c>
      <c r="H474" s="4" t="s">
        <v>5882</v>
      </c>
      <c r="I474" s="4" t="s">
        <v>123</v>
      </c>
      <c r="J474" s="4">
        <v>38.6</v>
      </c>
      <c r="K474" s="4">
        <v>19</v>
      </c>
    </row>
    <row r="475" spans="1:11">
      <c r="A475" s="4" t="s">
        <v>5880</v>
      </c>
      <c r="B475" s="4">
        <v>2020</v>
      </c>
      <c r="C475" s="24">
        <v>44412</v>
      </c>
      <c r="D475" s="4" t="s">
        <v>5881</v>
      </c>
      <c r="E475" s="4" t="s">
        <v>595</v>
      </c>
      <c r="F475" s="4">
        <v>5</v>
      </c>
      <c r="G475" s="4">
        <v>1</v>
      </c>
      <c r="H475" s="4" t="s">
        <v>26</v>
      </c>
      <c r="I475" s="4" t="s">
        <v>27</v>
      </c>
      <c r="J475" s="4">
        <v>23.2</v>
      </c>
      <c r="K475" s="4">
        <v>3</v>
      </c>
    </row>
    <row r="476" spans="1:11">
      <c r="A476" s="4" t="s">
        <v>5880</v>
      </c>
      <c r="B476" s="4">
        <v>2020</v>
      </c>
      <c r="C476" s="24">
        <v>44412</v>
      </c>
      <c r="D476" s="4" t="s">
        <v>5881</v>
      </c>
      <c r="E476" s="4" t="s">
        <v>595</v>
      </c>
      <c r="F476" s="4">
        <v>5</v>
      </c>
      <c r="G476" s="4">
        <v>2</v>
      </c>
      <c r="H476" s="4" t="s">
        <v>83</v>
      </c>
      <c r="I476" s="4" t="s">
        <v>67</v>
      </c>
      <c r="J476" s="4">
        <v>28.9</v>
      </c>
      <c r="K476" s="4">
        <v>13</v>
      </c>
    </row>
    <row r="477" spans="1:11">
      <c r="A477" s="4" t="s">
        <v>5880</v>
      </c>
      <c r="B477" s="4">
        <v>2020</v>
      </c>
      <c r="C477" s="24">
        <v>44412</v>
      </c>
      <c r="D477" s="4" t="s">
        <v>5881</v>
      </c>
      <c r="E477" s="4" t="s">
        <v>595</v>
      </c>
      <c r="F477" s="4">
        <v>5</v>
      </c>
      <c r="G477" s="4">
        <v>3</v>
      </c>
      <c r="H477" s="4" t="s">
        <v>101</v>
      </c>
      <c r="I477" s="4" t="s">
        <v>47</v>
      </c>
      <c r="J477" s="4">
        <v>27.5</v>
      </c>
      <c r="K477" s="4">
        <v>19</v>
      </c>
    </row>
    <row r="478" spans="1:11">
      <c r="A478" s="4" t="s">
        <v>5880</v>
      </c>
      <c r="B478" s="4">
        <v>2020</v>
      </c>
      <c r="C478" s="24">
        <v>44412</v>
      </c>
      <c r="D478" s="4" t="s">
        <v>5881</v>
      </c>
      <c r="E478" s="4" t="s">
        <v>595</v>
      </c>
      <c r="F478" s="4">
        <v>5</v>
      </c>
      <c r="G478" s="4">
        <v>4</v>
      </c>
      <c r="H478" s="4" t="s">
        <v>542</v>
      </c>
      <c r="I478" s="4" t="s">
        <v>36</v>
      </c>
      <c r="J478" s="4">
        <v>33.5</v>
      </c>
      <c r="K478" s="4">
        <v>9</v>
      </c>
    </row>
    <row r="479" spans="1:11">
      <c r="A479" s="4" t="s">
        <v>5880</v>
      </c>
      <c r="B479" s="4">
        <v>2020</v>
      </c>
      <c r="C479" s="24">
        <v>44412</v>
      </c>
      <c r="D479" s="4" t="s">
        <v>5881</v>
      </c>
      <c r="E479" s="4" t="s">
        <v>595</v>
      </c>
      <c r="F479" s="4">
        <v>5</v>
      </c>
      <c r="G479" s="4">
        <v>5</v>
      </c>
      <c r="H479" s="4" t="s">
        <v>54</v>
      </c>
      <c r="I479" s="4" t="s">
        <v>44</v>
      </c>
      <c r="J479" s="4">
        <v>24.1</v>
      </c>
      <c r="K479" s="4">
        <v>23</v>
      </c>
    </row>
    <row r="480" spans="1:11">
      <c r="A480" s="4" t="s">
        <v>5880</v>
      </c>
      <c r="B480" s="4">
        <v>2020</v>
      </c>
      <c r="C480" s="24">
        <v>44412</v>
      </c>
      <c r="D480" s="4" t="s">
        <v>5881</v>
      </c>
      <c r="E480" s="4" t="s">
        <v>595</v>
      </c>
      <c r="F480" s="4">
        <v>5</v>
      </c>
      <c r="G480" s="4">
        <v>6</v>
      </c>
      <c r="H480" s="4" t="s">
        <v>16</v>
      </c>
      <c r="I480" s="4" t="s">
        <v>17</v>
      </c>
      <c r="J480" s="4">
        <v>22.3</v>
      </c>
      <c r="K480" s="4">
        <v>13</v>
      </c>
    </row>
    <row r="481" spans="1:11">
      <c r="A481" s="4" t="s">
        <v>5880</v>
      </c>
      <c r="B481" s="4">
        <v>2020</v>
      </c>
      <c r="C481" s="24">
        <v>44412</v>
      </c>
      <c r="D481" s="4" t="s">
        <v>5881</v>
      </c>
      <c r="E481" s="4" t="s">
        <v>5868</v>
      </c>
      <c r="F481" s="4">
        <v>1</v>
      </c>
      <c r="G481" s="4">
        <v>1</v>
      </c>
      <c r="H481" s="4" t="s">
        <v>28</v>
      </c>
      <c r="I481" s="4" t="s">
        <v>29</v>
      </c>
      <c r="J481" s="4">
        <v>21.6</v>
      </c>
      <c r="K481" s="4">
        <v>2</v>
      </c>
    </row>
    <row r="482" spans="1:11">
      <c r="A482" s="4" t="s">
        <v>5880</v>
      </c>
      <c r="B482" s="4">
        <v>2020</v>
      </c>
      <c r="C482" s="24">
        <v>44412</v>
      </c>
      <c r="D482" s="4" t="s">
        <v>5881</v>
      </c>
      <c r="E482" s="4" t="s">
        <v>5868</v>
      </c>
      <c r="F482" s="4">
        <v>1</v>
      </c>
      <c r="G482" s="4">
        <v>2</v>
      </c>
      <c r="H482" s="4" t="s">
        <v>150</v>
      </c>
      <c r="I482" s="4" t="s">
        <v>31</v>
      </c>
      <c r="J482" s="4">
        <v>33.1</v>
      </c>
      <c r="K482" s="4">
        <v>6</v>
      </c>
    </row>
    <row r="483" spans="1:11">
      <c r="A483" s="4" t="s">
        <v>5880</v>
      </c>
      <c r="B483" s="4">
        <v>2020</v>
      </c>
      <c r="C483" s="24">
        <v>44412</v>
      </c>
      <c r="D483" s="4" t="s">
        <v>5881</v>
      </c>
      <c r="E483" s="4" t="s">
        <v>5868</v>
      </c>
      <c r="F483" s="4">
        <v>1</v>
      </c>
      <c r="G483" s="4">
        <v>3</v>
      </c>
      <c r="H483" s="4" t="s">
        <v>178</v>
      </c>
      <c r="I483" s="4" t="s">
        <v>159</v>
      </c>
      <c r="J483" s="4">
        <v>29.5</v>
      </c>
      <c r="K483" s="4">
        <v>19</v>
      </c>
    </row>
    <row r="484" spans="1:11">
      <c r="A484" s="4" t="s">
        <v>5880</v>
      </c>
      <c r="B484" s="4">
        <v>2020</v>
      </c>
      <c r="C484" s="24">
        <v>44412</v>
      </c>
      <c r="D484" s="4" t="s">
        <v>5881</v>
      </c>
      <c r="E484" s="4" t="s">
        <v>5868</v>
      </c>
      <c r="F484" s="4">
        <v>1</v>
      </c>
      <c r="G484" s="4">
        <v>4</v>
      </c>
      <c r="H484" s="4" t="s">
        <v>132</v>
      </c>
      <c r="I484" s="4" t="s">
        <v>65</v>
      </c>
      <c r="J484" s="4">
        <v>31</v>
      </c>
      <c r="K484" s="4">
        <v>23</v>
      </c>
    </row>
    <row r="485" spans="1:11">
      <c r="A485" s="4" t="s">
        <v>5880</v>
      </c>
      <c r="B485" s="4">
        <v>2020</v>
      </c>
      <c r="C485" s="24">
        <v>44412</v>
      </c>
      <c r="D485" s="4" t="s">
        <v>5881</v>
      </c>
      <c r="E485" s="4" t="s">
        <v>5868</v>
      </c>
      <c r="F485" s="4">
        <v>1</v>
      </c>
      <c r="G485" s="4">
        <v>5</v>
      </c>
      <c r="H485" s="4" t="s">
        <v>124</v>
      </c>
      <c r="I485" s="4" t="s">
        <v>123</v>
      </c>
      <c r="J485" s="4">
        <v>25.4</v>
      </c>
      <c r="K485" s="4">
        <v>27</v>
      </c>
    </row>
    <row r="486" spans="1:11">
      <c r="A486" s="4" t="s">
        <v>5880</v>
      </c>
      <c r="B486" s="4">
        <v>2020</v>
      </c>
      <c r="C486" s="24">
        <v>44412</v>
      </c>
      <c r="D486" s="4" t="s">
        <v>5881</v>
      </c>
      <c r="E486" s="4" t="s">
        <v>5868</v>
      </c>
      <c r="F486" s="4">
        <v>2</v>
      </c>
      <c r="G486" s="4">
        <v>1</v>
      </c>
      <c r="H486" s="4" t="s">
        <v>80</v>
      </c>
      <c r="I486" s="4" t="s">
        <v>65</v>
      </c>
      <c r="J486" s="4">
        <v>34.200000000000003</v>
      </c>
      <c r="K486" s="4">
        <v>8</v>
      </c>
    </row>
    <row r="487" spans="1:11">
      <c r="A487" s="4" t="s">
        <v>5880</v>
      </c>
      <c r="B487" s="4">
        <v>2020</v>
      </c>
      <c r="C487" s="24">
        <v>44412</v>
      </c>
      <c r="D487" s="4" t="s">
        <v>5881</v>
      </c>
      <c r="E487" s="4" t="s">
        <v>5868</v>
      </c>
      <c r="F487" s="4">
        <v>2</v>
      </c>
      <c r="G487" s="4">
        <v>2</v>
      </c>
      <c r="H487" s="4" t="s">
        <v>542</v>
      </c>
      <c r="I487" s="4" t="s">
        <v>36</v>
      </c>
      <c r="J487" s="4">
        <v>33.5</v>
      </c>
      <c r="K487" s="4">
        <v>9</v>
      </c>
    </row>
    <row r="488" spans="1:11">
      <c r="A488" s="4" t="s">
        <v>5880</v>
      </c>
      <c r="B488" s="4">
        <v>2020</v>
      </c>
      <c r="C488" s="24">
        <v>44412</v>
      </c>
      <c r="D488" s="4" t="s">
        <v>5881</v>
      </c>
      <c r="E488" s="4" t="s">
        <v>5868</v>
      </c>
      <c r="F488" s="4">
        <v>2</v>
      </c>
      <c r="G488" s="4">
        <v>3</v>
      </c>
      <c r="H488" s="4" t="s">
        <v>5882</v>
      </c>
      <c r="I488" s="4" t="s">
        <v>123</v>
      </c>
      <c r="J488" s="4">
        <v>38.6</v>
      </c>
      <c r="K488" s="4">
        <v>19</v>
      </c>
    </row>
    <row r="489" spans="1:11">
      <c r="A489" s="4" t="s">
        <v>5880</v>
      </c>
      <c r="B489" s="4">
        <v>2020</v>
      </c>
      <c r="C489" s="24">
        <v>44412</v>
      </c>
      <c r="D489" s="4" t="s">
        <v>5881</v>
      </c>
      <c r="E489" s="4" t="s">
        <v>5868</v>
      </c>
      <c r="F489" s="4">
        <v>2</v>
      </c>
      <c r="G489" s="4">
        <v>4</v>
      </c>
      <c r="H489" s="4" t="s">
        <v>54</v>
      </c>
      <c r="I489" s="4" t="s">
        <v>44</v>
      </c>
      <c r="J489" s="4">
        <v>24.1</v>
      </c>
      <c r="K489" s="4">
        <v>23</v>
      </c>
    </row>
    <row r="490" spans="1:11">
      <c r="A490" s="4" t="s">
        <v>5880</v>
      </c>
      <c r="B490" s="4">
        <v>2020</v>
      </c>
      <c r="C490" s="24">
        <v>44412</v>
      </c>
      <c r="D490" s="4" t="s">
        <v>5881</v>
      </c>
      <c r="E490" s="4" t="s">
        <v>5868</v>
      </c>
      <c r="F490" s="4">
        <v>2</v>
      </c>
      <c r="G490" s="4">
        <v>5</v>
      </c>
      <c r="H490" s="4" t="s">
        <v>95</v>
      </c>
      <c r="I490" s="4" t="s">
        <v>38</v>
      </c>
      <c r="J490" s="4">
        <v>23.8</v>
      </c>
      <c r="K490" s="4">
        <v>27</v>
      </c>
    </row>
    <row r="491" spans="1:11">
      <c r="A491" s="4" t="s">
        <v>5880</v>
      </c>
      <c r="B491" s="4">
        <v>2020</v>
      </c>
      <c r="C491" s="24">
        <v>44412</v>
      </c>
      <c r="D491" s="4" t="s">
        <v>5881</v>
      </c>
      <c r="E491" s="4" t="s">
        <v>5868</v>
      </c>
      <c r="F491" s="4">
        <v>3</v>
      </c>
      <c r="G491" s="4">
        <v>1</v>
      </c>
      <c r="H491" s="4" t="s">
        <v>136</v>
      </c>
      <c r="I491" s="4" t="s">
        <v>25</v>
      </c>
      <c r="J491" s="4">
        <v>28.5</v>
      </c>
      <c r="K491" s="4">
        <v>13</v>
      </c>
    </row>
    <row r="492" spans="1:11">
      <c r="A492" s="4" t="s">
        <v>5880</v>
      </c>
      <c r="B492" s="4">
        <v>2020</v>
      </c>
      <c r="C492" s="24">
        <v>44412</v>
      </c>
      <c r="D492" s="4" t="s">
        <v>5881</v>
      </c>
      <c r="E492" s="4" t="s">
        <v>5868</v>
      </c>
      <c r="F492" s="4">
        <v>3</v>
      </c>
      <c r="G492" s="4">
        <v>2</v>
      </c>
      <c r="H492" s="4" t="s">
        <v>16</v>
      </c>
      <c r="I492" s="4" t="s">
        <v>17</v>
      </c>
      <c r="J492" s="4">
        <v>22.3</v>
      </c>
      <c r="K492" s="4">
        <v>13</v>
      </c>
    </row>
    <row r="493" spans="1:11">
      <c r="A493" s="4" t="s">
        <v>5880</v>
      </c>
      <c r="B493" s="4">
        <v>2020</v>
      </c>
      <c r="C493" s="24">
        <v>44412</v>
      </c>
      <c r="D493" s="4" t="s">
        <v>5881</v>
      </c>
      <c r="E493" s="4" t="s">
        <v>5868</v>
      </c>
      <c r="F493" s="4">
        <v>3</v>
      </c>
      <c r="G493" s="4">
        <v>3</v>
      </c>
      <c r="H493" s="4" t="s">
        <v>111</v>
      </c>
      <c r="I493" s="4" t="s">
        <v>121</v>
      </c>
      <c r="J493" s="4">
        <v>28.5</v>
      </c>
      <c r="K493" s="4">
        <v>19</v>
      </c>
    </row>
    <row r="494" spans="1:11">
      <c r="A494" s="4" t="s">
        <v>5880</v>
      </c>
      <c r="B494" s="4">
        <v>2020</v>
      </c>
      <c r="C494" s="24">
        <v>44412</v>
      </c>
      <c r="D494" s="4" t="s">
        <v>5881</v>
      </c>
      <c r="E494" s="4" t="s">
        <v>5868</v>
      </c>
      <c r="F494" s="4">
        <v>3</v>
      </c>
      <c r="G494" s="4">
        <v>4</v>
      </c>
      <c r="H494" s="4" t="s">
        <v>100</v>
      </c>
      <c r="I494" s="4" t="s">
        <v>47</v>
      </c>
      <c r="J494" s="4">
        <v>24.5</v>
      </c>
      <c r="K494" s="4">
        <v>23</v>
      </c>
    </row>
    <row r="495" spans="1:11">
      <c r="A495" s="4" t="s">
        <v>5880</v>
      </c>
      <c r="B495" s="4">
        <v>2020</v>
      </c>
      <c r="C495" s="24">
        <v>44412</v>
      </c>
      <c r="D495" s="4" t="s">
        <v>5881</v>
      </c>
      <c r="E495" s="4" t="s">
        <v>5868</v>
      </c>
      <c r="F495" s="4">
        <v>3</v>
      </c>
      <c r="G495" s="4">
        <v>5</v>
      </c>
      <c r="H495" s="4" t="s">
        <v>543</v>
      </c>
      <c r="I495" s="4" t="s">
        <v>145</v>
      </c>
      <c r="J495" s="4">
        <v>33.700000000000003</v>
      </c>
      <c r="K495" s="4">
        <v>27</v>
      </c>
    </row>
    <row r="496" spans="1:11">
      <c r="A496" s="4" t="s">
        <v>5880</v>
      </c>
      <c r="B496" s="4">
        <v>2020</v>
      </c>
      <c r="C496" s="24">
        <v>44412</v>
      </c>
      <c r="D496" s="4" t="s">
        <v>5881</v>
      </c>
      <c r="E496" s="4" t="s">
        <v>5868</v>
      </c>
      <c r="F496" s="4">
        <v>4</v>
      </c>
      <c r="G496" s="4">
        <v>1</v>
      </c>
      <c r="H496" s="4" t="s">
        <v>78</v>
      </c>
      <c r="I496" s="4" t="s">
        <v>19</v>
      </c>
      <c r="J496" s="4">
        <v>30.2</v>
      </c>
      <c r="K496" s="4">
        <v>1</v>
      </c>
    </row>
    <row r="497" spans="1:11">
      <c r="A497" s="4" t="s">
        <v>5880</v>
      </c>
      <c r="B497" s="4">
        <v>2020</v>
      </c>
      <c r="C497" s="24">
        <v>44412</v>
      </c>
      <c r="D497" s="4" t="s">
        <v>5881</v>
      </c>
      <c r="E497" s="4" t="s">
        <v>5868</v>
      </c>
      <c r="F497" s="4">
        <v>4</v>
      </c>
      <c r="G497" s="4">
        <v>2</v>
      </c>
      <c r="H497" s="4" t="s">
        <v>23</v>
      </c>
      <c r="I497" s="4" t="s">
        <v>15</v>
      </c>
      <c r="J497" s="4">
        <v>23.9</v>
      </c>
      <c r="K497" s="4">
        <v>7</v>
      </c>
    </row>
    <row r="498" spans="1:11">
      <c r="A498" s="4" t="s">
        <v>5880</v>
      </c>
      <c r="B498" s="4">
        <v>2020</v>
      </c>
      <c r="C498" s="24">
        <v>44412</v>
      </c>
      <c r="D498" s="4" t="s">
        <v>5881</v>
      </c>
      <c r="E498" s="4" t="s">
        <v>5868</v>
      </c>
      <c r="F498" s="4">
        <v>4</v>
      </c>
      <c r="G498" s="4">
        <v>3</v>
      </c>
      <c r="H498" s="4" t="s">
        <v>101</v>
      </c>
      <c r="I498" s="4" t="s">
        <v>47</v>
      </c>
      <c r="J498" s="4">
        <v>27.5</v>
      </c>
      <c r="K498" s="4">
        <v>19</v>
      </c>
    </row>
    <row r="499" spans="1:11">
      <c r="A499" s="4" t="s">
        <v>5880</v>
      </c>
      <c r="B499" s="4">
        <v>2020</v>
      </c>
      <c r="C499" s="24">
        <v>44412</v>
      </c>
      <c r="D499" s="4" t="s">
        <v>5881</v>
      </c>
      <c r="E499" s="4" t="s">
        <v>5868</v>
      </c>
      <c r="F499" s="4">
        <v>4</v>
      </c>
      <c r="G499" s="4">
        <v>4</v>
      </c>
      <c r="H499" s="4" t="s">
        <v>338</v>
      </c>
      <c r="I499" s="4" t="s">
        <v>17</v>
      </c>
      <c r="J499" s="4">
        <v>28.8</v>
      </c>
      <c r="K499" s="4">
        <v>23</v>
      </c>
    </row>
    <row r="500" spans="1:11">
      <c r="A500" s="4" t="s">
        <v>94</v>
      </c>
      <c r="B500" s="4">
        <v>2020</v>
      </c>
      <c r="C500" s="24">
        <v>44130</v>
      </c>
      <c r="D500" s="4" t="s">
        <v>5879</v>
      </c>
      <c r="E500" s="4" t="s">
        <v>595</v>
      </c>
      <c r="F500" s="4">
        <v>1</v>
      </c>
      <c r="G500" s="4">
        <v>1</v>
      </c>
      <c r="H500" s="4" t="s">
        <v>20</v>
      </c>
      <c r="I500" s="4" t="s">
        <v>21</v>
      </c>
      <c r="J500" s="4"/>
      <c r="K500" s="4">
        <v>5</v>
      </c>
    </row>
    <row r="501" spans="1:11">
      <c r="A501" s="4" t="s">
        <v>94</v>
      </c>
      <c r="B501" s="4">
        <v>2020</v>
      </c>
      <c r="C501" s="24">
        <v>44130</v>
      </c>
      <c r="D501" s="4" t="s">
        <v>5879</v>
      </c>
      <c r="E501" s="4" t="s">
        <v>595</v>
      </c>
      <c r="F501" s="4">
        <v>1</v>
      </c>
      <c r="G501" s="4">
        <v>2</v>
      </c>
      <c r="H501" s="4" t="s">
        <v>150</v>
      </c>
      <c r="I501" s="4" t="s">
        <v>31</v>
      </c>
      <c r="J501" s="4"/>
      <c r="K501" s="4">
        <v>6</v>
      </c>
    </row>
    <row r="502" spans="1:11">
      <c r="A502" s="4" t="s">
        <v>94</v>
      </c>
      <c r="B502" s="4">
        <v>2020</v>
      </c>
      <c r="C502" s="24">
        <v>44130</v>
      </c>
      <c r="D502" s="4" t="s">
        <v>5879</v>
      </c>
      <c r="E502" s="4" t="s">
        <v>595</v>
      </c>
      <c r="F502" s="4">
        <v>1</v>
      </c>
      <c r="G502" s="4">
        <v>3</v>
      </c>
      <c r="H502" s="4" t="s">
        <v>41</v>
      </c>
      <c r="I502" s="4" t="s">
        <v>146</v>
      </c>
      <c r="J502" s="4"/>
      <c r="K502" s="4">
        <v>13</v>
      </c>
    </row>
    <row r="503" spans="1:11">
      <c r="A503" s="4" t="s">
        <v>94</v>
      </c>
      <c r="B503" s="4">
        <v>2020</v>
      </c>
      <c r="C503" s="24">
        <v>44130</v>
      </c>
      <c r="D503" s="4" t="s">
        <v>5879</v>
      </c>
      <c r="E503" s="4" t="s">
        <v>595</v>
      </c>
      <c r="F503" s="4">
        <v>1</v>
      </c>
      <c r="G503" s="4">
        <v>4</v>
      </c>
      <c r="H503" s="4" t="s">
        <v>5883</v>
      </c>
      <c r="I503" s="4" t="s">
        <v>49</v>
      </c>
      <c r="J503" s="4"/>
      <c r="K503" s="4">
        <v>9</v>
      </c>
    </row>
    <row r="504" spans="1:11">
      <c r="A504" s="4" t="s">
        <v>94</v>
      </c>
      <c r="B504" s="4">
        <v>2020</v>
      </c>
      <c r="C504" s="24">
        <v>44130</v>
      </c>
      <c r="D504" s="4" t="s">
        <v>5879</v>
      </c>
      <c r="E504" s="4" t="s">
        <v>595</v>
      </c>
      <c r="F504" s="4">
        <v>1</v>
      </c>
      <c r="G504" s="4">
        <v>5</v>
      </c>
      <c r="H504" s="4" t="s">
        <v>147</v>
      </c>
      <c r="I504" s="4" t="s">
        <v>148</v>
      </c>
      <c r="J504" s="4"/>
      <c r="K504" s="4">
        <v>12</v>
      </c>
    </row>
    <row r="505" spans="1:11">
      <c r="A505" s="4" t="s">
        <v>94</v>
      </c>
      <c r="B505" s="4">
        <v>2020</v>
      </c>
      <c r="C505" s="24">
        <v>44130</v>
      </c>
      <c r="D505" s="4" t="s">
        <v>5879</v>
      </c>
      <c r="E505" s="4" t="s">
        <v>595</v>
      </c>
      <c r="F505" s="4">
        <v>2</v>
      </c>
      <c r="G505" s="4">
        <v>1</v>
      </c>
      <c r="H505" s="4" t="s">
        <v>83</v>
      </c>
      <c r="I505" s="4" t="s">
        <v>67</v>
      </c>
      <c r="J505" s="4"/>
      <c r="K505" s="4">
        <v>3</v>
      </c>
    </row>
    <row r="506" spans="1:11">
      <c r="A506" s="4" t="s">
        <v>94</v>
      </c>
      <c r="B506" s="4">
        <v>2020</v>
      </c>
      <c r="C506" s="24">
        <v>44130</v>
      </c>
      <c r="D506" s="4" t="s">
        <v>5879</v>
      </c>
      <c r="E506" s="4" t="s">
        <v>595</v>
      </c>
      <c r="F506" s="4">
        <v>2</v>
      </c>
      <c r="G506" s="4">
        <v>2</v>
      </c>
      <c r="H506" s="4" t="s">
        <v>5882</v>
      </c>
      <c r="I506" s="4" t="s">
        <v>123</v>
      </c>
      <c r="J506" s="4"/>
      <c r="K506" s="4">
        <v>8</v>
      </c>
    </row>
    <row r="507" spans="1:11">
      <c r="A507" s="4" t="s">
        <v>94</v>
      </c>
      <c r="B507" s="4">
        <v>2020</v>
      </c>
      <c r="C507" s="24">
        <v>44130</v>
      </c>
      <c r="D507" s="4" t="s">
        <v>5879</v>
      </c>
      <c r="E507" s="4" t="s">
        <v>595</v>
      </c>
      <c r="F507" s="4">
        <v>2</v>
      </c>
      <c r="G507" s="4">
        <v>3</v>
      </c>
      <c r="H507" s="4" t="s">
        <v>5856</v>
      </c>
      <c r="I507" s="4" t="s">
        <v>53</v>
      </c>
      <c r="J507" s="4"/>
      <c r="K507" s="4">
        <v>15</v>
      </c>
    </row>
    <row r="508" spans="1:11">
      <c r="A508" s="4" t="s">
        <v>94</v>
      </c>
      <c r="B508" s="4">
        <v>2020</v>
      </c>
      <c r="C508" s="24">
        <v>44130</v>
      </c>
      <c r="D508" s="4" t="s">
        <v>5879</v>
      </c>
      <c r="E508" s="4" t="s">
        <v>595</v>
      </c>
      <c r="F508" s="4">
        <v>2</v>
      </c>
      <c r="G508" s="4">
        <v>4</v>
      </c>
      <c r="H508" s="4" t="s">
        <v>60</v>
      </c>
      <c r="I508" s="4" t="s">
        <v>61</v>
      </c>
      <c r="J508" s="4"/>
      <c r="K508" s="4">
        <v>2</v>
      </c>
    </row>
    <row r="509" spans="1:11">
      <c r="A509" s="4" t="s">
        <v>94</v>
      </c>
      <c r="B509" s="4">
        <v>2020</v>
      </c>
      <c r="C509" s="24">
        <v>44130</v>
      </c>
      <c r="D509" s="4" t="s">
        <v>5879</v>
      </c>
      <c r="E509" s="4" t="s">
        <v>595</v>
      </c>
      <c r="F509" s="4">
        <v>2</v>
      </c>
      <c r="G509" s="4">
        <v>5</v>
      </c>
      <c r="H509" s="4" t="s">
        <v>26</v>
      </c>
      <c r="I509" s="4" t="s">
        <v>27</v>
      </c>
      <c r="J509" s="4"/>
      <c r="K509" s="4">
        <v>7</v>
      </c>
    </row>
    <row r="510" spans="1:11">
      <c r="A510" s="4" t="s">
        <v>94</v>
      </c>
      <c r="B510" s="4">
        <v>2020</v>
      </c>
      <c r="C510" s="24">
        <v>44130</v>
      </c>
      <c r="D510" s="4" t="s">
        <v>5879</v>
      </c>
      <c r="E510" s="4" t="s">
        <v>595</v>
      </c>
      <c r="F510" s="4">
        <v>3</v>
      </c>
      <c r="G510" s="4">
        <v>1</v>
      </c>
      <c r="H510" s="4" t="s">
        <v>34</v>
      </c>
      <c r="I510" s="4" t="s">
        <v>19</v>
      </c>
      <c r="J510" s="4"/>
      <c r="K510" s="4">
        <v>1</v>
      </c>
    </row>
    <row r="511" spans="1:11">
      <c r="A511" s="4" t="s">
        <v>94</v>
      </c>
      <c r="B511" s="4">
        <v>2020</v>
      </c>
      <c r="C511" s="24">
        <v>44130</v>
      </c>
      <c r="D511" s="4" t="s">
        <v>5879</v>
      </c>
      <c r="E511" s="4" t="s">
        <v>595</v>
      </c>
      <c r="F511" s="4">
        <v>3</v>
      </c>
      <c r="G511" s="4">
        <v>2</v>
      </c>
      <c r="H511" s="4" t="s">
        <v>50</v>
      </c>
      <c r="I511" s="4" t="s">
        <v>51</v>
      </c>
      <c r="J511" s="4"/>
      <c r="K511" s="4">
        <v>4</v>
      </c>
    </row>
    <row r="512" spans="1:11">
      <c r="A512" s="4" t="s">
        <v>94</v>
      </c>
      <c r="B512" s="4">
        <v>2020</v>
      </c>
      <c r="C512" s="24">
        <v>44130</v>
      </c>
      <c r="D512" s="4" t="s">
        <v>5879</v>
      </c>
      <c r="E512" s="4" t="s">
        <v>595</v>
      </c>
      <c r="F512" s="4">
        <v>3</v>
      </c>
      <c r="G512" s="4">
        <v>3</v>
      </c>
      <c r="H512" s="4" t="s">
        <v>16</v>
      </c>
      <c r="I512" s="4" t="s">
        <v>17</v>
      </c>
      <c r="J512" s="4"/>
      <c r="K512" s="4">
        <v>11</v>
      </c>
    </row>
    <row r="513" spans="1:11">
      <c r="A513" s="4" t="s">
        <v>94</v>
      </c>
      <c r="B513" s="4">
        <v>2020</v>
      </c>
      <c r="C513" s="24">
        <v>44130</v>
      </c>
      <c r="D513" s="4" t="s">
        <v>5879</v>
      </c>
      <c r="E513" s="4" t="s">
        <v>595</v>
      </c>
      <c r="F513" s="4">
        <v>3</v>
      </c>
      <c r="G513" s="4">
        <v>4</v>
      </c>
      <c r="H513" s="4" t="s">
        <v>149</v>
      </c>
      <c r="I513" s="4" t="s">
        <v>56</v>
      </c>
      <c r="J513" s="4"/>
      <c r="K513" s="4">
        <v>10</v>
      </c>
    </row>
    <row r="514" spans="1:11">
      <c r="A514" s="4" t="s">
        <v>94</v>
      </c>
      <c r="B514" s="4">
        <v>2020</v>
      </c>
      <c r="C514" s="24">
        <v>44130</v>
      </c>
      <c r="D514" s="4" t="s">
        <v>5879</v>
      </c>
      <c r="E514" s="4" t="s">
        <v>595</v>
      </c>
      <c r="F514" s="4">
        <v>3</v>
      </c>
      <c r="G514" s="4">
        <v>5</v>
      </c>
      <c r="H514" s="4" t="s">
        <v>151</v>
      </c>
      <c r="I514" s="4" t="s">
        <v>63</v>
      </c>
      <c r="J514" s="4"/>
      <c r="K514" s="4">
        <v>17</v>
      </c>
    </row>
    <row r="515" spans="1:11">
      <c r="A515" s="4" t="s">
        <v>94</v>
      </c>
      <c r="B515" s="4">
        <v>2020</v>
      </c>
      <c r="C515" s="24">
        <v>44130</v>
      </c>
      <c r="D515" s="4" t="s">
        <v>5879</v>
      </c>
      <c r="E515" s="4" t="s">
        <v>595</v>
      </c>
      <c r="F515" s="4">
        <v>3</v>
      </c>
      <c r="G515" s="4">
        <v>6</v>
      </c>
      <c r="H515" s="4" t="s">
        <v>84</v>
      </c>
      <c r="I515" s="4" t="s">
        <v>85</v>
      </c>
      <c r="J515" s="4"/>
      <c r="K515" s="4">
        <v>15</v>
      </c>
    </row>
    <row r="516" spans="1:11">
      <c r="A516" s="4" t="s">
        <v>94</v>
      </c>
      <c r="B516" s="4">
        <v>2020</v>
      </c>
      <c r="C516" s="24">
        <v>44130</v>
      </c>
      <c r="D516" s="4" t="s">
        <v>5879</v>
      </c>
      <c r="E516" s="4" t="s">
        <v>5868</v>
      </c>
      <c r="F516" s="4">
        <v>1</v>
      </c>
      <c r="G516" s="4">
        <v>1</v>
      </c>
      <c r="H516" s="4" t="s">
        <v>60</v>
      </c>
      <c r="I516" s="4" t="s">
        <v>61</v>
      </c>
      <c r="J516" s="4"/>
      <c r="K516" s="4">
        <v>2</v>
      </c>
    </row>
    <row r="517" spans="1:11">
      <c r="A517" s="4" t="s">
        <v>94</v>
      </c>
      <c r="B517" s="4">
        <v>2020</v>
      </c>
      <c r="C517" s="24">
        <v>44130</v>
      </c>
      <c r="D517" s="4" t="s">
        <v>5879</v>
      </c>
      <c r="E517" s="4" t="s">
        <v>5868</v>
      </c>
      <c r="F517" s="4">
        <v>1</v>
      </c>
      <c r="G517" s="4">
        <v>2</v>
      </c>
      <c r="H517" s="4" t="s">
        <v>147</v>
      </c>
      <c r="I517" s="4" t="s">
        <v>148</v>
      </c>
      <c r="J517" s="4"/>
      <c r="K517" s="4">
        <v>12</v>
      </c>
    </row>
    <row r="518" spans="1:11">
      <c r="A518" s="4" t="s">
        <v>94</v>
      </c>
      <c r="B518" s="4">
        <v>2020</v>
      </c>
      <c r="C518" s="24">
        <v>44130</v>
      </c>
      <c r="D518" s="4" t="s">
        <v>5879</v>
      </c>
      <c r="E518" s="4" t="s">
        <v>5868</v>
      </c>
      <c r="F518" s="4">
        <v>1</v>
      </c>
      <c r="G518" s="4">
        <v>3</v>
      </c>
      <c r="H518" s="4" t="s">
        <v>149</v>
      </c>
      <c r="I518" s="4" t="s">
        <v>56</v>
      </c>
      <c r="J518" s="4"/>
      <c r="K518" s="4">
        <v>10</v>
      </c>
    </row>
    <row r="519" spans="1:11">
      <c r="A519" s="4" t="s">
        <v>94</v>
      </c>
      <c r="B519" s="4">
        <v>2020</v>
      </c>
      <c r="C519" s="24">
        <v>44130</v>
      </c>
      <c r="D519" s="4" t="s">
        <v>5879</v>
      </c>
      <c r="E519" s="4" t="s">
        <v>5868</v>
      </c>
      <c r="F519" s="4">
        <v>1</v>
      </c>
      <c r="G519" s="4">
        <v>4</v>
      </c>
      <c r="H519" s="4" t="s">
        <v>41</v>
      </c>
      <c r="I519" s="4" t="s">
        <v>146</v>
      </c>
      <c r="J519" s="4"/>
      <c r="K519" s="4">
        <v>13</v>
      </c>
    </row>
    <row r="520" spans="1:11">
      <c r="A520" s="4" t="s">
        <v>94</v>
      </c>
      <c r="B520" s="4">
        <v>2020</v>
      </c>
      <c r="C520" s="24">
        <v>44130</v>
      </c>
      <c r="D520" s="4" t="s">
        <v>5879</v>
      </c>
      <c r="E520" s="4" t="s">
        <v>5868</v>
      </c>
      <c r="F520" s="4">
        <v>1</v>
      </c>
      <c r="G520" s="4">
        <v>5</v>
      </c>
      <c r="H520" s="4" t="s">
        <v>84</v>
      </c>
      <c r="I520" s="4" t="s">
        <v>85</v>
      </c>
      <c r="J520" s="4"/>
      <c r="K520" s="4">
        <v>15</v>
      </c>
    </row>
    <row r="521" spans="1:11">
      <c r="A521" s="4" t="s">
        <v>94</v>
      </c>
      <c r="B521" s="4">
        <v>2020</v>
      </c>
      <c r="C521" s="24">
        <v>44130</v>
      </c>
      <c r="D521" s="4" t="s">
        <v>5879</v>
      </c>
      <c r="E521" s="4" t="s">
        <v>5868</v>
      </c>
      <c r="F521" s="4">
        <v>2</v>
      </c>
      <c r="G521" s="4">
        <v>1</v>
      </c>
      <c r="H521" s="4" t="s">
        <v>16</v>
      </c>
      <c r="I521" s="4" t="s">
        <v>17</v>
      </c>
      <c r="J521" s="4"/>
      <c r="K521" s="4">
        <v>11</v>
      </c>
    </row>
    <row r="522" spans="1:11">
      <c r="A522" s="4" t="s">
        <v>94</v>
      </c>
      <c r="B522" s="4">
        <v>2020</v>
      </c>
      <c r="C522" s="24">
        <v>44130</v>
      </c>
      <c r="D522" s="4" t="s">
        <v>5879</v>
      </c>
      <c r="E522" s="4" t="s">
        <v>5868</v>
      </c>
      <c r="F522" s="4">
        <v>2</v>
      </c>
      <c r="G522" s="4">
        <v>2</v>
      </c>
      <c r="H522" s="4" t="s">
        <v>26</v>
      </c>
      <c r="I522" s="4" t="s">
        <v>27</v>
      </c>
      <c r="J522" s="4"/>
      <c r="K522" s="4">
        <v>7</v>
      </c>
    </row>
    <row r="523" spans="1:11">
      <c r="A523" s="4" t="s">
        <v>94</v>
      </c>
      <c r="B523" s="4">
        <v>2020</v>
      </c>
      <c r="C523" s="24">
        <v>44130</v>
      </c>
      <c r="D523" s="4" t="s">
        <v>5879</v>
      </c>
      <c r="E523" s="4" t="s">
        <v>5868</v>
      </c>
      <c r="F523" s="4">
        <v>2</v>
      </c>
      <c r="G523" s="4">
        <v>3</v>
      </c>
      <c r="H523" s="4" t="s">
        <v>5883</v>
      </c>
      <c r="I523" s="4" t="s">
        <v>49</v>
      </c>
      <c r="J523" s="4"/>
      <c r="K523" s="4">
        <v>9</v>
      </c>
    </row>
    <row r="524" spans="1:11">
      <c r="A524" s="4" t="s">
        <v>94</v>
      </c>
      <c r="B524" s="4">
        <v>2020</v>
      </c>
      <c r="C524" s="24">
        <v>44130</v>
      </c>
      <c r="D524" s="4" t="s">
        <v>5879</v>
      </c>
      <c r="E524" s="4" t="s">
        <v>5868</v>
      </c>
      <c r="F524" s="4">
        <v>2</v>
      </c>
      <c r="G524" s="4">
        <v>4</v>
      </c>
      <c r="H524" s="4" t="s">
        <v>160</v>
      </c>
      <c r="I524" s="4" t="s">
        <v>161</v>
      </c>
      <c r="J524" s="4"/>
      <c r="K524" s="4">
        <v>13</v>
      </c>
    </row>
    <row r="525" spans="1:11">
      <c r="A525" s="4" t="s">
        <v>94</v>
      </c>
      <c r="B525" s="4">
        <v>2020</v>
      </c>
      <c r="C525" s="24">
        <v>44130</v>
      </c>
      <c r="D525" s="4" t="s">
        <v>5879</v>
      </c>
      <c r="E525" s="4" t="s">
        <v>5868</v>
      </c>
      <c r="F525" s="4">
        <v>2</v>
      </c>
      <c r="G525" s="4">
        <v>5</v>
      </c>
      <c r="H525" s="4" t="s">
        <v>5856</v>
      </c>
      <c r="I525" s="4" t="s">
        <v>53</v>
      </c>
      <c r="J525" s="4"/>
      <c r="K525" s="4">
        <v>15</v>
      </c>
    </row>
    <row r="526" spans="1:11">
      <c r="A526" s="4" t="s">
        <v>94</v>
      </c>
      <c r="B526" s="4">
        <v>2020</v>
      </c>
      <c r="C526" s="24">
        <v>44130</v>
      </c>
      <c r="D526" s="4" t="s">
        <v>5879</v>
      </c>
      <c r="E526" s="4" t="s">
        <v>5868</v>
      </c>
      <c r="F526" s="4">
        <v>2</v>
      </c>
      <c r="G526" s="4">
        <v>6</v>
      </c>
      <c r="H526" s="4" t="s">
        <v>151</v>
      </c>
      <c r="I526" s="4" t="s">
        <v>63</v>
      </c>
      <c r="J526" s="4"/>
      <c r="K526" s="4">
        <v>17</v>
      </c>
    </row>
    <row r="527" spans="1:11">
      <c r="A527" s="4" t="s">
        <v>94</v>
      </c>
      <c r="B527" s="4">
        <v>2020</v>
      </c>
      <c r="C527" s="24">
        <v>44130</v>
      </c>
      <c r="D527" s="4" t="s">
        <v>5879</v>
      </c>
      <c r="E527" s="4" t="s">
        <v>5869</v>
      </c>
      <c r="F527" s="4">
        <v>1</v>
      </c>
      <c r="G527" s="4">
        <v>1</v>
      </c>
      <c r="H527" s="4" t="s">
        <v>20</v>
      </c>
      <c r="I527" s="4" t="s">
        <v>21</v>
      </c>
      <c r="J527" s="4"/>
      <c r="K527" s="4">
        <v>5</v>
      </c>
    </row>
    <row r="528" spans="1:11">
      <c r="A528" s="4" t="s">
        <v>94</v>
      </c>
      <c r="B528" s="4">
        <v>2020</v>
      </c>
      <c r="C528" s="24">
        <v>44130</v>
      </c>
      <c r="D528" s="4" t="s">
        <v>5879</v>
      </c>
      <c r="E528" s="4" t="s">
        <v>5869</v>
      </c>
      <c r="F528" s="4">
        <v>1</v>
      </c>
      <c r="G528" s="4">
        <v>2</v>
      </c>
      <c r="H528" s="4" t="s">
        <v>50</v>
      </c>
      <c r="I528" s="4" t="s">
        <v>51</v>
      </c>
      <c r="J528" s="4"/>
      <c r="K528" s="4">
        <v>4</v>
      </c>
    </row>
    <row r="529" spans="1:11">
      <c r="A529" s="4" t="s">
        <v>94</v>
      </c>
      <c r="B529" s="4">
        <v>2020</v>
      </c>
      <c r="C529" s="24">
        <v>44130</v>
      </c>
      <c r="D529" s="4" t="s">
        <v>5879</v>
      </c>
      <c r="E529" s="4" t="s">
        <v>5869</v>
      </c>
      <c r="F529" s="4">
        <v>1</v>
      </c>
      <c r="G529" s="4">
        <v>3</v>
      </c>
      <c r="H529" s="4" t="s">
        <v>60</v>
      </c>
      <c r="I529" s="4" t="s">
        <v>61</v>
      </c>
      <c r="J529" s="4"/>
      <c r="K529" s="4">
        <v>2</v>
      </c>
    </row>
    <row r="530" spans="1:11">
      <c r="A530" s="4" t="s">
        <v>94</v>
      </c>
      <c r="B530" s="4">
        <v>2020</v>
      </c>
      <c r="C530" s="24">
        <v>44130</v>
      </c>
      <c r="D530" s="4" t="s">
        <v>5879</v>
      </c>
      <c r="E530" s="4" t="s">
        <v>5869</v>
      </c>
      <c r="F530" s="4">
        <v>1</v>
      </c>
      <c r="G530" s="4">
        <v>4</v>
      </c>
      <c r="H530" s="4" t="s">
        <v>5882</v>
      </c>
      <c r="I530" s="4" t="s">
        <v>123</v>
      </c>
      <c r="J530" s="4"/>
      <c r="K530" s="4">
        <v>8</v>
      </c>
    </row>
    <row r="531" spans="1:11">
      <c r="A531" s="4" t="s">
        <v>94</v>
      </c>
      <c r="B531" s="4">
        <v>2020</v>
      </c>
      <c r="C531" s="24">
        <v>44130</v>
      </c>
      <c r="D531" s="4" t="s">
        <v>5879</v>
      </c>
      <c r="E531" s="4" t="s">
        <v>5869</v>
      </c>
      <c r="F531" s="4">
        <v>1</v>
      </c>
      <c r="G531" s="4">
        <v>5</v>
      </c>
      <c r="H531" s="4" t="s">
        <v>149</v>
      </c>
      <c r="I531" s="4" t="s">
        <v>56</v>
      </c>
      <c r="J531" s="4"/>
      <c r="K531" s="4">
        <v>10</v>
      </c>
    </row>
    <row r="532" spans="1:11">
      <c r="A532" s="4" t="s">
        <v>94</v>
      </c>
      <c r="B532" s="4">
        <v>2020</v>
      </c>
      <c r="C532" s="24">
        <v>44130</v>
      </c>
      <c r="D532" s="4" t="s">
        <v>5879</v>
      </c>
      <c r="E532" s="4" t="s">
        <v>5869</v>
      </c>
      <c r="F532" s="4">
        <v>1</v>
      </c>
      <c r="G532" s="4">
        <v>6</v>
      </c>
      <c r="H532" s="4" t="s">
        <v>26</v>
      </c>
      <c r="I532" s="4" t="s">
        <v>27</v>
      </c>
      <c r="J532" s="4"/>
      <c r="K532" s="4">
        <v>7</v>
      </c>
    </row>
    <row r="533" spans="1:11">
      <c r="A533" s="4" t="s">
        <v>94</v>
      </c>
      <c r="B533" s="4">
        <v>2020</v>
      </c>
      <c r="C533" s="24">
        <v>44130</v>
      </c>
      <c r="D533" s="4" t="s">
        <v>5879</v>
      </c>
      <c r="E533" s="4" t="s">
        <v>5869</v>
      </c>
      <c r="F533" s="4">
        <v>2</v>
      </c>
      <c r="G533" s="4">
        <v>1</v>
      </c>
      <c r="H533" s="4" t="s">
        <v>34</v>
      </c>
      <c r="I533" s="4" t="s">
        <v>19</v>
      </c>
      <c r="J533" s="4"/>
      <c r="K533" s="4">
        <v>1</v>
      </c>
    </row>
    <row r="534" spans="1:11">
      <c r="A534" s="4" t="s">
        <v>94</v>
      </c>
      <c r="B534" s="4">
        <v>2020</v>
      </c>
      <c r="C534" s="24">
        <v>44130</v>
      </c>
      <c r="D534" s="4" t="s">
        <v>5879</v>
      </c>
      <c r="E534" s="4" t="s">
        <v>5869</v>
      </c>
      <c r="F534" s="4">
        <v>2</v>
      </c>
      <c r="G534" s="4">
        <v>2</v>
      </c>
      <c r="H534" s="4" t="s">
        <v>150</v>
      </c>
      <c r="I534" s="4" t="s">
        <v>31</v>
      </c>
      <c r="J534" s="4"/>
      <c r="K534" s="4">
        <v>6</v>
      </c>
    </row>
    <row r="535" spans="1:11">
      <c r="A535" s="4" t="s">
        <v>94</v>
      </c>
      <c r="B535" s="4">
        <v>2020</v>
      </c>
      <c r="C535" s="24">
        <v>44130</v>
      </c>
      <c r="D535" s="4" t="s">
        <v>5879</v>
      </c>
      <c r="E535" s="4" t="s">
        <v>5869</v>
      </c>
      <c r="F535" s="4">
        <v>2</v>
      </c>
      <c r="G535" s="4">
        <v>3</v>
      </c>
      <c r="H535" s="4" t="s">
        <v>83</v>
      </c>
      <c r="I535" s="4" t="s">
        <v>67</v>
      </c>
      <c r="J535" s="4"/>
      <c r="K535" s="4">
        <v>3</v>
      </c>
    </row>
    <row r="536" spans="1:11">
      <c r="A536" s="4" t="s">
        <v>94</v>
      </c>
      <c r="B536" s="4">
        <v>2020</v>
      </c>
      <c r="C536" s="24">
        <v>44130</v>
      </c>
      <c r="D536" s="4" t="s">
        <v>5879</v>
      </c>
      <c r="E536" s="4" t="s">
        <v>5869</v>
      </c>
      <c r="F536" s="4">
        <v>2</v>
      </c>
      <c r="G536" s="4">
        <v>4</v>
      </c>
      <c r="H536" s="4" t="s">
        <v>5883</v>
      </c>
      <c r="I536" s="4" t="s">
        <v>49</v>
      </c>
      <c r="J536" s="4"/>
      <c r="K536" s="4">
        <v>9</v>
      </c>
    </row>
    <row r="537" spans="1:11">
      <c r="A537" s="4" t="s">
        <v>94</v>
      </c>
      <c r="B537" s="4">
        <v>2020</v>
      </c>
      <c r="C537" s="24">
        <v>44130</v>
      </c>
      <c r="D537" s="4" t="s">
        <v>5879</v>
      </c>
      <c r="E537" s="4" t="s">
        <v>5869</v>
      </c>
      <c r="F537" s="4">
        <v>2</v>
      </c>
      <c r="G537" s="4">
        <v>4</v>
      </c>
      <c r="H537" s="4" t="s">
        <v>16</v>
      </c>
      <c r="I537" s="4" t="s">
        <v>17</v>
      </c>
      <c r="J537" s="4"/>
      <c r="K537" s="4">
        <v>11</v>
      </c>
    </row>
    <row r="538" spans="1:11">
      <c r="A538" s="4" t="s">
        <v>94</v>
      </c>
      <c r="B538" s="4">
        <v>2020</v>
      </c>
      <c r="C538" s="24">
        <v>44130</v>
      </c>
      <c r="D538" s="4" t="s">
        <v>5879</v>
      </c>
      <c r="E538" s="4" t="s">
        <v>383</v>
      </c>
      <c r="F538" s="4">
        <v>1</v>
      </c>
      <c r="G538" s="4">
        <v>1</v>
      </c>
      <c r="H538" s="4" t="s">
        <v>34</v>
      </c>
      <c r="I538" s="4" t="s">
        <v>19</v>
      </c>
      <c r="J538" s="4"/>
      <c r="K538" s="4">
        <v>1</v>
      </c>
    </row>
    <row r="539" spans="1:11">
      <c r="A539" s="4" t="s">
        <v>94</v>
      </c>
      <c r="B539" s="4">
        <v>2020</v>
      </c>
      <c r="C539" s="24">
        <v>44130</v>
      </c>
      <c r="D539" s="4" t="s">
        <v>5879</v>
      </c>
      <c r="E539" s="4" t="s">
        <v>383</v>
      </c>
      <c r="F539" s="4">
        <v>1</v>
      </c>
      <c r="G539" s="4">
        <v>2</v>
      </c>
      <c r="H539" s="4" t="s">
        <v>60</v>
      </c>
      <c r="I539" s="4" t="s">
        <v>61</v>
      </c>
      <c r="J539" s="4"/>
      <c r="K539" s="4">
        <v>2</v>
      </c>
    </row>
    <row r="540" spans="1:11">
      <c r="A540" s="4" t="s">
        <v>94</v>
      </c>
      <c r="B540" s="4">
        <v>2020</v>
      </c>
      <c r="C540" s="24">
        <v>44130</v>
      </c>
      <c r="D540" s="4" t="s">
        <v>5879</v>
      </c>
      <c r="E540" s="4" t="s">
        <v>383</v>
      </c>
      <c r="F540" s="4">
        <v>1</v>
      </c>
      <c r="G540" s="4">
        <v>3</v>
      </c>
      <c r="H540" s="4" t="s">
        <v>83</v>
      </c>
      <c r="I540" s="4" t="s">
        <v>67</v>
      </c>
      <c r="J540" s="4"/>
      <c r="K540" s="4">
        <v>3</v>
      </c>
    </row>
    <row r="541" spans="1:11">
      <c r="A541" s="4" t="s">
        <v>94</v>
      </c>
      <c r="B541" s="4">
        <v>2020</v>
      </c>
      <c r="C541" s="24">
        <v>44130</v>
      </c>
      <c r="D541" s="4" t="s">
        <v>5879</v>
      </c>
      <c r="E541" s="4" t="s">
        <v>383</v>
      </c>
      <c r="F541" s="4">
        <v>1</v>
      </c>
      <c r="G541" s="4">
        <v>4</v>
      </c>
      <c r="H541" s="4" t="s">
        <v>50</v>
      </c>
      <c r="I541" s="4" t="s">
        <v>51</v>
      </c>
      <c r="J541" s="4"/>
      <c r="K541" s="4">
        <v>4</v>
      </c>
    </row>
    <row r="542" spans="1:11">
      <c r="A542" s="4" t="s">
        <v>94</v>
      </c>
      <c r="B542" s="4">
        <v>2020</v>
      </c>
      <c r="C542" s="24">
        <v>44130</v>
      </c>
      <c r="D542" s="4" t="s">
        <v>5879</v>
      </c>
      <c r="E542" s="4" t="s">
        <v>383</v>
      </c>
      <c r="F542" s="4">
        <v>1</v>
      </c>
      <c r="G542" s="4">
        <v>5</v>
      </c>
      <c r="H542" s="4" t="s">
        <v>20</v>
      </c>
      <c r="I542" s="4" t="s">
        <v>21</v>
      </c>
      <c r="J542" s="4"/>
      <c r="K542" s="4">
        <v>5</v>
      </c>
    </row>
    <row r="543" spans="1:11">
      <c r="A543" s="4" t="s">
        <v>94</v>
      </c>
      <c r="B543" s="4">
        <v>2020</v>
      </c>
      <c r="C543" s="24">
        <v>44130</v>
      </c>
      <c r="D543" s="4" t="s">
        <v>5879</v>
      </c>
      <c r="E543" s="4" t="s">
        <v>383</v>
      </c>
      <c r="F543" s="4">
        <v>1</v>
      </c>
      <c r="G543" s="4">
        <v>6</v>
      </c>
      <c r="H543" s="4" t="s">
        <v>150</v>
      </c>
      <c r="I543" s="4" t="s">
        <v>31</v>
      </c>
      <c r="J543" s="4"/>
      <c r="K543" s="4">
        <v>6</v>
      </c>
    </row>
    <row r="544" spans="1:11">
      <c r="A544" s="4" t="s">
        <v>94</v>
      </c>
      <c r="B544" s="4">
        <v>2020</v>
      </c>
      <c r="C544" s="24">
        <v>44130</v>
      </c>
      <c r="D544" s="4" t="s">
        <v>5879</v>
      </c>
      <c r="E544" s="4" t="s">
        <v>383</v>
      </c>
      <c r="F544" s="4">
        <v>2</v>
      </c>
      <c r="G544" s="4">
        <v>1</v>
      </c>
      <c r="H544" s="4" t="s">
        <v>26</v>
      </c>
      <c r="I544" s="4" t="s">
        <v>27</v>
      </c>
      <c r="J544" s="4"/>
      <c r="K544" s="4">
        <v>7</v>
      </c>
    </row>
    <row r="545" spans="1:11">
      <c r="A545" s="4" t="s">
        <v>94</v>
      </c>
      <c r="B545" s="4">
        <v>2020</v>
      </c>
      <c r="C545" s="24">
        <v>44130</v>
      </c>
      <c r="D545" s="4" t="s">
        <v>5879</v>
      </c>
      <c r="E545" s="4" t="s">
        <v>383</v>
      </c>
      <c r="F545" s="4">
        <v>2</v>
      </c>
      <c r="G545" s="4">
        <v>2</v>
      </c>
      <c r="H545" s="4" t="s">
        <v>5882</v>
      </c>
      <c r="I545" s="4" t="s">
        <v>123</v>
      </c>
      <c r="J545" s="4"/>
      <c r="K545" s="4">
        <v>8</v>
      </c>
    </row>
    <row r="546" spans="1:11">
      <c r="A546" s="4" t="s">
        <v>94</v>
      </c>
      <c r="B546" s="4">
        <v>2020</v>
      </c>
      <c r="C546" s="24">
        <v>44130</v>
      </c>
      <c r="D546" s="4" t="s">
        <v>5879</v>
      </c>
      <c r="E546" s="4" t="s">
        <v>383</v>
      </c>
      <c r="F546" s="4">
        <v>2</v>
      </c>
      <c r="G546" s="4">
        <v>3</v>
      </c>
      <c r="H546" s="4" t="s">
        <v>5883</v>
      </c>
      <c r="I546" s="4" t="s">
        <v>49</v>
      </c>
      <c r="J546" s="4"/>
      <c r="K546" s="4">
        <v>9</v>
      </c>
    </row>
    <row r="547" spans="1:11">
      <c r="A547" s="4" t="s">
        <v>94</v>
      </c>
      <c r="B547" s="4">
        <v>2020</v>
      </c>
      <c r="C547" s="24">
        <v>44130</v>
      </c>
      <c r="D547" s="4" t="s">
        <v>5879</v>
      </c>
      <c r="E547" s="4" t="s">
        <v>383</v>
      </c>
      <c r="F547" s="4">
        <v>2</v>
      </c>
      <c r="G547" s="4">
        <v>4</v>
      </c>
      <c r="H547" s="4" t="s">
        <v>149</v>
      </c>
      <c r="I547" s="4" t="s">
        <v>56</v>
      </c>
      <c r="J547" s="4"/>
      <c r="K547" s="4">
        <v>10</v>
      </c>
    </row>
    <row r="548" spans="1:11">
      <c r="A548" s="4" t="s">
        <v>134</v>
      </c>
      <c r="B548" s="4">
        <v>2020</v>
      </c>
      <c r="C548" s="24">
        <v>43891</v>
      </c>
      <c r="D548" s="4" t="s">
        <v>5867</v>
      </c>
      <c r="E548" s="4" t="s">
        <v>595</v>
      </c>
      <c r="F548" s="4">
        <v>1</v>
      </c>
      <c r="G548" s="4">
        <v>1</v>
      </c>
      <c r="H548" s="4" t="s">
        <v>136</v>
      </c>
      <c r="I548" s="4" t="s">
        <v>25</v>
      </c>
      <c r="J548" s="4">
        <v>27.1</v>
      </c>
      <c r="K548" s="4">
        <v>8</v>
      </c>
    </row>
    <row r="549" spans="1:11">
      <c r="A549" s="4" t="s">
        <v>134</v>
      </c>
      <c r="B549" s="4">
        <v>2020</v>
      </c>
      <c r="C549" s="24">
        <v>43891</v>
      </c>
      <c r="D549" s="4" t="s">
        <v>5867</v>
      </c>
      <c r="E549" s="4" t="s">
        <v>595</v>
      </c>
      <c r="F549" s="4">
        <v>1</v>
      </c>
      <c r="G549" s="4">
        <v>2</v>
      </c>
      <c r="H549" s="4" t="s">
        <v>80</v>
      </c>
      <c r="I549" s="4" t="s">
        <v>65</v>
      </c>
      <c r="J549" s="4">
        <v>32.799999999999997</v>
      </c>
      <c r="K549" s="4">
        <v>4</v>
      </c>
    </row>
    <row r="550" spans="1:11">
      <c r="A550" s="4" t="s">
        <v>134</v>
      </c>
      <c r="B550" s="4">
        <v>2020</v>
      </c>
      <c r="C550" s="24">
        <v>43891</v>
      </c>
      <c r="D550" s="4" t="s">
        <v>5867</v>
      </c>
      <c r="E550" s="4" t="s">
        <v>595</v>
      </c>
      <c r="F550" s="4">
        <v>1</v>
      </c>
      <c r="G550" s="4">
        <v>3</v>
      </c>
      <c r="H550" s="4" t="s">
        <v>150</v>
      </c>
      <c r="I550" s="4" t="s">
        <v>31</v>
      </c>
      <c r="J550" s="4">
        <v>31.6</v>
      </c>
      <c r="K550" s="4">
        <v>19</v>
      </c>
    </row>
    <row r="551" spans="1:11">
      <c r="A551" s="4" t="s">
        <v>134</v>
      </c>
      <c r="B551" s="4">
        <v>2020</v>
      </c>
      <c r="C551" s="24">
        <v>43891</v>
      </c>
      <c r="D551" s="4" t="s">
        <v>5867</v>
      </c>
      <c r="E551" s="4" t="s">
        <v>595</v>
      </c>
      <c r="F551" s="4">
        <v>1</v>
      </c>
      <c r="G551" s="4">
        <v>4</v>
      </c>
      <c r="H551" s="4" t="s">
        <v>5882</v>
      </c>
      <c r="I551" s="4" t="s">
        <v>123</v>
      </c>
      <c r="J551" s="4">
        <v>37.200000000000003</v>
      </c>
      <c r="K551" s="4">
        <v>27</v>
      </c>
    </row>
    <row r="552" spans="1:11">
      <c r="A552" s="4" t="s">
        <v>134</v>
      </c>
      <c r="B552" s="4">
        <v>2020</v>
      </c>
      <c r="C552" s="24">
        <v>43891</v>
      </c>
      <c r="D552" s="4" t="s">
        <v>5867</v>
      </c>
      <c r="E552" s="4" t="s">
        <v>595</v>
      </c>
      <c r="F552" s="4">
        <v>1</v>
      </c>
      <c r="G552" s="4">
        <v>5</v>
      </c>
      <c r="H552" s="4" t="s">
        <v>111</v>
      </c>
      <c r="I552" s="4" t="s">
        <v>121</v>
      </c>
      <c r="J552" s="4">
        <v>27.1</v>
      </c>
      <c r="K552" s="4">
        <v>13</v>
      </c>
    </row>
    <row r="553" spans="1:11">
      <c r="A553" s="4" t="s">
        <v>134</v>
      </c>
      <c r="B553" s="4">
        <v>2020</v>
      </c>
      <c r="C553" s="24">
        <v>43891</v>
      </c>
      <c r="D553" s="4" t="s">
        <v>5867</v>
      </c>
      <c r="E553" s="4" t="s">
        <v>595</v>
      </c>
      <c r="F553" s="4">
        <v>2</v>
      </c>
      <c r="G553" s="4">
        <v>1</v>
      </c>
      <c r="H553" s="4" t="s">
        <v>50</v>
      </c>
      <c r="I553" s="4" t="s">
        <v>51</v>
      </c>
      <c r="J553" s="4">
        <v>23.4</v>
      </c>
      <c r="K553" s="4">
        <v>11</v>
      </c>
    </row>
    <row r="554" spans="1:11">
      <c r="A554" s="4" t="s">
        <v>134</v>
      </c>
      <c r="B554" s="4">
        <v>2020</v>
      </c>
      <c r="C554" s="24">
        <v>43891</v>
      </c>
      <c r="D554" s="4" t="s">
        <v>5867</v>
      </c>
      <c r="E554" s="4" t="s">
        <v>595</v>
      </c>
      <c r="F554" s="4">
        <v>2</v>
      </c>
      <c r="G554" s="4">
        <v>2</v>
      </c>
      <c r="H554" s="4" t="s">
        <v>178</v>
      </c>
      <c r="I554" s="4" t="s">
        <v>159</v>
      </c>
      <c r="J554" s="4">
        <v>28.1</v>
      </c>
      <c r="K554" s="4">
        <v>2</v>
      </c>
    </row>
    <row r="555" spans="1:11">
      <c r="A555" s="4" t="s">
        <v>134</v>
      </c>
      <c r="B555" s="4">
        <v>2020</v>
      </c>
      <c r="C555" s="24">
        <v>43891</v>
      </c>
      <c r="D555" s="4" t="s">
        <v>5867</v>
      </c>
      <c r="E555" s="4" t="s">
        <v>595</v>
      </c>
      <c r="F555" s="4">
        <v>2</v>
      </c>
      <c r="G555" s="4">
        <v>3</v>
      </c>
      <c r="H555" s="4" t="s">
        <v>39</v>
      </c>
      <c r="I555" s="4" t="s">
        <v>40</v>
      </c>
      <c r="J555" s="4">
        <v>25.5</v>
      </c>
      <c r="K555" s="4">
        <v>19</v>
      </c>
    </row>
    <row r="556" spans="1:11">
      <c r="A556" s="4" t="s">
        <v>134</v>
      </c>
      <c r="B556" s="4">
        <v>2020</v>
      </c>
      <c r="C556" s="24">
        <v>43891</v>
      </c>
      <c r="D556" s="4" t="s">
        <v>5867</v>
      </c>
      <c r="E556" s="4" t="s">
        <v>595</v>
      </c>
      <c r="F556" s="4">
        <v>2</v>
      </c>
      <c r="G556" s="4">
        <v>4</v>
      </c>
      <c r="H556" s="4" t="s">
        <v>101</v>
      </c>
      <c r="I556" s="4" t="s">
        <v>47</v>
      </c>
      <c r="J556" s="4">
        <v>26</v>
      </c>
      <c r="K556" s="4">
        <v>19</v>
      </c>
    </row>
    <row r="557" spans="1:11">
      <c r="A557" s="4" t="s">
        <v>134</v>
      </c>
      <c r="B557" s="4">
        <v>2020</v>
      </c>
      <c r="C557" s="24">
        <v>43891</v>
      </c>
      <c r="D557" s="4" t="s">
        <v>5867</v>
      </c>
      <c r="E557" s="4" t="s">
        <v>595</v>
      </c>
      <c r="F557" s="4">
        <v>2</v>
      </c>
      <c r="G557" s="4">
        <v>5</v>
      </c>
      <c r="H557" s="4" t="s">
        <v>132</v>
      </c>
      <c r="I557" s="4" t="s">
        <v>65</v>
      </c>
      <c r="J557" s="4">
        <v>29.6</v>
      </c>
      <c r="K557" s="4">
        <v>23</v>
      </c>
    </row>
    <row r="558" spans="1:11">
      <c r="A558" s="4" t="s">
        <v>134</v>
      </c>
      <c r="B558" s="4">
        <v>2020</v>
      </c>
      <c r="C558" s="24">
        <v>43891</v>
      </c>
      <c r="D558" s="4" t="s">
        <v>5867</v>
      </c>
      <c r="E558" s="4" t="s">
        <v>595</v>
      </c>
      <c r="F558" s="4">
        <v>3</v>
      </c>
      <c r="G558" s="4">
        <v>1</v>
      </c>
      <c r="H558" s="4" t="s">
        <v>78</v>
      </c>
      <c r="I558" s="4" t="s">
        <v>19</v>
      </c>
      <c r="J558" s="4">
        <v>28.8</v>
      </c>
      <c r="K558" s="4">
        <v>13</v>
      </c>
    </row>
    <row r="559" spans="1:11">
      <c r="A559" s="4" t="s">
        <v>134</v>
      </c>
      <c r="B559" s="4">
        <v>2020</v>
      </c>
      <c r="C559" s="24">
        <v>43891</v>
      </c>
      <c r="D559" s="4" t="s">
        <v>5867</v>
      </c>
      <c r="E559" s="4" t="s">
        <v>595</v>
      </c>
      <c r="F559" s="4">
        <v>3</v>
      </c>
      <c r="G559" s="4">
        <v>2</v>
      </c>
      <c r="H559" s="4" t="s">
        <v>135</v>
      </c>
      <c r="I559" s="4" t="s">
        <v>36</v>
      </c>
      <c r="J559" s="4">
        <v>29.3</v>
      </c>
      <c r="K559" s="4">
        <v>3</v>
      </c>
    </row>
    <row r="560" spans="1:11">
      <c r="A560" s="4" t="s">
        <v>134</v>
      </c>
      <c r="B560" s="4">
        <v>2020</v>
      </c>
      <c r="C560" s="24">
        <v>43891</v>
      </c>
      <c r="D560" s="4" t="s">
        <v>5867</v>
      </c>
      <c r="E560" s="4" t="s">
        <v>595</v>
      </c>
      <c r="F560" s="4">
        <v>3</v>
      </c>
      <c r="G560" s="4">
        <v>3</v>
      </c>
      <c r="H560" s="4" t="s">
        <v>20</v>
      </c>
      <c r="I560" s="4" t="s">
        <v>21</v>
      </c>
      <c r="J560" s="4">
        <v>24.6</v>
      </c>
      <c r="K560" s="4">
        <v>13</v>
      </c>
    </row>
    <row r="561" spans="1:11">
      <c r="A561" s="4" t="s">
        <v>134</v>
      </c>
      <c r="B561" s="4">
        <v>2020</v>
      </c>
      <c r="C561" s="24">
        <v>43891</v>
      </c>
      <c r="D561" s="4" t="s">
        <v>5867</v>
      </c>
      <c r="E561" s="4" t="s">
        <v>595</v>
      </c>
      <c r="F561" s="4">
        <v>3</v>
      </c>
      <c r="G561" s="4">
        <v>4</v>
      </c>
      <c r="H561" s="4" t="s">
        <v>138</v>
      </c>
      <c r="I561" s="4" t="s">
        <v>29</v>
      </c>
      <c r="J561" s="4">
        <v>30.3</v>
      </c>
      <c r="K561" s="4">
        <v>12</v>
      </c>
    </row>
    <row r="562" spans="1:11">
      <c r="A562" s="4" t="s">
        <v>134</v>
      </c>
      <c r="B562" s="4">
        <v>2020</v>
      </c>
      <c r="C562" s="24">
        <v>43891</v>
      </c>
      <c r="D562" s="4" t="s">
        <v>5867</v>
      </c>
      <c r="E562" s="4" t="s">
        <v>595</v>
      </c>
      <c r="F562" s="4">
        <v>3</v>
      </c>
      <c r="G562" s="4">
        <v>5</v>
      </c>
      <c r="H562" s="4" t="s">
        <v>60</v>
      </c>
      <c r="I562" s="4" t="s">
        <v>61</v>
      </c>
      <c r="J562" s="4">
        <v>31.6</v>
      </c>
      <c r="K562" s="4">
        <v>16</v>
      </c>
    </row>
    <row r="563" spans="1:11">
      <c r="A563" s="4" t="s">
        <v>134</v>
      </c>
      <c r="B563" s="4">
        <v>2020</v>
      </c>
      <c r="C563" s="24">
        <v>43891</v>
      </c>
      <c r="D563" s="4" t="s">
        <v>5867</v>
      </c>
      <c r="E563" s="4" t="s">
        <v>595</v>
      </c>
      <c r="F563" s="4">
        <v>4</v>
      </c>
      <c r="G563" s="4">
        <v>1</v>
      </c>
      <c r="H563" s="4" t="s">
        <v>14</v>
      </c>
      <c r="I563" s="4" t="s">
        <v>15</v>
      </c>
      <c r="J563" s="4">
        <v>20.100000000000001</v>
      </c>
      <c r="K563" s="4">
        <v>6</v>
      </c>
    </row>
    <row r="564" spans="1:11">
      <c r="A564" s="4" t="s">
        <v>134</v>
      </c>
      <c r="B564" s="4">
        <v>2020</v>
      </c>
      <c r="C564" s="24">
        <v>43891</v>
      </c>
      <c r="D564" s="4" t="s">
        <v>5867</v>
      </c>
      <c r="E564" s="4" t="s">
        <v>595</v>
      </c>
      <c r="F564" s="4">
        <v>4</v>
      </c>
      <c r="G564" s="4">
        <v>2</v>
      </c>
      <c r="H564" s="4" t="s">
        <v>28</v>
      </c>
      <c r="I564" s="4" t="s">
        <v>29</v>
      </c>
      <c r="J564" s="4">
        <v>20.2</v>
      </c>
      <c r="K564" s="4">
        <v>5</v>
      </c>
    </row>
    <row r="565" spans="1:11">
      <c r="A565" s="4" t="s">
        <v>134</v>
      </c>
      <c r="B565" s="4">
        <v>2020</v>
      </c>
      <c r="C565" s="24">
        <v>43891</v>
      </c>
      <c r="D565" s="4" t="s">
        <v>5867</v>
      </c>
      <c r="E565" s="4" t="s">
        <v>595</v>
      </c>
      <c r="F565" s="4">
        <v>4</v>
      </c>
      <c r="G565" s="4">
        <v>3</v>
      </c>
      <c r="H565" s="4" t="s">
        <v>33</v>
      </c>
      <c r="I565" s="4" t="s">
        <v>27</v>
      </c>
      <c r="J565" s="4">
        <v>26.3</v>
      </c>
      <c r="K565" s="4">
        <v>16</v>
      </c>
    </row>
    <row r="566" spans="1:11">
      <c r="A566" s="4" t="s">
        <v>134</v>
      </c>
      <c r="B566" s="4">
        <v>2020</v>
      </c>
      <c r="C566" s="24">
        <v>43891</v>
      </c>
      <c r="D566" s="4" t="s">
        <v>5867</v>
      </c>
      <c r="E566" s="4" t="s">
        <v>595</v>
      </c>
      <c r="F566" s="4">
        <v>4</v>
      </c>
      <c r="G566" s="4">
        <v>4</v>
      </c>
      <c r="H566" s="4" t="s">
        <v>16</v>
      </c>
      <c r="I566" s="4" t="s">
        <v>17</v>
      </c>
      <c r="J566" s="4">
        <v>20.8</v>
      </c>
      <c r="K566" s="4">
        <v>9</v>
      </c>
    </row>
    <row r="567" spans="1:11">
      <c r="A567" s="4" t="s">
        <v>134</v>
      </c>
      <c r="B567" s="4">
        <v>2020</v>
      </c>
      <c r="C567" s="24">
        <v>43891</v>
      </c>
      <c r="D567" s="4" t="s">
        <v>5867</v>
      </c>
      <c r="E567" s="4" t="s">
        <v>595</v>
      </c>
      <c r="F567" s="4">
        <v>4</v>
      </c>
      <c r="G567" s="4">
        <v>5</v>
      </c>
      <c r="H567" s="4" t="s">
        <v>113</v>
      </c>
      <c r="I567" s="4" t="s">
        <v>121</v>
      </c>
      <c r="J567" s="4">
        <v>25.3</v>
      </c>
      <c r="K567" s="4">
        <v>23</v>
      </c>
    </row>
    <row r="568" spans="1:11">
      <c r="A568" s="4" t="s">
        <v>134</v>
      </c>
      <c r="B568" s="4">
        <v>2020</v>
      </c>
      <c r="C568" s="24">
        <v>43891</v>
      </c>
      <c r="D568" s="4" t="s">
        <v>5867</v>
      </c>
      <c r="E568" s="4" t="s">
        <v>595</v>
      </c>
      <c r="F568" s="4">
        <v>4</v>
      </c>
      <c r="G568" s="4">
        <v>9</v>
      </c>
      <c r="H568" s="4" t="s">
        <v>34</v>
      </c>
      <c r="I568" s="4" t="s">
        <v>19</v>
      </c>
      <c r="J568" s="4">
        <v>32.6</v>
      </c>
      <c r="K568" s="4">
        <v>7</v>
      </c>
    </row>
    <row r="569" spans="1:11">
      <c r="A569" s="4" t="s">
        <v>134</v>
      </c>
      <c r="B569" s="4">
        <v>2020</v>
      </c>
      <c r="C569" s="24">
        <v>43891</v>
      </c>
      <c r="D569" s="4" t="s">
        <v>5867</v>
      </c>
      <c r="E569" s="4" t="s">
        <v>595</v>
      </c>
      <c r="F569" s="4">
        <v>5</v>
      </c>
      <c r="G569" s="4">
        <v>1</v>
      </c>
      <c r="H569" s="4" t="s">
        <v>23</v>
      </c>
      <c r="I569" s="4" t="s">
        <v>15</v>
      </c>
      <c r="J569" s="4">
        <v>22.5</v>
      </c>
      <c r="K569" s="4">
        <v>1</v>
      </c>
    </row>
    <row r="570" spans="1:11">
      <c r="A570" s="4" t="s">
        <v>134</v>
      </c>
      <c r="B570" s="4">
        <v>2020</v>
      </c>
      <c r="C570" s="24">
        <v>43891</v>
      </c>
      <c r="D570" s="4" t="s">
        <v>5867</v>
      </c>
      <c r="E570" s="4" t="s">
        <v>595</v>
      </c>
      <c r="F570" s="4">
        <v>5</v>
      </c>
      <c r="G570" s="4">
        <v>2</v>
      </c>
      <c r="H570" s="4" t="s">
        <v>83</v>
      </c>
      <c r="I570" s="4" t="s">
        <v>67</v>
      </c>
      <c r="J570" s="4">
        <v>27.5</v>
      </c>
      <c r="K570" s="4">
        <v>10</v>
      </c>
    </row>
    <row r="571" spans="1:11">
      <c r="A571" s="4" t="s">
        <v>134</v>
      </c>
      <c r="B571" s="4">
        <v>2020</v>
      </c>
      <c r="C571" s="24">
        <v>43891</v>
      </c>
      <c r="D571" s="4" t="s">
        <v>5867</v>
      </c>
      <c r="E571" s="4" t="s">
        <v>595</v>
      </c>
      <c r="F571" s="4">
        <v>5</v>
      </c>
      <c r="G571" s="4">
        <v>3</v>
      </c>
      <c r="H571" s="4" t="s">
        <v>97</v>
      </c>
      <c r="I571" s="4" t="s">
        <v>40</v>
      </c>
      <c r="J571" s="4">
        <v>26.1</v>
      </c>
      <c r="K571" s="4">
        <v>19</v>
      </c>
    </row>
    <row r="572" spans="1:11">
      <c r="A572" s="4" t="s">
        <v>134</v>
      </c>
      <c r="B572" s="4">
        <v>2020</v>
      </c>
      <c r="C572" s="24">
        <v>43891</v>
      </c>
      <c r="D572" s="4" t="s">
        <v>5867</v>
      </c>
      <c r="E572" s="4" t="s">
        <v>595</v>
      </c>
      <c r="F572" s="4">
        <v>5</v>
      </c>
      <c r="G572" s="4">
        <v>4</v>
      </c>
      <c r="H572" s="4" t="s">
        <v>26</v>
      </c>
      <c r="I572" s="4" t="s">
        <v>27</v>
      </c>
      <c r="J572" s="4">
        <v>21.8</v>
      </c>
      <c r="K572" s="4">
        <v>16</v>
      </c>
    </row>
    <row r="573" spans="1:11">
      <c r="A573" s="4" t="s">
        <v>134</v>
      </c>
      <c r="B573" s="4">
        <v>2020</v>
      </c>
      <c r="C573" s="24">
        <v>43891</v>
      </c>
      <c r="D573" s="4" t="s">
        <v>5867</v>
      </c>
      <c r="E573" s="4" t="s">
        <v>595</v>
      </c>
      <c r="F573" s="4">
        <v>5</v>
      </c>
      <c r="G573" s="4">
        <v>5</v>
      </c>
      <c r="H573" s="4" t="s">
        <v>543</v>
      </c>
      <c r="I573" s="4" t="s">
        <v>145</v>
      </c>
      <c r="J573" s="4">
        <v>32.200000000000003</v>
      </c>
      <c r="K573" s="4">
        <v>23</v>
      </c>
    </row>
    <row r="574" spans="1:11">
      <c r="A574" s="4" t="s">
        <v>134</v>
      </c>
      <c r="B574" s="4">
        <v>2020</v>
      </c>
      <c r="C574" s="24">
        <v>43891</v>
      </c>
      <c r="D574" s="4" t="s">
        <v>5867</v>
      </c>
      <c r="E574" s="4" t="s">
        <v>595</v>
      </c>
      <c r="F574" s="4">
        <v>5</v>
      </c>
      <c r="G574" s="4">
        <v>6</v>
      </c>
      <c r="H574" s="4" t="s">
        <v>140</v>
      </c>
      <c r="I574" s="4" t="s">
        <v>29</v>
      </c>
      <c r="J574" s="4">
        <v>22.8</v>
      </c>
      <c r="K574" s="4">
        <v>23</v>
      </c>
    </row>
    <row r="575" spans="1:11">
      <c r="A575" s="4" t="s">
        <v>134</v>
      </c>
      <c r="B575" s="4">
        <v>2020</v>
      </c>
      <c r="C575" s="24">
        <v>43891</v>
      </c>
      <c r="D575" s="4" t="s">
        <v>5867</v>
      </c>
      <c r="E575" s="4" t="s">
        <v>5868</v>
      </c>
      <c r="F575" s="4">
        <v>1</v>
      </c>
      <c r="G575" s="4">
        <v>1</v>
      </c>
      <c r="H575" s="4" t="s">
        <v>26</v>
      </c>
      <c r="I575" s="4" t="s">
        <v>27</v>
      </c>
      <c r="J575" s="4">
        <v>21.8</v>
      </c>
      <c r="K575" s="4">
        <v>16</v>
      </c>
    </row>
    <row r="576" spans="1:11">
      <c r="A576" s="4" t="s">
        <v>134</v>
      </c>
      <c r="B576" s="4">
        <v>2020</v>
      </c>
      <c r="C576" s="24">
        <v>43891</v>
      </c>
      <c r="D576" s="4" t="s">
        <v>5867</v>
      </c>
      <c r="E576" s="4" t="s">
        <v>5868</v>
      </c>
      <c r="F576" s="4">
        <v>1</v>
      </c>
      <c r="G576" s="4">
        <v>2</v>
      </c>
      <c r="H576" s="4" t="s">
        <v>16</v>
      </c>
      <c r="I576" s="4" t="s">
        <v>17</v>
      </c>
      <c r="J576" s="4">
        <v>20.8</v>
      </c>
      <c r="K576" s="4">
        <v>9</v>
      </c>
    </row>
    <row r="577" spans="1:11">
      <c r="A577" s="4" t="s">
        <v>134</v>
      </c>
      <c r="B577" s="4">
        <v>2020</v>
      </c>
      <c r="C577" s="24">
        <v>43891</v>
      </c>
      <c r="D577" s="4" t="s">
        <v>5867</v>
      </c>
      <c r="E577" s="4" t="s">
        <v>5868</v>
      </c>
      <c r="F577" s="4">
        <v>1</v>
      </c>
      <c r="G577" s="4">
        <v>3</v>
      </c>
      <c r="H577" s="4" t="s">
        <v>150</v>
      </c>
      <c r="I577" s="4" t="s">
        <v>31</v>
      </c>
      <c r="J577" s="4">
        <v>31.6</v>
      </c>
      <c r="K577" s="4">
        <v>19</v>
      </c>
    </row>
    <row r="578" spans="1:11">
      <c r="A578" s="4" t="s">
        <v>134</v>
      </c>
      <c r="B578" s="4">
        <v>2020</v>
      </c>
      <c r="C578" s="24">
        <v>43891</v>
      </c>
      <c r="D578" s="4" t="s">
        <v>5867</v>
      </c>
      <c r="E578" s="4" t="s">
        <v>5868</v>
      </c>
      <c r="F578" s="4">
        <v>1</v>
      </c>
      <c r="G578" s="4">
        <v>4</v>
      </c>
      <c r="H578" s="4" t="s">
        <v>113</v>
      </c>
      <c r="I578" s="4" t="s">
        <v>121</v>
      </c>
      <c r="J578" s="4">
        <v>25.3</v>
      </c>
      <c r="K578" s="4">
        <v>23</v>
      </c>
    </row>
    <row r="579" spans="1:11">
      <c r="A579" s="4" t="s">
        <v>134</v>
      </c>
      <c r="B579" s="4">
        <v>2020</v>
      </c>
      <c r="C579" s="24">
        <v>43891</v>
      </c>
      <c r="D579" s="4" t="s">
        <v>5867</v>
      </c>
      <c r="E579" s="4" t="s">
        <v>5868</v>
      </c>
      <c r="F579" s="4">
        <v>2</v>
      </c>
      <c r="G579" s="4">
        <v>1</v>
      </c>
      <c r="H579" s="4" t="s">
        <v>34</v>
      </c>
      <c r="I579" s="4" t="s">
        <v>19</v>
      </c>
      <c r="J579" s="4">
        <v>32.6</v>
      </c>
      <c r="K579" s="4">
        <v>7</v>
      </c>
    </row>
    <row r="580" spans="1:11">
      <c r="A580" s="4" t="s">
        <v>134</v>
      </c>
      <c r="B580" s="4">
        <v>2020</v>
      </c>
      <c r="C580" s="24">
        <v>43891</v>
      </c>
      <c r="D580" s="4" t="s">
        <v>5867</v>
      </c>
      <c r="E580" s="4" t="s">
        <v>5868</v>
      </c>
      <c r="F580" s="4">
        <v>2</v>
      </c>
      <c r="G580" s="4">
        <v>2</v>
      </c>
      <c r="H580" s="4" t="s">
        <v>138</v>
      </c>
      <c r="I580" s="4" t="s">
        <v>29</v>
      </c>
      <c r="J580" s="4">
        <v>30.3</v>
      </c>
      <c r="K580" s="4">
        <v>12</v>
      </c>
    </row>
    <row r="581" spans="1:11">
      <c r="A581" s="4" t="s">
        <v>134</v>
      </c>
      <c r="B581" s="4">
        <v>2020</v>
      </c>
      <c r="C581" s="24">
        <v>43891</v>
      </c>
      <c r="D581" s="4" t="s">
        <v>5867</v>
      </c>
      <c r="E581" s="4" t="s">
        <v>5868</v>
      </c>
      <c r="F581" s="4">
        <v>2</v>
      </c>
      <c r="G581" s="4">
        <v>3</v>
      </c>
      <c r="H581" s="4" t="s">
        <v>39</v>
      </c>
      <c r="I581" s="4" t="s">
        <v>40</v>
      </c>
      <c r="J581" s="4">
        <v>25.5</v>
      </c>
      <c r="K581" s="4">
        <v>19</v>
      </c>
    </row>
    <row r="582" spans="1:11">
      <c r="A582" s="4" t="s">
        <v>134</v>
      </c>
      <c r="B582" s="4">
        <v>2020</v>
      </c>
      <c r="C582" s="24">
        <v>43891</v>
      </c>
      <c r="D582" s="4" t="s">
        <v>5867</v>
      </c>
      <c r="E582" s="4" t="s">
        <v>5868</v>
      </c>
      <c r="F582" s="4">
        <v>2</v>
      </c>
      <c r="G582" s="4">
        <v>4</v>
      </c>
      <c r="H582" s="4" t="s">
        <v>543</v>
      </c>
      <c r="I582" s="4" t="s">
        <v>145</v>
      </c>
      <c r="J582" s="4">
        <v>32.200000000000003</v>
      </c>
      <c r="K582" s="4">
        <v>23</v>
      </c>
    </row>
    <row r="583" spans="1:11">
      <c r="A583" s="4" t="s">
        <v>134</v>
      </c>
      <c r="B583" s="4">
        <v>2020</v>
      </c>
      <c r="C583" s="24">
        <v>43891</v>
      </c>
      <c r="D583" s="4" t="s">
        <v>5867</v>
      </c>
      <c r="E583" s="4" t="s">
        <v>5868</v>
      </c>
      <c r="F583" s="4">
        <v>2</v>
      </c>
      <c r="G583" s="4">
        <v>5</v>
      </c>
      <c r="H583" s="4" t="s">
        <v>5882</v>
      </c>
      <c r="I583" s="4" t="s">
        <v>123</v>
      </c>
      <c r="J583" s="4">
        <v>37.200000000000003</v>
      </c>
      <c r="K583" s="4">
        <v>27</v>
      </c>
    </row>
    <row r="584" spans="1:11">
      <c r="A584" s="4" t="s">
        <v>134</v>
      </c>
      <c r="B584" s="4">
        <v>2020</v>
      </c>
      <c r="C584" s="24">
        <v>43891</v>
      </c>
      <c r="D584" s="4" t="s">
        <v>5867</v>
      </c>
      <c r="E584" s="4" t="s">
        <v>5868</v>
      </c>
      <c r="F584" s="4">
        <v>3</v>
      </c>
      <c r="G584" s="4">
        <v>1</v>
      </c>
      <c r="H584" s="4" t="s">
        <v>111</v>
      </c>
      <c r="I584" s="4" t="s">
        <v>121</v>
      </c>
      <c r="J584" s="4">
        <v>27.1</v>
      </c>
      <c r="K584" s="4">
        <v>13</v>
      </c>
    </row>
    <row r="585" spans="1:11">
      <c r="A585" s="4" t="s">
        <v>134</v>
      </c>
      <c r="B585" s="4">
        <v>2020</v>
      </c>
      <c r="C585" s="24">
        <v>43891</v>
      </c>
      <c r="D585" s="4" t="s">
        <v>5867</v>
      </c>
      <c r="E585" s="4" t="s">
        <v>5868</v>
      </c>
      <c r="F585" s="4">
        <v>3</v>
      </c>
      <c r="G585" s="4">
        <v>2</v>
      </c>
      <c r="H585" s="4" t="s">
        <v>20</v>
      </c>
      <c r="I585" s="4" t="s">
        <v>21</v>
      </c>
      <c r="J585" s="4">
        <v>24.6</v>
      </c>
      <c r="K585" s="4">
        <v>13</v>
      </c>
    </row>
    <row r="586" spans="1:11">
      <c r="A586" s="4" t="s">
        <v>134</v>
      </c>
      <c r="B586" s="4">
        <v>2020</v>
      </c>
      <c r="C586" s="24">
        <v>43891</v>
      </c>
      <c r="D586" s="4" t="s">
        <v>5867</v>
      </c>
      <c r="E586" s="4" t="s">
        <v>5868</v>
      </c>
      <c r="F586" s="4">
        <v>3</v>
      </c>
      <c r="G586" s="4">
        <v>3</v>
      </c>
      <c r="H586" s="4" t="s">
        <v>101</v>
      </c>
      <c r="I586" s="4" t="s">
        <v>47</v>
      </c>
      <c r="J586" s="4">
        <v>26</v>
      </c>
      <c r="K586" s="4">
        <v>19</v>
      </c>
    </row>
    <row r="587" spans="1:11">
      <c r="A587" s="4" t="s">
        <v>134</v>
      </c>
      <c r="B587" s="4">
        <v>2020</v>
      </c>
      <c r="C587" s="24">
        <v>43891</v>
      </c>
      <c r="D587" s="4" t="s">
        <v>5867</v>
      </c>
      <c r="E587" s="4" t="s">
        <v>5868</v>
      </c>
      <c r="F587" s="4">
        <v>3</v>
      </c>
      <c r="G587" s="4">
        <v>4</v>
      </c>
      <c r="H587" s="4" t="s">
        <v>140</v>
      </c>
      <c r="I587" s="4" t="s">
        <v>29</v>
      </c>
      <c r="J587" s="4">
        <v>22.8</v>
      </c>
      <c r="K587" s="4">
        <v>23</v>
      </c>
    </row>
    <row r="588" spans="1:11">
      <c r="A588" s="4" t="s">
        <v>134</v>
      </c>
      <c r="B588" s="4">
        <v>2020</v>
      </c>
      <c r="C588" s="24">
        <v>43891</v>
      </c>
      <c r="D588" s="4" t="s">
        <v>5867</v>
      </c>
      <c r="E588" s="4" t="s">
        <v>5868</v>
      </c>
      <c r="F588" s="4">
        <v>4</v>
      </c>
      <c r="G588" s="4">
        <v>1</v>
      </c>
      <c r="H588" s="4" t="s">
        <v>33</v>
      </c>
      <c r="I588" s="4" t="s">
        <v>27</v>
      </c>
      <c r="J588" s="4">
        <v>26.3</v>
      </c>
      <c r="K588" s="4">
        <v>16</v>
      </c>
    </row>
    <row r="589" spans="1:11">
      <c r="A589" s="4" t="s">
        <v>134</v>
      </c>
      <c r="B589" s="4">
        <v>2020</v>
      </c>
      <c r="C589" s="24">
        <v>43891</v>
      </c>
      <c r="D589" s="4" t="s">
        <v>5867</v>
      </c>
      <c r="E589" s="4" t="s">
        <v>5868</v>
      </c>
      <c r="F589" s="4">
        <v>4</v>
      </c>
      <c r="G589" s="4">
        <v>2</v>
      </c>
      <c r="H589" s="4" t="s">
        <v>60</v>
      </c>
      <c r="I589" s="4" t="s">
        <v>61</v>
      </c>
      <c r="J589" s="4">
        <v>31.6</v>
      </c>
      <c r="K589" s="4">
        <v>16</v>
      </c>
    </row>
    <row r="590" spans="1:11">
      <c r="A590" s="4" t="s">
        <v>134</v>
      </c>
      <c r="B590" s="4">
        <v>2020</v>
      </c>
      <c r="C590" s="24">
        <v>43891</v>
      </c>
      <c r="D590" s="4" t="s">
        <v>5867</v>
      </c>
      <c r="E590" s="4" t="s">
        <v>5868</v>
      </c>
      <c r="F590" s="4">
        <v>4</v>
      </c>
      <c r="G590" s="4">
        <v>3</v>
      </c>
      <c r="H590" s="4" t="s">
        <v>97</v>
      </c>
      <c r="I590" s="4" t="s">
        <v>40</v>
      </c>
      <c r="J590" s="4">
        <v>26.1</v>
      </c>
      <c r="K590" s="4">
        <v>19</v>
      </c>
    </row>
    <row r="591" spans="1:11">
      <c r="A591" s="4" t="s">
        <v>134</v>
      </c>
      <c r="B591" s="4">
        <v>2020</v>
      </c>
      <c r="C591" s="24">
        <v>43891</v>
      </c>
      <c r="D591" s="4" t="s">
        <v>5867</v>
      </c>
      <c r="E591" s="4" t="s">
        <v>5868</v>
      </c>
      <c r="F591" s="4">
        <v>4</v>
      </c>
      <c r="G591" s="4">
        <v>4</v>
      </c>
      <c r="H591" s="4" t="s">
        <v>132</v>
      </c>
      <c r="I591" s="4" t="s">
        <v>65</v>
      </c>
      <c r="J591" s="4">
        <v>29.6</v>
      </c>
      <c r="K591" s="4">
        <v>23</v>
      </c>
    </row>
    <row r="592" spans="1:11">
      <c r="A592" s="4" t="s">
        <v>134</v>
      </c>
      <c r="B592" s="4">
        <v>2020</v>
      </c>
      <c r="C592" s="24">
        <v>43891</v>
      </c>
      <c r="D592" s="4" t="s">
        <v>5867</v>
      </c>
      <c r="E592" s="4" t="s">
        <v>5869</v>
      </c>
      <c r="F592" s="4">
        <v>1</v>
      </c>
      <c r="G592" s="4">
        <v>1</v>
      </c>
      <c r="H592" s="4" t="s">
        <v>14</v>
      </c>
      <c r="I592" s="4" t="s">
        <v>15</v>
      </c>
      <c r="J592" s="4">
        <v>20.100000000000001</v>
      </c>
      <c r="K592" s="4">
        <v>6</v>
      </c>
    </row>
    <row r="593" spans="1:11">
      <c r="A593" s="4" t="s">
        <v>134</v>
      </c>
      <c r="B593" s="4">
        <v>2020</v>
      </c>
      <c r="C593" s="24">
        <v>43891</v>
      </c>
      <c r="D593" s="4" t="s">
        <v>5867</v>
      </c>
      <c r="E593" s="4" t="s">
        <v>5869</v>
      </c>
      <c r="F593" s="4">
        <v>1</v>
      </c>
      <c r="G593" s="4">
        <v>2</v>
      </c>
      <c r="H593" s="4" t="s">
        <v>178</v>
      </c>
      <c r="I593" s="4" t="s">
        <v>159</v>
      </c>
      <c r="J593" s="4">
        <v>28.1</v>
      </c>
      <c r="K593" s="4">
        <v>2</v>
      </c>
    </row>
    <row r="594" spans="1:11">
      <c r="A594" s="4" t="s">
        <v>134</v>
      </c>
      <c r="B594" s="4">
        <v>2020</v>
      </c>
      <c r="C594" s="24">
        <v>43891</v>
      </c>
      <c r="D594" s="4" t="s">
        <v>5867</v>
      </c>
      <c r="E594" s="4" t="s">
        <v>5869</v>
      </c>
      <c r="F594" s="4">
        <v>1</v>
      </c>
      <c r="G594" s="4">
        <v>3</v>
      </c>
      <c r="H594" s="4" t="s">
        <v>136</v>
      </c>
      <c r="I594" s="4" t="s">
        <v>25</v>
      </c>
      <c r="J594" s="4">
        <v>27.1</v>
      </c>
      <c r="K594" s="4">
        <v>8</v>
      </c>
    </row>
    <row r="595" spans="1:11">
      <c r="A595" s="4" t="s">
        <v>134</v>
      </c>
      <c r="B595" s="4">
        <v>2020</v>
      </c>
      <c r="C595" s="24">
        <v>43891</v>
      </c>
      <c r="D595" s="4" t="s">
        <v>5867</v>
      </c>
      <c r="E595" s="4" t="s">
        <v>5869</v>
      </c>
      <c r="F595" s="4">
        <v>1</v>
      </c>
      <c r="G595" s="4">
        <v>4</v>
      </c>
      <c r="H595" s="4" t="s">
        <v>34</v>
      </c>
      <c r="I595" s="4" t="s">
        <v>19</v>
      </c>
      <c r="J595" s="4">
        <v>32.6</v>
      </c>
      <c r="K595" s="4">
        <v>7</v>
      </c>
    </row>
    <row r="596" spans="1:11">
      <c r="A596" s="4" t="s">
        <v>134</v>
      </c>
      <c r="B596" s="4">
        <v>2020</v>
      </c>
      <c r="C596" s="24">
        <v>43891</v>
      </c>
      <c r="D596" s="4" t="s">
        <v>5867</v>
      </c>
      <c r="E596" s="4" t="s">
        <v>5869</v>
      </c>
      <c r="F596" s="4">
        <v>1</v>
      </c>
      <c r="G596" s="4">
        <v>5</v>
      </c>
      <c r="H596" s="4" t="s">
        <v>111</v>
      </c>
      <c r="I596" s="4" t="s">
        <v>121</v>
      </c>
      <c r="J596" s="4">
        <v>27.1</v>
      </c>
      <c r="K596" s="4">
        <v>13</v>
      </c>
    </row>
    <row r="597" spans="1:11">
      <c r="A597" s="4" t="s">
        <v>134</v>
      </c>
      <c r="B597" s="4">
        <v>2020</v>
      </c>
      <c r="C597" s="24">
        <v>43891</v>
      </c>
      <c r="D597" s="4" t="s">
        <v>5867</v>
      </c>
      <c r="E597" s="4" t="s">
        <v>5869</v>
      </c>
      <c r="F597" s="4">
        <v>1</v>
      </c>
      <c r="G597" s="4">
        <v>6</v>
      </c>
      <c r="H597" s="4" t="s">
        <v>60</v>
      </c>
      <c r="I597" s="4" t="s">
        <v>61</v>
      </c>
      <c r="J597" s="4">
        <v>31.6</v>
      </c>
      <c r="K597" s="4">
        <v>16</v>
      </c>
    </row>
    <row r="598" spans="1:11">
      <c r="A598" s="4" t="s">
        <v>134</v>
      </c>
      <c r="B598" s="4">
        <v>2020</v>
      </c>
      <c r="C598" s="24">
        <v>43891</v>
      </c>
      <c r="D598" s="4" t="s">
        <v>5867</v>
      </c>
      <c r="E598" s="4" t="s">
        <v>5869</v>
      </c>
      <c r="F598" s="4">
        <v>2</v>
      </c>
      <c r="G598" s="4">
        <v>1</v>
      </c>
      <c r="H598" s="4" t="s">
        <v>23</v>
      </c>
      <c r="I598" s="4" t="s">
        <v>15</v>
      </c>
      <c r="J598" s="4">
        <v>22.5</v>
      </c>
      <c r="K598" s="4">
        <v>1</v>
      </c>
    </row>
    <row r="599" spans="1:11">
      <c r="A599" s="4" t="s">
        <v>134</v>
      </c>
      <c r="B599" s="4">
        <v>2020</v>
      </c>
      <c r="C599" s="24">
        <v>43891</v>
      </c>
      <c r="D599" s="4" t="s">
        <v>5867</v>
      </c>
      <c r="E599" s="4" t="s">
        <v>5869</v>
      </c>
      <c r="F599" s="4">
        <v>2</v>
      </c>
      <c r="G599" s="4">
        <v>2</v>
      </c>
      <c r="H599" s="4" t="s">
        <v>135</v>
      </c>
      <c r="I599" s="4" t="s">
        <v>36</v>
      </c>
      <c r="J599" s="4">
        <v>29.3</v>
      </c>
      <c r="K599" s="4">
        <v>3</v>
      </c>
    </row>
    <row r="600" spans="1:11">
      <c r="A600" s="4" t="s">
        <v>134</v>
      </c>
      <c r="B600" s="4">
        <v>2020</v>
      </c>
      <c r="C600" s="24">
        <v>43891</v>
      </c>
      <c r="D600" s="4" t="s">
        <v>5867</v>
      </c>
      <c r="E600" s="4" t="s">
        <v>5869</v>
      </c>
      <c r="F600" s="4">
        <v>2</v>
      </c>
      <c r="G600" s="4">
        <v>3</v>
      </c>
      <c r="H600" s="4" t="s">
        <v>138</v>
      </c>
      <c r="I600" s="4" t="s">
        <v>29</v>
      </c>
      <c r="J600" s="4">
        <v>30.3</v>
      </c>
      <c r="K600" s="4">
        <v>12</v>
      </c>
    </row>
    <row r="601" spans="1:11">
      <c r="A601" s="4" t="s">
        <v>134</v>
      </c>
      <c r="B601" s="4">
        <v>2020</v>
      </c>
      <c r="C601" s="24">
        <v>43891</v>
      </c>
      <c r="D601" s="4" t="s">
        <v>5867</v>
      </c>
      <c r="E601" s="4" t="s">
        <v>5869</v>
      </c>
      <c r="F601" s="4">
        <v>2</v>
      </c>
      <c r="G601" s="4">
        <v>4</v>
      </c>
      <c r="H601" s="4" t="s">
        <v>50</v>
      </c>
      <c r="I601" s="4" t="s">
        <v>51</v>
      </c>
      <c r="J601" s="4">
        <v>23.4</v>
      </c>
      <c r="K601" s="4">
        <v>11</v>
      </c>
    </row>
    <row r="602" spans="1:11">
      <c r="A602" s="4" t="s">
        <v>134</v>
      </c>
      <c r="B602" s="4">
        <v>2020</v>
      </c>
      <c r="C602" s="24">
        <v>43891</v>
      </c>
      <c r="D602" s="4" t="s">
        <v>5867</v>
      </c>
      <c r="E602" s="4" t="s">
        <v>5869</v>
      </c>
      <c r="F602" s="4">
        <v>2</v>
      </c>
      <c r="G602" s="4">
        <v>5</v>
      </c>
      <c r="H602" s="4" t="s">
        <v>20</v>
      </c>
      <c r="I602" s="4" t="s">
        <v>21</v>
      </c>
      <c r="J602" s="4">
        <v>24.6</v>
      </c>
      <c r="K602" s="4">
        <v>13</v>
      </c>
    </row>
    <row r="603" spans="1:11">
      <c r="A603" s="4" t="s">
        <v>134</v>
      </c>
      <c r="B603" s="4">
        <v>2020</v>
      </c>
      <c r="C603" s="24">
        <v>43891</v>
      </c>
      <c r="D603" s="4" t="s">
        <v>5867</v>
      </c>
      <c r="E603" s="4" t="s">
        <v>5869</v>
      </c>
      <c r="F603" s="4">
        <v>2</v>
      </c>
      <c r="G603" s="4">
        <v>6</v>
      </c>
      <c r="H603" s="4" t="s">
        <v>26</v>
      </c>
      <c r="I603" s="4" t="s">
        <v>27</v>
      </c>
      <c r="J603" s="4">
        <v>21.8</v>
      </c>
      <c r="K603" s="4">
        <v>16</v>
      </c>
    </row>
    <row r="604" spans="1:11">
      <c r="A604" s="4" t="s">
        <v>134</v>
      </c>
      <c r="B604" s="4">
        <v>2020</v>
      </c>
      <c r="C604" s="24">
        <v>43891</v>
      </c>
      <c r="D604" s="4" t="s">
        <v>5867</v>
      </c>
      <c r="E604" s="4" t="s">
        <v>5869</v>
      </c>
      <c r="F604" s="4">
        <v>3</v>
      </c>
      <c r="G604" s="4">
        <v>1</v>
      </c>
      <c r="H604" s="4" t="s">
        <v>80</v>
      </c>
      <c r="I604" s="4" t="s">
        <v>65</v>
      </c>
      <c r="J604" s="4">
        <v>32.799999999999997</v>
      </c>
      <c r="K604" s="4">
        <v>4</v>
      </c>
    </row>
    <row r="605" spans="1:11">
      <c r="A605" s="4" t="s">
        <v>134</v>
      </c>
      <c r="B605" s="4">
        <v>2020</v>
      </c>
      <c r="C605" s="24">
        <v>43891</v>
      </c>
      <c r="D605" s="4" t="s">
        <v>5867</v>
      </c>
      <c r="E605" s="4" t="s">
        <v>5869</v>
      </c>
      <c r="F605" s="4">
        <v>3</v>
      </c>
      <c r="G605" s="4">
        <v>2</v>
      </c>
      <c r="H605" s="4" t="s">
        <v>83</v>
      </c>
      <c r="I605" s="4" t="s">
        <v>67</v>
      </c>
      <c r="J605" s="4">
        <v>27.5</v>
      </c>
      <c r="K605" s="4">
        <v>10</v>
      </c>
    </row>
    <row r="606" spans="1:11">
      <c r="A606" s="4" t="s">
        <v>134</v>
      </c>
      <c r="B606" s="4">
        <v>2020</v>
      </c>
      <c r="C606" s="24">
        <v>43891</v>
      </c>
      <c r="D606" s="4" t="s">
        <v>5867</v>
      </c>
      <c r="E606" s="4" t="s">
        <v>5869</v>
      </c>
      <c r="F606" s="4">
        <v>3</v>
      </c>
      <c r="G606" s="4">
        <v>3</v>
      </c>
      <c r="H606" s="4" t="s">
        <v>28</v>
      </c>
      <c r="I606" s="4" t="s">
        <v>29</v>
      </c>
      <c r="J606" s="4">
        <v>20.2</v>
      </c>
      <c r="K606" s="4">
        <v>5</v>
      </c>
    </row>
    <row r="607" spans="1:11">
      <c r="A607" s="4" t="s">
        <v>134</v>
      </c>
      <c r="B607" s="4">
        <v>2020</v>
      </c>
      <c r="C607" s="24">
        <v>43891</v>
      </c>
      <c r="D607" s="4" t="s">
        <v>5867</v>
      </c>
      <c r="E607" s="4" t="s">
        <v>5869</v>
      </c>
      <c r="F607" s="4">
        <v>3</v>
      </c>
      <c r="G607" s="4">
        <v>4</v>
      </c>
      <c r="H607" s="4" t="s">
        <v>16</v>
      </c>
      <c r="I607" s="4" t="s">
        <v>17</v>
      </c>
      <c r="J607" s="4">
        <v>20.8</v>
      </c>
      <c r="K607" s="4">
        <v>9</v>
      </c>
    </row>
    <row r="608" spans="1:11">
      <c r="A608" s="4" t="s">
        <v>134</v>
      </c>
      <c r="B608" s="4">
        <v>2020</v>
      </c>
      <c r="C608" s="24">
        <v>43891</v>
      </c>
      <c r="D608" s="4" t="s">
        <v>5867</v>
      </c>
      <c r="E608" s="4" t="s">
        <v>5869</v>
      </c>
      <c r="F608" s="4">
        <v>3</v>
      </c>
      <c r="G608" s="4">
        <v>5</v>
      </c>
      <c r="H608" s="4" t="s">
        <v>78</v>
      </c>
      <c r="I608" s="4" t="s">
        <v>19</v>
      </c>
      <c r="J608" s="4">
        <v>28.8</v>
      </c>
      <c r="K608" s="4">
        <v>13</v>
      </c>
    </row>
    <row r="609" spans="1:11">
      <c r="A609" s="4" t="s">
        <v>134</v>
      </c>
      <c r="B609" s="4">
        <v>2020</v>
      </c>
      <c r="C609" s="24">
        <v>43891</v>
      </c>
      <c r="D609" s="4" t="s">
        <v>5867</v>
      </c>
      <c r="E609" s="4" t="s">
        <v>5869</v>
      </c>
      <c r="F609" s="4">
        <v>3</v>
      </c>
      <c r="G609" s="4">
        <v>6</v>
      </c>
      <c r="H609" s="4" t="s">
        <v>33</v>
      </c>
      <c r="I609" s="4" t="s">
        <v>27</v>
      </c>
      <c r="J609" s="4">
        <v>26.3</v>
      </c>
      <c r="K609" s="4">
        <v>16</v>
      </c>
    </row>
    <row r="610" spans="1:11">
      <c r="A610" s="4" t="s">
        <v>134</v>
      </c>
      <c r="B610" s="4">
        <v>2020</v>
      </c>
      <c r="C610" s="24">
        <v>43891</v>
      </c>
      <c r="D610" s="4" t="s">
        <v>5867</v>
      </c>
      <c r="E610" s="4" t="s">
        <v>5870</v>
      </c>
      <c r="F610" s="4">
        <v>1</v>
      </c>
      <c r="G610" s="4">
        <v>1</v>
      </c>
      <c r="H610" s="4" t="s">
        <v>135</v>
      </c>
      <c r="I610" s="4" t="s">
        <v>36</v>
      </c>
      <c r="J610" s="4">
        <v>29.3</v>
      </c>
      <c r="K610" s="4">
        <v>3</v>
      </c>
    </row>
    <row r="611" spans="1:11">
      <c r="A611" s="4" t="s">
        <v>134</v>
      </c>
      <c r="B611" s="4">
        <v>2020</v>
      </c>
      <c r="C611" s="24">
        <v>43891</v>
      </c>
      <c r="D611" s="4" t="s">
        <v>5867</v>
      </c>
      <c r="E611" s="4" t="s">
        <v>5870</v>
      </c>
      <c r="F611" s="4">
        <v>1</v>
      </c>
      <c r="G611" s="4">
        <v>2</v>
      </c>
      <c r="H611" s="4" t="s">
        <v>178</v>
      </c>
      <c r="I611" s="4" t="s">
        <v>159</v>
      </c>
      <c r="J611" s="4">
        <v>28.1</v>
      </c>
      <c r="K611" s="4">
        <v>2</v>
      </c>
    </row>
    <row r="612" spans="1:11">
      <c r="A612" s="4" t="s">
        <v>134</v>
      </c>
      <c r="B612" s="4">
        <v>2020</v>
      </c>
      <c r="C612" s="24">
        <v>43891</v>
      </c>
      <c r="D612" s="4" t="s">
        <v>5867</v>
      </c>
      <c r="E612" s="4" t="s">
        <v>5870</v>
      </c>
      <c r="F612" s="4">
        <v>1</v>
      </c>
      <c r="G612" s="4">
        <v>3</v>
      </c>
      <c r="H612" s="4" t="s">
        <v>14</v>
      </c>
      <c r="I612" s="4" t="s">
        <v>15</v>
      </c>
      <c r="J612" s="4">
        <v>20.100000000000001</v>
      </c>
      <c r="K612" s="4">
        <v>6</v>
      </c>
    </row>
    <row r="613" spans="1:11">
      <c r="A613" s="4" t="s">
        <v>134</v>
      </c>
      <c r="B613" s="4">
        <v>2020</v>
      </c>
      <c r="C613" s="24">
        <v>43891</v>
      </c>
      <c r="D613" s="4" t="s">
        <v>5867</v>
      </c>
      <c r="E613" s="4" t="s">
        <v>5870</v>
      </c>
      <c r="F613" s="4">
        <v>1</v>
      </c>
      <c r="G613" s="4">
        <v>4</v>
      </c>
      <c r="H613" s="4" t="s">
        <v>16</v>
      </c>
      <c r="I613" s="4" t="s">
        <v>17</v>
      </c>
      <c r="J613" s="4">
        <v>20.8</v>
      </c>
      <c r="K613" s="4">
        <v>9</v>
      </c>
    </row>
    <row r="614" spans="1:11">
      <c r="A614" s="4" t="s">
        <v>134</v>
      </c>
      <c r="B614" s="4">
        <v>2020</v>
      </c>
      <c r="C614" s="24">
        <v>43891</v>
      </c>
      <c r="D614" s="4" t="s">
        <v>5867</v>
      </c>
      <c r="E614" s="4" t="s">
        <v>5870</v>
      </c>
      <c r="F614" s="4">
        <v>1</v>
      </c>
      <c r="G614" s="4">
        <v>5</v>
      </c>
      <c r="H614" s="4" t="s">
        <v>138</v>
      </c>
      <c r="I614" s="4" t="s">
        <v>29</v>
      </c>
      <c r="J614" s="4">
        <v>30.3</v>
      </c>
      <c r="K614" s="4">
        <v>12</v>
      </c>
    </row>
    <row r="615" spans="1:11">
      <c r="A615" s="4" t="s">
        <v>134</v>
      </c>
      <c r="B615" s="4">
        <v>2020</v>
      </c>
      <c r="C615" s="24">
        <v>43891</v>
      </c>
      <c r="D615" s="4" t="s">
        <v>5867</v>
      </c>
      <c r="E615" s="4" t="s">
        <v>5870</v>
      </c>
      <c r="F615" s="4">
        <v>1</v>
      </c>
      <c r="G615" s="4">
        <v>6</v>
      </c>
      <c r="H615" s="4" t="s">
        <v>34</v>
      </c>
      <c r="I615" s="4" t="s">
        <v>19</v>
      </c>
      <c r="J615" s="4">
        <v>32.6</v>
      </c>
      <c r="K615" s="4">
        <v>7</v>
      </c>
    </row>
    <row r="616" spans="1:11">
      <c r="A616" s="4" t="s">
        <v>134</v>
      </c>
      <c r="B616" s="4">
        <v>2020</v>
      </c>
      <c r="C616" s="24">
        <v>43891</v>
      </c>
      <c r="D616" s="4" t="s">
        <v>5867</v>
      </c>
      <c r="E616" s="4" t="s">
        <v>5870</v>
      </c>
      <c r="F616" s="4">
        <v>2</v>
      </c>
      <c r="G616" s="4">
        <v>1</v>
      </c>
      <c r="H616" s="4" t="s">
        <v>23</v>
      </c>
      <c r="I616" s="4" t="s">
        <v>15</v>
      </c>
      <c r="J616" s="4">
        <v>22.5</v>
      </c>
      <c r="K616" s="4">
        <v>1</v>
      </c>
    </row>
    <row r="617" spans="1:11">
      <c r="A617" s="4" t="s">
        <v>134</v>
      </c>
      <c r="B617" s="4">
        <v>2020</v>
      </c>
      <c r="C617" s="24">
        <v>43891</v>
      </c>
      <c r="D617" s="4" t="s">
        <v>5867</v>
      </c>
      <c r="E617" s="4" t="s">
        <v>5870</v>
      </c>
      <c r="F617" s="4">
        <v>2</v>
      </c>
      <c r="G617" s="4">
        <v>2</v>
      </c>
      <c r="H617" s="4" t="s">
        <v>80</v>
      </c>
      <c r="I617" s="4" t="s">
        <v>65</v>
      </c>
      <c r="J617" s="4">
        <v>32.799999999999997</v>
      </c>
      <c r="K617" s="4">
        <v>4</v>
      </c>
    </row>
    <row r="618" spans="1:11">
      <c r="A618" s="4" t="s">
        <v>134</v>
      </c>
      <c r="B618" s="4">
        <v>2020</v>
      </c>
      <c r="C618" s="24">
        <v>43891</v>
      </c>
      <c r="D618" s="4" t="s">
        <v>5867</v>
      </c>
      <c r="E618" s="4" t="s">
        <v>5870</v>
      </c>
      <c r="F618" s="4">
        <v>2</v>
      </c>
      <c r="G618" s="4">
        <v>3</v>
      </c>
      <c r="H618" s="4" t="s">
        <v>28</v>
      </c>
      <c r="I618" s="4" t="s">
        <v>29</v>
      </c>
      <c r="J618" s="4">
        <v>20.2</v>
      </c>
      <c r="K618" s="4">
        <v>5</v>
      </c>
    </row>
    <row r="619" spans="1:11">
      <c r="A619" s="4" t="s">
        <v>134</v>
      </c>
      <c r="B619" s="4">
        <v>2020</v>
      </c>
      <c r="C619" s="24">
        <v>43891</v>
      </c>
      <c r="D619" s="4" t="s">
        <v>5867</v>
      </c>
      <c r="E619" s="4" t="s">
        <v>5870</v>
      </c>
      <c r="F619" s="4">
        <v>2</v>
      </c>
      <c r="G619" s="4">
        <v>4</v>
      </c>
      <c r="H619" s="4" t="s">
        <v>136</v>
      </c>
      <c r="I619" s="4" t="s">
        <v>25</v>
      </c>
      <c r="J619" s="4">
        <v>27.1</v>
      </c>
      <c r="K619" s="4">
        <v>8</v>
      </c>
    </row>
    <row r="620" spans="1:11">
      <c r="A620" s="4" t="s">
        <v>134</v>
      </c>
      <c r="B620" s="4">
        <v>2020</v>
      </c>
      <c r="C620" s="24">
        <v>43891</v>
      </c>
      <c r="D620" s="4" t="s">
        <v>5867</v>
      </c>
      <c r="E620" s="4" t="s">
        <v>5870</v>
      </c>
      <c r="F620" s="4">
        <v>2</v>
      </c>
      <c r="G620" s="4">
        <v>5</v>
      </c>
      <c r="H620" s="4" t="s">
        <v>50</v>
      </c>
      <c r="I620" s="4" t="s">
        <v>51</v>
      </c>
      <c r="J620" s="4">
        <v>23.4</v>
      </c>
      <c r="K620" s="4">
        <v>11</v>
      </c>
    </row>
    <row r="621" spans="1:11">
      <c r="A621" s="4" t="s">
        <v>134</v>
      </c>
      <c r="B621" s="4">
        <v>2020</v>
      </c>
      <c r="C621" s="24">
        <v>43891</v>
      </c>
      <c r="D621" s="4" t="s">
        <v>5867</v>
      </c>
      <c r="E621" s="4" t="s">
        <v>5870</v>
      </c>
      <c r="F621" s="4">
        <v>2</v>
      </c>
      <c r="G621" s="4">
        <v>6</v>
      </c>
      <c r="H621" s="4" t="s">
        <v>83</v>
      </c>
      <c r="I621" s="4" t="s">
        <v>67</v>
      </c>
      <c r="J621" s="4">
        <v>27.5</v>
      </c>
      <c r="K621" s="4">
        <v>10</v>
      </c>
    </row>
    <row r="622" spans="1:11">
      <c r="A622" s="4" t="s">
        <v>134</v>
      </c>
      <c r="B622" s="4">
        <v>2020</v>
      </c>
      <c r="C622" s="24">
        <v>43891</v>
      </c>
      <c r="D622" s="4" t="s">
        <v>5867</v>
      </c>
      <c r="E622" s="4" t="s">
        <v>383</v>
      </c>
      <c r="F622" s="4">
        <v>1</v>
      </c>
      <c r="G622" s="4">
        <v>1</v>
      </c>
      <c r="H622" s="4" t="s">
        <v>23</v>
      </c>
      <c r="I622" s="4" t="s">
        <v>15</v>
      </c>
      <c r="J622" s="4">
        <v>22.5</v>
      </c>
      <c r="K622" s="4">
        <v>1</v>
      </c>
    </row>
    <row r="623" spans="1:11">
      <c r="A623" s="4" t="s">
        <v>134</v>
      </c>
      <c r="B623" s="4">
        <v>2020</v>
      </c>
      <c r="C623" s="24">
        <v>43891</v>
      </c>
      <c r="D623" s="4" t="s">
        <v>5867</v>
      </c>
      <c r="E623" s="4" t="s">
        <v>383</v>
      </c>
      <c r="F623" s="4">
        <v>1</v>
      </c>
      <c r="G623" s="4">
        <v>2</v>
      </c>
      <c r="H623" s="4" t="s">
        <v>178</v>
      </c>
      <c r="I623" s="4" t="s">
        <v>159</v>
      </c>
      <c r="J623" s="4">
        <v>28.1</v>
      </c>
      <c r="K623" s="4">
        <v>2</v>
      </c>
    </row>
    <row r="624" spans="1:11">
      <c r="A624" s="4" t="s">
        <v>134</v>
      </c>
      <c r="B624" s="4">
        <v>2020</v>
      </c>
      <c r="C624" s="24">
        <v>43891</v>
      </c>
      <c r="D624" s="4" t="s">
        <v>5867</v>
      </c>
      <c r="E624" s="4" t="s">
        <v>383</v>
      </c>
      <c r="F624" s="4">
        <v>1</v>
      </c>
      <c r="G624" s="4">
        <v>3</v>
      </c>
      <c r="H624" s="4" t="s">
        <v>135</v>
      </c>
      <c r="I624" s="4" t="s">
        <v>36</v>
      </c>
      <c r="J624" s="4">
        <v>29.3</v>
      </c>
      <c r="K624" s="4">
        <v>3</v>
      </c>
    </row>
    <row r="625" spans="1:11">
      <c r="A625" s="4" t="s">
        <v>134</v>
      </c>
      <c r="B625" s="4">
        <v>2020</v>
      </c>
      <c r="C625" s="24">
        <v>43891</v>
      </c>
      <c r="D625" s="4" t="s">
        <v>5867</v>
      </c>
      <c r="E625" s="4" t="s">
        <v>383</v>
      </c>
      <c r="F625" s="4">
        <v>1</v>
      </c>
      <c r="G625" s="4">
        <v>4</v>
      </c>
      <c r="H625" s="4" t="s">
        <v>80</v>
      </c>
      <c r="I625" s="4" t="s">
        <v>65</v>
      </c>
      <c r="J625" s="4">
        <v>32.799999999999997</v>
      </c>
      <c r="K625" s="4">
        <v>4</v>
      </c>
    </row>
    <row r="626" spans="1:11">
      <c r="A626" s="4" t="s">
        <v>134</v>
      </c>
      <c r="B626" s="4">
        <v>2020</v>
      </c>
      <c r="C626" s="24">
        <v>43891</v>
      </c>
      <c r="D626" s="4" t="s">
        <v>5867</v>
      </c>
      <c r="E626" s="4" t="s">
        <v>383</v>
      </c>
      <c r="F626" s="4">
        <v>1</v>
      </c>
      <c r="G626" s="4">
        <v>5</v>
      </c>
      <c r="H626" s="4" t="s">
        <v>28</v>
      </c>
      <c r="I626" s="4" t="s">
        <v>29</v>
      </c>
      <c r="J626" s="4">
        <v>20.2</v>
      </c>
      <c r="K626" s="4">
        <v>5</v>
      </c>
    </row>
    <row r="627" spans="1:11">
      <c r="A627" s="4" t="s">
        <v>134</v>
      </c>
      <c r="B627" s="4">
        <v>2020</v>
      </c>
      <c r="C627" s="24">
        <v>43891</v>
      </c>
      <c r="D627" s="4" t="s">
        <v>5867</v>
      </c>
      <c r="E627" s="4" t="s">
        <v>383</v>
      </c>
      <c r="F627" s="4">
        <v>1</v>
      </c>
      <c r="G627" s="4">
        <v>6</v>
      </c>
      <c r="H627" s="4" t="s">
        <v>14</v>
      </c>
      <c r="I627" s="4" t="s">
        <v>15</v>
      </c>
      <c r="J627" s="4">
        <v>20.100000000000001</v>
      </c>
      <c r="K627" s="4">
        <v>6</v>
      </c>
    </row>
    <row r="628" spans="1:11">
      <c r="A628" s="4" t="s">
        <v>134</v>
      </c>
      <c r="B628" s="4">
        <v>2020</v>
      </c>
      <c r="C628" s="24">
        <v>43891</v>
      </c>
      <c r="D628" s="4" t="s">
        <v>5867</v>
      </c>
      <c r="E628" s="4" t="s">
        <v>383</v>
      </c>
      <c r="F628" s="4">
        <v>2</v>
      </c>
      <c r="G628" s="4">
        <v>1</v>
      </c>
      <c r="H628" s="4" t="s">
        <v>34</v>
      </c>
      <c r="I628" s="4" t="s">
        <v>19</v>
      </c>
      <c r="J628" s="4">
        <v>32.6</v>
      </c>
      <c r="K628" s="4">
        <v>7</v>
      </c>
    </row>
    <row r="629" spans="1:11">
      <c r="A629" s="4" t="s">
        <v>134</v>
      </c>
      <c r="B629" s="4">
        <v>2020</v>
      </c>
      <c r="C629" s="24">
        <v>43891</v>
      </c>
      <c r="D629" s="4" t="s">
        <v>5867</v>
      </c>
      <c r="E629" s="4" t="s">
        <v>383</v>
      </c>
      <c r="F629" s="4">
        <v>2</v>
      </c>
      <c r="G629" s="4">
        <v>2</v>
      </c>
      <c r="H629" s="4" t="s">
        <v>136</v>
      </c>
      <c r="I629" s="4" t="s">
        <v>25</v>
      </c>
      <c r="J629" s="4">
        <v>27.1</v>
      </c>
      <c r="K629" s="4">
        <v>8</v>
      </c>
    </row>
    <row r="630" spans="1:11">
      <c r="A630" s="4" t="s">
        <v>134</v>
      </c>
      <c r="B630" s="4">
        <v>2020</v>
      </c>
      <c r="C630" s="24">
        <v>43891</v>
      </c>
      <c r="D630" s="4" t="s">
        <v>5867</v>
      </c>
      <c r="E630" s="4" t="s">
        <v>383</v>
      </c>
      <c r="F630" s="4">
        <v>2</v>
      </c>
      <c r="G630" s="4">
        <v>3</v>
      </c>
      <c r="H630" s="4" t="s">
        <v>16</v>
      </c>
      <c r="I630" s="4" t="s">
        <v>17</v>
      </c>
      <c r="J630" s="4">
        <v>20.8</v>
      </c>
      <c r="K630" s="4">
        <v>9</v>
      </c>
    </row>
    <row r="631" spans="1:11">
      <c r="A631" s="4" t="s">
        <v>134</v>
      </c>
      <c r="B631" s="4">
        <v>2020</v>
      </c>
      <c r="C631" s="24">
        <v>43891</v>
      </c>
      <c r="D631" s="4" t="s">
        <v>5867</v>
      </c>
      <c r="E631" s="4" t="s">
        <v>383</v>
      </c>
      <c r="F631" s="4">
        <v>2</v>
      </c>
      <c r="G631" s="4">
        <v>4</v>
      </c>
      <c r="H631" s="4" t="s">
        <v>83</v>
      </c>
      <c r="I631" s="4" t="s">
        <v>67</v>
      </c>
      <c r="J631" s="4">
        <v>27.5</v>
      </c>
      <c r="K631" s="4">
        <v>10</v>
      </c>
    </row>
    <row r="632" spans="1:11">
      <c r="A632" s="4" t="s">
        <v>134</v>
      </c>
      <c r="B632" s="4">
        <v>2020</v>
      </c>
      <c r="C632" s="24">
        <v>43891</v>
      </c>
      <c r="D632" s="4" t="s">
        <v>5867</v>
      </c>
      <c r="E632" s="4" t="s">
        <v>383</v>
      </c>
      <c r="F632" s="4">
        <v>2</v>
      </c>
      <c r="G632" s="4">
        <v>5</v>
      </c>
      <c r="H632" s="4" t="s">
        <v>50</v>
      </c>
      <c r="I632" s="4" t="s">
        <v>51</v>
      </c>
      <c r="J632" s="4">
        <v>23.4</v>
      </c>
      <c r="K632" s="4">
        <v>11</v>
      </c>
    </row>
    <row r="633" spans="1:11">
      <c r="A633" s="4" t="s">
        <v>134</v>
      </c>
      <c r="B633" s="4">
        <v>2020</v>
      </c>
      <c r="C633" s="24">
        <v>43891</v>
      </c>
      <c r="D633" s="4" t="s">
        <v>5867</v>
      </c>
      <c r="E633" s="4" t="s">
        <v>383</v>
      </c>
      <c r="F633" s="4">
        <v>2</v>
      </c>
      <c r="G633" s="4">
        <v>6</v>
      </c>
      <c r="H633" s="4" t="s">
        <v>138</v>
      </c>
      <c r="I633" s="4" t="s">
        <v>29</v>
      </c>
      <c r="J633" s="4">
        <v>30.3</v>
      </c>
      <c r="K633" s="4">
        <v>12</v>
      </c>
    </row>
    <row r="634" spans="1:11">
      <c r="A634" s="4" t="s">
        <v>152</v>
      </c>
      <c r="B634" s="4">
        <v>2020</v>
      </c>
      <c r="C634" s="24">
        <v>43814</v>
      </c>
      <c r="D634" s="4" t="s">
        <v>5879</v>
      </c>
      <c r="E634" s="4" t="s">
        <v>595</v>
      </c>
      <c r="F634" s="4">
        <v>1</v>
      </c>
      <c r="G634" s="4">
        <v>1</v>
      </c>
      <c r="H634" s="4" t="s">
        <v>43</v>
      </c>
      <c r="I634" s="4" t="s">
        <v>44</v>
      </c>
      <c r="J634" s="4">
        <v>27.1</v>
      </c>
      <c r="K634" s="4">
        <v>10</v>
      </c>
    </row>
    <row r="635" spans="1:11">
      <c r="A635" s="4" t="s">
        <v>152</v>
      </c>
      <c r="B635" s="4">
        <v>2020</v>
      </c>
      <c r="C635" s="24">
        <v>43814</v>
      </c>
      <c r="D635" s="4" t="s">
        <v>5879</v>
      </c>
      <c r="E635" s="4" t="s">
        <v>595</v>
      </c>
      <c r="F635" s="4">
        <v>1</v>
      </c>
      <c r="G635" s="4">
        <v>2</v>
      </c>
      <c r="H635" s="4" t="s">
        <v>33</v>
      </c>
      <c r="I635" s="4" t="s">
        <v>27</v>
      </c>
      <c r="J635" s="4">
        <v>26.1</v>
      </c>
      <c r="K635" s="4">
        <v>13</v>
      </c>
    </row>
    <row r="636" spans="1:11">
      <c r="A636" s="4" t="s">
        <v>152</v>
      </c>
      <c r="B636" s="4">
        <v>2020</v>
      </c>
      <c r="C636" s="24">
        <v>43814</v>
      </c>
      <c r="D636" s="4" t="s">
        <v>5879</v>
      </c>
      <c r="E636" s="4" t="s">
        <v>595</v>
      </c>
      <c r="F636" s="4">
        <v>1</v>
      </c>
      <c r="G636" s="4">
        <v>3</v>
      </c>
      <c r="H636" s="4" t="s">
        <v>149</v>
      </c>
      <c r="I636" s="4" t="s">
        <v>56</v>
      </c>
      <c r="J636" s="4">
        <v>29.7</v>
      </c>
      <c r="K636" s="4">
        <v>22</v>
      </c>
    </row>
    <row r="637" spans="1:11">
      <c r="A637" s="4" t="s">
        <v>152</v>
      </c>
      <c r="B637" s="4">
        <v>2020</v>
      </c>
      <c r="C637" s="24">
        <v>43814</v>
      </c>
      <c r="D637" s="4" t="s">
        <v>5879</v>
      </c>
      <c r="E637" s="4" t="s">
        <v>595</v>
      </c>
      <c r="F637" s="4">
        <v>1</v>
      </c>
      <c r="G637" s="4">
        <v>4</v>
      </c>
      <c r="H637" s="4" t="s">
        <v>80</v>
      </c>
      <c r="I637" s="4" t="s">
        <v>65</v>
      </c>
      <c r="J637" s="4">
        <v>32.6</v>
      </c>
      <c r="K637" s="4">
        <v>11</v>
      </c>
    </row>
    <row r="638" spans="1:11">
      <c r="A638" s="4" t="s">
        <v>152</v>
      </c>
      <c r="B638" s="4">
        <v>2020</v>
      </c>
      <c r="C638" s="24">
        <v>43814</v>
      </c>
      <c r="D638" s="4" t="s">
        <v>5879</v>
      </c>
      <c r="E638" s="4" t="s">
        <v>595</v>
      </c>
      <c r="F638" s="4">
        <v>1</v>
      </c>
      <c r="G638" s="4">
        <v>5</v>
      </c>
      <c r="H638" s="4" t="s">
        <v>39</v>
      </c>
      <c r="I638" s="4" t="s">
        <v>40</v>
      </c>
      <c r="J638" s="4">
        <v>25.3</v>
      </c>
      <c r="K638" s="4">
        <v>14</v>
      </c>
    </row>
    <row r="639" spans="1:11">
      <c r="A639" s="4" t="s">
        <v>152</v>
      </c>
      <c r="B639" s="4">
        <v>2020</v>
      </c>
      <c r="C639" s="24">
        <v>43814</v>
      </c>
      <c r="D639" s="4" t="s">
        <v>5879</v>
      </c>
      <c r="E639" s="4" t="s">
        <v>595</v>
      </c>
      <c r="F639" s="4">
        <v>1</v>
      </c>
      <c r="G639" s="4">
        <v>6</v>
      </c>
      <c r="H639" s="4" t="s">
        <v>111</v>
      </c>
      <c r="I639" s="4" t="s">
        <v>121</v>
      </c>
      <c r="J639" s="4">
        <v>26.9</v>
      </c>
      <c r="K639" s="4">
        <v>8</v>
      </c>
    </row>
    <row r="640" spans="1:11">
      <c r="A640" s="4" t="s">
        <v>152</v>
      </c>
      <c r="B640" s="4">
        <v>2020</v>
      </c>
      <c r="C640" s="24">
        <v>43814</v>
      </c>
      <c r="D640" s="4" t="s">
        <v>5879</v>
      </c>
      <c r="E640" s="4" t="s">
        <v>595</v>
      </c>
      <c r="F640" s="4">
        <v>1</v>
      </c>
      <c r="G640" s="4">
        <v>7</v>
      </c>
      <c r="H640" s="4" t="s">
        <v>157</v>
      </c>
      <c r="I640" s="4" t="s">
        <v>38</v>
      </c>
      <c r="J640" s="4">
        <v>29</v>
      </c>
      <c r="K640" s="4">
        <v>26</v>
      </c>
    </row>
    <row r="641" spans="1:11">
      <c r="A641" s="4" t="s">
        <v>152</v>
      </c>
      <c r="B641" s="4">
        <v>2020</v>
      </c>
      <c r="C641" s="24">
        <v>43814</v>
      </c>
      <c r="D641" s="4" t="s">
        <v>5879</v>
      </c>
      <c r="E641" s="4" t="s">
        <v>595</v>
      </c>
      <c r="F641" s="4">
        <v>2</v>
      </c>
      <c r="G641" s="4">
        <v>1</v>
      </c>
      <c r="H641" s="4" t="s">
        <v>138</v>
      </c>
      <c r="I641" s="4" t="s">
        <v>29</v>
      </c>
      <c r="J641" s="4">
        <v>30.1</v>
      </c>
      <c r="K641" s="4">
        <v>5</v>
      </c>
    </row>
    <row r="642" spans="1:11">
      <c r="A642" s="4" t="s">
        <v>152</v>
      </c>
      <c r="B642" s="4">
        <v>2020</v>
      </c>
      <c r="C642" s="24">
        <v>43814</v>
      </c>
      <c r="D642" s="4" t="s">
        <v>5879</v>
      </c>
      <c r="E642" s="4" t="s">
        <v>595</v>
      </c>
      <c r="F642" s="4">
        <v>2</v>
      </c>
      <c r="G642" s="4">
        <v>2</v>
      </c>
      <c r="H642" s="4" t="s">
        <v>50</v>
      </c>
      <c r="I642" s="4" t="s">
        <v>51</v>
      </c>
      <c r="J642" s="4">
        <v>23.2</v>
      </c>
      <c r="K642" s="4">
        <v>3</v>
      </c>
    </row>
    <row r="643" spans="1:11">
      <c r="A643" s="4" t="s">
        <v>152</v>
      </c>
      <c r="B643" s="4">
        <v>2020</v>
      </c>
      <c r="C643" s="24">
        <v>43814</v>
      </c>
      <c r="D643" s="4" t="s">
        <v>5879</v>
      </c>
      <c r="E643" s="4" t="s">
        <v>595</v>
      </c>
      <c r="F643" s="4">
        <v>2</v>
      </c>
      <c r="G643" s="4">
        <v>2</v>
      </c>
      <c r="H643" s="4" t="s">
        <v>46</v>
      </c>
      <c r="I643" s="4" t="s">
        <v>47</v>
      </c>
      <c r="J643" s="4">
        <v>19.5</v>
      </c>
      <c r="K643" s="4">
        <v>6</v>
      </c>
    </row>
    <row r="644" spans="1:11">
      <c r="A644" s="4" t="s">
        <v>152</v>
      </c>
      <c r="B644" s="4">
        <v>2020</v>
      </c>
      <c r="C644" s="24">
        <v>43814</v>
      </c>
      <c r="D644" s="4" t="s">
        <v>5879</v>
      </c>
      <c r="E644" s="4" t="s">
        <v>595</v>
      </c>
      <c r="F644" s="4">
        <v>2</v>
      </c>
      <c r="G644" s="4">
        <v>4</v>
      </c>
      <c r="H644" s="4" t="s">
        <v>26</v>
      </c>
      <c r="I644" s="4" t="s">
        <v>27</v>
      </c>
      <c r="J644" s="4">
        <v>21.5</v>
      </c>
      <c r="K644" s="4">
        <v>12</v>
      </c>
    </row>
    <row r="645" spans="1:11">
      <c r="A645" s="4" t="s">
        <v>152</v>
      </c>
      <c r="B645" s="4">
        <v>2020</v>
      </c>
      <c r="C645" s="24">
        <v>43814</v>
      </c>
      <c r="D645" s="4" t="s">
        <v>5879</v>
      </c>
      <c r="E645" s="4" t="s">
        <v>595</v>
      </c>
      <c r="F645" s="4">
        <v>2</v>
      </c>
      <c r="G645" s="4">
        <v>5</v>
      </c>
      <c r="H645" s="4" t="s">
        <v>147</v>
      </c>
      <c r="I645" s="4" t="s">
        <v>148</v>
      </c>
      <c r="J645" s="4">
        <v>21.6</v>
      </c>
      <c r="K645" s="4">
        <v>22</v>
      </c>
    </row>
    <row r="646" spans="1:11">
      <c r="A646" s="4" t="s">
        <v>152</v>
      </c>
      <c r="B646" s="4">
        <v>2020</v>
      </c>
      <c r="C646" s="24">
        <v>43814</v>
      </c>
      <c r="D646" s="4" t="s">
        <v>5879</v>
      </c>
      <c r="E646" s="4" t="s">
        <v>595</v>
      </c>
      <c r="F646" s="4">
        <v>2</v>
      </c>
      <c r="G646" s="4">
        <v>6</v>
      </c>
      <c r="H646" s="4" t="s">
        <v>60</v>
      </c>
      <c r="I646" s="4" t="s">
        <v>61</v>
      </c>
      <c r="J646" s="4">
        <v>31.4</v>
      </c>
      <c r="K646" s="4">
        <v>18</v>
      </c>
    </row>
    <row r="647" spans="1:11">
      <c r="A647" s="4" t="s">
        <v>152</v>
      </c>
      <c r="B647" s="4">
        <v>2020</v>
      </c>
      <c r="C647" s="24">
        <v>43814</v>
      </c>
      <c r="D647" s="4" t="s">
        <v>5879</v>
      </c>
      <c r="E647" s="4" t="s">
        <v>595</v>
      </c>
      <c r="F647" s="4">
        <v>2</v>
      </c>
      <c r="G647" s="4">
        <v>7</v>
      </c>
      <c r="H647" s="4" t="s">
        <v>52</v>
      </c>
      <c r="I647" s="4" t="s">
        <v>53</v>
      </c>
      <c r="J647" s="4">
        <v>22.7</v>
      </c>
      <c r="K647" s="4">
        <v>26</v>
      </c>
    </row>
    <row r="648" spans="1:11">
      <c r="A648" s="4" t="s">
        <v>152</v>
      </c>
      <c r="B648" s="4">
        <v>2020</v>
      </c>
      <c r="C648" s="24">
        <v>43814</v>
      </c>
      <c r="D648" s="4" t="s">
        <v>5879</v>
      </c>
      <c r="E648" s="4" t="s">
        <v>595</v>
      </c>
      <c r="F648" s="4">
        <v>3</v>
      </c>
      <c r="G648" s="4">
        <v>1</v>
      </c>
      <c r="H648" s="4" t="s">
        <v>28</v>
      </c>
      <c r="I648" s="4" t="s">
        <v>29</v>
      </c>
      <c r="J648" s="4">
        <v>20</v>
      </c>
      <c r="K648" s="4">
        <v>9</v>
      </c>
    </row>
    <row r="649" spans="1:11">
      <c r="A649" s="4" t="s">
        <v>152</v>
      </c>
      <c r="B649" s="4">
        <v>2020</v>
      </c>
      <c r="C649" s="24">
        <v>43814</v>
      </c>
      <c r="D649" s="4" t="s">
        <v>5879</v>
      </c>
      <c r="E649" s="4" t="s">
        <v>595</v>
      </c>
      <c r="F649" s="4">
        <v>3</v>
      </c>
      <c r="G649" s="4">
        <v>2</v>
      </c>
      <c r="H649" s="4" t="s">
        <v>135</v>
      </c>
      <c r="I649" s="4" t="s">
        <v>36</v>
      </c>
      <c r="J649" s="4">
        <v>29</v>
      </c>
      <c r="K649" s="4">
        <v>2</v>
      </c>
    </row>
    <row r="650" spans="1:11">
      <c r="A650" s="4" t="s">
        <v>152</v>
      </c>
      <c r="B650" s="4">
        <v>2020</v>
      </c>
      <c r="C650" s="24">
        <v>43814</v>
      </c>
      <c r="D650" s="4" t="s">
        <v>5879</v>
      </c>
      <c r="E650" s="4" t="s">
        <v>595</v>
      </c>
      <c r="F650" s="4">
        <v>3</v>
      </c>
      <c r="G650" s="4">
        <v>3</v>
      </c>
      <c r="H650" s="4" t="s">
        <v>136</v>
      </c>
      <c r="I650" s="4" t="s">
        <v>25</v>
      </c>
      <c r="J650" s="4">
        <v>26.9</v>
      </c>
      <c r="K650" s="4">
        <v>26</v>
      </c>
    </row>
    <row r="651" spans="1:11">
      <c r="A651" s="4" t="s">
        <v>152</v>
      </c>
      <c r="B651" s="4">
        <v>2020</v>
      </c>
      <c r="C651" s="24">
        <v>43814</v>
      </c>
      <c r="D651" s="4" t="s">
        <v>5879</v>
      </c>
      <c r="E651" s="4" t="s">
        <v>595</v>
      </c>
      <c r="F651" s="4">
        <v>3</v>
      </c>
      <c r="G651" s="4">
        <v>4</v>
      </c>
      <c r="H651" s="4" t="s">
        <v>76</v>
      </c>
      <c r="I651" s="4" t="s">
        <v>38</v>
      </c>
      <c r="J651" s="4">
        <v>20.8</v>
      </c>
      <c r="K651" s="4">
        <v>18</v>
      </c>
    </row>
    <row r="652" spans="1:11">
      <c r="A652" s="4" t="s">
        <v>152</v>
      </c>
      <c r="B652" s="4">
        <v>2020</v>
      </c>
      <c r="C652" s="24">
        <v>43814</v>
      </c>
      <c r="D652" s="4" t="s">
        <v>5879</v>
      </c>
      <c r="E652" s="4" t="s">
        <v>595</v>
      </c>
      <c r="F652" s="4">
        <v>3</v>
      </c>
      <c r="G652" s="4">
        <v>5</v>
      </c>
      <c r="H652" s="4" t="s">
        <v>160</v>
      </c>
      <c r="I652" s="4" t="s">
        <v>161</v>
      </c>
      <c r="J652" s="4">
        <v>22.7</v>
      </c>
      <c r="K652" s="4">
        <v>14</v>
      </c>
    </row>
    <row r="653" spans="1:11">
      <c r="A653" s="4" t="s">
        <v>152</v>
      </c>
      <c r="B653" s="4">
        <v>2020</v>
      </c>
      <c r="C653" s="24">
        <v>43814</v>
      </c>
      <c r="D653" s="4" t="s">
        <v>5879</v>
      </c>
      <c r="E653" s="4" t="s">
        <v>595</v>
      </c>
      <c r="F653" s="4">
        <v>3</v>
      </c>
      <c r="G653" s="4">
        <v>6</v>
      </c>
      <c r="H653" s="4" t="s">
        <v>151</v>
      </c>
      <c r="I653" s="4" t="s">
        <v>63</v>
      </c>
      <c r="J653" s="4">
        <v>22.3</v>
      </c>
      <c r="K653" s="4">
        <v>18</v>
      </c>
    </row>
    <row r="654" spans="1:11">
      <c r="A654" s="4" t="s">
        <v>152</v>
      </c>
      <c r="B654" s="4">
        <v>2020</v>
      </c>
      <c r="C654" s="24">
        <v>43814</v>
      </c>
      <c r="D654" s="4" t="s">
        <v>5879</v>
      </c>
      <c r="E654" s="4" t="s">
        <v>595</v>
      </c>
      <c r="F654" s="4">
        <v>3</v>
      </c>
      <c r="G654" s="4">
        <v>7</v>
      </c>
      <c r="H654" s="4" t="s">
        <v>132</v>
      </c>
      <c r="I654" s="4" t="s">
        <v>65</v>
      </c>
      <c r="J654" s="4">
        <v>29.4</v>
      </c>
      <c r="K654" s="4">
        <v>18</v>
      </c>
    </row>
    <row r="655" spans="1:11">
      <c r="A655" s="4" t="s">
        <v>152</v>
      </c>
      <c r="B655" s="4">
        <v>2020</v>
      </c>
      <c r="C655" s="24">
        <v>43814</v>
      </c>
      <c r="D655" s="4" t="s">
        <v>5879</v>
      </c>
      <c r="E655" s="4" t="s">
        <v>595</v>
      </c>
      <c r="F655" s="4">
        <v>4</v>
      </c>
      <c r="G655" s="4">
        <v>1</v>
      </c>
      <c r="H655" s="4" t="s">
        <v>97</v>
      </c>
      <c r="I655" s="4" t="s">
        <v>40</v>
      </c>
      <c r="J655" s="4">
        <v>25.9</v>
      </c>
      <c r="K655" s="4">
        <v>7</v>
      </c>
    </row>
    <row r="656" spans="1:11">
      <c r="A656" s="4" t="s">
        <v>152</v>
      </c>
      <c r="B656" s="4">
        <v>2020</v>
      </c>
      <c r="C656" s="24">
        <v>43814</v>
      </c>
      <c r="D656" s="4" t="s">
        <v>5879</v>
      </c>
      <c r="E656" s="4" t="s">
        <v>595</v>
      </c>
      <c r="F656" s="4">
        <v>4</v>
      </c>
      <c r="G656" s="4">
        <v>2</v>
      </c>
      <c r="H656" s="4" t="s">
        <v>20</v>
      </c>
      <c r="I656" s="4" t="s">
        <v>21</v>
      </c>
      <c r="J656" s="4">
        <v>24.3</v>
      </c>
      <c r="K656" s="4">
        <v>1</v>
      </c>
    </row>
    <row r="657" spans="1:11">
      <c r="A657" s="4" t="s">
        <v>152</v>
      </c>
      <c r="B657" s="4">
        <v>2020</v>
      </c>
      <c r="C657" s="24">
        <v>43814</v>
      </c>
      <c r="D657" s="4" t="s">
        <v>5879</v>
      </c>
      <c r="E657" s="4" t="s">
        <v>595</v>
      </c>
      <c r="F657" s="4">
        <v>4</v>
      </c>
      <c r="G657" s="4">
        <v>3</v>
      </c>
      <c r="H657" s="4" t="s">
        <v>158</v>
      </c>
      <c r="I657" s="4" t="s">
        <v>159</v>
      </c>
      <c r="J657" s="4">
        <v>21.1</v>
      </c>
      <c r="K657" s="4">
        <v>22</v>
      </c>
    </row>
    <row r="658" spans="1:11">
      <c r="A658" s="4" t="s">
        <v>152</v>
      </c>
      <c r="B658" s="4">
        <v>2020</v>
      </c>
      <c r="C658" s="24">
        <v>43814</v>
      </c>
      <c r="D658" s="4" t="s">
        <v>5879</v>
      </c>
      <c r="E658" s="4" t="s">
        <v>595</v>
      </c>
      <c r="F658" s="4">
        <v>4</v>
      </c>
      <c r="G658" s="4">
        <v>4</v>
      </c>
      <c r="H658" s="4" t="s">
        <v>150</v>
      </c>
      <c r="I658" s="4" t="s">
        <v>31</v>
      </c>
      <c r="J658" s="4">
        <v>31.4</v>
      </c>
      <c r="K658" s="4">
        <v>4</v>
      </c>
    </row>
    <row r="659" spans="1:11">
      <c r="A659" s="4" t="s">
        <v>152</v>
      </c>
      <c r="B659" s="4">
        <v>2020</v>
      </c>
      <c r="C659" s="24">
        <v>43814</v>
      </c>
      <c r="D659" s="4" t="s">
        <v>5879</v>
      </c>
      <c r="E659" s="4" t="s">
        <v>595</v>
      </c>
      <c r="F659" s="4">
        <v>4</v>
      </c>
      <c r="G659" s="4">
        <v>5</v>
      </c>
      <c r="H659" s="4" t="s">
        <v>24</v>
      </c>
      <c r="I659" s="4" t="s">
        <v>25</v>
      </c>
      <c r="J659" s="4">
        <v>21.3</v>
      </c>
      <c r="K659" s="4">
        <v>14</v>
      </c>
    </row>
    <row r="660" spans="1:11">
      <c r="A660" s="4" t="s">
        <v>152</v>
      </c>
      <c r="B660" s="4">
        <v>2020</v>
      </c>
      <c r="C660" s="24">
        <v>43814</v>
      </c>
      <c r="D660" s="4" t="s">
        <v>5879</v>
      </c>
      <c r="E660" s="4" t="s">
        <v>595</v>
      </c>
      <c r="F660" s="4">
        <v>4</v>
      </c>
      <c r="G660" s="4">
        <v>6</v>
      </c>
      <c r="H660" s="4" t="s">
        <v>58</v>
      </c>
      <c r="I660" s="4" t="s">
        <v>59</v>
      </c>
      <c r="J660" s="4">
        <v>21.9</v>
      </c>
      <c r="K660" s="4">
        <v>22</v>
      </c>
    </row>
    <row r="661" spans="1:11">
      <c r="A661" s="4" t="s">
        <v>152</v>
      </c>
      <c r="B661" s="4">
        <v>2020</v>
      </c>
      <c r="C661" s="24">
        <v>43814</v>
      </c>
      <c r="D661" s="4" t="s">
        <v>5879</v>
      </c>
      <c r="E661" s="4" t="s">
        <v>595</v>
      </c>
      <c r="F661" s="4">
        <v>4</v>
      </c>
      <c r="G661" s="4">
        <v>9</v>
      </c>
      <c r="H661" s="4" t="s">
        <v>83</v>
      </c>
      <c r="I661" s="4" t="s">
        <v>67</v>
      </c>
      <c r="J661" s="4">
        <v>27.3</v>
      </c>
      <c r="K661" s="4">
        <v>14</v>
      </c>
    </row>
    <row r="662" spans="1:11">
      <c r="A662" s="4" t="s">
        <v>152</v>
      </c>
      <c r="B662" s="4">
        <v>2020</v>
      </c>
      <c r="C662" s="24">
        <v>43814</v>
      </c>
      <c r="D662" s="4" t="s">
        <v>5879</v>
      </c>
      <c r="E662" s="4" t="s">
        <v>5868</v>
      </c>
      <c r="F662" s="4">
        <v>1</v>
      </c>
      <c r="G662" s="4">
        <v>1</v>
      </c>
      <c r="H662" s="4" t="s">
        <v>150</v>
      </c>
      <c r="I662" s="4" t="s">
        <v>31</v>
      </c>
      <c r="J662" s="4">
        <v>31.4</v>
      </c>
      <c r="K662" s="4">
        <v>4</v>
      </c>
    </row>
    <row r="663" spans="1:11">
      <c r="A663" s="4" t="s">
        <v>152</v>
      </c>
      <c r="B663" s="4">
        <v>2020</v>
      </c>
      <c r="C663" s="24">
        <v>43814</v>
      </c>
      <c r="D663" s="4" t="s">
        <v>5879</v>
      </c>
      <c r="E663" s="4" t="s">
        <v>5868</v>
      </c>
      <c r="F663" s="4">
        <v>1</v>
      </c>
      <c r="G663" s="4">
        <v>2</v>
      </c>
      <c r="H663" s="4" t="s">
        <v>160</v>
      </c>
      <c r="I663" s="4" t="s">
        <v>161</v>
      </c>
      <c r="J663" s="4">
        <v>22.7</v>
      </c>
      <c r="K663" s="4">
        <v>14</v>
      </c>
    </row>
    <row r="664" spans="1:11">
      <c r="A664" s="4" t="s">
        <v>152</v>
      </c>
      <c r="B664" s="4">
        <v>2020</v>
      </c>
      <c r="C664" s="24">
        <v>43814</v>
      </c>
      <c r="D664" s="4" t="s">
        <v>5879</v>
      </c>
      <c r="E664" s="4" t="s">
        <v>5868</v>
      </c>
      <c r="F664" s="4">
        <v>1</v>
      </c>
      <c r="G664" s="4">
        <v>3</v>
      </c>
      <c r="H664" s="4" t="s">
        <v>60</v>
      </c>
      <c r="I664" s="4" t="s">
        <v>61</v>
      </c>
      <c r="J664" s="4">
        <v>31.4</v>
      </c>
      <c r="K664" s="4">
        <v>18</v>
      </c>
    </row>
    <row r="665" spans="1:11">
      <c r="A665" s="4" t="s">
        <v>152</v>
      </c>
      <c r="B665" s="4">
        <v>2020</v>
      </c>
      <c r="C665" s="24">
        <v>43814</v>
      </c>
      <c r="D665" s="4" t="s">
        <v>5879</v>
      </c>
      <c r="E665" s="4" t="s">
        <v>5868</v>
      </c>
      <c r="F665" s="4">
        <v>1</v>
      </c>
      <c r="G665" s="4">
        <v>4</v>
      </c>
      <c r="H665" s="4" t="s">
        <v>149</v>
      </c>
      <c r="I665" s="4" t="s">
        <v>56</v>
      </c>
      <c r="J665" s="4">
        <v>29.7</v>
      </c>
      <c r="K665" s="4">
        <v>22</v>
      </c>
    </row>
    <row r="666" spans="1:11">
      <c r="A666" s="4" t="s">
        <v>152</v>
      </c>
      <c r="B666" s="4">
        <v>2020</v>
      </c>
      <c r="C666" s="24">
        <v>43814</v>
      </c>
      <c r="D666" s="4" t="s">
        <v>5879</v>
      </c>
      <c r="E666" s="4" t="s">
        <v>5868</v>
      </c>
      <c r="F666" s="4">
        <v>1</v>
      </c>
      <c r="G666" s="4">
        <v>5</v>
      </c>
      <c r="H666" s="4" t="s">
        <v>157</v>
      </c>
      <c r="I666" s="4" t="s">
        <v>38</v>
      </c>
      <c r="J666" s="4">
        <v>29</v>
      </c>
      <c r="K666" s="4">
        <v>26</v>
      </c>
    </row>
    <row r="667" spans="1:11">
      <c r="A667" s="4" t="s">
        <v>152</v>
      </c>
      <c r="B667" s="4">
        <v>2020</v>
      </c>
      <c r="C667" s="24">
        <v>43814</v>
      </c>
      <c r="D667" s="4" t="s">
        <v>5879</v>
      </c>
      <c r="E667" s="4" t="s">
        <v>5868</v>
      </c>
      <c r="F667" s="4">
        <v>2</v>
      </c>
      <c r="G667" s="4">
        <v>1</v>
      </c>
      <c r="H667" s="4" t="s">
        <v>111</v>
      </c>
      <c r="I667" s="4" t="s">
        <v>121</v>
      </c>
      <c r="J667" s="4">
        <v>26.9</v>
      </c>
      <c r="K667" s="4">
        <v>8</v>
      </c>
    </row>
    <row r="668" spans="1:11">
      <c r="A668" s="4" t="s">
        <v>152</v>
      </c>
      <c r="B668" s="4">
        <v>2020</v>
      </c>
      <c r="C668" s="24">
        <v>43814</v>
      </c>
      <c r="D668" s="4" t="s">
        <v>5879</v>
      </c>
      <c r="E668" s="4" t="s">
        <v>5868</v>
      </c>
      <c r="F668" s="4">
        <v>2</v>
      </c>
      <c r="G668" s="4">
        <v>2</v>
      </c>
      <c r="H668" s="4" t="s">
        <v>83</v>
      </c>
      <c r="I668" s="4" t="s">
        <v>67</v>
      </c>
      <c r="J668" s="4">
        <v>27.3</v>
      </c>
      <c r="K668" s="4">
        <v>14</v>
      </c>
    </row>
    <row r="669" spans="1:11">
      <c r="A669" s="4" t="s">
        <v>152</v>
      </c>
      <c r="B669" s="4">
        <v>2020</v>
      </c>
      <c r="C669" s="24">
        <v>43814</v>
      </c>
      <c r="D669" s="4" t="s">
        <v>5879</v>
      </c>
      <c r="E669" s="4" t="s">
        <v>5868</v>
      </c>
      <c r="F669" s="4">
        <v>2</v>
      </c>
      <c r="G669" s="4">
        <v>3</v>
      </c>
      <c r="H669" s="4" t="s">
        <v>76</v>
      </c>
      <c r="I669" s="4" t="s">
        <v>38</v>
      </c>
      <c r="J669" s="4">
        <v>20.8</v>
      </c>
      <c r="K669" s="4">
        <v>18</v>
      </c>
    </row>
    <row r="670" spans="1:11">
      <c r="A670" s="4" t="s">
        <v>152</v>
      </c>
      <c r="B670" s="4">
        <v>2020</v>
      </c>
      <c r="C670" s="24">
        <v>43814</v>
      </c>
      <c r="D670" s="4" t="s">
        <v>5879</v>
      </c>
      <c r="E670" s="4" t="s">
        <v>5868</v>
      </c>
      <c r="F670" s="4">
        <v>2</v>
      </c>
      <c r="G670" s="4">
        <v>4</v>
      </c>
      <c r="H670" s="4" t="s">
        <v>147</v>
      </c>
      <c r="I670" s="4" t="s">
        <v>148</v>
      </c>
      <c r="J670" s="4">
        <v>21.6</v>
      </c>
      <c r="K670" s="4">
        <v>22</v>
      </c>
    </row>
    <row r="671" spans="1:11">
      <c r="A671" s="4" t="s">
        <v>152</v>
      </c>
      <c r="B671" s="4">
        <v>2020</v>
      </c>
      <c r="C671" s="24">
        <v>43814</v>
      </c>
      <c r="D671" s="4" t="s">
        <v>5879</v>
      </c>
      <c r="E671" s="4" t="s">
        <v>5868</v>
      </c>
      <c r="F671" s="4">
        <v>3</v>
      </c>
      <c r="G671" s="4">
        <v>1</v>
      </c>
      <c r="H671" s="4" t="s">
        <v>26</v>
      </c>
      <c r="I671" s="4" t="s">
        <v>27</v>
      </c>
      <c r="J671" s="4">
        <v>21.5</v>
      </c>
      <c r="K671" s="4">
        <v>12</v>
      </c>
    </row>
    <row r="672" spans="1:11">
      <c r="A672" s="4" t="s">
        <v>152</v>
      </c>
      <c r="B672" s="4">
        <v>2020</v>
      </c>
      <c r="C672" s="24">
        <v>43814</v>
      </c>
      <c r="D672" s="4" t="s">
        <v>5879</v>
      </c>
      <c r="E672" s="4" t="s">
        <v>5868</v>
      </c>
      <c r="F672" s="4">
        <v>3</v>
      </c>
      <c r="G672" s="4">
        <v>2</v>
      </c>
      <c r="H672" s="4" t="s">
        <v>39</v>
      </c>
      <c r="I672" s="4" t="s">
        <v>40</v>
      </c>
      <c r="J672" s="4">
        <v>25.3</v>
      </c>
      <c r="K672" s="4">
        <v>14</v>
      </c>
    </row>
    <row r="673" spans="1:11">
      <c r="A673" s="4" t="s">
        <v>152</v>
      </c>
      <c r="B673" s="4">
        <v>2020</v>
      </c>
      <c r="C673" s="24">
        <v>43814</v>
      </c>
      <c r="D673" s="4" t="s">
        <v>5879</v>
      </c>
      <c r="E673" s="4" t="s">
        <v>5868</v>
      </c>
      <c r="F673" s="4">
        <v>3</v>
      </c>
      <c r="G673" s="4">
        <v>3</v>
      </c>
      <c r="H673" s="4" t="s">
        <v>132</v>
      </c>
      <c r="I673" s="4" t="s">
        <v>65</v>
      </c>
      <c r="J673" s="4">
        <v>29.4</v>
      </c>
      <c r="K673" s="4">
        <v>18</v>
      </c>
    </row>
    <row r="674" spans="1:11">
      <c r="A674" s="4" t="s">
        <v>152</v>
      </c>
      <c r="B674" s="4">
        <v>2020</v>
      </c>
      <c r="C674" s="24">
        <v>43814</v>
      </c>
      <c r="D674" s="4" t="s">
        <v>5879</v>
      </c>
      <c r="E674" s="4" t="s">
        <v>5868</v>
      </c>
      <c r="F674" s="4">
        <v>3</v>
      </c>
      <c r="G674" s="4">
        <v>4</v>
      </c>
      <c r="H674" s="4" t="s">
        <v>58</v>
      </c>
      <c r="I674" s="4" t="s">
        <v>59</v>
      </c>
      <c r="J674" s="4">
        <v>21.9</v>
      </c>
      <c r="K674" s="4">
        <v>22</v>
      </c>
    </row>
    <row r="675" spans="1:11">
      <c r="A675" s="4" t="s">
        <v>152</v>
      </c>
      <c r="B675" s="4">
        <v>2020</v>
      </c>
      <c r="C675" s="24">
        <v>43814</v>
      </c>
      <c r="D675" s="4" t="s">
        <v>5879</v>
      </c>
      <c r="E675" s="4" t="s">
        <v>5868</v>
      </c>
      <c r="F675" s="4">
        <v>3</v>
      </c>
      <c r="G675" s="4">
        <v>5</v>
      </c>
      <c r="H675" s="4" t="s">
        <v>136</v>
      </c>
      <c r="I675" s="4" t="s">
        <v>25</v>
      </c>
      <c r="J675" s="4">
        <v>26.9</v>
      </c>
      <c r="K675" s="4">
        <v>26</v>
      </c>
    </row>
    <row r="676" spans="1:11">
      <c r="A676" s="4" t="s">
        <v>152</v>
      </c>
      <c r="B676" s="4">
        <v>2020</v>
      </c>
      <c r="C676" s="24">
        <v>43814</v>
      </c>
      <c r="D676" s="4" t="s">
        <v>5879</v>
      </c>
      <c r="E676" s="4" t="s">
        <v>5868</v>
      </c>
      <c r="F676" s="4">
        <v>4</v>
      </c>
      <c r="G676" s="4">
        <v>1</v>
      </c>
      <c r="H676" s="4" t="s">
        <v>80</v>
      </c>
      <c r="I676" s="4" t="s">
        <v>65</v>
      </c>
      <c r="J676" s="4">
        <v>32.6</v>
      </c>
      <c r="K676" s="4">
        <v>11</v>
      </c>
    </row>
    <row r="677" spans="1:11">
      <c r="A677" s="4" t="s">
        <v>152</v>
      </c>
      <c r="B677" s="4">
        <v>2020</v>
      </c>
      <c r="C677" s="24">
        <v>43814</v>
      </c>
      <c r="D677" s="4" t="s">
        <v>5879</v>
      </c>
      <c r="E677" s="4" t="s">
        <v>5868</v>
      </c>
      <c r="F677" s="4">
        <v>4</v>
      </c>
      <c r="G677" s="4">
        <v>2</v>
      </c>
      <c r="H677" s="4" t="s">
        <v>24</v>
      </c>
      <c r="I677" s="4" t="s">
        <v>25</v>
      </c>
      <c r="J677" s="4">
        <v>21.3</v>
      </c>
      <c r="K677" s="4">
        <v>14</v>
      </c>
    </row>
    <row r="678" spans="1:11">
      <c r="A678" s="4" t="s">
        <v>152</v>
      </c>
      <c r="B678" s="4">
        <v>2020</v>
      </c>
      <c r="C678" s="24">
        <v>43814</v>
      </c>
      <c r="D678" s="4" t="s">
        <v>5879</v>
      </c>
      <c r="E678" s="4" t="s">
        <v>5868</v>
      </c>
      <c r="F678" s="4">
        <v>4</v>
      </c>
      <c r="G678" s="4">
        <v>3</v>
      </c>
      <c r="H678" s="4" t="s">
        <v>151</v>
      </c>
      <c r="I678" s="4" t="s">
        <v>63</v>
      </c>
      <c r="J678" s="4">
        <v>22.3</v>
      </c>
      <c r="K678" s="4">
        <v>18</v>
      </c>
    </row>
    <row r="679" spans="1:11">
      <c r="A679" s="4" t="s">
        <v>152</v>
      </c>
      <c r="B679" s="4">
        <v>2020</v>
      </c>
      <c r="C679" s="24">
        <v>43814</v>
      </c>
      <c r="D679" s="4" t="s">
        <v>5879</v>
      </c>
      <c r="E679" s="4" t="s">
        <v>5868</v>
      </c>
      <c r="F679" s="4">
        <v>4</v>
      </c>
      <c r="G679" s="4">
        <v>4</v>
      </c>
      <c r="H679" s="4" t="s">
        <v>158</v>
      </c>
      <c r="I679" s="4" t="s">
        <v>159</v>
      </c>
      <c r="J679" s="4">
        <v>21.1</v>
      </c>
      <c r="K679" s="4">
        <v>22</v>
      </c>
    </row>
    <row r="680" spans="1:11">
      <c r="A680" s="4" t="s">
        <v>152</v>
      </c>
      <c r="B680" s="4">
        <v>2020</v>
      </c>
      <c r="C680" s="24">
        <v>43814</v>
      </c>
      <c r="D680" s="4" t="s">
        <v>5879</v>
      </c>
      <c r="E680" s="4" t="s">
        <v>5868</v>
      </c>
      <c r="F680" s="4">
        <v>4</v>
      </c>
      <c r="G680" s="4">
        <v>5</v>
      </c>
      <c r="H680" s="4" t="s">
        <v>52</v>
      </c>
      <c r="I680" s="4" t="s">
        <v>53</v>
      </c>
      <c r="J680" s="4">
        <v>22.7</v>
      </c>
      <c r="K680" s="4">
        <v>26</v>
      </c>
    </row>
    <row r="681" spans="1:11">
      <c r="A681" s="4" t="s">
        <v>152</v>
      </c>
      <c r="B681" s="4">
        <v>2020</v>
      </c>
      <c r="C681" s="24">
        <v>43814</v>
      </c>
      <c r="D681" s="4" t="s">
        <v>5879</v>
      </c>
      <c r="E681" s="4" t="s">
        <v>5869</v>
      </c>
      <c r="F681" s="4">
        <v>1</v>
      </c>
      <c r="G681" s="4">
        <v>1</v>
      </c>
      <c r="H681" s="4" t="s">
        <v>135</v>
      </c>
      <c r="I681" s="4" t="s">
        <v>36</v>
      </c>
      <c r="J681" s="4">
        <v>29</v>
      </c>
      <c r="K681" s="4">
        <v>2</v>
      </c>
    </row>
    <row r="682" spans="1:11">
      <c r="A682" s="4" t="s">
        <v>152</v>
      </c>
      <c r="B682" s="4">
        <v>2020</v>
      </c>
      <c r="C682" s="24">
        <v>43814</v>
      </c>
      <c r="D682" s="4" t="s">
        <v>5879</v>
      </c>
      <c r="E682" s="4" t="s">
        <v>5869</v>
      </c>
      <c r="F682" s="4">
        <v>1</v>
      </c>
      <c r="G682" s="4">
        <v>2</v>
      </c>
      <c r="H682" s="4" t="s">
        <v>46</v>
      </c>
      <c r="I682" s="4" t="s">
        <v>47</v>
      </c>
      <c r="J682" s="4">
        <v>19.5</v>
      </c>
      <c r="K682" s="4">
        <v>6</v>
      </c>
    </row>
    <row r="683" spans="1:11">
      <c r="A683" s="4" t="s">
        <v>152</v>
      </c>
      <c r="B683" s="4">
        <v>2020</v>
      </c>
      <c r="C683" s="24">
        <v>43814</v>
      </c>
      <c r="D683" s="4" t="s">
        <v>5879</v>
      </c>
      <c r="E683" s="4" t="s">
        <v>5869</v>
      </c>
      <c r="F683" s="4">
        <v>1</v>
      </c>
      <c r="G683" s="4">
        <v>3</v>
      </c>
      <c r="H683" s="4" t="s">
        <v>150</v>
      </c>
      <c r="I683" s="4" t="s">
        <v>31</v>
      </c>
      <c r="J683" s="4">
        <v>31.4</v>
      </c>
      <c r="K683" s="4">
        <v>4</v>
      </c>
    </row>
    <row r="684" spans="1:11">
      <c r="A684" s="4" t="s">
        <v>152</v>
      </c>
      <c r="B684" s="4">
        <v>2020</v>
      </c>
      <c r="C684" s="24">
        <v>43814</v>
      </c>
      <c r="D684" s="4" t="s">
        <v>5879</v>
      </c>
      <c r="E684" s="4" t="s">
        <v>5869</v>
      </c>
      <c r="F684" s="4">
        <v>1</v>
      </c>
      <c r="G684" s="4">
        <v>4</v>
      </c>
      <c r="H684" s="4" t="s">
        <v>26</v>
      </c>
      <c r="I684" s="4" t="s">
        <v>27</v>
      </c>
      <c r="J684" s="4">
        <v>21.5</v>
      </c>
      <c r="K684" s="4">
        <v>12</v>
      </c>
    </row>
    <row r="685" spans="1:11">
      <c r="A685" s="4" t="s">
        <v>152</v>
      </c>
      <c r="B685" s="4">
        <v>2020</v>
      </c>
      <c r="C685" s="24">
        <v>43814</v>
      </c>
      <c r="D685" s="4" t="s">
        <v>5879</v>
      </c>
      <c r="E685" s="4" t="s">
        <v>5869</v>
      </c>
      <c r="F685" s="4">
        <v>1</v>
      </c>
      <c r="G685" s="4">
        <v>5</v>
      </c>
      <c r="H685" s="4" t="s">
        <v>43</v>
      </c>
      <c r="I685" s="4" t="s">
        <v>44</v>
      </c>
      <c r="J685" s="4">
        <v>27.1</v>
      </c>
      <c r="K685" s="4">
        <v>10</v>
      </c>
    </row>
    <row r="686" spans="1:11">
      <c r="A686" s="4" t="s">
        <v>152</v>
      </c>
      <c r="B686" s="4">
        <v>2020</v>
      </c>
      <c r="C686" s="24">
        <v>43814</v>
      </c>
      <c r="D686" s="4" t="s">
        <v>5879</v>
      </c>
      <c r="E686" s="4" t="s">
        <v>5869</v>
      </c>
      <c r="F686" s="4">
        <v>1</v>
      </c>
      <c r="G686" s="4">
        <v>6</v>
      </c>
      <c r="H686" s="4" t="s">
        <v>97</v>
      </c>
      <c r="I686" s="4" t="s">
        <v>40</v>
      </c>
      <c r="J686" s="4">
        <v>25.9</v>
      </c>
      <c r="K686" s="4">
        <v>7</v>
      </c>
    </row>
    <row r="687" spans="1:11">
      <c r="A687" s="4" t="s">
        <v>152</v>
      </c>
      <c r="B687" s="4">
        <v>2020</v>
      </c>
      <c r="C687" s="24">
        <v>43814</v>
      </c>
      <c r="D687" s="4" t="s">
        <v>5879</v>
      </c>
      <c r="E687" s="4" t="s">
        <v>5869</v>
      </c>
      <c r="F687" s="4">
        <v>2</v>
      </c>
      <c r="G687" s="4">
        <v>1</v>
      </c>
      <c r="H687" s="4" t="s">
        <v>138</v>
      </c>
      <c r="I687" s="4" t="s">
        <v>29</v>
      </c>
      <c r="J687" s="4">
        <v>30.1</v>
      </c>
      <c r="K687" s="4">
        <v>5</v>
      </c>
    </row>
    <row r="688" spans="1:11">
      <c r="A688" s="4" t="s">
        <v>152</v>
      </c>
      <c r="B688" s="4">
        <v>2020</v>
      </c>
      <c r="C688" s="24">
        <v>43814</v>
      </c>
      <c r="D688" s="4" t="s">
        <v>5879</v>
      </c>
      <c r="E688" s="4" t="s">
        <v>5869</v>
      </c>
      <c r="F688" s="4">
        <v>2</v>
      </c>
      <c r="G688" s="4">
        <v>2</v>
      </c>
      <c r="H688" s="4" t="s">
        <v>50</v>
      </c>
      <c r="I688" s="4" t="s">
        <v>51</v>
      </c>
      <c r="J688" s="4">
        <v>23.2</v>
      </c>
      <c r="K688" s="4">
        <v>3</v>
      </c>
    </row>
    <row r="689" spans="1:11">
      <c r="A689" s="4" t="s">
        <v>152</v>
      </c>
      <c r="B689" s="4">
        <v>2020</v>
      </c>
      <c r="C689" s="24">
        <v>43814</v>
      </c>
      <c r="D689" s="4" t="s">
        <v>5879</v>
      </c>
      <c r="E689" s="4" t="s">
        <v>5869</v>
      </c>
      <c r="F689" s="4">
        <v>2</v>
      </c>
      <c r="G689" s="4">
        <v>3</v>
      </c>
      <c r="H689" s="4" t="s">
        <v>20</v>
      </c>
      <c r="I689" s="4" t="s">
        <v>21</v>
      </c>
      <c r="J689" s="4">
        <v>24.3</v>
      </c>
      <c r="K689" s="4">
        <v>1</v>
      </c>
    </row>
    <row r="690" spans="1:11">
      <c r="A690" s="4" t="s">
        <v>152</v>
      </c>
      <c r="B690" s="4">
        <v>2020</v>
      </c>
      <c r="C690" s="24">
        <v>43814</v>
      </c>
      <c r="D690" s="4" t="s">
        <v>5879</v>
      </c>
      <c r="E690" s="4" t="s">
        <v>5869</v>
      </c>
      <c r="F690" s="4">
        <v>2</v>
      </c>
      <c r="G690" s="4">
        <v>4</v>
      </c>
      <c r="H690" s="4" t="s">
        <v>33</v>
      </c>
      <c r="I690" s="4" t="s">
        <v>27</v>
      </c>
      <c r="J690" s="4">
        <v>26.1</v>
      </c>
      <c r="K690" s="4">
        <v>13</v>
      </c>
    </row>
    <row r="691" spans="1:11">
      <c r="A691" s="4" t="s">
        <v>152</v>
      </c>
      <c r="B691" s="4">
        <v>2020</v>
      </c>
      <c r="C691" s="24">
        <v>43814</v>
      </c>
      <c r="D691" s="4" t="s">
        <v>5879</v>
      </c>
      <c r="E691" s="4" t="s">
        <v>5869</v>
      </c>
      <c r="F691" s="4">
        <v>2</v>
      </c>
      <c r="G691" s="4">
        <v>5</v>
      </c>
      <c r="H691" s="4" t="s">
        <v>28</v>
      </c>
      <c r="I691" s="4" t="s">
        <v>29</v>
      </c>
      <c r="J691" s="4">
        <v>20</v>
      </c>
      <c r="K691" s="4">
        <v>9</v>
      </c>
    </row>
    <row r="692" spans="1:11">
      <c r="A692" s="4" t="s">
        <v>152</v>
      </c>
      <c r="B692" s="4">
        <v>2020</v>
      </c>
      <c r="C692" s="24">
        <v>43814</v>
      </c>
      <c r="D692" s="4" t="s">
        <v>5879</v>
      </c>
      <c r="E692" s="4" t="s">
        <v>5869</v>
      </c>
      <c r="F692" s="4">
        <v>2</v>
      </c>
      <c r="G692" s="4">
        <v>6</v>
      </c>
      <c r="H692" s="4" t="s">
        <v>111</v>
      </c>
      <c r="I692" s="4" t="s">
        <v>121</v>
      </c>
      <c r="J692" s="4">
        <v>26.9</v>
      </c>
      <c r="K692" s="4">
        <v>8</v>
      </c>
    </row>
    <row r="693" spans="1:11">
      <c r="A693" s="4" t="s">
        <v>152</v>
      </c>
      <c r="B693" s="4">
        <v>2020</v>
      </c>
      <c r="C693" s="24">
        <v>43814</v>
      </c>
      <c r="D693" s="4" t="s">
        <v>5879</v>
      </c>
      <c r="E693" s="4" t="s">
        <v>5869</v>
      </c>
      <c r="F693" s="4">
        <v>2</v>
      </c>
      <c r="G693" s="4">
        <v>7</v>
      </c>
      <c r="H693" s="4" t="s">
        <v>80</v>
      </c>
      <c r="I693" s="4" t="s">
        <v>65</v>
      </c>
      <c r="J693" s="4">
        <v>32.6</v>
      </c>
      <c r="K693" s="4">
        <v>11</v>
      </c>
    </row>
    <row r="694" spans="1:11">
      <c r="A694" s="4" t="s">
        <v>152</v>
      </c>
      <c r="B694" s="4">
        <v>2020</v>
      </c>
      <c r="C694" s="24">
        <v>43814</v>
      </c>
      <c r="D694" s="4" t="s">
        <v>5879</v>
      </c>
      <c r="E694" s="4" t="s">
        <v>383</v>
      </c>
      <c r="F694" s="4">
        <v>1</v>
      </c>
      <c r="G694" s="4">
        <v>1</v>
      </c>
      <c r="H694" s="4" t="s">
        <v>20</v>
      </c>
      <c r="I694" s="4" t="s">
        <v>21</v>
      </c>
      <c r="J694" s="4">
        <v>24.3</v>
      </c>
      <c r="K694" s="4">
        <v>1</v>
      </c>
    </row>
    <row r="695" spans="1:11">
      <c r="A695" s="4" t="s">
        <v>152</v>
      </c>
      <c r="B695" s="4">
        <v>2020</v>
      </c>
      <c r="C695" s="24">
        <v>43814</v>
      </c>
      <c r="D695" s="4" t="s">
        <v>5879</v>
      </c>
      <c r="E695" s="4" t="s">
        <v>383</v>
      </c>
      <c r="F695" s="4">
        <v>1</v>
      </c>
      <c r="G695" s="4">
        <v>2</v>
      </c>
      <c r="H695" s="4" t="s">
        <v>135</v>
      </c>
      <c r="I695" s="4" t="s">
        <v>36</v>
      </c>
      <c r="J695" s="4">
        <v>29</v>
      </c>
      <c r="K695" s="4">
        <v>2</v>
      </c>
    </row>
    <row r="696" spans="1:11">
      <c r="A696" s="4" t="s">
        <v>152</v>
      </c>
      <c r="B696" s="4">
        <v>2020</v>
      </c>
      <c r="C696" s="24">
        <v>43814</v>
      </c>
      <c r="D696" s="4" t="s">
        <v>5879</v>
      </c>
      <c r="E696" s="4" t="s">
        <v>383</v>
      </c>
      <c r="F696" s="4">
        <v>1</v>
      </c>
      <c r="G696" s="4">
        <v>3</v>
      </c>
      <c r="H696" s="4" t="s">
        <v>50</v>
      </c>
      <c r="I696" s="4" t="s">
        <v>51</v>
      </c>
      <c r="J696" s="4">
        <v>23.2</v>
      </c>
      <c r="K696" s="4">
        <v>3</v>
      </c>
    </row>
    <row r="697" spans="1:11">
      <c r="A697" s="4" t="s">
        <v>152</v>
      </c>
      <c r="B697" s="4">
        <v>2020</v>
      </c>
      <c r="C697" s="24">
        <v>43814</v>
      </c>
      <c r="D697" s="4" t="s">
        <v>5879</v>
      </c>
      <c r="E697" s="4" t="s">
        <v>383</v>
      </c>
      <c r="F697" s="4">
        <v>1</v>
      </c>
      <c r="G697" s="4">
        <v>4</v>
      </c>
      <c r="H697" s="4" t="s">
        <v>150</v>
      </c>
      <c r="I697" s="4" t="s">
        <v>31</v>
      </c>
      <c r="J697" s="4">
        <v>31.4</v>
      </c>
      <c r="K697" s="4">
        <v>4</v>
      </c>
    </row>
    <row r="698" spans="1:11">
      <c r="A698" s="4" t="s">
        <v>152</v>
      </c>
      <c r="B698" s="4">
        <v>2020</v>
      </c>
      <c r="C698" s="24">
        <v>43814</v>
      </c>
      <c r="D698" s="4" t="s">
        <v>5879</v>
      </c>
      <c r="E698" s="4" t="s">
        <v>383</v>
      </c>
      <c r="F698" s="4">
        <v>1</v>
      </c>
      <c r="G698" s="4">
        <v>5</v>
      </c>
      <c r="H698" s="4" t="s">
        <v>138</v>
      </c>
      <c r="I698" s="4" t="s">
        <v>29</v>
      </c>
      <c r="J698" s="4">
        <v>30.1</v>
      </c>
      <c r="K698" s="4">
        <v>5</v>
      </c>
    </row>
    <row r="699" spans="1:11">
      <c r="A699" s="4" t="s">
        <v>152</v>
      </c>
      <c r="B699" s="4">
        <v>2020</v>
      </c>
      <c r="C699" s="24">
        <v>43814</v>
      </c>
      <c r="D699" s="4" t="s">
        <v>5879</v>
      </c>
      <c r="E699" s="4" t="s">
        <v>383</v>
      </c>
      <c r="F699" s="4">
        <v>1</v>
      </c>
      <c r="G699" s="4">
        <v>6</v>
      </c>
      <c r="H699" s="4" t="s">
        <v>46</v>
      </c>
      <c r="I699" s="4" t="s">
        <v>47</v>
      </c>
      <c r="J699" s="4">
        <v>19.5</v>
      </c>
      <c r="K699" s="4">
        <v>6</v>
      </c>
    </row>
    <row r="700" spans="1:11">
      <c r="A700" s="4" t="s">
        <v>152</v>
      </c>
      <c r="B700" s="4">
        <v>2020</v>
      </c>
      <c r="C700" s="24">
        <v>43814</v>
      </c>
      <c r="D700" s="4" t="s">
        <v>5879</v>
      </c>
      <c r="E700" s="4" t="s">
        <v>383</v>
      </c>
      <c r="F700" s="4">
        <v>2</v>
      </c>
      <c r="G700" s="4">
        <v>1</v>
      </c>
      <c r="H700" s="4" t="s">
        <v>97</v>
      </c>
      <c r="I700" s="4" t="s">
        <v>40</v>
      </c>
      <c r="J700" s="4">
        <v>25.9</v>
      </c>
      <c r="K700" s="4">
        <v>7</v>
      </c>
    </row>
    <row r="701" spans="1:11">
      <c r="A701" s="4" t="s">
        <v>152</v>
      </c>
      <c r="B701" s="4">
        <v>2020</v>
      </c>
      <c r="C701" s="24">
        <v>43814</v>
      </c>
      <c r="D701" s="4" t="s">
        <v>5879</v>
      </c>
      <c r="E701" s="4" t="s">
        <v>383</v>
      </c>
      <c r="F701" s="4">
        <v>2</v>
      </c>
      <c r="G701" s="4">
        <v>2</v>
      </c>
      <c r="H701" s="4" t="s">
        <v>111</v>
      </c>
      <c r="I701" s="4" t="s">
        <v>121</v>
      </c>
      <c r="J701" s="4">
        <v>26.9</v>
      </c>
      <c r="K701" s="4">
        <v>8</v>
      </c>
    </row>
    <row r="702" spans="1:11">
      <c r="A702" s="4" t="s">
        <v>152</v>
      </c>
      <c r="B702" s="4">
        <v>2020</v>
      </c>
      <c r="C702" s="24">
        <v>43814</v>
      </c>
      <c r="D702" s="4" t="s">
        <v>5879</v>
      </c>
      <c r="E702" s="4" t="s">
        <v>383</v>
      </c>
      <c r="F702" s="4">
        <v>2</v>
      </c>
      <c r="G702" s="4">
        <v>3</v>
      </c>
      <c r="H702" s="4" t="s">
        <v>28</v>
      </c>
      <c r="I702" s="4" t="s">
        <v>29</v>
      </c>
      <c r="J702" s="4">
        <v>20</v>
      </c>
      <c r="K702" s="4">
        <v>9</v>
      </c>
    </row>
    <row r="703" spans="1:11">
      <c r="A703" s="4" t="s">
        <v>152</v>
      </c>
      <c r="B703" s="4">
        <v>2020</v>
      </c>
      <c r="C703" s="24">
        <v>43814</v>
      </c>
      <c r="D703" s="4" t="s">
        <v>5879</v>
      </c>
      <c r="E703" s="4" t="s">
        <v>383</v>
      </c>
      <c r="F703" s="4">
        <v>2</v>
      </c>
      <c r="G703" s="4">
        <v>4</v>
      </c>
      <c r="H703" s="4" t="s">
        <v>43</v>
      </c>
      <c r="I703" s="4" t="s">
        <v>44</v>
      </c>
      <c r="J703" s="4">
        <v>27.1</v>
      </c>
      <c r="K703" s="4">
        <v>10</v>
      </c>
    </row>
    <row r="704" spans="1:11">
      <c r="A704" s="4" t="s">
        <v>152</v>
      </c>
      <c r="B704" s="4">
        <v>2020</v>
      </c>
      <c r="C704" s="24">
        <v>43814</v>
      </c>
      <c r="D704" s="4" t="s">
        <v>5879</v>
      </c>
      <c r="E704" s="4" t="s">
        <v>383</v>
      </c>
      <c r="F704" s="4">
        <v>2</v>
      </c>
      <c r="G704" s="4">
        <v>5</v>
      </c>
      <c r="H704" s="4" t="s">
        <v>80</v>
      </c>
      <c r="I704" s="4" t="s">
        <v>65</v>
      </c>
      <c r="J704" s="4">
        <v>32.6</v>
      </c>
      <c r="K704" s="4">
        <v>11</v>
      </c>
    </row>
    <row r="705" spans="1:11">
      <c r="A705" s="4" t="s">
        <v>152</v>
      </c>
      <c r="B705" s="4">
        <v>2020</v>
      </c>
      <c r="C705" s="24">
        <v>43814</v>
      </c>
      <c r="D705" s="4" t="s">
        <v>5879</v>
      </c>
      <c r="E705" s="4" t="s">
        <v>383</v>
      </c>
      <c r="F705" s="4">
        <v>2</v>
      </c>
      <c r="G705" s="4">
        <v>6</v>
      </c>
      <c r="H705" s="4" t="s">
        <v>26</v>
      </c>
      <c r="I705" s="4" t="s">
        <v>27</v>
      </c>
      <c r="J705" s="4">
        <v>21.5</v>
      </c>
      <c r="K705" s="4">
        <v>12</v>
      </c>
    </row>
    <row r="706" spans="1:11">
      <c r="A706" s="4" t="s">
        <v>152</v>
      </c>
      <c r="B706" s="4">
        <v>2020</v>
      </c>
      <c r="C706" s="24">
        <v>43814</v>
      </c>
      <c r="D706" s="4" t="s">
        <v>5879</v>
      </c>
      <c r="E706" s="4" t="s">
        <v>383</v>
      </c>
      <c r="F706" s="4">
        <v>2</v>
      </c>
      <c r="G706" s="4">
        <v>7</v>
      </c>
      <c r="H706" s="4" t="s">
        <v>33</v>
      </c>
      <c r="I706" s="4" t="s">
        <v>27</v>
      </c>
      <c r="J706" s="4">
        <v>26.1</v>
      </c>
      <c r="K706" s="4">
        <v>13</v>
      </c>
    </row>
    <row r="707" spans="1:11">
      <c r="A707" s="4" t="s">
        <v>162</v>
      </c>
      <c r="B707" s="4">
        <v>2020</v>
      </c>
      <c r="C707" s="24">
        <v>43807</v>
      </c>
      <c r="D707" s="4" t="s">
        <v>5879</v>
      </c>
      <c r="E707" s="4" t="s">
        <v>595</v>
      </c>
      <c r="F707" s="4">
        <v>1</v>
      </c>
      <c r="G707" s="4">
        <v>1</v>
      </c>
      <c r="H707" s="4" t="s">
        <v>135</v>
      </c>
      <c r="I707" s="4" t="s">
        <v>36</v>
      </c>
      <c r="J707" s="4">
        <v>29</v>
      </c>
      <c r="K707" s="4">
        <v>3</v>
      </c>
    </row>
    <row r="708" spans="1:11">
      <c r="A708" s="4" t="s">
        <v>162</v>
      </c>
      <c r="B708" s="4">
        <v>2020</v>
      </c>
      <c r="C708" s="24">
        <v>43807</v>
      </c>
      <c r="D708" s="4" t="s">
        <v>5879</v>
      </c>
      <c r="E708" s="4" t="s">
        <v>595</v>
      </c>
      <c r="F708" s="4">
        <v>1</v>
      </c>
      <c r="G708" s="4">
        <v>2</v>
      </c>
      <c r="H708" s="4" t="s">
        <v>178</v>
      </c>
      <c r="I708" s="4" t="s">
        <v>159</v>
      </c>
      <c r="J708" s="4">
        <v>27.9</v>
      </c>
      <c r="K708" s="4">
        <v>1</v>
      </c>
    </row>
    <row r="709" spans="1:11">
      <c r="A709" s="4" t="s">
        <v>162</v>
      </c>
      <c r="B709" s="4">
        <v>2020</v>
      </c>
      <c r="C709" s="24">
        <v>43807</v>
      </c>
      <c r="D709" s="4" t="s">
        <v>5879</v>
      </c>
      <c r="E709" s="4" t="s">
        <v>595</v>
      </c>
      <c r="F709" s="4">
        <v>1</v>
      </c>
      <c r="G709" s="4">
        <v>3</v>
      </c>
      <c r="H709" s="4" t="s">
        <v>111</v>
      </c>
      <c r="I709" s="4" t="s">
        <v>121</v>
      </c>
      <c r="J709" s="4">
        <v>26.8</v>
      </c>
      <c r="K709" s="4">
        <v>6</v>
      </c>
    </row>
    <row r="710" spans="1:11">
      <c r="A710" s="4" t="s">
        <v>162</v>
      </c>
      <c r="B710" s="4">
        <v>2020</v>
      </c>
      <c r="C710" s="24">
        <v>43807</v>
      </c>
      <c r="D710" s="4" t="s">
        <v>5879</v>
      </c>
      <c r="E710" s="4" t="s">
        <v>595</v>
      </c>
      <c r="F710" s="4">
        <v>1</v>
      </c>
      <c r="G710" s="4">
        <v>4</v>
      </c>
      <c r="H710" s="4" t="s">
        <v>543</v>
      </c>
      <c r="I710" s="4" t="s">
        <v>145</v>
      </c>
      <c r="J710" s="4">
        <v>32</v>
      </c>
      <c r="K710" s="4">
        <v>21</v>
      </c>
    </row>
    <row r="711" spans="1:11">
      <c r="A711" s="4" t="s">
        <v>162</v>
      </c>
      <c r="B711" s="4">
        <v>2020</v>
      </c>
      <c r="C711" s="24">
        <v>43807</v>
      </c>
      <c r="D711" s="4" t="s">
        <v>5879</v>
      </c>
      <c r="E711" s="4" t="s">
        <v>595</v>
      </c>
      <c r="F711" s="4">
        <v>1</v>
      </c>
      <c r="G711" s="4">
        <v>5</v>
      </c>
      <c r="H711" s="4" t="s">
        <v>26</v>
      </c>
      <c r="I711" s="4" t="s">
        <v>27</v>
      </c>
      <c r="J711" s="4">
        <v>21.5</v>
      </c>
      <c r="K711" s="4">
        <v>2</v>
      </c>
    </row>
    <row r="712" spans="1:11">
      <c r="A712" s="4" t="s">
        <v>162</v>
      </c>
      <c r="B712" s="4">
        <v>2020</v>
      </c>
      <c r="C712" s="24">
        <v>43807</v>
      </c>
      <c r="D712" s="4" t="s">
        <v>5879</v>
      </c>
      <c r="E712" s="4" t="s">
        <v>595</v>
      </c>
      <c r="F712" s="4">
        <v>1</v>
      </c>
      <c r="G712" s="4">
        <v>6</v>
      </c>
      <c r="H712" s="4" t="s">
        <v>157</v>
      </c>
      <c r="I712" s="4" t="s">
        <v>38</v>
      </c>
      <c r="J712" s="4">
        <v>29</v>
      </c>
      <c r="K712" s="4">
        <v>21</v>
      </c>
    </row>
    <row r="713" spans="1:11">
      <c r="A713" s="4" t="s">
        <v>162</v>
      </c>
      <c r="B713" s="4">
        <v>2020</v>
      </c>
      <c r="C713" s="24">
        <v>43807</v>
      </c>
      <c r="D713" s="4" t="s">
        <v>5879</v>
      </c>
      <c r="E713" s="4" t="s">
        <v>595</v>
      </c>
      <c r="F713" s="4">
        <v>2</v>
      </c>
      <c r="G713" s="4">
        <v>1</v>
      </c>
      <c r="H713" s="4" t="s">
        <v>113</v>
      </c>
      <c r="I713" s="4" t="s">
        <v>121</v>
      </c>
      <c r="J713" s="4">
        <v>25.1</v>
      </c>
      <c r="K713" s="4">
        <v>12</v>
      </c>
    </row>
    <row r="714" spans="1:11">
      <c r="A714" s="4" t="s">
        <v>162</v>
      </c>
      <c r="B714" s="4">
        <v>2020</v>
      </c>
      <c r="C714" s="24">
        <v>43807</v>
      </c>
      <c r="D714" s="4" t="s">
        <v>5879</v>
      </c>
      <c r="E714" s="4" t="s">
        <v>595</v>
      </c>
      <c r="F714" s="4">
        <v>2</v>
      </c>
      <c r="G714" s="4">
        <v>2</v>
      </c>
      <c r="H714" s="4" t="s">
        <v>28</v>
      </c>
      <c r="I714" s="4" t="s">
        <v>29</v>
      </c>
      <c r="J714" s="4">
        <v>19.899999999999999</v>
      </c>
      <c r="K714" s="4">
        <v>7</v>
      </c>
    </row>
    <row r="715" spans="1:11">
      <c r="A715" s="4" t="s">
        <v>162</v>
      </c>
      <c r="B715" s="4">
        <v>2020</v>
      </c>
      <c r="C715" s="24">
        <v>43807</v>
      </c>
      <c r="D715" s="4" t="s">
        <v>5879</v>
      </c>
      <c r="E715" s="4" t="s">
        <v>595</v>
      </c>
      <c r="F715" s="4">
        <v>2</v>
      </c>
      <c r="G715" s="4">
        <v>3</v>
      </c>
      <c r="H715" s="4" t="s">
        <v>39</v>
      </c>
      <c r="I715" s="4" t="s">
        <v>40</v>
      </c>
      <c r="J715" s="4">
        <v>25.3</v>
      </c>
      <c r="K715" s="4">
        <v>17</v>
      </c>
    </row>
    <row r="716" spans="1:11">
      <c r="A716" s="4" t="s">
        <v>162</v>
      </c>
      <c r="B716" s="4">
        <v>2020</v>
      </c>
      <c r="C716" s="24">
        <v>43807</v>
      </c>
      <c r="D716" s="4" t="s">
        <v>5879</v>
      </c>
      <c r="E716" s="4" t="s">
        <v>595</v>
      </c>
      <c r="F716" s="4">
        <v>2</v>
      </c>
      <c r="G716" s="4">
        <v>4</v>
      </c>
      <c r="H716" s="4" t="s">
        <v>60</v>
      </c>
      <c r="I716" s="4" t="s">
        <v>61</v>
      </c>
      <c r="J716" s="4">
        <v>31.4</v>
      </c>
      <c r="K716" s="4">
        <v>13</v>
      </c>
    </row>
    <row r="717" spans="1:11">
      <c r="A717" s="4" t="s">
        <v>162</v>
      </c>
      <c r="B717" s="4">
        <v>2020</v>
      </c>
      <c r="C717" s="24">
        <v>43807</v>
      </c>
      <c r="D717" s="4" t="s">
        <v>5879</v>
      </c>
      <c r="E717" s="4" t="s">
        <v>595</v>
      </c>
      <c r="F717" s="4">
        <v>2</v>
      </c>
      <c r="G717" s="4">
        <v>5</v>
      </c>
      <c r="H717" s="4" t="s">
        <v>43</v>
      </c>
      <c r="I717" s="4" t="s">
        <v>44</v>
      </c>
      <c r="J717" s="4">
        <v>27</v>
      </c>
      <c r="K717" s="4">
        <v>13</v>
      </c>
    </row>
    <row r="718" spans="1:11">
      <c r="A718" s="4" t="s">
        <v>162</v>
      </c>
      <c r="B718" s="4">
        <v>2020</v>
      </c>
      <c r="C718" s="24">
        <v>43807</v>
      </c>
      <c r="D718" s="4" t="s">
        <v>5879</v>
      </c>
      <c r="E718" s="4" t="s">
        <v>595</v>
      </c>
      <c r="F718" s="4">
        <v>2</v>
      </c>
      <c r="G718" s="4">
        <v>6</v>
      </c>
      <c r="H718" s="4" t="s">
        <v>132</v>
      </c>
      <c r="I718" s="4" t="s">
        <v>65</v>
      </c>
      <c r="J718" s="4">
        <v>29.4</v>
      </c>
      <c r="K718" s="4">
        <v>13</v>
      </c>
    </row>
    <row r="719" spans="1:11">
      <c r="A719" s="4" t="s">
        <v>162</v>
      </c>
      <c r="B719" s="4">
        <v>2020</v>
      </c>
      <c r="C719" s="24">
        <v>43807</v>
      </c>
      <c r="D719" s="4" t="s">
        <v>5879</v>
      </c>
      <c r="E719" s="4" t="s">
        <v>595</v>
      </c>
      <c r="F719" s="4">
        <v>3</v>
      </c>
      <c r="G719" s="4">
        <v>1</v>
      </c>
      <c r="H719" s="4" t="s">
        <v>150</v>
      </c>
      <c r="I719" s="4" t="s">
        <v>31</v>
      </c>
      <c r="J719" s="4">
        <v>31.4</v>
      </c>
      <c r="K719" s="4">
        <v>5</v>
      </c>
    </row>
    <row r="720" spans="1:11">
      <c r="A720" s="4" t="s">
        <v>162</v>
      </c>
      <c r="B720" s="4">
        <v>2020</v>
      </c>
      <c r="C720" s="24">
        <v>43807</v>
      </c>
      <c r="D720" s="4" t="s">
        <v>5879</v>
      </c>
      <c r="E720" s="4" t="s">
        <v>595</v>
      </c>
      <c r="F720" s="4">
        <v>3</v>
      </c>
      <c r="G720" s="4">
        <v>2</v>
      </c>
      <c r="H720" s="4" t="s">
        <v>101</v>
      </c>
      <c r="I720" s="4" t="s">
        <v>47</v>
      </c>
      <c r="J720" s="4">
        <v>25.8</v>
      </c>
      <c r="K720" s="4">
        <v>10</v>
      </c>
    </row>
    <row r="721" spans="1:11">
      <c r="A721" s="4" t="s">
        <v>162</v>
      </c>
      <c r="B721" s="4">
        <v>2020</v>
      </c>
      <c r="C721" s="24">
        <v>43807</v>
      </c>
      <c r="D721" s="4" t="s">
        <v>5879</v>
      </c>
      <c r="E721" s="4" t="s">
        <v>595</v>
      </c>
      <c r="F721" s="4">
        <v>3</v>
      </c>
      <c r="G721" s="4">
        <v>3</v>
      </c>
      <c r="H721" s="4" t="s">
        <v>20</v>
      </c>
      <c r="I721" s="4" t="s">
        <v>21</v>
      </c>
      <c r="J721" s="4">
        <v>24.3</v>
      </c>
      <c r="K721" s="4">
        <v>17</v>
      </c>
    </row>
    <row r="722" spans="1:11">
      <c r="A722" s="4" t="s">
        <v>162</v>
      </c>
      <c r="B722" s="4">
        <v>2020</v>
      </c>
      <c r="C722" s="24">
        <v>43807</v>
      </c>
      <c r="D722" s="4" t="s">
        <v>5879</v>
      </c>
      <c r="E722" s="4" t="s">
        <v>595</v>
      </c>
      <c r="F722" s="4">
        <v>3</v>
      </c>
      <c r="G722" s="4">
        <v>4</v>
      </c>
      <c r="H722" s="4" t="s">
        <v>140</v>
      </c>
      <c r="I722" s="4" t="s">
        <v>29</v>
      </c>
      <c r="J722" s="4">
        <v>22.5</v>
      </c>
      <c r="K722" s="4">
        <v>9</v>
      </c>
    </row>
    <row r="723" spans="1:11">
      <c r="A723" s="4" t="s">
        <v>162</v>
      </c>
      <c r="B723" s="4">
        <v>2020</v>
      </c>
      <c r="C723" s="24">
        <v>43807</v>
      </c>
      <c r="D723" s="4" t="s">
        <v>5879</v>
      </c>
      <c r="E723" s="4" t="s">
        <v>595</v>
      </c>
      <c r="F723" s="4">
        <v>3</v>
      </c>
      <c r="G723" s="4">
        <v>5</v>
      </c>
      <c r="H723" s="4" t="s">
        <v>52</v>
      </c>
      <c r="I723" s="4" t="s">
        <v>53</v>
      </c>
      <c r="J723" s="4">
        <v>22.7</v>
      </c>
      <c r="K723" s="4">
        <v>17</v>
      </c>
    </row>
    <row r="724" spans="1:11">
      <c r="A724" s="4" t="s">
        <v>162</v>
      </c>
      <c r="B724" s="4">
        <v>2020</v>
      </c>
      <c r="C724" s="24">
        <v>43807</v>
      </c>
      <c r="D724" s="4" t="s">
        <v>5879</v>
      </c>
      <c r="E724" s="4" t="s">
        <v>595</v>
      </c>
      <c r="F724" s="4">
        <v>3</v>
      </c>
      <c r="G724" s="4">
        <v>6</v>
      </c>
      <c r="H724" s="4" t="s">
        <v>33</v>
      </c>
      <c r="I724" s="4" t="s">
        <v>27</v>
      </c>
      <c r="J724" s="4">
        <v>26</v>
      </c>
      <c r="K724" s="4">
        <v>11</v>
      </c>
    </row>
    <row r="725" spans="1:11">
      <c r="A725" s="4" t="s">
        <v>162</v>
      </c>
      <c r="B725" s="4">
        <v>2020</v>
      </c>
      <c r="C725" s="24">
        <v>43807</v>
      </c>
      <c r="D725" s="4" t="s">
        <v>5879</v>
      </c>
      <c r="E725" s="4" t="s">
        <v>595</v>
      </c>
      <c r="F725" s="4">
        <v>4</v>
      </c>
      <c r="G725" s="4">
        <v>1</v>
      </c>
      <c r="H725" s="4" t="s">
        <v>147</v>
      </c>
      <c r="I725" s="4" t="s">
        <v>148</v>
      </c>
      <c r="J725" s="4">
        <v>21.6</v>
      </c>
      <c r="K725" s="4">
        <v>4</v>
      </c>
    </row>
    <row r="726" spans="1:11">
      <c r="A726" s="4" t="s">
        <v>162</v>
      </c>
      <c r="B726" s="4">
        <v>2020</v>
      </c>
      <c r="C726" s="24">
        <v>43807</v>
      </c>
      <c r="D726" s="4" t="s">
        <v>5879</v>
      </c>
      <c r="E726" s="4" t="s">
        <v>595</v>
      </c>
      <c r="F726" s="4">
        <v>4</v>
      </c>
      <c r="G726" s="4">
        <v>2</v>
      </c>
      <c r="H726" s="4" t="s">
        <v>97</v>
      </c>
      <c r="I726" s="4" t="s">
        <v>40</v>
      </c>
      <c r="J726" s="4">
        <v>25.9</v>
      </c>
      <c r="K726" s="4">
        <v>8</v>
      </c>
    </row>
    <row r="727" spans="1:11">
      <c r="A727" s="4" t="s">
        <v>162</v>
      </c>
      <c r="B727" s="4">
        <v>2020</v>
      </c>
      <c r="C727" s="24">
        <v>43807</v>
      </c>
      <c r="D727" s="4" t="s">
        <v>5879</v>
      </c>
      <c r="E727" s="4" t="s">
        <v>595</v>
      </c>
      <c r="F727" s="4">
        <v>4</v>
      </c>
      <c r="G727" s="4">
        <v>3</v>
      </c>
      <c r="H727" s="4" t="s">
        <v>149</v>
      </c>
      <c r="I727" s="4" t="s">
        <v>56</v>
      </c>
      <c r="J727" s="4">
        <v>29.7</v>
      </c>
      <c r="K727" s="4">
        <v>17</v>
      </c>
    </row>
    <row r="728" spans="1:11">
      <c r="A728" s="4" t="s">
        <v>162</v>
      </c>
      <c r="B728" s="4">
        <v>2020</v>
      </c>
      <c r="C728" s="24">
        <v>43807</v>
      </c>
      <c r="D728" s="4" t="s">
        <v>5879</v>
      </c>
      <c r="E728" s="4" t="s">
        <v>595</v>
      </c>
      <c r="F728" s="4">
        <v>4</v>
      </c>
      <c r="G728" s="4">
        <v>4</v>
      </c>
      <c r="H728" s="4" t="s">
        <v>58</v>
      </c>
      <c r="I728" s="4" t="s">
        <v>59</v>
      </c>
      <c r="J728" s="4">
        <v>21.9</v>
      </c>
      <c r="K728" s="4">
        <v>21</v>
      </c>
    </row>
    <row r="729" spans="1:11">
      <c r="A729" s="4" t="s">
        <v>162</v>
      </c>
      <c r="B729" s="4">
        <v>2020</v>
      </c>
      <c r="C729" s="24">
        <v>43807</v>
      </c>
      <c r="D729" s="4" t="s">
        <v>5879</v>
      </c>
      <c r="E729" s="4" t="s">
        <v>595</v>
      </c>
      <c r="F729" s="4">
        <v>4</v>
      </c>
      <c r="G729" s="4">
        <v>5</v>
      </c>
      <c r="H729" s="4" t="s">
        <v>50</v>
      </c>
      <c r="I729" s="4" t="s">
        <v>51</v>
      </c>
      <c r="J729" s="4">
        <v>23.2</v>
      </c>
      <c r="K729" s="4">
        <v>13</v>
      </c>
    </row>
    <row r="730" spans="1:11">
      <c r="A730" s="4" t="s">
        <v>162</v>
      </c>
      <c r="B730" s="4">
        <v>2020</v>
      </c>
      <c r="C730" s="24">
        <v>43807</v>
      </c>
      <c r="D730" s="4" t="s">
        <v>5879</v>
      </c>
      <c r="E730" s="4" t="s">
        <v>595</v>
      </c>
      <c r="F730" s="4">
        <v>4</v>
      </c>
      <c r="G730" s="4">
        <v>6</v>
      </c>
      <c r="H730" s="4" t="s">
        <v>160</v>
      </c>
      <c r="I730" s="4" t="s">
        <v>161</v>
      </c>
      <c r="J730" s="4">
        <v>22.7</v>
      </c>
      <c r="K730" s="4">
        <v>21</v>
      </c>
    </row>
    <row r="731" spans="1:11">
      <c r="A731" s="4" t="s">
        <v>162</v>
      </c>
      <c r="B731" s="4">
        <v>2020</v>
      </c>
      <c r="C731" s="24">
        <v>43807</v>
      </c>
      <c r="D731" s="4" t="s">
        <v>5879</v>
      </c>
      <c r="E731" s="4" t="s">
        <v>5868</v>
      </c>
      <c r="F731" s="4">
        <v>1</v>
      </c>
      <c r="G731" s="4">
        <v>1</v>
      </c>
      <c r="H731" s="4" t="s">
        <v>111</v>
      </c>
      <c r="I731" s="4" t="s">
        <v>121</v>
      </c>
      <c r="J731" s="4">
        <v>26.8</v>
      </c>
      <c r="K731" s="4">
        <v>6</v>
      </c>
    </row>
    <row r="732" spans="1:11">
      <c r="A732" s="4" t="s">
        <v>162</v>
      </c>
      <c r="B732" s="4">
        <v>2020</v>
      </c>
      <c r="C732" s="24">
        <v>43807</v>
      </c>
      <c r="D732" s="4" t="s">
        <v>5879</v>
      </c>
      <c r="E732" s="4" t="s">
        <v>5868</v>
      </c>
      <c r="F732" s="4">
        <v>1</v>
      </c>
      <c r="G732" s="4">
        <v>2</v>
      </c>
      <c r="H732" s="4" t="s">
        <v>132</v>
      </c>
      <c r="I732" s="4" t="s">
        <v>65</v>
      </c>
      <c r="J732" s="4">
        <v>29.4</v>
      </c>
      <c r="K732" s="4">
        <v>13</v>
      </c>
    </row>
    <row r="733" spans="1:11">
      <c r="A733" s="4" t="s">
        <v>162</v>
      </c>
      <c r="B733" s="4">
        <v>2020</v>
      </c>
      <c r="C733" s="24">
        <v>43807</v>
      </c>
      <c r="D733" s="4" t="s">
        <v>5879</v>
      </c>
      <c r="E733" s="4" t="s">
        <v>5868</v>
      </c>
      <c r="F733" s="4">
        <v>1</v>
      </c>
      <c r="G733" s="4">
        <v>3</v>
      </c>
      <c r="H733" s="4" t="s">
        <v>52</v>
      </c>
      <c r="I733" s="4" t="s">
        <v>53</v>
      </c>
      <c r="J733" s="4">
        <v>22.7</v>
      </c>
      <c r="K733" s="4">
        <v>17</v>
      </c>
    </row>
    <row r="734" spans="1:11">
      <c r="A734" s="4" t="s">
        <v>162</v>
      </c>
      <c r="B734" s="4">
        <v>2020</v>
      </c>
      <c r="C734" s="24">
        <v>43807</v>
      </c>
      <c r="D734" s="4" t="s">
        <v>5879</v>
      </c>
      <c r="E734" s="4" t="s">
        <v>5868</v>
      </c>
      <c r="F734" s="4">
        <v>1</v>
      </c>
      <c r="G734" s="4">
        <v>4</v>
      </c>
      <c r="H734" s="4" t="s">
        <v>58</v>
      </c>
      <c r="I734" s="4" t="s">
        <v>59</v>
      </c>
      <c r="J734" s="4">
        <v>21.9</v>
      </c>
      <c r="K734" s="4">
        <v>21</v>
      </c>
    </row>
    <row r="735" spans="1:11">
      <c r="A735" s="4" t="s">
        <v>162</v>
      </c>
      <c r="B735" s="4">
        <v>2020</v>
      </c>
      <c r="C735" s="24">
        <v>43807</v>
      </c>
      <c r="D735" s="4" t="s">
        <v>5879</v>
      </c>
      <c r="E735" s="4" t="s">
        <v>5868</v>
      </c>
      <c r="F735" s="4">
        <v>2</v>
      </c>
      <c r="G735" s="4">
        <v>1</v>
      </c>
      <c r="H735" s="4" t="s">
        <v>140</v>
      </c>
      <c r="I735" s="4" t="s">
        <v>29</v>
      </c>
      <c r="J735" s="4">
        <v>22.5</v>
      </c>
      <c r="K735" s="4">
        <v>9</v>
      </c>
    </row>
    <row r="736" spans="1:11">
      <c r="A736" s="4" t="s">
        <v>162</v>
      </c>
      <c r="B736" s="4">
        <v>2020</v>
      </c>
      <c r="C736" s="24">
        <v>43807</v>
      </c>
      <c r="D736" s="4" t="s">
        <v>5879</v>
      </c>
      <c r="E736" s="4" t="s">
        <v>5868</v>
      </c>
      <c r="F736" s="4">
        <v>2</v>
      </c>
      <c r="G736" s="4">
        <v>2</v>
      </c>
      <c r="H736" s="4" t="s">
        <v>43</v>
      </c>
      <c r="I736" s="4" t="s">
        <v>44</v>
      </c>
      <c r="J736" s="4">
        <v>27</v>
      </c>
      <c r="K736" s="4">
        <v>13</v>
      </c>
    </row>
    <row r="737" spans="1:11">
      <c r="A737" s="4" t="s">
        <v>162</v>
      </c>
      <c r="B737" s="4">
        <v>2020</v>
      </c>
      <c r="C737" s="24">
        <v>43807</v>
      </c>
      <c r="D737" s="4" t="s">
        <v>5879</v>
      </c>
      <c r="E737" s="4" t="s">
        <v>5868</v>
      </c>
      <c r="F737" s="4">
        <v>2</v>
      </c>
      <c r="G737" s="4">
        <v>3</v>
      </c>
      <c r="H737" s="4" t="s">
        <v>39</v>
      </c>
      <c r="I737" s="4" t="s">
        <v>40</v>
      </c>
      <c r="J737" s="4">
        <v>25.3</v>
      </c>
      <c r="K737" s="4">
        <v>17</v>
      </c>
    </row>
    <row r="738" spans="1:11">
      <c r="A738" s="4" t="s">
        <v>162</v>
      </c>
      <c r="B738" s="4">
        <v>2020</v>
      </c>
      <c r="C738" s="24">
        <v>43807</v>
      </c>
      <c r="D738" s="4" t="s">
        <v>5879</v>
      </c>
      <c r="E738" s="4" t="s">
        <v>5868</v>
      </c>
      <c r="F738" s="4">
        <v>2</v>
      </c>
      <c r="G738" s="4">
        <v>4</v>
      </c>
      <c r="H738" s="4" t="s">
        <v>157</v>
      </c>
      <c r="I738" s="4" t="s">
        <v>38</v>
      </c>
      <c r="J738" s="4">
        <v>29</v>
      </c>
      <c r="K738" s="4">
        <v>21</v>
      </c>
    </row>
    <row r="739" spans="1:11">
      <c r="A739" s="4" t="s">
        <v>162</v>
      </c>
      <c r="B739" s="4">
        <v>2020</v>
      </c>
      <c r="C739" s="24">
        <v>43807</v>
      </c>
      <c r="D739" s="4" t="s">
        <v>5879</v>
      </c>
      <c r="E739" s="4" t="s">
        <v>5868</v>
      </c>
      <c r="F739" s="4">
        <v>3</v>
      </c>
      <c r="G739" s="4">
        <v>1</v>
      </c>
      <c r="H739" s="4" t="s">
        <v>26</v>
      </c>
      <c r="I739" s="4" t="s">
        <v>27</v>
      </c>
      <c r="J739" s="4">
        <v>21.5</v>
      </c>
      <c r="K739" s="4">
        <v>2</v>
      </c>
    </row>
    <row r="740" spans="1:11">
      <c r="A740" s="4" t="s">
        <v>162</v>
      </c>
      <c r="B740" s="4">
        <v>2020</v>
      </c>
      <c r="C740" s="24">
        <v>43807</v>
      </c>
      <c r="D740" s="4" t="s">
        <v>5879</v>
      </c>
      <c r="E740" s="4" t="s">
        <v>5868</v>
      </c>
      <c r="F740" s="4">
        <v>3</v>
      </c>
      <c r="G740" s="4">
        <v>2</v>
      </c>
      <c r="H740" s="4" t="s">
        <v>60</v>
      </c>
      <c r="I740" s="4" t="s">
        <v>61</v>
      </c>
      <c r="J740" s="4">
        <v>31.4</v>
      </c>
      <c r="K740" s="4">
        <v>13</v>
      </c>
    </row>
    <row r="741" spans="1:11">
      <c r="A741" s="4" t="s">
        <v>162</v>
      </c>
      <c r="B741" s="4">
        <v>2020</v>
      </c>
      <c r="C741" s="24">
        <v>43807</v>
      </c>
      <c r="D741" s="4" t="s">
        <v>5879</v>
      </c>
      <c r="E741" s="4" t="s">
        <v>5868</v>
      </c>
      <c r="F741" s="4">
        <v>3</v>
      </c>
      <c r="G741" s="4">
        <v>3</v>
      </c>
      <c r="H741" s="4" t="s">
        <v>20</v>
      </c>
      <c r="I741" s="4" t="s">
        <v>21</v>
      </c>
      <c r="J741" s="4">
        <v>24.3</v>
      </c>
      <c r="K741" s="4">
        <v>17</v>
      </c>
    </row>
    <row r="742" spans="1:11">
      <c r="A742" s="4" t="s">
        <v>162</v>
      </c>
      <c r="B742" s="4">
        <v>2020</v>
      </c>
      <c r="C742" s="24">
        <v>43807</v>
      </c>
      <c r="D742" s="4" t="s">
        <v>5879</v>
      </c>
      <c r="E742" s="4" t="s">
        <v>5868</v>
      </c>
      <c r="F742" s="4">
        <v>3</v>
      </c>
      <c r="G742" s="4">
        <v>4</v>
      </c>
      <c r="H742" s="4" t="s">
        <v>160</v>
      </c>
      <c r="I742" s="4" t="s">
        <v>161</v>
      </c>
      <c r="J742" s="4">
        <v>22.7</v>
      </c>
      <c r="K742" s="4">
        <v>21</v>
      </c>
    </row>
    <row r="743" spans="1:11">
      <c r="A743" s="4" t="s">
        <v>162</v>
      </c>
      <c r="B743" s="4">
        <v>2020</v>
      </c>
      <c r="C743" s="24">
        <v>43807</v>
      </c>
      <c r="D743" s="4" t="s">
        <v>5879</v>
      </c>
      <c r="E743" s="4" t="s">
        <v>5868</v>
      </c>
      <c r="F743" s="4">
        <v>4</v>
      </c>
      <c r="G743" s="4">
        <v>1</v>
      </c>
      <c r="H743" s="4" t="s">
        <v>33</v>
      </c>
      <c r="I743" s="4" t="s">
        <v>27</v>
      </c>
      <c r="J743" s="4">
        <v>26</v>
      </c>
      <c r="K743" s="4">
        <v>11</v>
      </c>
    </row>
    <row r="744" spans="1:11">
      <c r="A744" s="4" t="s">
        <v>162</v>
      </c>
      <c r="B744" s="4">
        <v>2020</v>
      </c>
      <c r="C744" s="24">
        <v>43807</v>
      </c>
      <c r="D744" s="4" t="s">
        <v>5879</v>
      </c>
      <c r="E744" s="4" t="s">
        <v>5868</v>
      </c>
      <c r="F744" s="4">
        <v>4</v>
      </c>
      <c r="G744" s="4">
        <v>2</v>
      </c>
      <c r="H744" s="4" t="s">
        <v>50</v>
      </c>
      <c r="I744" s="4" t="s">
        <v>51</v>
      </c>
      <c r="J744" s="4">
        <v>23.2</v>
      </c>
      <c r="K744" s="4">
        <v>13</v>
      </c>
    </row>
    <row r="745" spans="1:11">
      <c r="A745" s="4" t="s">
        <v>162</v>
      </c>
      <c r="B745" s="4">
        <v>2020</v>
      </c>
      <c r="C745" s="24">
        <v>43807</v>
      </c>
      <c r="D745" s="4" t="s">
        <v>5879</v>
      </c>
      <c r="E745" s="4" t="s">
        <v>5868</v>
      </c>
      <c r="F745" s="4">
        <v>4</v>
      </c>
      <c r="G745" s="4">
        <v>3</v>
      </c>
      <c r="H745" s="4" t="s">
        <v>149</v>
      </c>
      <c r="I745" s="4" t="s">
        <v>56</v>
      </c>
      <c r="J745" s="4">
        <v>29.7</v>
      </c>
      <c r="K745" s="4">
        <v>17</v>
      </c>
    </row>
    <row r="746" spans="1:11">
      <c r="A746" s="4" t="s">
        <v>162</v>
      </c>
      <c r="B746" s="4">
        <v>2020</v>
      </c>
      <c r="C746" s="24">
        <v>43807</v>
      </c>
      <c r="D746" s="4" t="s">
        <v>5879</v>
      </c>
      <c r="E746" s="4" t="s">
        <v>5868</v>
      </c>
      <c r="F746" s="4">
        <v>4</v>
      </c>
      <c r="G746" s="4">
        <v>4</v>
      </c>
      <c r="H746" s="4" t="s">
        <v>543</v>
      </c>
      <c r="I746" s="4" t="s">
        <v>145</v>
      </c>
      <c r="J746" s="4">
        <v>32</v>
      </c>
      <c r="K746" s="4">
        <v>21</v>
      </c>
    </row>
    <row r="747" spans="1:11">
      <c r="A747" s="4" t="s">
        <v>162</v>
      </c>
      <c r="B747" s="4">
        <v>2020</v>
      </c>
      <c r="C747" s="24">
        <v>43807</v>
      </c>
      <c r="D747" s="4" t="s">
        <v>5879</v>
      </c>
      <c r="E747" s="4" t="s">
        <v>5869</v>
      </c>
      <c r="F747" s="4">
        <v>1</v>
      </c>
      <c r="G747" s="4">
        <v>1</v>
      </c>
      <c r="H747" s="4" t="s">
        <v>111</v>
      </c>
      <c r="I747" s="4" t="s">
        <v>121</v>
      </c>
      <c r="J747" s="4">
        <v>26.8</v>
      </c>
      <c r="K747" s="4">
        <v>6</v>
      </c>
    </row>
    <row r="748" spans="1:11">
      <c r="A748" s="4" t="s">
        <v>162</v>
      </c>
      <c r="B748" s="4">
        <v>2020</v>
      </c>
      <c r="C748" s="24">
        <v>43807</v>
      </c>
      <c r="D748" s="4" t="s">
        <v>5879</v>
      </c>
      <c r="E748" s="4" t="s">
        <v>5869</v>
      </c>
      <c r="F748" s="4">
        <v>1</v>
      </c>
      <c r="G748" s="4">
        <v>2</v>
      </c>
      <c r="H748" s="4" t="s">
        <v>147</v>
      </c>
      <c r="I748" s="4" t="s">
        <v>148</v>
      </c>
      <c r="J748" s="4">
        <v>21.6</v>
      </c>
      <c r="K748" s="4">
        <v>4</v>
      </c>
    </row>
    <row r="749" spans="1:11">
      <c r="A749" s="4" t="s">
        <v>162</v>
      </c>
      <c r="B749" s="4">
        <v>2020</v>
      </c>
      <c r="C749" s="24">
        <v>43807</v>
      </c>
      <c r="D749" s="4" t="s">
        <v>5879</v>
      </c>
      <c r="E749" s="4" t="s">
        <v>5869</v>
      </c>
      <c r="F749" s="4">
        <v>1</v>
      </c>
      <c r="G749" s="4">
        <v>3</v>
      </c>
      <c r="H749" s="4" t="s">
        <v>135</v>
      </c>
      <c r="I749" s="4" t="s">
        <v>36</v>
      </c>
      <c r="J749" s="4">
        <v>29</v>
      </c>
      <c r="K749" s="4">
        <v>3</v>
      </c>
    </row>
    <row r="750" spans="1:11">
      <c r="A750" s="4" t="s">
        <v>162</v>
      </c>
      <c r="B750" s="4">
        <v>2020</v>
      </c>
      <c r="C750" s="24">
        <v>43807</v>
      </c>
      <c r="D750" s="4" t="s">
        <v>5879</v>
      </c>
      <c r="E750" s="4" t="s">
        <v>5869</v>
      </c>
      <c r="F750" s="4">
        <v>1</v>
      </c>
      <c r="G750" s="4">
        <v>4</v>
      </c>
      <c r="H750" s="4" t="s">
        <v>28</v>
      </c>
      <c r="I750" s="4" t="s">
        <v>29</v>
      </c>
      <c r="J750" s="4">
        <v>19.899999999999999</v>
      </c>
      <c r="K750" s="4">
        <v>7</v>
      </c>
    </row>
    <row r="751" spans="1:11">
      <c r="A751" s="4" t="s">
        <v>162</v>
      </c>
      <c r="B751" s="4">
        <v>2020</v>
      </c>
      <c r="C751" s="24">
        <v>43807</v>
      </c>
      <c r="D751" s="4" t="s">
        <v>5879</v>
      </c>
      <c r="E751" s="4" t="s">
        <v>5869</v>
      </c>
      <c r="F751" s="4">
        <v>1</v>
      </c>
      <c r="G751" s="4">
        <v>5</v>
      </c>
      <c r="H751" s="4" t="s">
        <v>101</v>
      </c>
      <c r="I751" s="4" t="s">
        <v>47</v>
      </c>
      <c r="J751" s="4">
        <v>25.8</v>
      </c>
      <c r="K751" s="4">
        <v>10</v>
      </c>
    </row>
    <row r="752" spans="1:11">
      <c r="A752" s="4" t="s">
        <v>162</v>
      </c>
      <c r="B752" s="4">
        <v>2020</v>
      </c>
      <c r="C752" s="24">
        <v>43807</v>
      </c>
      <c r="D752" s="4" t="s">
        <v>5879</v>
      </c>
      <c r="E752" s="4" t="s">
        <v>5869</v>
      </c>
      <c r="F752" s="4">
        <v>1</v>
      </c>
      <c r="G752" s="4">
        <v>6</v>
      </c>
      <c r="H752" s="4" t="s">
        <v>33</v>
      </c>
      <c r="I752" s="4" t="s">
        <v>27</v>
      </c>
      <c r="J752" s="4">
        <v>26</v>
      </c>
      <c r="K752" s="4">
        <v>11</v>
      </c>
    </row>
    <row r="753" spans="1:11">
      <c r="A753" s="4" t="s">
        <v>162</v>
      </c>
      <c r="B753" s="4">
        <v>2020</v>
      </c>
      <c r="C753" s="24">
        <v>43807</v>
      </c>
      <c r="D753" s="4" t="s">
        <v>5879</v>
      </c>
      <c r="E753" s="4" t="s">
        <v>5869</v>
      </c>
      <c r="F753" s="4">
        <v>2</v>
      </c>
      <c r="G753" s="4">
        <v>1</v>
      </c>
      <c r="H753" s="4" t="s">
        <v>26</v>
      </c>
      <c r="I753" s="4" t="s">
        <v>27</v>
      </c>
      <c r="J753" s="4">
        <v>21.5</v>
      </c>
      <c r="K753" s="4">
        <v>2</v>
      </c>
    </row>
    <row r="754" spans="1:11">
      <c r="A754" s="4" t="s">
        <v>162</v>
      </c>
      <c r="B754" s="4">
        <v>2020</v>
      </c>
      <c r="C754" s="24">
        <v>43807</v>
      </c>
      <c r="D754" s="4" t="s">
        <v>5879</v>
      </c>
      <c r="E754" s="4" t="s">
        <v>5869</v>
      </c>
      <c r="F754" s="4">
        <v>2</v>
      </c>
      <c r="G754" s="4">
        <v>2</v>
      </c>
      <c r="H754" s="4" t="s">
        <v>150</v>
      </c>
      <c r="I754" s="4" t="s">
        <v>31</v>
      </c>
      <c r="J754" s="4">
        <v>31.4</v>
      </c>
      <c r="K754" s="4">
        <v>5</v>
      </c>
    </row>
    <row r="755" spans="1:11">
      <c r="A755" s="4" t="s">
        <v>162</v>
      </c>
      <c r="B755" s="4">
        <v>2020</v>
      </c>
      <c r="C755" s="24">
        <v>43807</v>
      </c>
      <c r="D755" s="4" t="s">
        <v>5879</v>
      </c>
      <c r="E755" s="4" t="s">
        <v>5869</v>
      </c>
      <c r="F755" s="4">
        <v>2</v>
      </c>
      <c r="G755" s="4">
        <v>3</v>
      </c>
      <c r="H755" s="4" t="s">
        <v>178</v>
      </c>
      <c r="I755" s="4" t="s">
        <v>159</v>
      </c>
      <c r="J755" s="4">
        <v>27.9</v>
      </c>
      <c r="K755" s="4">
        <v>1</v>
      </c>
    </row>
    <row r="756" spans="1:11">
      <c r="A756" s="4" t="s">
        <v>162</v>
      </c>
      <c r="B756" s="4">
        <v>2020</v>
      </c>
      <c r="C756" s="24">
        <v>43807</v>
      </c>
      <c r="D756" s="4" t="s">
        <v>5879</v>
      </c>
      <c r="E756" s="4" t="s">
        <v>5869</v>
      </c>
      <c r="F756" s="4">
        <v>2</v>
      </c>
      <c r="G756" s="4">
        <v>4</v>
      </c>
      <c r="H756" s="4" t="s">
        <v>97</v>
      </c>
      <c r="I756" s="4" t="s">
        <v>40</v>
      </c>
      <c r="J756" s="4">
        <v>25.9</v>
      </c>
      <c r="K756" s="4">
        <v>8</v>
      </c>
    </row>
    <row r="757" spans="1:11">
      <c r="A757" s="4" t="s">
        <v>162</v>
      </c>
      <c r="B757" s="4">
        <v>2020</v>
      </c>
      <c r="C757" s="24">
        <v>43807</v>
      </c>
      <c r="D757" s="4" t="s">
        <v>5879</v>
      </c>
      <c r="E757" s="4" t="s">
        <v>5869</v>
      </c>
      <c r="F757" s="4">
        <v>2</v>
      </c>
      <c r="G757" s="4">
        <v>5</v>
      </c>
      <c r="H757" s="4" t="s">
        <v>140</v>
      </c>
      <c r="I757" s="4" t="s">
        <v>29</v>
      </c>
      <c r="J757" s="4">
        <v>22.5</v>
      </c>
      <c r="K757" s="4">
        <v>9</v>
      </c>
    </row>
    <row r="758" spans="1:11">
      <c r="A758" s="4" t="s">
        <v>162</v>
      </c>
      <c r="B758" s="4">
        <v>2020</v>
      </c>
      <c r="C758" s="24">
        <v>43807</v>
      </c>
      <c r="D758" s="4" t="s">
        <v>5879</v>
      </c>
      <c r="E758" s="4" t="s">
        <v>5869</v>
      </c>
      <c r="F758" s="4">
        <v>2</v>
      </c>
      <c r="G758" s="4">
        <v>6</v>
      </c>
      <c r="H758" s="4" t="s">
        <v>113</v>
      </c>
      <c r="I758" s="4" t="s">
        <v>121</v>
      </c>
      <c r="J758" s="4">
        <v>25.1</v>
      </c>
      <c r="K758" s="4">
        <v>12</v>
      </c>
    </row>
    <row r="759" spans="1:11">
      <c r="A759" s="4" t="s">
        <v>162</v>
      </c>
      <c r="B759" s="4">
        <v>2020</v>
      </c>
      <c r="C759" s="24">
        <v>43807</v>
      </c>
      <c r="D759" s="4" t="s">
        <v>5879</v>
      </c>
      <c r="E759" s="4" t="s">
        <v>383</v>
      </c>
      <c r="F759" s="4">
        <v>1</v>
      </c>
      <c r="G759" s="4">
        <v>1</v>
      </c>
      <c r="H759" s="4" t="s">
        <v>178</v>
      </c>
      <c r="I759" s="4" t="s">
        <v>159</v>
      </c>
      <c r="J759" s="4">
        <v>27.9</v>
      </c>
      <c r="K759" s="4">
        <v>1</v>
      </c>
    </row>
    <row r="760" spans="1:11">
      <c r="A760" s="4" t="s">
        <v>162</v>
      </c>
      <c r="B760" s="4">
        <v>2020</v>
      </c>
      <c r="C760" s="24">
        <v>43807</v>
      </c>
      <c r="D760" s="4" t="s">
        <v>5879</v>
      </c>
      <c r="E760" s="4" t="s">
        <v>383</v>
      </c>
      <c r="F760" s="4">
        <v>1</v>
      </c>
      <c r="G760" s="4">
        <v>2</v>
      </c>
      <c r="H760" s="4" t="s">
        <v>26</v>
      </c>
      <c r="I760" s="4" t="s">
        <v>27</v>
      </c>
      <c r="J760" s="4">
        <v>21.5</v>
      </c>
      <c r="K760" s="4">
        <v>2</v>
      </c>
    </row>
    <row r="761" spans="1:11">
      <c r="A761" s="4" t="s">
        <v>162</v>
      </c>
      <c r="B761" s="4">
        <v>2020</v>
      </c>
      <c r="C761" s="24">
        <v>43807</v>
      </c>
      <c r="D761" s="4" t="s">
        <v>5879</v>
      </c>
      <c r="E761" s="4" t="s">
        <v>383</v>
      </c>
      <c r="F761" s="4">
        <v>1</v>
      </c>
      <c r="G761" s="4">
        <v>3</v>
      </c>
      <c r="H761" s="4" t="s">
        <v>135</v>
      </c>
      <c r="I761" s="4" t="s">
        <v>36</v>
      </c>
      <c r="J761" s="4">
        <v>29</v>
      </c>
      <c r="K761" s="4">
        <v>3</v>
      </c>
    </row>
    <row r="762" spans="1:11">
      <c r="A762" s="4" t="s">
        <v>162</v>
      </c>
      <c r="B762" s="4">
        <v>2020</v>
      </c>
      <c r="C762" s="24">
        <v>43807</v>
      </c>
      <c r="D762" s="4" t="s">
        <v>5879</v>
      </c>
      <c r="E762" s="4" t="s">
        <v>383</v>
      </c>
      <c r="F762" s="4">
        <v>1</v>
      </c>
      <c r="G762" s="4">
        <v>4</v>
      </c>
      <c r="H762" s="4" t="s">
        <v>147</v>
      </c>
      <c r="I762" s="4" t="s">
        <v>148</v>
      </c>
      <c r="J762" s="4">
        <v>21.6</v>
      </c>
      <c r="K762" s="4">
        <v>4</v>
      </c>
    </row>
    <row r="763" spans="1:11">
      <c r="A763" s="4" t="s">
        <v>162</v>
      </c>
      <c r="B763" s="4">
        <v>2020</v>
      </c>
      <c r="C763" s="24">
        <v>43807</v>
      </c>
      <c r="D763" s="4" t="s">
        <v>5879</v>
      </c>
      <c r="E763" s="4" t="s">
        <v>383</v>
      </c>
      <c r="F763" s="4">
        <v>1</v>
      </c>
      <c r="G763" s="4">
        <v>5</v>
      </c>
      <c r="H763" s="4" t="s">
        <v>150</v>
      </c>
      <c r="I763" s="4" t="s">
        <v>31</v>
      </c>
      <c r="J763" s="4">
        <v>31.4</v>
      </c>
      <c r="K763" s="4">
        <v>5</v>
      </c>
    </row>
    <row r="764" spans="1:11">
      <c r="A764" s="4" t="s">
        <v>162</v>
      </c>
      <c r="B764" s="4">
        <v>2020</v>
      </c>
      <c r="C764" s="24">
        <v>43807</v>
      </c>
      <c r="D764" s="4" t="s">
        <v>5879</v>
      </c>
      <c r="E764" s="4" t="s">
        <v>383</v>
      </c>
      <c r="F764" s="4">
        <v>1</v>
      </c>
      <c r="G764" s="4">
        <v>6</v>
      </c>
      <c r="H764" s="4" t="s">
        <v>111</v>
      </c>
      <c r="I764" s="4" t="s">
        <v>121</v>
      </c>
      <c r="J764" s="4">
        <v>26.8</v>
      </c>
      <c r="K764" s="4">
        <v>6</v>
      </c>
    </row>
    <row r="765" spans="1:11">
      <c r="A765" s="4" t="s">
        <v>162</v>
      </c>
      <c r="B765" s="4">
        <v>2020</v>
      </c>
      <c r="C765" s="24">
        <v>43807</v>
      </c>
      <c r="D765" s="4" t="s">
        <v>5879</v>
      </c>
      <c r="E765" s="4" t="s">
        <v>383</v>
      </c>
      <c r="F765" s="4">
        <v>2</v>
      </c>
      <c r="G765" s="4">
        <v>1</v>
      </c>
      <c r="H765" s="4" t="s">
        <v>28</v>
      </c>
      <c r="I765" s="4" t="s">
        <v>29</v>
      </c>
      <c r="J765" s="4">
        <v>19.899999999999999</v>
      </c>
      <c r="K765" s="4">
        <v>8</v>
      </c>
    </row>
    <row r="766" spans="1:11">
      <c r="A766" s="4" t="s">
        <v>162</v>
      </c>
      <c r="B766" s="4">
        <v>2020</v>
      </c>
      <c r="C766" s="24">
        <v>43807</v>
      </c>
      <c r="D766" s="4" t="s">
        <v>5879</v>
      </c>
      <c r="E766" s="4" t="s">
        <v>383</v>
      </c>
      <c r="F766" s="4">
        <v>2</v>
      </c>
      <c r="G766" s="4">
        <v>2</v>
      </c>
      <c r="H766" s="4" t="s">
        <v>97</v>
      </c>
      <c r="I766" s="4" t="s">
        <v>40</v>
      </c>
      <c r="J766" s="4">
        <v>25.9</v>
      </c>
      <c r="K766" s="4">
        <v>10</v>
      </c>
    </row>
    <row r="767" spans="1:11">
      <c r="A767" s="4" t="s">
        <v>162</v>
      </c>
      <c r="B767" s="4">
        <v>2020</v>
      </c>
      <c r="C767" s="24">
        <v>43807</v>
      </c>
      <c r="D767" s="4" t="s">
        <v>5879</v>
      </c>
      <c r="E767" s="4" t="s">
        <v>383</v>
      </c>
      <c r="F767" s="4">
        <v>2</v>
      </c>
      <c r="G767" s="4">
        <v>3</v>
      </c>
      <c r="H767" s="4" t="s">
        <v>140</v>
      </c>
      <c r="I767" s="4" t="s">
        <v>29</v>
      </c>
      <c r="J767" s="4">
        <v>22.5</v>
      </c>
      <c r="K767" s="4">
        <v>9</v>
      </c>
    </row>
    <row r="768" spans="1:11">
      <c r="A768" s="4" t="s">
        <v>162</v>
      </c>
      <c r="B768" s="4">
        <v>2020</v>
      </c>
      <c r="C768" s="24">
        <v>43807</v>
      </c>
      <c r="D768" s="4" t="s">
        <v>5879</v>
      </c>
      <c r="E768" s="4" t="s">
        <v>383</v>
      </c>
      <c r="F768" s="4">
        <v>2</v>
      </c>
      <c r="G768" s="4">
        <v>4</v>
      </c>
      <c r="H768" s="4" t="s">
        <v>101</v>
      </c>
      <c r="I768" s="4" t="s">
        <v>47</v>
      </c>
      <c r="J768" s="4">
        <v>25.8</v>
      </c>
      <c r="K768" s="4">
        <v>11</v>
      </c>
    </row>
    <row r="769" spans="1:11">
      <c r="A769" s="4" t="s">
        <v>162</v>
      </c>
      <c r="B769" s="4">
        <v>2020</v>
      </c>
      <c r="C769" s="24">
        <v>43807</v>
      </c>
      <c r="D769" s="4" t="s">
        <v>5879</v>
      </c>
      <c r="E769" s="4" t="s">
        <v>383</v>
      </c>
      <c r="F769" s="4">
        <v>2</v>
      </c>
      <c r="G769" s="4">
        <v>5</v>
      </c>
      <c r="H769" s="4" t="s">
        <v>33</v>
      </c>
      <c r="I769" s="4" t="s">
        <v>27</v>
      </c>
      <c r="J769" s="4">
        <v>26</v>
      </c>
      <c r="K769" s="4">
        <v>7</v>
      </c>
    </row>
    <row r="770" spans="1:11">
      <c r="A770" s="4" t="s">
        <v>162</v>
      </c>
      <c r="B770" s="4">
        <v>2020</v>
      </c>
      <c r="C770" s="24">
        <v>43807</v>
      </c>
      <c r="D770" s="4" t="s">
        <v>5879</v>
      </c>
      <c r="E770" s="4" t="s">
        <v>383</v>
      </c>
      <c r="F770" s="4">
        <v>2</v>
      </c>
      <c r="G770" s="4">
        <v>9</v>
      </c>
      <c r="H770" s="4" t="s">
        <v>113</v>
      </c>
      <c r="I770" s="4" t="s">
        <v>121</v>
      </c>
      <c r="J770" s="4">
        <v>25.1</v>
      </c>
      <c r="K770" s="4">
        <v>12</v>
      </c>
    </row>
    <row r="771" spans="1:11">
      <c r="A771" s="4" t="s">
        <v>130</v>
      </c>
      <c r="B771" s="4">
        <v>2019</v>
      </c>
      <c r="C771" s="24">
        <v>43800</v>
      </c>
      <c r="D771" s="4" t="s">
        <v>5879</v>
      </c>
      <c r="E771" s="4" t="s">
        <v>595</v>
      </c>
      <c r="F771" s="4">
        <v>1</v>
      </c>
      <c r="G771" s="4">
        <v>1</v>
      </c>
      <c r="H771" s="4" t="s">
        <v>80</v>
      </c>
      <c r="I771" s="4" t="s">
        <v>65</v>
      </c>
      <c r="J771" s="4"/>
      <c r="K771" s="4">
        <v>5</v>
      </c>
    </row>
    <row r="772" spans="1:11">
      <c r="A772" s="4" t="s">
        <v>130</v>
      </c>
      <c r="B772" s="4">
        <v>2019</v>
      </c>
      <c r="C772" s="24">
        <v>43800</v>
      </c>
      <c r="D772" s="4" t="s">
        <v>5879</v>
      </c>
      <c r="E772" s="4" t="s">
        <v>595</v>
      </c>
      <c r="F772" s="4">
        <v>1</v>
      </c>
      <c r="G772" s="4">
        <v>2</v>
      </c>
      <c r="H772" s="4" t="s">
        <v>26</v>
      </c>
      <c r="I772" s="4" t="s">
        <v>27</v>
      </c>
      <c r="J772" s="4"/>
      <c r="K772" s="4">
        <v>9</v>
      </c>
    </row>
    <row r="773" spans="1:11">
      <c r="A773" s="4" t="s">
        <v>130</v>
      </c>
      <c r="B773" s="4">
        <v>2019</v>
      </c>
      <c r="C773" s="24">
        <v>43800</v>
      </c>
      <c r="D773" s="4" t="s">
        <v>5879</v>
      </c>
      <c r="E773" s="4" t="s">
        <v>595</v>
      </c>
      <c r="F773" s="4">
        <v>1</v>
      </c>
      <c r="G773" s="4">
        <v>3</v>
      </c>
      <c r="H773" s="4" t="s">
        <v>34</v>
      </c>
      <c r="I773" s="4" t="s">
        <v>74</v>
      </c>
      <c r="J773" s="4"/>
      <c r="K773" s="4">
        <v>13</v>
      </c>
    </row>
    <row r="774" spans="1:11">
      <c r="A774" s="4" t="s">
        <v>130</v>
      </c>
      <c r="B774" s="4">
        <v>2019</v>
      </c>
      <c r="C774" s="24">
        <v>43800</v>
      </c>
      <c r="D774" s="4" t="s">
        <v>5879</v>
      </c>
      <c r="E774" s="4" t="s">
        <v>595</v>
      </c>
      <c r="F774" s="4">
        <v>1</v>
      </c>
      <c r="G774" s="4">
        <v>4</v>
      </c>
      <c r="H774" s="4" t="s">
        <v>539</v>
      </c>
      <c r="I774" s="4" t="s">
        <v>121</v>
      </c>
      <c r="J774" s="4"/>
      <c r="K774" s="4">
        <v>11</v>
      </c>
    </row>
    <row r="775" spans="1:11">
      <c r="A775" s="4" t="s">
        <v>130</v>
      </c>
      <c r="B775" s="4">
        <v>2019</v>
      </c>
      <c r="C775" s="24">
        <v>43800</v>
      </c>
      <c r="D775" s="4" t="s">
        <v>5879</v>
      </c>
      <c r="E775" s="4" t="s">
        <v>595</v>
      </c>
      <c r="F775" s="4">
        <v>1</v>
      </c>
      <c r="G775" s="4">
        <v>5</v>
      </c>
      <c r="H775" s="4" t="s">
        <v>99</v>
      </c>
      <c r="I775" s="4" t="s">
        <v>67</v>
      </c>
      <c r="J775" s="4"/>
      <c r="K775" s="4">
        <v>25</v>
      </c>
    </row>
    <row r="776" spans="1:11">
      <c r="A776" s="4" t="s">
        <v>130</v>
      </c>
      <c r="B776" s="4">
        <v>2019</v>
      </c>
      <c r="C776" s="24">
        <v>43800</v>
      </c>
      <c r="D776" s="4" t="s">
        <v>5879</v>
      </c>
      <c r="E776" s="4" t="s">
        <v>595</v>
      </c>
      <c r="F776" s="4">
        <v>2</v>
      </c>
      <c r="G776" s="4">
        <v>1</v>
      </c>
      <c r="H776" s="4" t="s">
        <v>150</v>
      </c>
      <c r="I776" s="4" t="s">
        <v>31</v>
      </c>
      <c r="J776" s="4"/>
      <c r="K776" s="4">
        <v>2</v>
      </c>
    </row>
    <row r="777" spans="1:11">
      <c r="A777" s="4" t="s">
        <v>130</v>
      </c>
      <c r="B777" s="4">
        <v>2019</v>
      </c>
      <c r="C777" s="24">
        <v>43800</v>
      </c>
      <c r="D777" s="4" t="s">
        <v>5879</v>
      </c>
      <c r="E777" s="4" t="s">
        <v>595</v>
      </c>
      <c r="F777" s="4">
        <v>2</v>
      </c>
      <c r="G777" s="4">
        <v>2</v>
      </c>
      <c r="H777" s="4" t="s">
        <v>132</v>
      </c>
      <c r="I777" s="4" t="s">
        <v>156</v>
      </c>
      <c r="J777" s="4"/>
      <c r="K777" s="4">
        <v>25</v>
      </c>
    </row>
    <row r="778" spans="1:11">
      <c r="A778" s="4" t="s">
        <v>130</v>
      </c>
      <c r="B778" s="4">
        <v>2019</v>
      </c>
      <c r="C778" s="24">
        <v>43800</v>
      </c>
      <c r="D778" s="4" t="s">
        <v>5879</v>
      </c>
      <c r="E778" s="4" t="s">
        <v>595</v>
      </c>
      <c r="F778" s="4">
        <v>2</v>
      </c>
      <c r="G778" s="4">
        <v>3</v>
      </c>
      <c r="H778" s="4" t="s">
        <v>24</v>
      </c>
      <c r="I778" s="4" t="s">
        <v>154</v>
      </c>
      <c r="J778" s="4"/>
      <c r="K778" s="4">
        <v>13</v>
      </c>
    </row>
    <row r="779" spans="1:11">
      <c r="A779" s="4" t="s">
        <v>130</v>
      </c>
      <c r="B779" s="4">
        <v>2019</v>
      </c>
      <c r="C779" s="24">
        <v>43800</v>
      </c>
      <c r="D779" s="4" t="s">
        <v>5879</v>
      </c>
      <c r="E779" s="4" t="s">
        <v>595</v>
      </c>
      <c r="F779" s="4">
        <v>2</v>
      </c>
      <c r="G779" s="4">
        <v>4</v>
      </c>
      <c r="H779" s="4" t="s">
        <v>33</v>
      </c>
      <c r="I779" s="4" t="s">
        <v>146</v>
      </c>
      <c r="J779" s="4"/>
      <c r="K779" s="4">
        <v>10</v>
      </c>
    </row>
    <row r="780" spans="1:11">
      <c r="A780" s="4" t="s">
        <v>130</v>
      </c>
      <c r="B780" s="4">
        <v>2019</v>
      </c>
      <c r="C780" s="24">
        <v>43800</v>
      </c>
      <c r="D780" s="4" t="s">
        <v>5879</v>
      </c>
      <c r="E780" s="4" t="s">
        <v>595</v>
      </c>
      <c r="F780" s="4">
        <v>2</v>
      </c>
      <c r="G780" s="4">
        <v>5</v>
      </c>
      <c r="H780" s="4" t="s">
        <v>178</v>
      </c>
      <c r="I780" s="4" t="s">
        <v>159</v>
      </c>
      <c r="J780" s="4"/>
      <c r="K780" s="4">
        <v>1</v>
      </c>
    </row>
    <row r="781" spans="1:11">
      <c r="A781" s="4" t="s">
        <v>130</v>
      </c>
      <c r="B781" s="4">
        <v>2019</v>
      </c>
      <c r="C781" s="24">
        <v>43800</v>
      </c>
      <c r="D781" s="4" t="s">
        <v>5879</v>
      </c>
      <c r="E781" s="4" t="s">
        <v>595</v>
      </c>
      <c r="F781" s="4">
        <v>3</v>
      </c>
      <c r="G781" s="4">
        <v>1</v>
      </c>
      <c r="H781" s="4" t="s">
        <v>23</v>
      </c>
      <c r="I781" s="4" t="s">
        <v>15</v>
      </c>
      <c r="J781" s="4"/>
      <c r="K781" s="4">
        <v>4</v>
      </c>
    </row>
    <row r="782" spans="1:11">
      <c r="A782" s="4" t="s">
        <v>130</v>
      </c>
      <c r="B782" s="4">
        <v>2019</v>
      </c>
      <c r="C782" s="24">
        <v>43800</v>
      </c>
      <c r="D782" s="4" t="s">
        <v>5879</v>
      </c>
      <c r="E782" s="4" t="s">
        <v>595</v>
      </c>
      <c r="F782" s="4">
        <v>3</v>
      </c>
      <c r="G782" s="4">
        <v>2</v>
      </c>
      <c r="H782" s="4" t="s">
        <v>170</v>
      </c>
      <c r="I782" s="4" t="s">
        <v>59</v>
      </c>
      <c r="J782" s="4"/>
      <c r="K782" s="4">
        <v>13</v>
      </c>
    </row>
    <row r="783" spans="1:11">
      <c r="A783" s="4" t="s">
        <v>130</v>
      </c>
      <c r="B783" s="4">
        <v>2019</v>
      </c>
      <c r="C783" s="24">
        <v>43800</v>
      </c>
      <c r="D783" s="4" t="s">
        <v>5879</v>
      </c>
      <c r="E783" s="4" t="s">
        <v>595</v>
      </c>
      <c r="F783" s="4">
        <v>3</v>
      </c>
      <c r="G783" s="4">
        <v>3</v>
      </c>
      <c r="H783" s="4" t="s">
        <v>147</v>
      </c>
      <c r="I783" s="4" t="s">
        <v>148</v>
      </c>
      <c r="J783" s="4"/>
      <c r="K783" s="4">
        <v>19</v>
      </c>
    </row>
    <row r="784" spans="1:11">
      <c r="A784" s="4" t="s">
        <v>130</v>
      </c>
      <c r="B784" s="4">
        <v>2019</v>
      </c>
      <c r="C784" s="24">
        <v>43800</v>
      </c>
      <c r="D784" s="4" t="s">
        <v>5879</v>
      </c>
      <c r="E784" s="4" t="s">
        <v>595</v>
      </c>
      <c r="F784" s="4">
        <v>3</v>
      </c>
      <c r="G784" s="4">
        <v>4</v>
      </c>
      <c r="H784" s="4" t="s">
        <v>5856</v>
      </c>
      <c r="I784" s="4" t="s">
        <v>53</v>
      </c>
      <c r="J784" s="4"/>
      <c r="K784" s="4">
        <v>25</v>
      </c>
    </row>
    <row r="785" spans="1:11">
      <c r="A785" s="4" t="s">
        <v>130</v>
      </c>
      <c r="B785" s="4">
        <v>2019</v>
      </c>
      <c r="C785" s="24">
        <v>43800</v>
      </c>
      <c r="D785" s="4" t="s">
        <v>5879</v>
      </c>
      <c r="E785" s="4" t="s">
        <v>595</v>
      </c>
      <c r="F785" s="4">
        <v>3</v>
      </c>
      <c r="G785" s="4">
        <v>5</v>
      </c>
      <c r="H785" s="4" t="s">
        <v>5882</v>
      </c>
      <c r="I785" s="4" t="s">
        <v>123</v>
      </c>
      <c r="J785" s="4"/>
      <c r="K785" s="4">
        <v>13</v>
      </c>
    </row>
    <row r="786" spans="1:11">
      <c r="A786" s="4" t="s">
        <v>130</v>
      </c>
      <c r="B786" s="4">
        <v>2019</v>
      </c>
      <c r="C786" s="24">
        <v>43800</v>
      </c>
      <c r="D786" s="4" t="s">
        <v>5879</v>
      </c>
      <c r="E786" s="4" t="s">
        <v>595</v>
      </c>
      <c r="F786" s="4">
        <v>4</v>
      </c>
      <c r="G786" s="4">
        <v>1</v>
      </c>
      <c r="H786" s="4" t="s">
        <v>78</v>
      </c>
      <c r="I786" s="4" t="s">
        <v>19</v>
      </c>
      <c r="J786" s="4"/>
      <c r="K786" s="4">
        <v>6</v>
      </c>
    </row>
    <row r="787" spans="1:11">
      <c r="A787" s="4" t="s">
        <v>130</v>
      </c>
      <c r="B787" s="4">
        <v>2019</v>
      </c>
      <c r="C787" s="24">
        <v>43800</v>
      </c>
      <c r="D787" s="4" t="s">
        <v>5879</v>
      </c>
      <c r="E787" s="4" t="s">
        <v>595</v>
      </c>
      <c r="F787" s="4">
        <v>4</v>
      </c>
      <c r="G787" s="4">
        <v>2</v>
      </c>
      <c r="H787" s="4" t="s">
        <v>28</v>
      </c>
      <c r="I787" s="4" t="s">
        <v>29</v>
      </c>
      <c r="J787" s="4"/>
      <c r="K787" s="4">
        <v>13</v>
      </c>
    </row>
    <row r="788" spans="1:11">
      <c r="A788" s="4" t="s">
        <v>130</v>
      </c>
      <c r="B788" s="4">
        <v>2019</v>
      </c>
      <c r="C788" s="24">
        <v>43800</v>
      </c>
      <c r="D788" s="4" t="s">
        <v>5879</v>
      </c>
      <c r="E788" s="4" t="s">
        <v>595</v>
      </c>
      <c r="F788" s="4">
        <v>4</v>
      </c>
      <c r="G788" s="4">
        <v>3</v>
      </c>
      <c r="H788" s="4" t="s">
        <v>39</v>
      </c>
      <c r="I788" s="4" t="s">
        <v>40</v>
      </c>
      <c r="J788" s="4"/>
      <c r="K788" s="4">
        <v>19</v>
      </c>
    </row>
    <row r="789" spans="1:11">
      <c r="A789" s="4" t="s">
        <v>130</v>
      </c>
      <c r="B789" s="4">
        <v>2019</v>
      </c>
      <c r="C789" s="24">
        <v>43800</v>
      </c>
      <c r="D789" s="4" t="s">
        <v>5879</v>
      </c>
      <c r="E789" s="4" t="s">
        <v>595</v>
      </c>
      <c r="F789" s="4">
        <v>4</v>
      </c>
      <c r="G789" s="4">
        <v>4</v>
      </c>
      <c r="H789" s="4" t="s">
        <v>60</v>
      </c>
      <c r="I789" s="4" t="s">
        <v>61</v>
      </c>
      <c r="J789" s="4"/>
      <c r="K789" s="4">
        <v>19</v>
      </c>
    </row>
    <row r="790" spans="1:11">
      <c r="A790" s="4" t="s">
        <v>130</v>
      </c>
      <c r="B790" s="4">
        <v>2019</v>
      </c>
      <c r="C790" s="24">
        <v>43800</v>
      </c>
      <c r="D790" s="4" t="s">
        <v>5879</v>
      </c>
      <c r="E790" s="4" t="s">
        <v>595</v>
      </c>
      <c r="F790" s="4">
        <v>4</v>
      </c>
      <c r="G790" s="4">
        <v>5</v>
      </c>
      <c r="H790" s="4" t="s">
        <v>76</v>
      </c>
      <c r="I790" s="4" t="s">
        <v>155</v>
      </c>
      <c r="J790" s="4"/>
      <c r="K790" s="4">
        <v>13</v>
      </c>
    </row>
    <row r="791" spans="1:11">
      <c r="A791" s="4" t="s">
        <v>130</v>
      </c>
      <c r="B791" s="4">
        <v>2019</v>
      </c>
      <c r="C791" s="24">
        <v>43800</v>
      </c>
      <c r="D791" s="4" t="s">
        <v>5879</v>
      </c>
      <c r="E791" s="4" t="s">
        <v>595</v>
      </c>
      <c r="F791" s="4">
        <v>5</v>
      </c>
      <c r="G791" s="4">
        <v>1</v>
      </c>
      <c r="H791" s="4" t="s">
        <v>137</v>
      </c>
      <c r="I791" s="4" t="s">
        <v>38</v>
      </c>
      <c r="J791" s="4"/>
      <c r="K791" s="4">
        <v>12</v>
      </c>
    </row>
    <row r="792" spans="1:11">
      <c r="A792" s="4" t="s">
        <v>130</v>
      </c>
      <c r="B792" s="4">
        <v>2019</v>
      </c>
      <c r="C792" s="24">
        <v>43800</v>
      </c>
      <c r="D792" s="4" t="s">
        <v>5879</v>
      </c>
      <c r="E792" s="4" t="s">
        <v>595</v>
      </c>
      <c r="F792" s="4">
        <v>5</v>
      </c>
      <c r="G792" s="4">
        <v>2</v>
      </c>
      <c r="H792" s="4" t="s">
        <v>43</v>
      </c>
      <c r="I792" s="4" t="s">
        <v>44</v>
      </c>
      <c r="J792" s="4"/>
      <c r="K792" s="4">
        <v>19</v>
      </c>
    </row>
    <row r="793" spans="1:11">
      <c r="A793" s="4" t="s">
        <v>130</v>
      </c>
      <c r="B793" s="4">
        <v>2019</v>
      </c>
      <c r="C793" s="24">
        <v>43800</v>
      </c>
      <c r="D793" s="4" t="s">
        <v>5879</v>
      </c>
      <c r="E793" s="4" t="s">
        <v>595</v>
      </c>
      <c r="F793" s="4">
        <v>5</v>
      </c>
      <c r="G793" s="4">
        <v>3</v>
      </c>
      <c r="H793" s="4" t="s">
        <v>101</v>
      </c>
      <c r="I793" s="4" t="s">
        <v>47</v>
      </c>
      <c r="J793" s="4"/>
      <c r="K793" s="4">
        <v>7</v>
      </c>
    </row>
    <row r="794" spans="1:11">
      <c r="A794" s="4" t="s">
        <v>130</v>
      </c>
      <c r="B794" s="4">
        <v>2019</v>
      </c>
      <c r="C794" s="24">
        <v>43800</v>
      </c>
      <c r="D794" s="4" t="s">
        <v>5879</v>
      </c>
      <c r="E794" s="4" t="s">
        <v>595</v>
      </c>
      <c r="F794" s="4">
        <v>5</v>
      </c>
      <c r="G794" s="4">
        <v>4</v>
      </c>
      <c r="H794" s="4" t="s">
        <v>543</v>
      </c>
      <c r="I794" s="4" t="s">
        <v>145</v>
      </c>
      <c r="J794" s="4"/>
      <c r="K794" s="4">
        <v>25</v>
      </c>
    </row>
    <row r="795" spans="1:11">
      <c r="A795" s="4" t="s">
        <v>130</v>
      </c>
      <c r="B795" s="4">
        <v>2019</v>
      </c>
      <c r="C795" s="24">
        <v>43800</v>
      </c>
      <c r="D795" s="4" t="s">
        <v>5879</v>
      </c>
      <c r="E795" s="4" t="s">
        <v>595</v>
      </c>
      <c r="F795" s="4">
        <v>5</v>
      </c>
      <c r="G795" s="4">
        <v>5</v>
      </c>
      <c r="H795" s="4" t="s">
        <v>160</v>
      </c>
      <c r="I795" s="4" t="s">
        <v>161</v>
      </c>
      <c r="J795" s="4"/>
      <c r="K795" s="4">
        <v>19</v>
      </c>
    </row>
    <row r="796" spans="1:11">
      <c r="A796" s="4" t="s">
        <v>130</v>
      </c>
      <c r="B796" s="4">
        <v>2019</v>
      </c>
      <c r="C796" s="24">
        <v>43800</v>
      </c>
      <c r="D796" s="4" t="s">
        <v>5879</v>
      </c>
      <c r="E796" s="4" t="s">
        <v>595</v>
      </c>
      <c r="F796" s="4">
        <v>6</v>
      </c>
      <c r="G796" s="4">
        <v>1</v>
      </c>
      <c r="H796" s="4" t="s">
        <v>97</v>
      </c>
      <c r="I796" s="4" t="s">
        <v>153</v>
      </c>
      <c r="J796" s="4"/>
      <c r="K796" s="4">
        <v>3</v>
      </c>
    </row>
    <row r="797" spans="1:11">
      <c r="A797" s="4" t="s">
        <v>130</v>
      </c>
      <c r="B797" s="4">
        <v>2019</v>
      </c>
      <c r="C797" s="24">
        <v>43800</v>
      </c>
      <c r="D797" s="4" t="s">
        <v>5879</v>
      </c>
      <c r="E797" s="4" t="s">
        <v>595</v>
      </c>
      <c r="F797" s="4">
        <v>6</v>
      </c>
      <c r="G797" s="4">
        <v>2</v>
      </c>
      <c r="H797" s="4" t="s">
        <v>50</v>
      </c>
      <c r="I797" s="4" t="s">
        <v>51</v>
      </c>
      <c r="J797" s="4"/>
      <c r="K797" s="4">
        <v>25</v>
      </c>
    </row>
    <row r="798" spans="1:11">
      <c r="A798" s="4" t="s">
        <v>130</v>
      </c>
      <c r="B798" s="4">
        <v>2019</v>
      </c>
      <c r="C798" s="24">
        <v>43800</v>
      </c>
      <c r="D798" s="4" t="s">
        <v>5879</v>
      </c>
      <c r="E798" s="4" t="s">
        <v>595</v>
      </c>
      <c r="F798" s="4">
        <v>6</v>
      </c>
      <c r="G798" s="4">
        <v>3</v>
      </c>
      <c r="H798" s="4" t="s">
        <v>5883</v>
      </c>
      <c r="I798" s="4" t="s">
        <v>49</v>
      </c>
      <c r="J798" s="4"/>
      <c r="K798" s="4">
        <v>19</v>
      </c>
    </row>
    <row r="799" spans="1:11">
      <c r="A799" s="4" t="s">
        <v>130</v>
      </c>
      <c r="B799" s="4">
        <v>2019</v>
      </c>
      <c r="C799" s="24">
        <v>43800</v>
      </c>
      <c r="D799" s="4" t="s">
        <v>5879</v>
      </c>
      <c r="E799" s="4" t="s">
        <v>595</v>
      </c>
      <c r="F799" s="4">
        <v>6</v>
      </c>
      <c r="G799" s="4">
        <v>4</v>
      </c>
      <c r="H799" s="4" t="s">
        <v>138</v>
      </c>
      <c r="I799" s="4" t="s">
        <v>165</v>
      </c>
      <c r="J799" s="4"/>
      <c r="K799" s="4">
        <v>8</v>
      </c>
    </row>
    <row r="800" spans="1:11">
      <c r="A800" s="4" t="s">
        <v>130</v>
      </c>
      <c r="B800" s="4">
        <v>2019</v>
      </c>
      <c r="C800" s="24">
        <v>43800</v>
      </c>
      <c r="D800" s="4" t="s">
        <v>5879</v>
      </c>
      <c r="E800" s="4" t="s">
        <v>5868</v>
      </c>
      <c r="F800" s="4">
        <v>1</v>
      </c>
      <c r="G800" s="4">
        <v>1</v>
      </c>
      <c r="H800" s="4" t="s">
        <v>26</v>
      </c>
      <c r="I800" s="4" t="s">
        <v>27</v>
      </c>
      <c r="J800" s="4"/>
      <c r="K800" s="4">
        <v>9</v>
      </c>
    </row>
    <row r="801" spans="1:11">
      <c r="A801" s="4" t="s">
        <v>130</v>
      </c>
      <c r="B801" s="4">
        <v>2019</v>
      </c>
      <c r="C801" s="24">
        <v>43800</v>
      </c>
      <c r="D801" s="4" t="s">
        <v>5879</v>
      </c>
      <c r="E801" s="4" t="s">
        <v>5868</v>
      </c>
      <c r="F801" s="4">
        <v>1</v>
      </c>
      <c r="G801" s="4">
        <v>2</v>
      </c>
      <c r="H801" s="4" t="s">
        <v>76</v>
      </c>
      <c r="I801" s="4" t="s">
        <v>155</v>
      </c>
      <c r="J801" s="4"/>
      <c r="K801" s="4">
        <v>13</v>
      </c>
    </row>
    <row r="802" spans="1:11">
      <c r="A802" s="4" t="s">
        <v>130</v>
      </c>
      <c r="B802" s="4">
        <v>2019</v>
      </c>
      <c r="C802" s="24">
        <v>43800</v>
      </c>
      <c r="D802" s="4" t="s">
        <v>5879</v>
      </c>
      <c r="E802" s="4" t="s">
        <v>5868</v>
      </c>
      <c r="F802" s="4">
        <v>1</v>
      </c>
      <c r="G802" s="4">
        <v>3</v>
      </c>
      <c r="H802" s="4" t="s">
        <v>5883</v>
      </c>
      <c r="I802" s="4" t="s">
        <v>49</v>
      </c>
      <c r="J802" s="4"/>
      <c r="K802" s="4">
        <v>19</v>
      </c>
    </row>
    <row r="803" spans="1:11">
      <c r="A803" s="4" t="s">
        <v>130</v>
      </c>
      <c r="B803" s="4">
        <v>2019</v>
      </c>
      <c r="C803" s="24">
        <v>43800</v>
      </c>
      <c r="D803" s="4" t="s">
        <v>5879</v>
      </c>
      <c r="E803" s="4" t="s">
        <v>5868</v>
      </c>
      <c r="F803" s="4">
        <v>1</v>
      </c>
      <c r="G803" s="4">
        <v>4</v>
      </c>
      <c r="H803" s="4" t="s">
        <v>543</v>
      </c>
      <c r="I803" s="4" t="s">
        <v>145</v>
      </c>
      <c r="J803" s="4"/>
      <c r="K803" s="4">
        <v>25</v>
      </c>
    </row>
    <row r="804" spans="1:11">
      <c r="A804" s="4" t="s">
        <v>130</v>
      </c>
      <c r="B804" s="4">
        <v>2019</v>
      </c>
      <c r="C804" s="24">
        <v>43800</v>
      </c>
      <c r="D804" s="4" t="s">
        <v>5879</v>
      </c>
      <c r="E804" s="4" t="s">
        <v>5868</v>
      </c>
      <c r="F804" s="4">
        <v>2</v>
      </c>
      <c r="G804" s="4">
        <v>1</v>
      </c>
      <c r="H804" s="4" t="s">
        <v>101</v>
      </c>
      <c r="I804" s="4" t="s">
        <v>47</v>
      </c>
      <c r="J804" s="4"/>
      <c r="K804" s="4">
        <v>7</v>
      </c>
    </row>
    <row r="805" spans="1:11">
      <c r="A805" s="4" t="s">
        <v>130</v>
      </c>
      <c r="B805" s="4">
        <v>2019</v>
      </c>
      <c r="C805" s="24">
        <v>43800</v>
      </c>
      <c r="D805" s="4" t="s">
        <v>5879</v>
      </c>
      <c r="E805" s="4" t="s">
        <v>5868</v>
      </c>
      <c r="F805" s="4">
        <v>2</v>
      </c>
      <c r="G805" s="4">
        <v>2</v>
      </c>
      <c r="H805" s="4" t="s">
        <v>5882</v>
      </c>
      <c r="I805" s="4" t="s">
        <v>123</v>
      </c>
      <c r="J805" s="4"/>
      <c r="K805" s="4">
        <v>13</v>
      </c>
    </row>
    <row r="806" spans="1:11">
      <c r="A806" s="4" t="s">
        <v>130</v>
      </c>
      <c r="B806" s="4">
        <v>2019</v>
      </c>
      <c r="C806" s="24">
        <v>43800</v>
      </c>
      <c r="D806" s="4" t="s">
        <v>5879</v>
      </c>
      <c r="E806" s="4" t="s">
        <v>5868</v>
      </c>
      <c r="F806" s="4">
        <v>2</v>
      </c>
      <c r="G806" s="4">
        <v>3</v>
      </c>
      <c r="H806" s="4" t="s">
        <v>60</v>
      </c>
      <c r="I806" s="4" t="s">
        <v>61</v>
      </c>
      <c r="J806" s="4"/>
      <c r="K806" s="4">
        <v>19</v>
      </c>
    </row>
    <row r="807" spans="1:11">
      <c r="A807" s="4" t="s">
        <v>130</v>
      </c>
      <c r="B807" s="4">
        <v>2019</v>
      </c>
      <c r="C807" s="24">
        <v>43800</v>
      </c>
      <c r="D807" s="4" t="s">
        <v>5879</v>
      </c>
      <c r="E807" s="4" t="s">
        <v>5868</v>
      </c>
      <c r="F807" s="4">
        <v>2</v>
      </c>
      <c r="G807" s="4">
        <v>4</v>
      </c>
      <c r="H807" s="4" t="s">
        <v>132</v>
      </c>
      <c r="I807" s="4" t="s">
        <v>156</v>
      </c>
      <c r="J807" s="4"/>
      <c r="K807" s="4">
        <v>25</v>
      </c>
    </row>
    <row r="808" spans="1:11">
      <c r="A808" s="4" t="s">
        <v>130</v>
      </c>
      <c r="B808" s="4">
        <v>2019</v>
      </c>
      <c r="C808" s="24">
        <v>43800</v>
      </c>
      <c r="D808" s="4" t="s">
        <v>5879</v>
      </c>
      <c r="E808" s="4" t="s">
        <v>5868</v>
      </c>
      <c r="F808" s="4">
        <v>3</v>
      </c>
      <c r="G808" s="4">
        <v>1</v>
      </c>
      <c r="H808" s="4" t="s">
        <v>178</v>
      </c>
      <c r="I808" s="4" t="s">
        <v>159</v>
      </c>
      <c r="J808" s="4"/>
      <c r="K808" s="4">
        <v>1</v>
      </c>
    </row>
    <row r="809" spans="1:11">
      <c r="A809" s="4" t="s">
        <v>130</v>
      </c>
      <c r="B809" s="4">
        <v>2019</v>
      </c>
      <c r="C809" s="24">
        <v>43800</v>
      </c>
      <c r="D809" s="4" t="s">
        <v>5879</v>
      </c>
      <c r="E809" s="4" t="s">
        <v>5868</v>
      </c>
      <c r="F809" s="4">
        <v>3</v>
      </c>
      <c r="G809" s="4">
        <v>2</v>
      </c>
      <c r="H809" s="4" t="s">
        <v>170</v>
      </c>
      <c r="I809" s="4" t="s">
        <v>59</v>
      </c>
      <c r="J809" s="4"/>
      <c r="K809" s="4">
        <v>13</v>
      </c>
    </row>
    <row r="810" spans="1:11">
      <c r="A810" s="4" t="s">
        <v>130</v>
      </c>
      <c r="B810" s="4">
        <v>2019</v>
      </c>
      <c r="C810" s="24">
        <v>43800</v>
      </c>
      <c r="D810" s="4" t="s">
        <v>5879</v>
      </c>
      <c r="E810" s="4" t="s">
        <v>5868</v>
      </c>
      <c r="F810" s="4">
        <v>3</v>
      </c>
      <c r="G810" s="4">
        <v>3</v>
      </c>
      <c r="H810" s="4" t="s">
        <v>39</v>
      </c>
      <c r="I810" s="4" t="s">
        <v>40</v>
      </c>
      <c r="J810" s="4"/>
      <c r="K810" s="4">
        <v>19</v>
      </c>
    </row>
    <row r="811" spans="1:11">
      <c r="A811" s="4" t="s">
        <v>130</v>
      </c>
      <c r="B811" s="4">
        <v>2019</v>
      </c>
      <c r="C811" s="24">
        <v>43800</v>
      </c>
      <c r="D811" s="4" t="s">
        <v>5879</v>
      </c>
      <c r="E811" s="4" t="s">
        <v>5868</v>
      </c>
      <c r="F811" s="4">
        <v>3</v>
      </c>
      <c r="G811" s="4">
        <v>4</v>
      </c>
      <c r="H811" s="4" t="s">
        <v>5856</v>
      </c>
      <c r="I811" s="4" t="s">
        <v>53</v>
      </c>
      <c r="J811" s="4"/>
      <c r="K811" s="4">
        <v>25</v>
      </c>
    </row>
    <row r="812" spans="1:11">
      <c r="A812" s="4" t="s">
        <v>130</v>
      </c>
      <c r="B812" s="4">
        <v>2019</v>
      </c>
      <c r="C812" s="24">
        <v>43800</v>
      </c>
      <c r="D812" s="4" t="s">
        <v>5879</v>
      </c>
      <c r="E812" s="4" t="s">
        <v>5868</v>
      </c>
      <c r="F812" s="4">
        <v>4</v>
      </c>
      <c r="G812" s="4">
        <v>1</v>
      </c>
      <c r="H812" s="4" t="s">
        <v>33</v>
      </c>
      <c r="I812" s="4" t="s">
        <v>146</v>
      </c>
      <c r="J812" s="4"/>
      <c r="K812" s="4">
        <v>10</v>
      </c>
    </row>
    <row r="813" spans="1:11">
      <c r="A813" s="4" t="s">
        <v>130</v>
      </c>
      <c r="B813" s="4">
        <v>2019</v>
      </c>
      <c r="C813" s="24">
        <v>43800</v>
      </c>
      <c r="D813" s="4" t="s">
        <v>5879</v>
      </c>
      <c r="E813" s="4" t="s">
        <v>5868</v>
      </c>
      <c r="F813" s="4">
        <v>4</v>
      </c>
      <c r="G813" s="4">
        <v>2</v>
      </c>
      <c r="H813" s="4" t="s">
        <v>28</v>
      </c>
      <c r="I813" s="4" t="s">
        <v>29</v>
      </c>
      <c r="J813" s="4"/>
      <c r="K813" s="4">
        <v>13</v>
      </c>
    </row>
    <row r="814" spans="1:11">
      <c r="A814" s="4" t="s">
        <v>130</v>
      </c>
      <c r="B814" s="4">
        <v>2019</v>
      </c>
      <c r="C814" s="24">
        <v>43800</v>
      </c>
      <c r="D814" s="4" t="s">
        <v>5879</v>
      </c>
      <c r="E814" s="4" t="s">
        <v>5868</v>
      </c>
      <c r="F814" s="4">
        <v>4</v>
      </c>
      <c r="G814" s="4">
        <v>3</v>
      </c>
      <c r="H814" s="4" t="s">
        <v>147</v>
      </c>
      <c r="I814" s="4" t="s">
        <v>148</v>
      </c>
      <c r="J814" s="4"/>
      <c r="K814" s="4">
        <v>19</v>
      </c>
    </row>
    <row r="815" spans="1:11">
      <c r="A815" s="4" t="s">
        <v>130</v>
      </c>
      <c r="B815" s="4">
        <v>2019</v>
      </c>
      <c r="C815" s="24">
        <v>43800</v>
      </c>
      <c r="D815" s="4" t="s">
        <v>5879</v>
      </c>
      <c r="E815" s="4" t="s">
        <v>5868</v>
      </c>
      <c r="F815" s="4">
        <v>4</v>
      </c>
      <c r="G815" s="4">
        <v>4</v>
      </c>
      <c r="H815" s="4" t="s">
        <v>99</v>
      </c>
      <c r="I815" s="4" t="s">
        <v>67</v>
      </c>
      <c r="J815" s="4"/>
      <c r="K815" s="4">
        <v>25</v>
      </c>
    </row>
    <row r="816" spans="1:11">
      <c r="A816" s="4" t="s">
        <v>130</v>
      </c>
      <c r="B816" s="4">
        <v>2019</v>
      </c>
      <c r="C816" s="24">
        <v>43800</v>
      </c>
      <c r="D816" s="4" t="s">
        <v>5879</v>
      </c>
      <c r="E816" s="4" t="s">
        <v>5868</v>
      </c>
      <c r="F816" s="4">
        <v>5</v>
      </c>
      <c r="G816" s="4">
        <v>1</v>
      </c>
      <c r="H816" s="4" t="s">
        <v>539</v>
      </c>
      <c r="I816" s="4" t="s">
        <v>121</v>
      </c>
      <c r="J816" s="4"/>
      <c r="K816" s="4">
        <v>11</v>
      </c>
    </row>
    <row r="817" spans="1:11">
      <c r="A817" s="4" t="s">
        <v>130</v>
      </c>
      <c r="B817" s="4">
        <v>2019</v>
      </c>
      <c r="C817" s="24">
        <v>43800</v>
      </c>
      <c r="D817" s="4" t="s">
        <v>5879</v>
      </c>
      <c r="E817" s="4" t="s">
        <v>5868</v>
      </c>
      <c r="F817" s="4">
        <v>5</v>
      </c>
      <c r="G817" s="4">
        <v>2</v>
      </c>
      <c r="H817" s="4" t="s">
        <v>24</v>
      </c>
      <c r="I817" s="4" t="s">
        <v>154</v>
      </c>
      <c r="J817" s="4"/>
      <c r="K817" s="4">
        <v>13</v>
      </c>
    </row>
    <row r="818" spans="1:11">
      <c r="A818" s="4" t="s">
        <v>130</v>
      </c>
      <c r="B818" s="4">
        <v>2019</v>
      </c>
      <c r="C818" s="24">
        <v>43800</v>
      </c>
      <c r="D818" s="4" t="s">
        <v>5879</v>
      </c>
      <c r="E818" s="4" t="s">
        <v>5868</v>
      </c>
      <c r="F818" s="4">
        <v>5</v>
      </c>
      <c r="G818" s="4">
        <v>3</v>
      </c>
      <c r="H818" s="4" t="s">
        <v>43</v>
      </c>
      <c r="I818" s="4" t="s">
        <v>44</v>
      </c>
      <c r="J818" s="4"/>
      <c r="K818" s="4">
        <v>19</v>
      </c>
    </row>
    <row r="819" spans="1:11">
      <c r="A819" s="4" t="s">
        <v>130</v>
      </c>
      <c r="B819" s="4">
        <v>2019</v>
      </c>
      <c r="C819" s="24">
        <v>43800</v>
      </c>
      <c r="D819" s="4" t="s">
        <v>5879</v>
      </c>
      <c r="E819" s="4" t="s">
        <v>5868</v>
      </c>
      <c r="F819" s="4">
        <v>6</v>
      </c>
      <c r="G819" s="4">
        <v>1</v>
      </c>
      <c r="H819" s="4" t="s">
        <v>138</v>
      </c>
      <c r="I819" s="4" t="s">
        <v>165</v>
      </c>
      <c r="J819" s="4"/>
      <c r="K819" s="4">
        <v>8</v>
      </c>
    </row>
    <row r="820" spans="1:11">
      <c r="A820" s="4" t="s">
        <v>130</v>
      </c>
      <c r="B820" s="4">
        <v>2019</v>
      </c>
      <c r="C820" s="24">
        <v>43800</v>
      </c>
      <c r="D820" s="4" t="s">
        <v>5879</v>
      </c>
      <c r="E820" s="4" t="s">
        <v>5868</v>
      </c>
      <c r="F820" s="4">
        <v>6</v>
      </c>
      <c r="G820" s="4">
        <v>2</v>
      </c>
      <c r="H820" s="4" t="s">
        <v>34</v>
      </c>
      <c r="I820" s="4" t="s">
        <v>74</v>
      </c>
      <c r="J820" s="4"/>
      <c r="K820" s="4">
        <v>13</v>
      </c>
    </row>
    <row r="821" spans="1:11">
      <c r="A821" s="4" t="s">
        <v>130</v>
      </c>
      <c r="B821" s="4">
        <v>2019</v>
      </c>
      <c r="C821" s="24">
        <v>43800</v>
      </c>
      <c r="D821" s="4" t="s">
        <v>5879</v>
      </c>
      <c r="E821" s="4" t="s">
        <v>5868</v>
      </c>
      <c r="F821" s="4">
        <v>6</v>
      </c>
      <c r="G821" s="4">
        <v>3</v>
      </c>
      <c r="H821" s="4" t="s">
        <v>160</v>
      </c>
      <c r="I821" s="4" t="s">
        <v>161</v>
      </c>
      <c r="J821" s="4"/>
      <c r="K821" s="4">
        <v>19</v>
      </c>
    </row>
    <row r="822" spans="1:11">
      <c r="A822" s="4" t="s">
        <v>130</v>
      </c>
      <c r="B822" s="4">
        <v>2019</v>
      </c>
      <c r="C822" s="24">
        <v>43800</v>
      </c>
      <c r="D822" s="4" t="s">
        <v>5879</v>
      </c>
      <c r="E822" s="4" t="s">
        <v>5868</v>
      </c>
      <c r="F822" s="4">
        <v>6</v>
      </c>
      <c r="G822" s="4">
        <v>4</v>
      </c>
      <c r="H822" s="4" t="s">
        <v>50</v>
      </c>
      <c r="I822" s="4" t="s">
        <v>51</v>
      </c>
      <c r="J822" s="4"/>
      <c r="K822" s="4">
        <v>25</v>
      </c>
    </row>
    <row r="823" spans="1:11">
      <c r="A823" s="4" t="s">
        <v>130</v>
      </c>
      <c r="B823" s="4">
        <v>2019</v>
      </c>
      <c r="C823" s="24">
        <v>43800</v>
      </c>
      <c r="D823" s="4" t="s">
        <v>5879</v>
      </c>
      <c r="E823" s="4" t="s">
        <v>5869</v>
      </c>
      <c r="F823" s="4">
        <v>1</v>
      </c>
      <c r="G823" s="4">
        <v>1</v>
      </c>
      <c r="H823" s="4" t="s">
        <v>178</v>
      </c>
      <c r="I823" s="4" t="s">
        <v>159</v>
      </c>
      <c r="J823" s="4"/>
      <c r="K823" s="4">
        <v>1</v>
      </c>
    </row>
    <row r="824" spans="1:11">
      <c r="A824" s="4" t="s">
        <v>130</v>
      </c>
      <c r="B824" s="4">
        <v>2019</v>
      </c>
      <c r="C824" s="24">
        <v>43800</v>
      </c>
      <c r="D824" s="4" t="s">
        <v>5879</v>
      </c>
      <c r="E824" s="4" t="s">
        <v>5869</v>
      </c>
      <c r="F824" s="4">
        <v>1</v>
      </c>
      <c r="G824" s="4">
        <v>2</v>
      </c>
      <c r="H824" s="4" t="s">
        <v>78</v>
      </c>
      <c r="I824" s="4" t="s">
        <v>19</v>
      </c>
      <c r="J824" s="4"/>
      <c r="K824" s="4">
        <v>6</v>
      </c>
    </row>
    <row r="825" spans="1:11">
      <c r="A825" s="4" t="s">
        <v>130</v>
      </c>
      <c r="B825" s="4">
        <v>2019</v>
      </c>
      <c r="C825" s="24">
        <v>43800</v>
      </c>
      <c r="D825" s="4" t="s">
        <v>5879</v>
      </c>
      <c r="E825" s="4" t="s">
        <v>5869</v>
      </c>
      <c r="F825" s="4">
        <v>1</v>
      </c>
      <c r="G825" s="4">
        <v>3</v>
      </c>
      <c r="H825" s="4" t="s">
        <v>80</v>
      </c>
      <c r="I825" s="4" t="s">
        <v>65</v>
      </c>
      <c r="J825" s="4"/>
      <c r="K825" s="4">
        <v>5</v>
      </c>
    </row>
    <row r="826" spans="1:11">
      <c r="A826" s="4" t="s">
        <v>130</v>
      </c>
      <c r="B826" s="4">
        <v>2019</v>
      </c>
      <c r="C826" s="24">
        <v>43800</v>
      </c>
      <c r="D826" s="4" t="s">
        <v>5879</v>
      </c>
      <c r="E826" s="4" t="s">
        <v>5869</v>
      </c>
      <c r="F826" s="4">
        <v>1</v>
      </c>
      <c r="G826" s="4">
        <v>4</v>
      </c>
      <c r="H826" s="4" t="s">
        <v>101</v>
      </c>
      <c r="I826" s="4" t="s">
        <v>47</v>
      </c>
      <c r="J826" s="4"/>
      <c r="K826" s="4">
        <v>7</v>
      </c>
    </row>
    <row r="827" spans="1:11">
      <c r="A827" s="4" t="s">
        <v>130</v>
      </c>
      <c r="B827" s="4">
        <v>2019</v>
      </c>
      <c r="C827" s="24">
        <v>43800</v>
      </c>
      <c r="D827" s="4" t="s">
        <v>5879</v>
      </c>
      <c r="E827" s="4" t="s">
        <v>5869</v>
      </c>
      <c r="F827" s="4">
        <v>1</v>
      </c>
      <c r="G827" s="4">
        <v>5</v>
      </c>
      <c r="H827" s="4" t="s">
        <v>138</v>
      </c>
      <c r="I827" s="4" t="s">
        <v>165</v>
      </c>
      <c r="J827" s="4"/>
      <c r="K827" s="4">
        <v>8</v>
      </c>
    </row>
    <row r="828" spans="1:11">
      <c r="A828" s="4" t="s">
        <v>130</v>
      </c>
      <c r="B828" s="4">
        <v>2019</v>
      </c>
      <c r="C828" s="24">
        <v>43800</v>
      </c>
      <c r="D828" s="4" t="s">
        <v>5879</v>
      </c>
      <c r="E828" s="4" t="s">
        <v>5869</v>
      </c>
      <c r="F828" s="4">
        <v>1</v>
      </c>
      <c r="G828" s="4">
        <v>6</v>
      </c>
      <c r="H828" s="4" t="s">
        <v>137</v>
      </c>
      <c r="I828" s="4" t="s">
        <v>38</v>
      </c>
      <c r="J828" s="4"/>
      <c r="K828" s="4">
        <v>12</v>
      </c>
    </row>
    <row r="829" spans="1:11">
      <c r="A829" s="4" t="s">
        <v>130</v>
      </c>
      <c r="B829" s="4">
        <v>2019</v>
      </c>
      <c r="C829" s="24">
        <v>43800</v>
      </c>
      <c r="D829" s="4" t="s">
        <v>5879</v>
      </c>
      <c r="E829" s="4" t="s">
        <v>5869</v>
      </c>
      <c r="F829" s="4">
        <v>2</v>
      </c>
      <c r="G829" s="4">
        <v>1</v>
      </c>
      <c r="H829" s="4" t="s">
        <v>23</v>
      </c>
      <c r="I829" s="4" t="s">
        <v>15</v>
      </c>
      <c r="J829" s="4"/>
      <c r="K829" s="4">
        <v>4</v>
      </c>
    </row>
    <row r="830" spans="1:11">
      <c r="A830" s="4" t="s">
        <v>130</v>
      </c>
      <c r="B830" s="4">
        <v>2019</v>
      </c>
      <c r="C830" s="24">
        <v>43800</v>
      </c>
      <c r="D830" s="4" t="s">
        <v>5879</v>
      </c>
      <c r="E830" s="4" t="s">
        <v>5869</v>
      </c>
      <c r="F830" s="4">
        <v>2</v>
      </c>
      <c r="G830" s="4">
        <v>2</v>
      </c>
      <c r="H830" s="4" t="s">
        <v>150</v>
      </c>
      <c r="I830" s="4" t="s">
        <v>31</v>
      </c>
      <c r="J830" s="4"/>
      <c r="K830" s="4">
        <v>2</v>
      </c>
    </row>
    <row r="831" spans="1:11">
      <c r="A831" s="4" t="s">
        <v>130</v>
      </c>
      <c r="B831" s="4">
        <v>2019</v>
      </c>
      <c r="C831" s="24">
        <v>43800</v>
      </c>
      <c r="D831" s="4" t="s">
        <v>5879</v>
      </c>
      <c r="E831" s="4" t="s">
        <v>5869</v>
      </c>
      <c r="F831" s="4">
        <v>2</v>
      </c>
      <c r="G831" s="4">
        <v>3</v>
      </c>
      <c r="H831" s="4" t="s">
        <v>97</v>
      </c>
      <c r="I831" s="4" t="s">
        <v>153</v>
      </c>
      <c r="J831" s="4"/>
      <c r="K831" s="4">
        <v>3</v>
      </c>
    </row>
    <row r="832" spans="1:11">
      <c r="A832" s="4" t="s">
        <v>130</v>
      </c>
      <c r="B832" s="4">
        <v>2019</v>
      </c>
      <c r="C832" s="24">
        <v>43800</v>
      </c>
      <c r="D832" s="4" t="s">
        <v>5879</v>
      </c>
      <c r="E832" s="4" t="s">
        <v>5869</v>
      </c>
      <c r="F832" s="4">
        <v>2</v>
      </c>
      <c r="G832" s="4">
        <v>4</v>
      </c>
      <c r="H832" s="4" t="s">
        <v>26</v>
      </c>
      <c r="I832" s="4" t="s">
        <v>27</v>
      </c>
      <c r="J832" s="4"/>
      <c r="K832" s="4">
        <v>9</v>
      </c>
    </row>
    <row r="833" spans="1:11">
      <c r="A833" s="4" t="s">
        <v>130</v>
      </c>
      <c r="B833" s="4">
        <v>2019</v>
      </c>
      <c r="C833" s="24">
        <v>43800</v>
      </c>
      <c r="D833" s="4" t="s">
        <v>5879</v>
      </c>
      <c r="E833" s="4" t="s">
        <v>5869</v>
      </c>
      <c r="F833" s="4">
        <v>2</v>
      </c>
      <c r="G833" s="4">
        <v>5</v>
      </c>
      <c r="H833" s="4" t="s">
        <v>539</v>
      </c>
      <c r="I833" s="4" t="s">
        <v>121</v>
      </c>
      <c r="J833" s="4"/>
      <c r="K833" s="4">
        <v>11</v>
      </c>
    </row>
    <row r="834" spans="1:11">
      <c r="A834" s="4" t="s">
        <v>130</v>
      </c>
      <c r="B834" s="4">
        <v>2019</v>
      </c>
      <c r="C834" s="24">
        <v>43800</v>
      </c>
      <c r="D834" s="4" t="s">
        <v>5879</v>
      </c>
      <c r="E834" s="4" t="s">
        <v>5869</v>
      </c>
      <c r="F834" s="4">
        <v>2</v>
      </c>
      <c r="G834" s="4">
        <v>6</v>
      </c>
      <c r="H834" s="4" t="s">
        <v>33</v>
      </c>
      <c r="I834" s="4" t="s">
        <v>146</v>
      </c>
      <c r="J834" s="4"/>
      <c r="K834" s="4">
        <v>10</v>
      </c>
    </row>
    <row r="835" spans="1:11">
      <c r="A835" s="4" t="s">
        <v>130</v>
      </c>
      <c r="B835" s="4">
        <v>2019</v>
      </c>
      <c r="C835" s="24">
        <v>43800</v>
      </c>
      <c r="D835" s="4" t="s">
        <v>5879</v>
      </c>
      <c r="E835" s="4" t="s">
        <v>383</v>
      </c>
      <c r="F835" s="4">
        <v>1</v>
      </c>
      <c r="G835" s="4">
        <v>1</v>
      </c>
      <c r="H835" s="4" t="s">
        <v>178</v>
      </c>
      <c r="I835" s="4" t="s">
        <v>159</v>
      </c>
      <c r="J835" s="4"/>
      <c r="K835" s="4">
        <v>1</v>
      </c>
    </row>
    <row r="836" spans="1:11">
      <c r="A836" s="4" t="s">
        <v>130</v>
      </c>
      <c r="B836" s="4">
        <v>2019</v>
      </c>
      <c r="C836" s="24">
        <v>43800</v>
      </c>
      <c r="D836" s="4" t="s">
        <v>5879</v>
      </c>
      <c r="E836" s="4" t="s">
        <v>383</v>
      </c>
      <c r="F836" s="4">
        <v>1</v>
      </c>
      <c r="G836" s="4">
        <v>2</v>
      </c>
      <c r="H836" s="4" t="s">
        <v>150</v>
      </c>
      <c r="I836" s="4" t="s">
        <v>31</v>
      </c>
      <c r="J836" s="4"/>
      <c r="K836" s="4">
        <v>2</v>
      </c>
    </row>
    <row r="837" spans="1:11">
      <c r="A837" s="4" t="s">
        <v>130</v>
      </c>
      <c r="B837" s="4">
        <v>2019</v>
      </c>
      <c r="C837" s="24">
        <v>43800</v>
      </c>
      <c r="D837" s="4" t="s">
        <v>5879</v>
      </c>
      <c r="E837" s="4" t="s">
        <v>383</v>
      </c>
      <c r="F837" s="4">
        <v>1</v>
      </c>
      <c r="G837" s="4">
        <v>3</v>
      </c>
      <c r="H837" s="4" t="s">
        <v>97</v>
      </c>
      <c r="I837" s="4" t="s">
        <v>153</v>
      </c>
      <c r="J837" s="4"/>
      <c r="K837" s="4">
        <v>3</v>
      </c>
    </row>
    <row r="838" spans="1:11">
      <c r="A838" s="4" t="s">
        <v>130</v>
      </c>
      <c r="B838" s="4">
        <v>2019</v>
      </c>
      <c r="C838" s="24">
        <v>43800</v>
      </c>
      <c r="D838" s="4" t="s">
        <v>5879</v>
      </c>
      <c r="E838" s="4" t="s">
        <v>383</v>
      </c>
      <c r="F838" s="4">
        <v>1</v>
      </c>
      <c r="G838" s="4">
        <v>4</v>
      </c>
      <c r="H838" s="4" t="s">
        <v>23</v>
      </c>
      <c r="I838" s="4" t="s">
        <v>15</v>
      </c>
      <c r="J838" s="4"/>
      <c r="K838" s="4">
        <v>4</v>
      </c>
    </row>
    <row r="839" spans="1:11">
      <c r="A839" s="4" t="s">
        <v>130</v>
      </c>
      <c r="B839" s="4">
        <v>2019</v>
      </c>
      <c r="C839" s="24">
        <v>43800</v>
      </c>
      <c r="D839" s="4" t="s">
        <v>5879</v>
      </c>
      <c r="E839" s="4" t="s">
        <v>383</v>
      </c>
      <c r="F839" s="4">
        <v>1</v>
      </c>
      <c r="G839" s="4">
        <v>5</v>
      </c>
      <c r="H839" s="4" t="s">
        <v>80</v>
      </c>
      <c r="I839" s="4" t="s">
        <v>65</v>
      </c>
      <c r="J839" s="4"/>
      <c r="K839" s="4">
        <v>5</v>
      </c>
    </row>
    <row r="840" spans="1:11">
      <c r="A840" s="4" t="s">
        <v>130</v>
      </c>
      <c r="B840" s="4">
        <v>2019</v>
      </c>
      <c r="C840" s="24">
        <v>43800</v>
      </c>
      <c r="D840" s="4" t="s">
        <v>5879</v>
      </c>
      <c r="E840" s="4" t="s">
        <v>383</v>
      </c>
      <c r="F840" s="4">
        <v>1</v>
      </c>
      <c r="G840" s="4">
        <v>6</v>
      </c>
      <c r="H840" s="4" t="s">
        <v>78</v>
      </c>
      <c r="I840" s="4" t="s">
        <v>19</v>
      </c>
      <c r="J840" s="4"/>
      <c r="K840" s="4">
        <v>6</v>
      </c>
    </row>
    <row r="841" spans="1:11">
      <c r="A841" s="4" t="s">
        <v>130</v>
      </c>
      <c r="B841" s="4">
        <v>2019</v>
      </c>
      <c r="C841" s="24">
        <v>43800</v>
      </c>
      <c r="D841" s="4" t="s">
        <v>5879</v>
      </c>
      <c r="E841" s="4" t="s">
        <v>383</v>
      </c>
      <c r="F841" s="4">
        <v>2</v>
      </c>
      <c r="G841" s="4">
        <v>1</v>
      </c>
      <c r="H841" s="4" t="s">
        <v>101</v>
      </c>
      <c r="I841" s="4" t="s">
        <v>47</v>
      </c>
      <c r="J841" s="4"/>
      <c r="K841" s="4">
        <v>7</v>
      </c>
    </row>
    <row r="842" spans="1:11">
      <c r="A842" s="4" t="s">
        <v>130</v>
      </c>
      <c r="B842" s="4">
        <v>2019</v>
      </c>
      <c r="C842" s="24">
        <v>43800</v>
      </c>
      <c r="D842" s="4" t="s">
        <v>5879</v>
      </c>
      <c r="E842" s="4" t="s">
        <v>383</v>
      </c>
      <c r="F842" s="4">
        <v>2</v>
      </c>
      <c r="G842" s="4">
        <v>2</v>
      </c>
      <c r="H842" s="4" t="s">
        <v>138</v>
      </c>
      <c r="I842" s="4" t="s">
        <v>165</v>
      </c>
      <c r="J842" s="4"/>
      <c r="K842" s="4">
        <v>8</v>
      </c>
    </row>
    <row r="843" spans="1:11">
      <c r="A843" s="4" t="s">
        <v>130</v>
      </c>
      <c r="B843" s="4">
        <v>2019</v>
      </c>
      <c r="C843" s="24">
        <v>43800</v>
      </c>
      <c r="D843" s="4" t="s">
        <v>5879</v>
      </c>
      <c r="E843" s="4" t="s">
        <v>383</v>
      </c>
      <c r="F843" s="4">
        <v>2</v>
      </c>
      <c r="G843" s="4">
        <v>3</v>
      </c>
      <c r="H843" s="4" t="s">
        <v>26</v>
      </c>
      <c r="I843" s="4" t="s">
        <v>27</v>
      </c>
      <c r="J843" s="4"/>
      <c r="K843" s="4">
        <v>9</v>
      </c>
    </row>
    <row r="844" spans="1:11">
      <c r="A844" s="4" t="s">
        <v>130</v>
      </c>
      <c r="B844" s="4">
        <v>2019</v>
      </c>
      <c r="C844" s="24">
        <v>43800</v>
      </c>
      <c r="D844" s="4" t="s">
        <v>5879</v>
      </c>
      <c r="E844" s="4" t="s">
        <v>383</v>
      </c>
      <c r="F844" s="4">
        <v>2</v>
      </c>
      <c r="G844" s="4">
        <v>4</v>
      </c>
      <c r="H844" s="4" t="s">
        <v>33</v>
      </c>
      <c r="I844" s="4" t="s">
        <v>146</v>
      </c>
      <c r="J844" s="4"/>
      <c r="K844" s="4">
        <v>10</v>
      </c>
    </row>
    <row r="845" spans="1:11">
      <c r="A845" s="4" t="s">
        <v>130</v>
      </c>
      <c r="B845" s="4">
        <v>2019</v>
      </c>
      <c r="C845" s="24">
        <v>43800</v>
      </c>
      <c r="D845" s="4" t="s">
        <v>5879</v>
      </c>
      <c r="E845" s="4" t="s">
        <v>383</v>
      </c>
      <c r="F845" s="4">
        <v>2</v>
      </c>
      <c r="G845" s="4">
        <v>5</v>
      </c>
      <c r="H845" s="4" t="s">
        <v>539</v>
      </c>
      <c r="I845" s="4" t="s">
        <v>121</v>
      </c>
      <c r="J845" s="4"/>
      <c r="K845" s="4">
        <v>11</v>
      </c>
    </row>
    <row r="846" spans="1:11">
      <c r="A846" s="4" t="s">
        <v>130</v>
      </c>
      <c r="B846" s="4">
        <v>2019</v>
      </c>
      <c r="C846" s="24">
        <v>43800</v>
      </c>
      <c r="D846" s="4" t="s">
        <v>5879</v>
      </c>
      <c r="E846" s="4" t="s">
        <v>383</v>
      </c>
      <c r="F846" s="4">
        <v>2</v>
      </c>
      <c r="G846" s="4">
        <v>6</v>
      </c>
      <c r="H846" s="4" t="s">
        <v>137</v>
      </c>
      <c r="I846" s="4" t="s">
        <v>38</v>
      </c>
      <c r="J846" s="4"/>
      <c r="K846" s="4">
        <v>12</v>
      </c>
    </row>
    <row r="847" spans="1:11">
      <c r="A847" s="4" t="s">
        <v>103</v>
      </c>
      <c r="B847" s="4">
        <v>2020</v>
      </c>
      <c r="C847" s="24">
        <v>43778</v>
      </c>
      <c r="D847" s="4" t="s">
        <v>5879</v>
      </c>
      <c r="E847" s="4" t="s">
        <v>595</v>
      </c>
      <c r="F847" s="4">
        <v>1</v>
      </c>
      <c r="G847" s="4">
        <v>1</v>
      </c>
      <c r="H847" s="4" t="s">
        <v>78</v>
      </c>
      <c r="I847" s="4" t="s">
        <v>19</v>
      </c>
      <c r="J847" s="4">
        <v>28.5</v>
      </c>
      <c r="K847" s="4">
        <v>10</v>
      </c>
    </row>
    <row r="848" spans="1:11">
      <c r="A848" s="4" t="s">
        <v>103</v>
      </c>
      <c r="B848" s="4">
        <v>2020</v>
      </c>
      <c r="C848" s="24">
        <v>43778</v>
      </c>
      <c r="D848" s="4" t="s">
        <v>5879</v>
      </c>
      <c r="E848" s="4" t="s">
        <v>595</v>
      </c>
      <c r="F848" s="4">
        <v>1</v>
      </c>
      <c r="G848" s="4">
        <v>2</v>
      </c>
      <c r="H848" s="4" t="s">
        <v>24</v>
      </c>
      <c r="I848" s="4" t="s">
        <v>25</v>
      </c>
      <c r="J848" s="4">
        <v>21.2</v>
      </c>
      <c r="K848" s="4">
        <v>19</v>
      </c>
    </row>
    <row r="849" spans="1:11">
      <c r="A849" s="4" t="s">
        <v>103</v>
      </c>
      <c r="B849" s="4">
        <v>2020</v>
      </c>
      <c r="C849" s="24">
        <v>43778</v>
      </c>
      <c r="D849" s="4" t="s">
        <v>5879</v>
      </c>
      <c r="E849" s="4" t="s">
        <v>595</v>
      </c>
      <c r="F849" s="4">
        <v>1</v>
      </c>
      <c r="G849" s="4">
        <v>3</v>
      </c>
      <c r="H849" s="4" t="s">
        <v>80</v>
      </c>
      <c r="I849" s="4" t="s">
        <v>65</v>
      </c>
      <c r="J849" s="4">
        <v>32.5</v>
      </c>
      <c r="K849" s="4">
        <v>8</v>
      </c>
    </row>
    <row r="850" spans="1:11">
      <c r="A850" s="4" t="s">
        <v>103</v>
      </c>
      <c r="B850" s="4">
        <v>2020</v>
      </c>
      <c r="C850" s="24">
        <v>43778</v>
      </c>
      <c r="D850" s="4" t="s">
        <v>5879</v>
      </c>
      <c r="E850" s="4" t="s">
        <v>595</v>
      </c>
      <c r="F850" s="4">
        <v>1</v>
      </c>
      <c r="G850" s="4">
        <v>4</v>
      </c>
      <c r="H850" s="4" t="s">
        <v>101</v>
      </c>
      <c r="I850" s="4" t="s">
        <v>47</v>
      </c>
      <c r="J850" s="4">
        <v>25.7</v>
      </c>
      <c r="K850" s="4">
        <v>4</v>
      </c>
    </row>
    <row r="851" spans="1:11">
      <c r="A851" s="4" t="s">
        <v>103</v>
      </c>
      <c r="B851" s="4">
        <v>2020</v>
      </c>
      <c r="C851" s="24">
        <v>43778</v>
      </c>
      <c r="D851" s="4" t="s">
        <v>5879</v>
      </c>
      <c r="E851" s="4" t="s">
        <v>595</v>
      </c>
      <c r="F851" s="4">
        <v>1</v>
      </c>
      <c r="G851" s="4">
        <v>5</v>
      </c>
      <c r="H851" s="4" t="s">
        <v>160</v>
      </c>
      <c r="I851" s="4" t="s">
        <v>161</v>
      </c>
      <c r="J851" s="4">
        <v>22.6</v>
      </c>
      <c r="K851" s="4">
        <v>19</v>
      </c>
    </row>
    <row r="852" spans="1:11">
      <c r="A852" s="4" t="s">
        <v>103</v>
      </c>
      <c r="B852" s="4">
        <v>2020</v>
      </c>
      <c r="C852" s="24">
        <v>43778</v>
      </c>
      <c r="D852" s="4" t="s">
        <v>5879</v>
      </c>
      <c r="E852" s="4" t="s">
        <v>595</v>
      </c>
      <c r="F852" s="4">
        <v>2</v>
      </c>
      <c r="G852" s="4">
        <v>1</v>
      </c>
      <c r="H852" s="4" t="s">
        <v>23</v>
      </c>
      <c r="I852" s="4" t="s">
        <v>15</v>
      </c>
      <c r="J852" s="4">
        <v>22.1</v>
      </c>
      <c r="K852" s="4">
        <v>2</v>
      </c>
    </row>
    <row r="853" spans="1:11">
      <c r="A853" s="4" t="s">
        <v>103</v>
      </c>
      <c r="B853" s="4">
        <v>2020</v>
      </c>
      <c r="C853" s="24">
        <v>43778</v>
      </c>
      <c r="D853" s="4" t="s">
        <v>5879</v>
      </c>
      <c r="E853" s="4" t="s">
        <v>595</v>
      </c>
      <c r="F853" s="4">
        <v>2</v>
      </c>
      <c r="G853" s="4">
        <v>2</v>
      </c>
      <c r="H853" s="4" t="s">
        <v>5883</v>
      </c>
      <c r="I853" s="4" t="s">
        <v>49</v>
      </c>
      <c r="J853" s="4">
        <v>21.4</v>
      </c>
      <c r="K853" s="4">
        <v>25</v>
      </c>
    </row>
    <row r="854" spans="1:11">
      <c r="A854" s="4" t="s">
        <v>103</v>
      </c>
      <c r="B854" s="4">
        <v>2020</v>
      </c>
      <c r="C854" s="24">
        <v>43778</v>
      </c>
      <c r="D854" s="4" t="s">
        <v>5879</v>
      </c>
      <c r="E854" s="4" t="s">
        <v>595</v>
      </c>
      <c r="F854" s="4">
        <v>2</v>
      </c>
      <c r="G854" s="4">
        <v>3</v>
      </c>
      <c r="H854" s="4" t="s">
        <v>178</v>
      </c>
      <c r="I854" s="4" t="s">
        <v>159</v>
      </c>
      <c r="J854" s="4">
        <v>27.8</v>
      </c>
      <c r="K854" s="4">
        <v>13</v>
      </c>
    </row>
    <row r="855" spans="1:11">
      <c r="A855" s="4" t="s">
        <v>103</v>
      </c>
      <c r="B855" s="4">
        <v>2020</v>
      </c>
      <c r="C855" s="24">
        <v>43778</v>
      </c>
      <c r="D855" s="4" t="s">
        <v>5879</v>
      </c>
      <c r="E855" s="4" t="s">
        <v>595</v>
      </c>
      <c r="F855" s="4">
        <v>2</v>
      </c>
      <c r="G855" s="4">
        <v>4</v>
      </c>
      <c r="H855" s="4" t="s">
        <v>132</v>
      </c>
      <c r="I855" s="4" t="s">
        <v>65</v>
      </c>
      <c r="J855" s="4">
        <v>29.3</v>
      </c>
      <c r="K855" s="4">
        <v>13</v>
      </c>
    </row>
    <row r="856" spans="1:11">
      <c r="A856" s="4" t="s">
        <v>103</v>
      </c>
      <c r="B856" s="4">
        <v>2020</v>
      </c>
      <c r="C856" s="24">
        <v>43778</v>
      </c>
      <c r="D856" s="4" t="s">
        <v>5879</v>
      </c>
      <c r="E856" s="4" t="s">
        <v>595</v>
      </c>
      <c r="F856" s="4">
        <v>2</v>
      </c>
      <c r="G856" s="4">
        <v>5</v>
      </c>
      <c r="H856" s="4" t="s">
        <v>58</v>
      </c>
      <c r="I856" s="4" t="s">
        <v>59</v>
      </c>
      <c r="J856" s="4">
        <v>21.8</v>
      </c>
      <c r="K856" s="4">
        <v>25</v>
      </c>
    </row>
    <row r="857" spans="1:11">
      <c r="A857" s="4" t="s">
        <v>103</v>
      </c>
      <c r="B857" s="4">
        <v>2020</v>
      </c>
      <c r="C857" s="24">
        <v>43778</v>
      </c>
      <c r="D857" s="4" t="s">
        <v>5879</v>
      </c>
      <c r="E857" s="4" t="s">
        <v>595</v>
      </c>
      <c r="F857" s="4">
        <v>3</v>
      </c>
      <c r="G857" s="4">
        <v>1</v>
      </c>
      <c r="H857" s="4" t="s">
        <v>136</v>
      </c>
      <c r="I857" s="4" t="s">
        <v>25</v>
      </c>
      <c r="J857" s="4">
        <v>26.8</v>
      </c>
      <c r="K857" s="4">
        <v>1</v>
      </c>
    </row>
    <row r="858" spans="1:11">
      <c r="A858" s="4" t="s">
        <v>103</v>
      </c>
      <c r="B858" s="4">
        <v>2020</v>
      </c>
      <c r="C858" s="24">
        <v>43778</v>
      </c>
      <c r="D858" s="4" t="s">
        <v>5879</v>
      </c>
      <c r="E858" s="4" t="s">
        <v>595</v>
      </c>
      <c r="F858" s="4">
        <v>3</v>
      </c>
      <c r="G858" s="4">
        <v>2</v>
      </c>
      <c r="H858" s="4" t="s">
        <v>149</v>
      </c>
      <c r="I858" s="4" t="s">
        <v>56</v>
      </c>
      <c r="J858" s="4">
        <v>29.6</v>
      </c>
      <c r="K858" s="4">
        <v>19</v>
      </c>
    </row>
    <row r="859" spans="1:11">
      <c r="A859" s="4" t="s">
        <v>103</v>
      </c>
      <c r="B859" s="4">
        <v>2020</v>
      </c>
      <c r="C859" s="24">
        <v>43778</v>
      </c>
      <c r="D859" s="4" t="s">
        <v>5879</v>
      </c>
      <c r="E859" s="4" t="s">
        <v>595</v>
      </c>
      <c r="F859" s="4">
        <v>3</v>
      </c>
      <c r="G859" s="4">
        <v>3</v>
      </c>
      <c r="H859" s="4" t="s">
        <v>16</v>
      </c>
      <c r="I859" s="4" t="s">
        <v>17</v>
      </c>
      <c r="J859" s="4">
        <v>20.5</v>
      </c>
      <c r="K859" s="4">
        <v>3</v>
      </c>
    </row>
    <row r="860" spans="1:11">
      <c r="A860" s="4" t="s">
        <v>103</v>
      </c>
      <c r="B860" s="4">
        <v>2020</v>
      </c>
      <c r="C860" s="24">
        <v>43778</v>
      </c>
      <c r="D860" s="4" t="s">
        <v>5879</v>
      </c>
      <c r="E860" s="4" t="s">
        <v>595</v>
      </c>
      <c r="F860" s="4">
        <v>3</v>
      </c>
      <c r="G860" s="4">
        <v>4</v>
      </c>
      <c r="H860" s="4" t="s">
        <v>151</v>
      </c>
      <c r="I860" s="4" t="s">
        <v>63</v>
      </c>
      <c r="J860" s="4">
        <v>22.2</v>
      </c>
      <c r="K860" s="4">
        <v>19</v>
      </c>
    </row>
    <row r="861" spans="1:11">
      <c r="A861" s="4" t="s">
        <v>103</v>
      </c>
      <c r="B861" s="4">
        <v>2020</v>
      </c>
      <c r="C861" s="24">
        <v>43778</v>
      </c>
      <c r="D861" s="4" t="s">
        <v>5879</v>
      </c>
      <c r="E861" s="4" t="s">
        <v>595</v>
      </c>
      <c r="F861" s="4">
        <v>3</v>
      </c>
      <c r="G861" s="4">
        <v>5</v>
      </c>
      <c r="H861" s="4" t="s">
        <v>147</v>
      </c>
      <c r="I861" s="4" t="s">
        <v>148</v>
      </c>
      <c r="J861" s="4">
        <v>21.5</v>
      </c>
      <c r="K861" s="4">
        <v>13</v>
      </c>
    </row>
    <row r="862" spans="1:11">
      <c r="A862" s="4" t="s">
        <v>103</v>
      </c>
      <c r="B862" s="4">
        <v>2020</v>
      </c>
      <c r="C862" s="24">
        <v>43778</v>
      </c>
      <c r="D862" s="4" t="s">
        <v>5879</v>
      </c>
      <c r="E862" s="4" t="s">
        <v>595</v>
      </c>
      <c r="F862" s="4">
        <v>4</v>
      </c>
      <c r="G862" s="4">
        <v>1</v>
      </c>
      <c r="H862" s="4" t="s">
        <v>34</v>
      </c>
      <c r="I862" s="4" t="s">
        <v>19</v>
      </c>
      <c r="J862" s="4">
        <v>32.200000000000003</v>
      </c>
      <c r="K862" s="4">
        <v>12</v>
      </c>
    </row>
    <row r="863" spans="1:11">
      <c r="A863" s="4" t="s">
        <v>103</v>
      </c>
      <c r="B863" s="4">
        <v>2020</v>
      </c>
      <c r="C863" s="24">
        <v>43778</v>
      </c>
      <c r="D863" s="4" t="s">
        <v>5879</v>
      </c>
      <c r="E863" s="4" t="s">
        <v>595</v>
      </c>
      <c r="F863" s="4">
        <v>4</v>
      </c>
      <c r="G863" s="4">
        <v>2</v>
      </c>
      <c r="H863" s="4" t="s">
        <v>20</v>
      </c>
      <c r="I863" s="4" t="s">
        <v>21</v>
      </c>
      <c r="J863" s="4">
        <v>24.2</v>
      </c>
      <c r="K863" s="4">
        <v>13</v>
      </c>
    </row>
    <row r="864" spans="1:11">
      <c r="A864" s="4" t="s">
        <v>103</v>
      </c>
      <c r="B864" s="4">
        <v>2020</v>
      </c>
      <c r="C864" s="24">
        <v>43778</v>
      </c>
      <c r="D864" s="4" t="s">
        <v>5879</v>
      </c>
      <c r="E864" s="4" t="s">
        <v>595</v>
      </c>
      <c r="F864" s="4">
        <v>4</v>
      </c>
      <c r="G864" s="4">
        <v>3</v>
      </c>
      <c r="H864" s="4" t="s">
        <v>5856</v>
      </c>
      <c r="I864" s="4" t="s">
        <v>53</v>
      </c>
      <c r="J864" s="4">
        <v>22.8</v>
      </c>
      <c r="K864" s="4">
        <v>6</v>
      </c>
    </row>
    <row r="865" spans="1:11">
      <c r="A865" s="4" t="s">
        <v>103</v>
      </c>
      <c r="B865" s="4">
        <v>2020</v>
      </c>
      <c r="C865" s="24">
        <v>43778</v>
      </c>
      <c r="D865" s="4" t="s">
        <v>5879</v>
      </c>
      <c r="E865" s="4" t="s">
        <v>595</v>
      </c>
      <c r="F865" s="4">
        <v>4</v>
      </c>
      <c r="G865" s="4">
        <v>4</v>
      </c>
      <c r="H865" s="4" t="s">
        <v>50</v>
      </c>
      <c r="I865" s="4" t="s">
        <v>51</v>
      </c>
      <c r="J865" s="4">
        <v>23.1</v>
      </c>
      <c r="K865" s="4">
        <v>19</v>
      </c>
    </row>
    <row r="866" spans="1:11">
      <c r="A866" s="4" t="s">
        <v>103</v>
      </c>
      <c r="B866" s="4">
        <v>2020</v>
      </c>
      <c r="C866" s="24">
        <v>43778</v>
      </c>
      <c r="D866" s="4" t="s">
        <v>5879</v>
      </c>
      <c r="E866" s="4" t="s">
        <v>595</v>
      </c>
      <c r="F866" s="4">
        <v>4</v>
      </c>
      <c r="G866" s="4">
        <v>5</v>
      </c>
      <c r="H866" s="4" t="s">
        <v>543</v>
      </c>
      <c r="I866" s="4" t="s">
        <v>145</v>
      </c>
      <c r="J866" s="4">
        <v>31.9</v>
      </c>
      <c r="K866" s="4">
        <v>25</v>
      </c>
    </row>
    <row r="867" spans="1:11">
      <c r="A867" s="4" t="s">
        <v>103</v>
      </c>
      <c r="B867" s="4">
        <v>2020</v>
      </c>
      <c r="C867" s="24">
        <v>43778</v>
      </c>
      <c r="D867" s="4" t="s">
        <v>5879</v>
      </c>
      <c r="E867" s="4" t="s">
        <v>595</v>
      </c>
      <c r="F867" s="4">
        <v>5</v>
      </c>
      <c r="G867" s="4">
        <v>1</v>
      </c>
      <c r="H867" s="4" t="s">
        <v>113</v>
      </c>
      <c r="I867" s="4" t="s">
        <v>121</v>
      </c>
      <c r="J867" s="4">
        <v>25</v>
      </c>
      <c r="K867" s="4">
        <v>5</v>
      </c>
    </row>
    <row r="868" spans="1:11">
      <c r="A868" s="4" t="s">
        <v>103</v>
      </c>
      <c r="B868" s="4">
        <v>2020</v>
      </c>
      <c r="C868" s="24">
        <v>43778</v>
      </c>
      <c r="D868" s="4" t="s">
        <v>5879</v>
      </c>
      <c r="E868" s="4" t="s">
        <v>595</v>
      </c>
      <c r="F868" s="4">
        <v>5</v>
      </c>
      <c r="G868" s="4">
        <v>2</v>
      </c>
      <c r="H868" s="4" t="s">
        <v>14</v>
      </c>
      <c r="I868" s="4" t="s">
        <v>15</v>
      </c>
      <c r="J868" s="4">
        <v>19.8</v>
      </c>
      <c r="K868" s="4">
        <v>9</v>
      </c>
    </row>
    <row r="869" spans="1:11">
      <c r="A869" s="4" t="s">
        <v>103</v>
      </c>
      <c r="B869" s="4">
        <v>2020</v>
      </c>
      <c r="C869" s="24">
        <v>43778</v>
      </c>
      <c r="D869" s="4" t="s">
        <v>5879</v>
      </c>
      <c r="E869" s="4" t="s">
        <v>595</v>
      </c>
      <c r="F869" s="4">
        <v>5</v>
      </c>
      <c r="G869" s="4">
        <v>3</v>
      </c>
      <c r="H869" s="4" t="s">
        <v>137</v>
      </c>
      <c r="I869" s="4" t="s">
        <v>38</v>
      </c>
      <c r="J869" s="4">
        <v>28.8</v>
      </c>
      <c r="K869" s="4">
        <v>13</v>
      </c>
    </row>
    <row r="870" spans="1:11">
      <c r="A870" s="4" t="s">
        <v>103</v>
      </c>
      <c r="B870" s="4">
        <v>2020</v>
      </c>
      <c r="C870" s="24">
        <v>43778</v>
      </c>
      <c r="D870" s="4" t="s">
        <v>5879</v>
      </c>
      <c r="E870" s="4" t="s">
        <v>595</v>
      </c>
      <c r="F870" s="4">
        <v>5</v>
      </c>
      <c r="G870" s="4">
        <v>4</v>
      </c>
      <c r="H870" s="4" t="s">
        <v>83</v>
      </c>
      <c r="I870" s="4" t="s">
        <v>67</v>
      </c>
      <c r="J870" s="4">
        <v>27.2</v>
      </c>
      <c r="K870" s="4">
        <v>13</v>
      </c>
    </row>
    <row r="871" spans="1:11">
      <c r="A871" s="4" t="s">
        <v>103</v>
      </c>
      <c r="B871" s="4">
        <v>2020</v>
      </c>
      <c r="C871" s="24">
        <v>43778</v>
      </c>
      <c r="D871" s="4" t="s">
        <v>5879</v>
      </c>
      <c r="E871" s="4" t="s">
        <v>595</v>
      </c>
      <c r="F871" s="4">
        <v>5</v>
      </c>
      <c r="G871" s="4">
        <v>5</v>
      </c>
      <c r="H871" s="4" t="s">
        <v>84</v>
      </c>
      <c r="I871" s="4" t="s">
        <v>85</v>
      </c>
      <c r="J871" s="4">
        <v>27</v>
      </c>
      <c r="K871" s="4">
        <v>25</v>
      </c>
    </row>
    <row r="872" spans="1:11">
      <c r="A872" s="4" t="s">
        <v>103</v>
      </c>
      <c r="B872" s="4">
        <v>2020</v>
      </c>
      <c r="C872" s="24">
        <v>43778</v>
      </c>
      <c r="D872" s="4" t="s">
        <v>5879</v>
      </c>
      <c r="E872" s="4" t="s">
        <v>595</v>
      </c>
      <c r="F872" s="4">
        <v>6</v>
      </c>
      <c r="G872" s="4">
        <v>1</v>
      </c>
      <c r="H872" s="4" t="s">
        <v>164</v>
      </c>
      <c r="I872" s="4" t="s">
        <v>36</v>
      </c>
      <c r="J872" s="4">
        <v>25.8</v>
      </c>
      <c r="K872" s="4">
        <v>7</v>
      </c>
    </row>
    <row r="873" spans="1:11">
      <c r="A873" s="4" t="s">
        <v>103</v>
      </c>
      <c r="B873" s="4">
        <v>2020</v>
      </c>
      <c r="C873" s="24">
        <v>43778</v>
      </c>
      <c r="D873" s="4" t="s">
        <v>5879</v>
      </c>
      <c r="E873" s="4" t="s">
        <v>595</v>
      </c>
      <c r="F873" s="4">
        <v>6</v>
      </c>
      <c r="G873" s="4">
        <v>2</v>
      </c>
      <c r="H873" s="4" t="s">
        <v>5882</v>
      </c>
      <c r="I873" s="4" t="s">
        <v>123</v>
      </c>
      <c r="J873" s="4">
        <v>36.9</v>
      </c>
      <c r="K873" s="4">
        <v>25</v>
      </c>
    </row>
    <row r="874" spans="1:11">
      <c r="A874" s="4" t="s">
        <v>103</v>
      </c>
      <c r="B874" s="4">
        <v>2020</v>
      </c>
      <c r="C874" s="24">
        <v>43778</v>
      </c>
      <c r="D874" s="4" t="s">
        <v>5879</v>
      </c>
      <c r="E874" s="4" t="s">
        <v>595</v>
      </c>
      <c r="F874" s="4">
        <v>6</v>
      </c>
      <c r="G874" s="4">
        <v>3</v>
      </c>
      <c r="H874" s="4" t="s">
        <v>150</v>
      </c>
      <c r="I874" s="4" t="s">
        <v>31</v>
      </c>
      <c r="J874" s="4">
        <v>31.3</v>
      </c>
      <c r="K874" s="4">
        <v>11</v>
      </c>
    </row>
    <row r="875" spans="1:11">
      <c r="A875" s="4" t="s">
        <v>103</v>
      </c>
      <c r="B875" s="4">
        <v>2020</v>
      </c>
      <c r="C875" s="24">
        <v>43778</v>
      </c>
      <c r="D875" s="4" t="s">
        <v>5879</v>
      </c>
      <c r="E875" s="4" t="s">
        <v>595</v>
      </c>
      <c r="F875" s="4">
        <v>6</v>
      </c>
      <c r="G875" s="4">
        <v>4</v>
      </c>
      <c r="H875" s="4" t="s">
        <v>60</v>
      </c>
      <c r="I875" s="4" t="s">
        <v>61</v>
      </c>
      <c r="J875" s="4">
        <v>31.3</v>
      </c>
      <c r="K875" s="4">
        <v>25</v>
      </c>
    </row>
    <row r="876" spans="1:11">
      <c r="A876" s="4" t="s">
        <v>103</v>
      </c>
      <c r="B876" s="4">
        <v>2020</v>
      </c>
      <c r="C876" s="24">
        <v>43778</v>
      </c>
      <c r="D876" s="4" t="s">
        <v>5879</v>
      </c>
      <c r="E876" s="4" t="s">
        <v>595</v>
      </c>
      <c r="F876" s="4">
        <v>6</v>
      </c>
      <c r="G876" s="4">
        <v>5</v>
      </c>
      <c r="H876" s="4" t="s">
        <v>39</v>
      </c>
      <c r="I876" s="4" t="s">
        <v>40</v>
      </c>
      <c r="J876" s="4">
        <v>25.2</v>
      </c>
      <c r="K876" s="4">
        <v>19</v>
      </c>
    </row>
    <row r="877" spans="1:11">
      <c r="A877" s="4" t="s">
        <v>103</v>
      </c>
      <c r="B877" s="4">
        <v>2020</v>
      </c>
      <c r="C877" s="24">
        <v>43778</v>
      </c>
      <c r="D877" s="4" t="s">
        <v>5879</v>
      </c>
      <c r="E877" s="4" t="s">
        <v>595</v>
      </c>
      <c r="F877" s="4">
        <v>6</v>
      </c>
      <c r="G877" s="4">
        <v>6</v>
      </c>
      <c r="H877" s="4" t="s">
        <v>76</v>
      </c>
      <c r="I877" s="4" t="s">
        <v>38</v>
      </c>
      <c r="J877" s="4">
        <v>20.7</v>
      </c>
      <c r="K877" s="4">
        <v>31</v>
      </c>
    </row>
    <row r="878" spans="1:11">
      <c r="A878" s="4" t="s">
        <v>103</v>
      </c>
      <c r="B878" s="4">
        <v>2020</v>
      </c>
      <c r="C878" s="24">
        <v>43778</v>
      </c>
      <c r="D878" s="4" t="s">
        <v>5879</v>
      </c>
      <c r="E878" s="4" t="s">
        <v>5868</v>
      </c>
      <c r="F878" s="4">
        <v>1</v>
      </c>
      <c r="G878" s="4">
        <v>1</v>
      </c>
      <c r="H878" s="4" t="s">
        <v>150</v>
      </c>
      <c r="I878" s="4" t="s">
        <v>31</v>
      </c>
      <c r="J878" s="4">
        <v>31.3</v>
      </c>
      <c r="K878" s="4">
        <v>11</v>
      </c>
    </row>
    <row r="879" spans="1:11">
      <c r="A879" s="4" t="s">
        <v>103</v>
      </c>
      <c r="B879" s="4">
        <v>2020</v>
      </c>
      <c r="C879" s="24">
        <v>43778</v>
      </c>
      <c r="D879" s="4" t="s">
        <v>5879</v>
      </c>
      <c r="E879" s="4" t="s">
        <v>5868</v>
      </c>
      <c r="F879" s="4">
        <v>1</v>
      </c>
      <c r="G879" s="4">
        <v>2</v>
      </c>
      <c r="H879" s="4" t="s">
        <v>132</v>
      </c>
      <c r="I879" s="4" t="s">
        <v>65</v>
      </c>
      <c r="J879" s="4">
        <v>29.3</v>
      </c>
      <c r="K879" s="4">
        <v>13</v>
      </c>
    </row>
    <row r="880" spans="1:11">
      <c r="A880" s="4" t="s">
        <v>103</v>
      </c>
      <c r="B880" s="4">
        <v>2020</v>
      </c>
      <c r="C880" s="24">
        <v>43778</v>
      </c>
      <c r="D880" s="4" t="s">
        <v>5879</v>
      </c>
      <c r="E880" s="4" t="s">
        <v>5868</v>
      </c>
      <c r="F880" s="4">
        <v>1</v>
      </c>
      <c r="G880" s="4">
        <v>3</v>
      </c>
      <c r="H880" s="4" t="s">
        <v>24</v>
      </c>
      <c r="I880" s="4" t="s">
        <v>25</v>
      </c>
      <c r="J880" s="4">
        <v>21.2</v>
      </c>
      <c r="K880" s="4">
        <v>19</v>
      </c>
    </row>
    <row r="881" spans="1:11">
      <c r="A881" s="4" t="s">
        <v>103</v>
      </c>
      <c r="B881" s="4">
        <v>2020</v>
      </c>
      <c r="C881" s="24">
        <v>43778</v>
      </c>
      <c r="D881" s="4" t="s">
        <v>5879</v>
      </c>
      <c r="E881" s="4" t="s">
        <v>5868</v>
      </c>
      <c r="F881" s="4">
        <v>1</v>
      </c>
      <c r="G881" s="4">
        <v>4</v>
      </c>
      <c r="H881" s="4" t="s">
        <v>84</v>
      </c>
      <c r="I881" s="4" t="s">
        <v>85</v>
      </c>
      <c r="J881" s="4">
        <v>27</v>
      </c>
      <c r="K881" s="4">
        <v>25</v>
      </c>
    </row>
    <row r="882" spans="1:11">
      <c r="A882" s="4" t="s">
        <v>103</v>
      </c>
      <c r="B882" s="4">
        <v>2020</v>
      </c>
      <c r="C882" s="24">
        <v>43778</v>
      </c>
      <c r="D882" s="4" t="s">
        <v>5879</v>
      </c>
      <c r="E882" s="4" t="s">
        <v>5868</v>
      </c>
      <c r="F882" s="4">
        <v>2</v>
      </c>
      <c r="G882" s="4">
        <v>1</v>
      </c>
      <c r="H882" s="4" t="s">
        <v>101</v>
      </c>
      <c r="I882" s="4" t="s">
        <v>47</v>
      </c>
      <c r="J882" s="4">
        <v>25.7</v>
      </c>
      <c r="K882" s="4">
        <v>4</v>
      </c>
    </row>
    <row r="883" spans="1:11">
      <c r="A883" s="4" t="s">
        <v>103</v>
      </c>
      <c r="B883" s="4">
        <v>2020</v>
      </c>
      <c r="C883" s="24">
        <v>43778</v>
      </c>
      <c r="D883" s="4" t="s">
        <v>5879</v>
      </c>
      <c r="E883" s="4" t="s">
        <v>5868</v>
      </c>
      <c r="F883" s="4">
        <v>2</v>
      </c>
      <c r="G883" s="4">
        <v>2</v>
      </c>
      <c r="H883" s="4" t="s">
        <v>137</v>
      </c>
      <c r="I883" s="4" t="s">
        <v>38</v>
      </c>
      <c r="J883" s="4">
        <v>28.8</v>
      </c>
      <c r="K883" s="4">
        <v>13</v>
      </c>
    </row>
    <row r="884" spans="1:11">
      <c r="A884" s="4" t="s">
        <v>103</v>
      </c>
      <c r="B884" s="4">
        <v>2020</v>
      </c>
      <c r="C884" s="24">
        <v>43778</v>
      </c>
      <c r="D884" s="4" t="s">
        <v>5879</v>
      </c>
      <c r="E884" s="4" t="s">
        <v>5868</v>
      </c>
      <c r="F884" s="4">
        <v>2</v>
      </c>
      <c r="G884" s="4">
        <v>3</v>
      </c>
      <c r="H884" s="4" t="s">
        <v>39</v>
      </c>
      <c r="I884" s="4" t="s">
        <v>40</v>
      </c>
      <c r="J884" s="4">
        <v>25.2</v>
      </c>
      <c r="K884" s="4">
        <v>19</v>
      </c>
    </row>
    <row r="885" spans="1:11">
      <c r="A885" s="4" t="s">
        <v>103</v>
      </c>
      <c r="B885" s="4">
        <v>2020</v>
      </c>
      <c r="C885" s="24">
        <v>43778</v>
      </c>
      <c r="D885" s="4" t="s">
        <v>5879</v>
      </c>
      <c r="E885" s="4" t="s">
        <v>5868</v>
      </c>
      <c r="F885" s="4">
        <v>2</v>
      </c>
      <c r="G885" s="4">
        <v>4</v>
      </c>
      <c r="H885" s="4" t="s">
        <v>5883</v>
      </c>
      <c r="I885" s="4" t="s">
        <v>49</v>
      </c>
      <c r="J885" s="4">
        <v>21.4</v>
      </c>
      <c r="K885" s="4">
        <v>25</v>
      </c>
    </row>
    <row r="886" spans="1:11">
      <c r="A886" s="4" t="s">
        <v>103</v>
      </c>
      <c r="B886" s="4">
        <v>2020</v>
      </c>
      <c r="C886" s="24">
        <v>43778</v>
      </c>
      <c r="D886" s="4" t="s">
        <v>5879</v>
      </c>
      <c r="E886" s="4" t="s">
        <v>5868</v>
      </c>
      <c r="F886" s="4">
        <v>3</v>
      </c>
      <c r="G886" s="4">
        <v>1</v>
      </c>
      <c r="H886" s="4" t="s">
        <v>5856</v>
      </c>
      <c r="I886" s="4" t="s">
        <v>53</v>
      </c>
      <c r="J886" s="4">
        <v>22.8</v>
      </c>
      <c r="K886" s="4">
        <v>6</v>
      </c>
    </row>
    <row r="887" spans="1:11">
      <c r="A887" s="4" t="s">
        <v>103</v>
      </c>
      <c r="B887" s="4">
        <v>2020</v>
      </c>
      <c r="C887" s="24">
        <v>43778</v>
      </c>
      <c r="D887" s="4" t="s">
        <v>5879</v>
      </c>
      <c r="E887" s="4" t="s">
        <v>5868</v>
      </c>
      <c r="F887" s="4">
        <v>3</v>
      </c>
      <c r="G887" s="4">
        <v>2</v>
      </c>
      <c r="H887" s="4" t="s">
        <v>83</v>
      </c>
      <c r="I887" s="4" t="s">
        <v>67</v>
      </c>
      <c r="J887" s="4">
        <v>27.2</v>
      </c>
      <c r="K887" s="4">
        <v>13</v>
      </c>
    </row>
    <row r="888" spans="1:11">
      <c r="A888" s="4" t="s">
        <v>103</v>
      </c>
      <c r="B888" s="4">
        <v>2020</v>
      </c>
      <c r="C888" s="24">
        <v>43778</v>
      </c>
      <c r="D888" s="4" t="s">
        <v>5879</v>
      </c>
      <c r="E888" s="4" t="s">
        <v>5868</v>
      </c>
      <c r="F888" s="4">
        <v>3</v>
      </c>
      <c r="G888" s="4">
        <v>3</v>
      </c>
      <c r="H888" s="4" t="s">
        <v>149</v>
      </c>
      <c r="I888" s="4" t="s">
        <v>56</v>
      </c>
      <c r="J888" s="4">
        <v>29.6</v>
      </c>
      <c r="K888" s="4">
        <v>19</v>
      </c>
    </row>
    <row r="889" spans="1:11">
      <c r="A889" s="4" t="s">
        <v>103</v>
      </c>
      <c r="B889" s="4">
        <v>2020</v>
      </c>
      <c r="C889" s="24">
        <v>43778</v>
      </c>
      <c r="D889" s="4" t="s">
        <v>5879</v>
      </c>
      <c r="E889" s="4" t="s">
        <v>5868</v>
      </c>
      <c r="F889" s="4">
        <v>3</v>
      </c>
      <c r="G889" s="4">
        <v>4</v>
      </c>
      <c r="H889" s="4" t="s">
        <v>58</v>
      </c>
      <c r="I889" s="4" t="s">
        <v>59</v>
      </c>
      <c r="J889" s="4">
        <v>21.8</v>
      </c>
      <c r="K889" s="4">
        <v>25</v>
      </c>
    </row>
    <row r="890" spans="1:11">
      <c r="A890" s="4" t="s">
        <v>103</v>
      </c>
      <c r="B890" s="4">
        <v>2020</v>
      </c>
      <c r="C890" s="24">
        <v>43778</v>
      </c>
      <c r="D890" s="4" t="s">
        <v>5879</v>
      </c>
      <c r="E890" s="4" t="s">
        <v>5868</v>
      </c>
      <c r="F890" s="4">
        <v>4</v>
      </c>
      <c r="G890" s="4">
        <v>1</v>
      </c>
      <c r="H890" s="4" t="s">
        <v>16</v>
      </c>
      <c r="I890" s="4" t="s">
        <v>17</v>
      </c>
      <c r="J890" s="4">
        <v>20.5</v>
      </c>
      <c r="K890" s="4">
        <v>3</v>
      </c>
    </row>
    <row r="891" spans="1:11">
      <c r="A891" s="4" t="s">
        <v>103</v>
      </c>
      <c r="B891" s="4">
        <v>2020</v>
      </c>
      <c r="C891" s="24">
        <v>43778</v>
      </c>
      <c r="D891" s="4" t="s">
        <v>5879</v>
      </c>
      <c r="E891" s="4" t="s">
        <v>5868</v>
      </c>
      <c r="F891" s="4">
        <v>4</v>
      </c>
      <c r="G891" s="4">
        <v>2</v>
      </c>
      <c r="H891" s="4" t="s">
        <v>20</v>
      </c>
      <c r="I891" s="4" t="s">
        <v>21</v>
      </c>
      <c r="J891" s="4">
        <v>24.2</v>
      </c>
      <c r="K891" s="4">
        <v>13</v>
      </c>
    </row>
    <row r="892" spans="1:11">
      <c r="A892" s="4" t="s">
        <v>103</v>
      </c>
      <c r="B892" s="4">
        <v>2020</v>
      </c>
      <c r="C892" s="24">
        <v>43778</v>
      </c>
      <c r="D892" s="4" t="s">
        <v>5879</v>
      </c>
      <c r="E892" s="4" t="s">
        <v>5868</v>
      </c>
      <c r="F892" s="4">
        <v>4</v>
      </c>
      <c r="G892" s="4">
        <v>3</v>
      </c>
      <c r="H892" s="4" t="s">
        <v>160</v>
      </c>
      <c r="I892" s="4" t="s">
        <v>161</v>
      </c>
      <c r="J892" s="4">
        <v>22.6</v>
      </c>
      <c r="K892" s="4">
        <v>19</v>
      </c>
    </row>
    <row r="893" spans="1:11">
      <c r="A893" s="4" t="s">
        <v>103</v>
      </c>
      <c r="B893" s="4">
        <v>2020</v>
      </c>
      <c r="C893" s="24">
        <v>43778</v>
      </c>
      <c r="D893" s="4" t="s">
        <v>5879</v>
      </c>
      <c r="E893" s="4" t="s">
        <v>5868</v>
      </c>
      <c r="F893" s="4">
        <v>4</v>
      </c>
      <c r="G893" s="4">
        <v>4</v>
      </c>
      <c r="H893" s="4" t="s">
        <v>60</v>
      </c>
      <c r="I893" s="4" t="s">
        <v>61</v>
      </c>
      <c r="J893" s="4">
        <v>31.3</v>
      </c>
      <c r="K893" s="4">
        <v>25</v>
      </c>
    </row>
    <row r="894" spans="1:11">
      <c r="A894" s="4" t="s">
        <v>103</v>
      </c>
      <c r="B894" s="4">
        <v>2020</v>
      </c>
      <c r="C894" s="24">
        <v>43778</v>
      </c>
      <c r="D894" s="4" t="s">
        <v>5879</v>
      </c>
      <c r="E894" s="4" t="s">
        <v>5868</v>
      </c>
      <c r="F894" s="4">
        <v>5</v>
      </c>
      <c r="G894" s="4">
        <v>1</v>
      </c>
      <c r="H894" s="4" t="s">
        <v>14</v>
      </c>
      <c r="I894" s="4" t="s">
        <v>15</v>
      </c>
      <c r="J894" s="4">
        <v>19.8</v>
      </c>
      <c r="K894" s="4">
        <v>9</v>
      </c>
    </row>
    <row r="895" spans="1:11">
      <c r="A895" s="4" t="s">
        <v>103</v>
      </c>
      <c r="B895" s="4">
        <v>2020</v>
      </c>
      <c r="C895" s="24">
        <v>43778</v>
      </c>
      <c r="D895" s="4" t="s">
        <v>5879</v>
      </c>
      <c r="E895" s="4" t="s">
        <v>5868</v>
      </c>
      <c r="F895" s="4">
        <v>5</v>
      </c>
      <c r="G895" s="4">
        <v>2</v>
      </c>
      <c r="H895" s="4" t="s">
        <v>178</v>
      </c>
      <c r="I895" s="4" t="s">
        <v>159</v>
      </c>
      <c r="J895" s="4">
        <v>27.8</v>
      </c>
      <c r="K895" s="4">
        <v>13</v>
      </c>
    </row>
    <row r="896" spans="1:11">
      <c r="A896" s="4" t="s">
        <v>103</v>
      </c>
      <c r="B896" s="4">
        <v>2020</v>
      </c>
      <c r="C896" s="24">
        <v>43778</v>
      </c>
      <c r="D896" s="4" t="s">
        <v>5879</v>
      </c>
      <c r="E896" s="4" t="s">
        <v>5868</v>
      </c>
      <c r="F896" s="4">
        <v>5</v>
      </c>
      <c r="G896" s="4">
        <v>3</v>
      </c>
      <c r="H896" s="4" t="s">
        <v>151</v>
      </c>
      <c r="I896" s="4" t="s">
        <v>63</v>
      </c>
      <c r="J896" s="4">
        <v>22.2</v>
      </c>
      <c r="K896" s="4">
        <v>19</v>
      </c>
    </row>
    <row r="897" spans="1:11">
      <c r="A897" s="4" t="s">
        <v>103</v>
      </c>
      <c r="B897" s="4">
        <v>2020</v>
      </c>
      <c r="C897" s="24">
        <v>43778</v>
      </c>
      <c r="D897" s="4" t="s">
        <v>5879</v>
      </c>
      <c r="E897" s="4" t="s">
        <v>5868</v>
      </c>
      <c r="F897" s="4">
        <v>5</v>
      </c>
      <c r="G897" s="4">
        <v>4</v>
      </c>
      <c r="H897" s="4" t="s">
        <v>543</v>
      </c>
      <c r="I897" s="4" t="s">
        <v>145</v>
      </c>
      <c r="J897" s="4">
        <v>31.9</v>
      </c>
      <c r="K897" s="4">
        <v>25</v>
      </c>
    </row>
    <row r="898" spans="1:11">
      <c r="A898" s="4" t="s">
        <v>103</v>
      </c>
      <c r="B898" s="4">
        <v>2020</v>
      </c>
      <c r="C898" s="24">
        <v>43778</v>
      </c>
      <c r="D898" s="4" t="s">
        <v>5879</v>
      </c>
      <c r="E898" s="4" t="s">
        <v>5868</v>
      </c>
      <c r="F898" s="4">
        <v>5</v>
      </c>
      <c r="G898" s="4">
        <v>5</v>
      </c>
      <c r="H898" s="4" t="s">
        <v>76</v>
      </c>
      <c r="I898" s="4" t="s">
        <v>38</v>
      </c>
      <c r="J898" s="4">
        <v>20.7</v>
      </c>
      <c r="K898" s="4">
        <v>31</v>
      </c>
    </row>
    <row r="899" spans="1:11">
      <c r="A899" s="4" t="s">
        <v>103</v>
      </c>
      <c r="B899" s="4">
        <v>2020</v>
      </c>
      <c r="C899" s="24">
        <v>43778</v>
      </c>
      <c r="D899" s="4" t="s">
        <v>5879</v>
      </c>
      <c r="E899" s="4" t="s">
        <v>5868</v>
      </c>
      <c r="F899" s="4">
        <v>6</v>
      </c>
      <c r="G899" s="4">
        <v>1</v>
      </c>
      <c r="H899" s="4" t="s">
        <v>80</v>
      </c>
      <c r="I899" s="4" t="s">
        <v>65</v>
      </c>
      <c r="J899" s="4">
        <v>32.5</v>
      </c>
      <c r="K899" s="4">
        <v>8</v>
      </c>
    </row>
    <row r="900" spans="1:11">
      <c r="A900" s="4" t="s">
        <v>103</v>
      </c>
      <c r="B900" s="4">
        <v>2020</v>
      </c>
      <c r="C900" s="24">
        <v>43778</v>
      </c>
      <c r="D900" s="4" t="s">
        <v>5879</v>
      </c>
      <c r="E900" s="4" t="s">
        <v>5868</v>
      </c>
      <c r="F900" s="4">
        <v>6</v>
      </c>
      <c r="G900" s="4">
        <v>2</v>
      </c>
      <c r="H900" s="4" t="s">
        <v>147</v>
      </c>
      <c r="I900" s="4" t="s">
        <v>148</v>
      </c>
      <c r="J900" s="4">
        <v>21.5</v>
      </c>
      <c r="K900" s="4">
        <v>13</v>
      </c>
    </row>
    <row r="901" spans="1:11">
      <c r="A901" s="4" t="s">
        <v>103</v>
      </c>
      <c r="B901" s="4">
        <v>2020</v>
      </c>
      <c r="C901" s="24">
        <v>43778</v>
      </c>
      <c r="D901" s="4" t="s">
        <v>5879</v>
      </c>
      <c r="E901" s="4" t="s">
        <v>5868</v>
      </c>
      <c r="F901" s="4">
        <v>6</v>
      </c>
      <c r="G901" s="4">
        <v>3</v>
      </c>
      <c r="H901" s="4" t="s">
        <v>50</v>
      </c>
      <c r="I901" s="4" t="s">
        <v>51</v>
      </c>
      <c r="J901" s="4">
        <v>23.1</v>
      </c>
      <c r="K901" s="4">
        <v>19</v>
      </c>
    </row>
    <row r="902" spans="1:11">
      <c r="A902" s="4" t="s">
        <v>103</v>
      </c>
      <c r="B902" s="4">
        <v>2020</v>
      </c>
      <c r="C902" s="24">
        <v>43778</v>
      </c>
      <c r="D902" s="4" t="s">
        <v>5879</v>
      </c>
      <c r="E902" s="4" t="s">
        <v>5868</v>
      </c>
      <c r="F902" s="4">
        <v>6</v>
      </c>
      <c r="G902" s="4">
        <v>4</v>
      </c>
      <c r="H902" s="4" t="s">
        <v>5882</v>
      </c>
      <c r="I902" s="4" t="s">
        <v>123</v>
      </c>
      <c r="J902" s="4">
        <v>36.9</v>
      </c>
      <c r="K902" s="4">
        <v>25</v>
      </c>
    </row>
    <row r="903" spans="1:11">
      <c r="A903" s="4" t="s">
        <v>103</v>
      </c>
      <c r="B903" s="4">
        <v>2020</v>
      </c>
      <c r="C903" s="24">
        <v>43778</v>
      </c>
      <c r="D903" s="4" t="s">
        <v>5879</v>
      </c>
      <c r="E903" s="4" t="s">
        <v>5869</v>
      </c>
      <c r="F903" s="4">
        <v>1</v>
      </c>
      <c r="G903" s="4">
        <v>1</v>
      </c>
      <c r="H903" s="4" t="s">
        <v>5856</v>
      </c>
      <c r="I903" s="4" t="s">
        <v>53</v>
      </c>
      <c r="J903" s="4">
        <v>22.8</v>
      </c>
      <c r="K903" s="4">
        <v>6</v>
      </c>
    </row>
    <row r="904" spans="1:11">
      <c r="A904" s="4" t="s">
        <v>103</v>
      </c>
      <c r="B904" s="4">
        <v>2020</v>
      </c>
      <c r="C904" s="24">
        <v>43778</v>
      </c>
      <c r="D904" s="4" t="s">
        <v>5879</v>
      </c>
      <c r="E904" s="4" t="s">
        <v>5869</v>
      </c>
      <c r="F904" s="4">
        <v>1</v>
      </c>
      <c r="G904" s="4">
        <v>2</v>
      </c>
      <c r="H904" s="4" t="s">
        <v>113</v>
      </c>
      <c r="I904" s="4" t="s">
        <v>121</v>
      </c>
      <c r="J904" s="4">
        <v>25</v>
      </c>
      <c r="K904" s="4">
        <v>5</v>
      </c>
    </row>
    <row r="905" spans="1:11">
      <c r="A905" s="4" t="s">
        <v>103</v>
      </c>
      <c r="B905" s="4">
        <v>2020</v>
      </c>
      <c r="C905" s="24">
        <v>43778</v>
      </c>
      <c r="D905" s="4" t="s">
        <v>5879</v>
      </c>
      <c r="E905" s="4" t="s">
        <v>5869</v>
      </c>
      <c r="F905" s="4">
        <v>1</v>
      </c>
      <c r="G905" s="4">
        <v>3</v>
      </c>
      <c r="H905" s="4" t="s">
        <v>101</v>
      </c>
      <c r="I905" s="4" t="s">
        <v>47</v>
      </c>
      <c r="J905" s="4">
        <v>25.7</v>
      </c>
      <c r="K905" s="4">
        <v>4</v>
      </c>
    </row>
    <row r="906" spans="1:11">
      <c r="A906" s="4" t="s">
        <v>103</v>
      </c>
      <c r="B906" s="4">
        <v>2020</v>
      </c>
      <c r="C906" s="24">
        <v>43778</v>
      </c>
      <c r="D906" s="4" t="s">
        <v>5879</v>
      </c>
      <c r="E906" s="4" t="s">
        <v>5869</v>
      </c>
      <c r="F906" s="4">
        <v>1</v>
      </c>
      <c r="G906" s="4">
        <v>4</v>
      </c>
      <c r="H906" s="4" t="s">
        <v>34</v>
      </c>
      <c r="I906" s="4" t="s">
        <v>19</v>
      </c>
      <c r="J906" s="4">
        <v>32.200000000000003</v>
      </c>
      <c r="K906" s="4">
        <v>12</v>
      </c>
    </row>
    <row r="907" spans="1:11">
      <c r="A907" s="4" t="s">
        <v>103</v>
      </c>
      <c r="B907" s="4">
        <v>2020</v>
      </c>
      <c r="C907" s="24">
        <v>43778</v>
      </c>
      <c r="D907" s="4" t="s">
        <v>5879</v>
      </c>
      <c r="E907" s="4" t="s">
        <v>5869</v>
      </c>
      <c r="F907" s="4">
        <v>1</v>
      </c>
      <c r="G907" s="4">
        <v>5</v>
      </c>
      <c r="H907" s="4" t="s">
        <v>78</v>
      </c>
      <c r="I907" s="4" t="s">
        <v>19</v>
      </c>
      <c r="J907" s="4">
        <v>28.5</v>
      </c>
      <c r="K907" s="4">
        <v>10</v>
      </c>
    </row>
    <row r="908" spans="1:11">
      <c r="A908" s="4" t="s">
        <v>103</v>
      </c>
      <c r="B908" s="4">
        <v>2020</v>
      </c>
      <c r="C908" s="24">
        <v>43778</v>
      </c>
      <c r="D908" s="4" t="s">
        <v>5879</v>
      </c>
      <c r="E908" s="4" t="s">
        <v>5869</v>
      </c>
      <c r="F908" s="4">
        <v>1</v>
      </c>
      <c r="G908" s="4">
        <v>6</v>
      </c>
      <c r="H908" s="4" t="s">
        <v>80</v>
      </c>
      <c r="I908" s="4" t="s">
        <v>65</v>
      </c>
      <c r="J908" s="4">
        <v>32.5</v>
      </c>
      <c r="K908" s="4">
        <v>8</v>
      </c>
    </row>
    <row r="909" spans="1:11">
      <c r="A909" s="4" t="s">
        <v>103</v>
      </c>
      <c r="B909" s="4">
        <v>2020</v>
      </c>
      <c r="C909" s="24">
        <v>43778</v>
      </c>
      <c r="D909" s="4" t="s">
        <v>5879</v>
      </c>
      <c r="E909" s="4" t="s">
        <v>5869</v>
      </c>
      <c r="F909" s="4">
        <v>2</v>
      </c>
      <c r="G909" s="4">
        <v>1</v>
      </c>
      <c r="H909" s="4" t="s">
        <v>16</v>
      </c>
      <c r="I909" s="4" t="s">
        <v>17</v>
      </c>
      <c r="J909" s="4">
        <v>20.5</v>
      </c>
      <c r="K909" s="4">
        <v>3</v>
      </c>
    </row>
    <row r="910" spans="1:11">
      <c r="A910" s="4" t="s">
        <v>103</v>
      </c>
      <c r="B910" s="4">
        <v>2020</v>
      </c>
      <c r="C910" s="24">
        <v>43778</v>
      </c>
      <c r="D910" s="4" t="s">
        <v>5879</v>
      </c>
      <c r="E910" s="4" t="s">
        <v>5869</v>
      </c>
      <c r="F910" s="4">
        <v>2</v>
      </c>
      <c r="G910" s="4">
        <v>2</v>
      </c>
      <c r="H910" s="4" t="s">
        <v>23</v>
      </c>
      <c r="I910" s="4" t="s">
        <v>15</v>
      </c>
      <c r="J910" s="4">
        <v>22.1</v>
      </c>
      <c r="K910" s="4">
        <v>2</v>
      </c>
    </row>
    <row r="911" spans="1:11">
      <c r="A911" s="4" t="s">
        <v>103</v>
      </c>
      <c r="B911" s="4">
        <v>2020</v>
      </c>
      <c r="C911" s="24">
        <v>43778</v>
      </c>
      <c r="D911" s="4" t="s">
        <v>5879</v>
      </c>
      <c r="E911" s="4" t="s">
        <v>5869</v>
      </c>
      <c r="F911" s="4">
        <v>2</v>
      </c>
      <c r="G911" s="4">
        <v>3</v>
      </c>
      <c r="H911" s="4" t="s">
        <v>136</v>
      </c>
      <c r="I911" s="4" t="s">
        <v>25</v>
      </c>
      <c r="J911" s="4">
        <v>26.8</v>
      </c>
      <c r="K911" s="4">
        <v>1</v>
      </c>
    </row>
    <row r="912" spans="1:11">
      <c r="A912" s="4" t="s">
        <v>103</v>
      </c>
      <c r="B912" s="4">
        <v>2020</v>
      </c>
      <c r="C912" s="24">
        <v>43778</v>
      </c>
      <c r="D912" s="4" t="s">
        <v>5879</v>
      </c>
      <c r="E912" s="4" t="s">
        <v>5869</v>
      </c>
      <c r="F912" s="4">
        <v>2</v>
      </c>
      <c r="G912" s="4">
        <v>4</v>
      </c>
      <c r="H912" s="4" t="s">
        <v>14</v>
      </c>
      <c r="I912" s="4" t="s">
        <v>15</v>
      </c>
      <c r="J912" s="4">
        <v>19.8</v>
      </c>
      <c r="K912" s="4">
        <v>9</v>
      </c>
    </row>
    <row r="913" spans="1:11">
      <c r="A913" s="4" t="s">
        <v>103</v>
      </c>
      <c r="B913" s="4">
        <v>2020</v>
      </c>
      <c r="C913" s="24">
        <v>43778</v>
      </c>
      <c r="D913" s="4" t="s">
        <v>5879</v>
      </c>
      <c r="E913" s="4" t="s">
        <v>5869</v>
      </c>
      <c r="F913" s="4">
        <v>2</v>
      </c>
      <c r="G913" s="4">
        <v>5</v>
      </c>
      <c r="H913" s="4" t="s">
        <v>150</v>
      </c>
      <c r="I913" s="4" t="s">
        <v>31</v>
      </c>
      <c r="J913" s="4">
        <v>31.3</v>
      </c>
      <c r="K913" s="4">
        <v>11</v>
      </c>
    </row>
    <row r="914" spans="1:11">
      <c r="A914" s="4" t="s">
        <v>103</v>
      </c>
      <c r="B914" s="4">
        <v>2020</v>
      </c>
      <c r="C914" s="24">
        <v>43778</v>
      </c>
      <c r="D914" s="4" t="s">
        <v>5879</v>
      </c>
      <c r="E914" s="4" t="s">
        <v>5869</v>
      </c>
      <c r="F914" s="4">
        <v>2</v>
      </c>
      <c r="G914" s="4">
        <v>6</v>
      </c>
      <c r="H914" s="4" t="s">
        <v>164</v>
      </c>
      <c r="I914" s="4" t="s">
        <v>36</v>
      </c>
      <c r="J914" s="4">
        <v>25.8</v>
      </c>
      <c r="K914" s="4">
        <v>7</v>
      </c>
    </row>
    <row r="915" spans="1:11">
      <c r="A915" s="4" t="s">
        <v>103</v>
      </c>
      <c r="B915" s="4">
        <v>2020</v>
      </c>
      <c r="C915" s="24">
        <v>43778</v>
      </c>
      <c r="D915" s="4" t="s">
        <v>5879</v>
      </c>
      <c r="E915" s="4" t="s">
        <v>383</v>
      </c>
      <c r="F915" s="4">
        <v>1</v>
      </c>
      <c r="G915" s="4">
        <v>1</v>
      </c>
      <c r="H915" s="4" t="s">
        <v>136</v>
      </c>
      <c r="I915" s="4" t="s">
        <v>25</v>
      </c>
      <c r="J915" s="4">
        <v>26.8</v>
      </c>
      <c r="K915" s="4">
        <v>1</v>
      </c>
    </row>
    <row r="916" spans="1:11">
      <c r="A916" s="4" t="s">
        <v>103</v>
      </c>
      <c r="B916" s="4">
        <v>2020</v>
      </c>
      <c r="C916" s="24">
        <v>43778</v>
      </c>
      <c r="D916" s="4" t="s">
        <v>5879</v>
      </c>
      <c r="E916" s="4" t="s">
        <v>383</v>
      </c>
      <c r="F916" s="4">
        <v>1</v>
      </c>
      <c r="G916" s="4">
        <v>2</v>
      </c>
      <c r="H916" s="4" t="s">
        <v>23</v>
      </c>
      <c r="I916" s="4" t="s">
        <v>15</v>
      </c>
      <c r="J916" s="4">
        <v>22.1</v>
      </c>
      <c r="K916" s="4">
        <v>2</v>
      </c>
    </row>
    <row r="917" spans="1:11">
      <c r="A917" s="4" t="s">
        <v>103</v>
      </c>
      <c r="B917" s="4">
        <v>2020</v>
      </c>
      <c r="C917" s="24">
        <v>43778</v>
      </c>
      <c r="D917" s="4" t="s">
        <v>5879</v>
      </c>
      <c r="E917" s="4" t="s">
        <v>383</v>
      </c>
      <c r="F917" s="4">
        <v>1</v>
      </c>
      <c r="G917" s="4">
        <v>3</v>
      </c>
      <c r="H917" s="4" t="s">
        <v>16</v>
      </c>
      <c r="I917" s="4" t="s">
        <v>17</v>
      </c>
      <c r="J917" s="4">
        <v>20.5</v>
      </c>
      <c r="K917" s="4">
        <v>3</v>
      </c>
    </row>
    <row r="918" spans="1:11">
      <c r="A918" s="4" t="s">
        <v>103</v>
      </c>
      <c r="B918" s="4">
        <v>2020</v>
      </c>
      <c r="C918" s="24">
        <v>43778</v>
      </c>
      <c r="D918" s="4" t="s">
        <v>5879</v>
      </c>
      <c r="E918" s="4" t="s">
        <v>383</v>
      </c>
      <c r="F918" s="4">
        <v>1</v>
      </c>
      <c r="G918" s="4">
        <v>4</v>
      </c>
      <c r="H918" s="4" t="s">
        <v>101</v>
      </c>
      <c r="I918" s="4" t="s">
        <v>47</v>
      </c>
      <c r="J918" s="4">
        <v>25.7</v>
      </c>
      <c r="K918" s="4">
        <v>4</v>
      </c>
    </row>
    <row r="919" spans="1:11">
      <c r="A919" s="4" t="s">
        <v>103</v>
      </c>
      <c r="B919" s="4">
        <v>2020</v>
      </c>
      <c r="C919" s="24">
        <v>43778</v>
      </c>
      <c r="D919" s="4" t="s">
        <v>5879</v>
      </c>
      <c r="E919" s="4" t="s">
        <v>383</v>
      </c>
      <c r="F919" s="4">
        <v>1</v>
      </c>
      <c r="G919" s="4">
        <v>5</v>
      </c>
      <c r="H919" s="4" t="s">
        <v>113</v>
      </c>
      <c r="I919" s="4" t="s">
        <v>121</v>
      </c>
      <c r="J919" s="4">
        <v>25</v>
      </c>
      <c r="K919" s="4">
        <v>5</v>
      </c>
    </row>
    <row r="920" spans="1:11">
      <c r="A920" s="4" t="s">
        <v>103</v>
      </c>
      <c r="B920" s="4">
        <v>2020</v>
      </c>
      <c r="C920" s="24">
        <v>43778</v>
      </c>
      <c r="D920" s="4" t="s">
        <v>5879</v>
      </c>
      <c r="E920" s="4" t="s">
        <v>383</v>
      </c>
      <c r="F920" s="4">
        <v>1</v>
      </c>
      <c r="G920" s="4">
        <v>6</v>
      </c>
      <c r="H920" s="4" t="s">
        <v>5856</v>
      </c>
      <c r="I920" s="4" t="s">
        <v>53</v>
      </c>
      <c r="J920" s="4">
        <v>22.8</v>
      </c>
      <c r="K920" s="4">
        <v>6</v>
      </c>
    </row>
    <row r="921" spans="1:11">
      <c r="A921" s="4" t="s">
        <v>103</v>
      </c>
      <c r="B921" s="4">
        <v>2020</v>
      </c>
      <c r="C921" s="24">
        <v>43778</v>
      </c>
      <c r="D921" s="4" t="s">
        <v>5879</v>
      </c>
      <c r="E921" s="4" t="s">
        <v>383</v>
      </c>
      <c r="F921" s="4">
        <v>2</v>
      </c>
      <c r="G921" s="4">
        <v>1</v>
      </c>
      <c r="H921" s="4" t="s">
        <v>164</v>
      </c>
      <c r="I921" s="4" t="s">
        <v>36</v>
      </c>
      <c r="J921" s="4">
        <v>25.8</v>
      </c>
      <c r="K921" s="4">
        <v>7</v>
      </c>
    </row>
    <row r="922" spans="1:11">
      <c r="A922" s="4" t="s">
        <v>103</v>
      </c>
      <c r="B922" s="4">
        <v>2020</v>
      </c>
      <c r="C922" s="24">
        <v>43778</v>
      </c>
      <c r="D922" s="4" t="s">
        <v>5879</v>
      </c>
      <c r="E922" s="4" t="s">
        <v>383</v>
      </c>
      <c r="F922" s="4">
        <v>2</v>
      </c>
      <c r="G922" s="4">
        <v>2</v>
      </c>
      <c r="H922" s="4" t="s">
        <v>80</v>
      </c>
      <c r="I922" s="4" t="s">
        <v>65</v>
      </c>
      <c r="J922" s="4">
        <v>32.5</v>
      </c>
      <c r="K922" s="4">
        <v>8</v>
      </c>
    </row>
    <row r="923" spans="1:11">
      <c r="A923" s="4" t="s">
        <v>103</v>
      </c>
      <c r="B923" s="4">
        <v>2020</v>
      </c>
      <c r="C923" s="24">
        <v>43778</v>
      </c>
      <c r="D923" s="4" t="s">
        <v>5879</v>
      </c>
      <c r="E923" s="4" t="s">
        <v>383</v>
      </c>
      <c r="F923" s="4">
        <v>2</v>
      </c>
      <c r="G923" s="4">
        <v>3</v>
      </c>
      <c r="H923" s="4" t="s">
        <v>14</v>
      </c>
      <c r="I923" s="4" t="s">
        <v>15</v>
      </c>
      <c r="J923" s="4">
        <v>19.8</v>
      </c>
      <c r="K923" s="4">
        <v>9</v>
      </c>
    </row>
    <row r="924" spans="1:11">
      <c r="A924" s="4" t="s">
        <v>103</v>
      </c>
      <c r="B924" s="4">
        <v>2020</v>
      </c>
      <c r="C924" s="24">
        <v>43778</v>
      </c>
      <c r="D924" s="4" t="s">
        <v>5879</v>
      </c>
      <c r="E924" s="4" t="s">
        <v>383</v>
      </c>
      <c r="F924" s="4">
        <v>2</v>
      </c>
      <c r="G924" s="4">
        <v>4</v>
      </c>
      <c r="H924" s="4" t="s">
        <v>78</v>
      </c>
      <c r="I924" s="4" t="s">
        <v>19</v>
      </c>
      <c r="J924" s="4">
        <v>28.5</v>
      </c>
      <c r="K924" s="4">
        <v>10</v>
      </c>
    </row>
    <row r="925" spans="1:11">
      <c r="A925" s="4" t="s">
        <v>103</v>
      </c>
      <c r="B925" s="4">
        <v>2020</v>
      </c>
      <c r="C925" s="24">
        <v>43778</v>
      </c>
      <c r="D925" s="4" t="s">
        <v>5879</v>
      </c>
      <c r="E925" s="4" t="s">
        <v>383</v>
      </c>
      <c r="F925" s="4">
        <v>2</v>
      </c>
      <c r="G925" s="4">
        <v>5</v>
      </c>
      <c r="H925" s="4" t="s">
        <v>150</v>
      </c>
      <c r="I925" s="4" t="s">
        <v>31</v>
      </c>
      <c r="J925" s="4">
        <v>31.3</v>
      </c>
      <c r="K925" s="4">
        <v>11</v>
      </c>
    </row>
    <row r="926" spans="1:11">
      <c r="A926" s="4" t="s">
        <v>103</v>
      </c>
      <c r="B926" s="4">
        <v>2020</v>
      </c>
      <c r="C926" s="24">
        <v>43778</v>
      </c>
      <c r="D926" s="4" t="s">
        <v>5879</v>
      </c>
      <c r="E926" s="4" t="s">
        <v>383</v>
      </c>
      <c r="F926" s="4">
        <v>2</v>
      </c>
      <c r="G926" s="4">
        <v>6</v>
      </c>
      <c r="H926" s="4" t="s">
        <v>34</v>
      </c>
      <c r="I926" s="4" t="s">
        <v>19</v>
      </c>
      <c r="J926" s="4">
        <v>32.200000000000003</v>
      </c>
      <c r="K926" s="4">
        <v>12</v>
      </c>
    </row>
    <row r="927" spans="1:11">
      <c r="A927" s="4" t="s">
        <v>173</v>
      </c>
      <c r="B927" s="4">
        <v>2020</v>
      </c>
      <c r="C927" s="24">
        <v>43772</v>
      </c>
      <c r="D927" s="4" t="s">
        <v>5879</v>
      </c>
      <c r="E927" s="4" t="s">
        <v>595</v>
      </c>
      <c r="F927" s="4">
        <v>1</v>
      </c>
      <c r="G927" s="4">
        <v>1</v>
      </c>
      <c r="H927" s="4" t="s">
        <v>80</v>
      </c>
      <c r="I927" s="4" t="s">
        <v>65</v>
      </c>
      <c r="J927" s="4">
        <v>32.5</v>
      </c>
      <c r="K927" s="4">
        <v>5</v>
      </c>
    </row>
    <row r="928" spans="1:11">
      <c r="A928" s="4" t="s">
        <v>173</v>
      </c>
      <c r="B928" s="4">
        <v>2020</v>
      </c>
      <c r="C928" s="24">
        <v>43772</v>
      </c>
      <c r="D928" s="4" t="s">
        <v>5879</v>
      </c>
      <c r="E928" s="4" t="s">
        <v>595</v>
      </c>
      <c r="F928" s="4">
        <v>1</v>
      </c>
      <c r="G928" s="4">
        <v>2</v>
      </c>
      <c r="H928" s="4" t="s">
        <v>52</v>
      </c>
      <c r="I928" s="4" t="s">
        <v>53</v>
      </c>
      <c r="J928" s="4">
        <v>22.6</v>
      </c>
      <c r="K928" s="4">
        <v>25</v>
      </c>
    </row>
    <row r="929" spans="1:11">
      <c r="A929" s="4" t="s">
        <v>173</v>
      </c>
      <c r="B929" s="4">
        <v>2020</v>
      </c>
      <c r="C929" s="24">
        <v>43772</v>
      </c>
      <c r="D929" s="4" t="s">
        <v>5879</v>
      </c>
      <c r="E929" s="4" t="s">
        <v>595</v>
      </c>
      <c r="F929" s="4">
        <v>1</v>
      </c>
      <c r="G929" s="4">
        <v>3</v>
      </c>
      <c r="H929" s="4" t="s">
        <v>34</v>
      </c>
      <c r="I929" s="4" t="s">
        <v>19</v>
      </c>
      <c r="J929" s="4">
        <v>32.200000000000003</v>
      </c>
      <c r="K929" s="4">
        <v>13</v>
      </c>
    </row>
    <row r="930" spans="1:11">
      <c r="A930" s="4" t="s">
        <v>173</v>
      </c>
      <c r="B930" s="4">
        <v>2020</v>
      </c>
      <c r="C930" s="24">
        <v>43772</v>
      </c>
      <c r="D930" s="4" t="s">
        <v>5879</v>
      </c>
      <c r="E930" s="4" t="s">
        <v>595</v>
      </c>
      <c r="F930" s="4">
        <v>1</v>
      </c>
      <c r="G930" s="4">
        <v>4</v>
      </c>
      <c r="H930" s="4" t="s">
        <v>99</v>
      </c>
      <c r="I930" s="4" t="s">
        <v>67</v>
      </c>
      <c r="J930" s="4">
        <v>28.2</v>
      </c>
      <c r="K930" s="4">
        <v>19</v>
      </c>
    </row>
    <row r="931" spans="1:11">
      <c r="A931" s="4" t="s">
        <v>173</v>
      </c>
      <c r="B931" s="4">
        <v>2020</v>
      </c>
      <c r="C931" s="24">
        <v>43772</v>
      </c>
      <c r="D931" s="4" t="s">
        <v>5879</v>
      </c>
      <c r="E931" s="4" t="s">
        <v>595</v>
      </c>
      <c r="F931" s="4">
        <v>1</v>
      </c>
      <c r="G931" s="4">
        <v>9</v>
      </c>
      <c r="H931" s="4" t="s">
        <v>150</v>
      </c>
      <c r="I931" s="4" t="s">
        <v>31</v>
      </c>
      <c r="J931" s="4">
        <v>31.3</v>
      </c>
      <c r="K931" s="4"/>
    </row>
    <row r="932" spans="1:11">
      <c r="A932" s="4" t="s">
        <v>173</v>
      </c>
      <c r="B932" s="4">
        <v>2020</v>
      </c>
      <c r="C932" s="24">
        <v>43772</v>
      </c>
      <c r="D932" s="4" t="s">
        <v>5879</v>
      </c>
      <c r="E932" s="4" t="s">
        <v>595</v>
      </c>
      <c r="F932" s="4">
        <v>2</v>
      </c>
      <c r="G932" s="4">
        <v>1</v>
      </c>
      <c r="H932" s="4" t="s">
        <v>178</v>
      </c>
      <c r="I932" s="4" t="s">
        <v>159</v>
      </c>
      <c r="J932" s="4">
        <v>27.8</v>
      </c>
      <c r="K932" s="4">
        <v>2</v>
      </c>
    </row>
    <row r="933" spans="1:11">
      <c r="A933" s="4" t="s">
        <v>173</v>
      </c>
      <c r="B933" s="4">
        <v>2020</v>
      </c>
      <c r="C933" s="24">
        <v>43772</v>
      </c>
      <c r="D933" s="4" t="s">
        <v>5879</v>
      </c>
      <c r="E933" s="4" t="s">
        <v>595</v>
      </c>
      <c r="F933" s="4">
        <v>2</v>
      </c>
      <c r="G933" s="4">
        <v>2</v>
      </c>
      <c r="H933" s="4" t="s">
        <v>101</v>
      </c>
      <c r="I933" s="4" t="s">
        <v>47</v>
      </c>
      <c r="J933" s="4">
        <v>25.7</v>
      </c>
      <c r="K933" s="4">
        <v>13</v>
      </c>
    </row>
    <row r="934" spans="1:11">
      <c r="A934" s="4" t="s">
        <v>173</v>
      </c>
      <c r="B934" s="4">
        <v>2020</v>
      </c>
      <c r="C934" s="24">
        <v>43772</v>
      </c>
      <c r="D934" s="4" t="s">
        <v>5879</v>
      </c>
      <c r="E934" s="4" t="s">
        <v>595</v>
      </c>
      <c r="F934" s="4">
        <v>2</v>
      </c>
      <c r="G934" s="4">
        <v>3</v>
      </c>
      <c r="H934" s="4" t="s">
        <v>147</v>
      </c>
      <c r="I934" s="4" t="s">
        <v>148</v>
      </c>
      <c r="J934" s="4">
        <v>21.5</v>
      </c>
      <c r="K934" s="4">
        <v>9</v>
      </c>
    </row>
    <row r="935" spans="1:11">
      <c r="A935" s="4" t="s">
        <v>173</v>
      </c>
      <c r="B935" s="4">
        <v>2020</v>
      </c>
      <c r="C935" s="24">
        <v>43772</v>
      </c>
      <c r="D935" s="4" t="s">
        <v>5879</v>
      </c>
      <c r="E935" s="4" t="s">
        <v>595</v>
      </c>
      <c r="F935" s="4">
        <v>2</v>
      </c>
      <c r="G935" s="4">
        <v>4</v>
      </c>
      <c r="H935" s="4" t="s">
        <v>132</v>
      </c>
      <c r="I935" s="4" t="s">
        <v>65</v>
      </c>
      <c r="J935" s="4">
        <v>29.3</v>
      </c>
      <c r="K935" s="4">
        <v>19</v>
      </c>
    </row>
    <row r="936" spans="1:11">
      <c r="A936" s="4" t="s">
        <v>173</v>
      </c>
      <c r="B936" s="4">
        <v>2020</v>
      </c>
      <c r="C936" s="24">
        <v>43772</v>
      </c>
      <c r="D936" s="4" t="s">
        <v>5879</v>
      </c>
      <c r="E936" s="4" t="s">
        <v>595</v>
      </c>
      <c r="F936" s="4">
        <v>2</v>
      </c>
      <c r="G936" s="4">
        <v>5</v>
      </c>
      <c r="H936" s="4" t="s">
        <v>58</v>
      </c>
      <c r="I936" s="4" t="s">
        <v>59</v>
      </c>
      <c r="J936" s="4">
        <v>21.8</v>
      </c>
      <c r="K936" s="4">
        <v>19</v>
      </c>
    </row>
    <row r="937" spans="1:11">
      <c r="A937" s="4" t="s">
        <v>173</v>
      </c>
      <c r="B937" s="4">
        <v>2020</v>
      </c>
      <c r="C937" s="24">
        <v>43772</v>
      </c>
      <c r="D937" s="4" t="s">
        <v>5879</v>
      </c>
      <c r="E937" s="4" t="s">
        <v>595</v>
      </c>
      <c r="F937" s="4">
        <v>3</v>
      </c>
      <c r="G937" s="4">
        <v>1</v>
      </c>
      <c r="H937" s="4" t="s">
        <v>149</v>
      </c>
      <c r="I937" s="4" t="s">
        <v>56</v>
      </c>
      <c r="J937" s="4">
        <v>29.6</v>
      </c>
      <c r="K937" s="4">
        <v>8</v>
      </c>
    </row>
    <row r="938" spans="1:11">
      <c r="A938" s="4" t="s">
        <v>173</v>
      </c>
      <c r="B938" s="4">
        <v>2020</v>
      </c>
      <c r="C938" s="24">
        <v>43772</v>
      </c>
      <c r="D938" s="4" t="s">
        <v>5879</v>
      </c>
      <c r="E938" s="4" t="s">
        <v>595</v>
      </c>
      <c r="F938" s="4">
        <v>3</v>
      </c>
      <c r="G938" s="4">
        <v>2</v>
      </c>
      <c r="H938" s="4" t="s">
        <v>39</v>
      </c>
      <c r="I938" s="4" t="s">
        <v>40</v>
      </c>
      <c r="J938" s="4">
        <v>25.2</v>
      </c>
      <c r="K938" s="4">
        <v>10</v>
      </c>
    </row>
    <row r="939" spans="1:11">
      <c r="A939" s="4" t="s">
        <v>173</v>
      </c>
      <c r="B939" s="4">
        <v>2020</v>
      </c>
      <c r="C939" s="24">
        <v>43772</v>
      </c>
      <c r="D939" s="4" t="s">
        <v>5879</v>
      </c>
      <c r="E939" s="4" t="s">
        <v>595</v>
      </c>
      <c r="F939" s="4">
        <v>3</v>
      </c>
      <c r="G939" s="4">
        <v>3</v>
      </c>
      <c r="H939" s="4" t="s">
        <v>14</v>
      </c>
      <c r="I939" s="4" t="s">
        <v>15</v>
      </c>
      <c r="J939" s="4">
        <v>19.8</v>
      </c>
      <c r="K939" s="4">
        <v>7</v>
      </c>
    </row>
    <row r="940" spans="1:11">
      <c r="A940" s="4" t="s">
        <v>173</v>
      </c>
      <c r="B940" s="4">
        <v>2020</v>
      </c>
      <c r="C940" s="24">
        <v>43772</v>
      </c>
      <c r="D940" s="4" t="s">
        <v>5879</v>
      </c>
      <c r="E940" s="4" t="s">
        <v>595</v>
      </c>
      <c r="F940" s="4">
        <v>3</v>
      </c>
      <c r="G940" s="4">
        <v>4</v>
      </c>
      <c r="H940" s="4" t="s">
        <v>151</v>
      </c>
      <c r="I940" s="4" t="s">
        <v>63</v>
      </c>
      <c r="J940" s="4">
        <v>22.2</v>
      </c>
      <c r="K940" s="4">
        <v>25</v>
      </c>
    </row>
    <row r="941" spans="1:11">
      <c r="A941" s="4" t="s">
        <v>173</v>
      </c>
      <c r="B941" s="4">
        <v>2020</v>
      </c>
      <c r="C941" s="24">
        <v>43772</v>
      </c>
      <c r="D941" s="4" t="s">
        <v>5879</v>
      </c>
      <c r="E941" s="4" t="s">
        <v>595</v>
      </c>
      <c r="F941" s="4">
        <v>3</v>
      </c>
      <c r="G941" s="4">
        <v>5</v>
      </c>
      <c r="H941" s="4" t="s">
        <v>113</v>
      </c>
      <c r="I941" s="4" t="s">
        <v>121</v>
      </c>
      <c r="J941" s="4">
        <v>25</v>
      </c>
      <c r="K941" s="4">
        <v>25</v>
      </c>
    </row>
    <row r="942" spans="1:11">
      <c r="A942" s="4" t="s">
        <v>173</v>
      </c>
      <c r="B942" s="4">
        <v>2020</v>
      </c>
      <c r="C942" s="24">
        <v>43772</v>
      </c>
      <c r="D942" s="4" t="s">
        <v>5879</v>
      </c>
      <c r="E942" s="4" t="s">
        <v>595</v>
      </c>
      <c r="F942" s="4">
        <v>4</v>
      </c>
      <c r="G942" s="4">
        <v>1</v>
      </c>
      <c r="H942" s="4" t="s">
        <v>111</v>
      </c>
      <c r="I942" s="4" t="s">
        <v>121</v>
      </c>
      <c r="J942" s="4">
        <v>26.7</v>
      </c>
      <c r="K942" s="4">
        <v>12</v>
      </c>
    </row>
    <row r="943" spans="1:11">
      <c r="A943" s="4" t="s">
        <v>173</v>
      </c>
      <c r="B943" s="4">
        <v>2020</v>
      </c>
      <c r="C943" s="24">
        <v>43772</v>
      </c>
      <c r="D943" s="4" t="s">
        <v>5879</v>
      </c>
      <c r="E943" s="4" t="s">
        <v>595</v>
      </c>
      <c r="F943" s="4">
        <v>4</v>
      </c>
      <c r="G943" s="4">
        <v>2</v>
      </c>
      <c r="H943" s="4" t="s">
        <v>24</v>
      </c>
      <c r="I943" s="4" t="s">
        <v>25</v>
      </c>
      <c r="J943" s="4">
        <v>21.2</v>
      </c>
      <c r="K943" s="4">
        <v>13</v>
      </c>
    </row>
    <row r="944" spans="1:11">
      <c r="A944" s="4" t="s">
        <v>173</v>
      </c>
      <c r="B944" s="4">
        <v>2020</v>
      </c>
      <c r="C944" s="24">
        <v>43772</v>
      </c>
      <c r="D944" s="4" t="s">
        <v>5879</v>
      </c>
      <c r="E944" s="4" t="s">
        <v>595</v>
      </c>
      <c r="F944" s="4">
        <v>4</v>
      </c>
      <c r="G944" s="4">
        <v>3</v>
      </c>
      <c r="H944" s="4" t="s">
        <v>5882</v>
      </c>
      <c r="I944" s="4" t="s">
        <v>123</v>
      </c>
      <c r="J944" s="4">
        <v>36.9</v>
      </c>
      <c r="K944" s="4">
        <v>13</v>
      </c>
    </row>
    <row r="945" spans="1:11">
      <c r="A945" s="4" t="s">
        <v>173</v>
      </c>
      <c r="B945" s="4">
        <v>2020</v>
      </c>
      <c r="C945" s="24">
        <v>43772</v>
      </c>
      <c r="D945" s="4" t="s">
        <v>5879</v>
      </c>
      <c r="E945" s="4" t="s">
        <v>595</v>
      </c>
      <c r="F945" s="4">
        <v>4</v>
      </c>
      <c r="G945" s="4">
        <v>4</v>
      </c>
      <c r="H945" s="4" t="s">
        <v>16</v>
      </c>
      <c r="I945" s="4" t="s">
        <v>17</v>
      </c>
      <c r="J945" s="4">
        <v>20.5</v>
      </c>
      <c r="K945" s="4">
        <v>2</v>
      </c>
    </row>
    <row r="946" spans="1:11">
      <c r="A946" s="4" t="s">
        <v>173</v>
      </c>
      <c r="B946" s="4">
        <v>2020</v>
      </c>
      <c r="C946" s="24">
        <v>43772</v>
      </c>
      <c r="D946" s="4" t="s">
        <v>5879</v>
      </c>
      <c r="E946" s="4" t="s">
        <v>595</v>
      </c>
      <c r="F946" s="4">
        <v>4</v>
      </c>
      <c r="G946" s="4">
        <v>5</v>
      </c>
      <c r="H946" s="4" t="s">
        <v>5883</v>
      </c>
      <c r="I946" s="4" t="s">
        <v>49</v>
      </c>
      <c r="J946" s="4">
        <v>21.4</v>
      </c>
      <c r="K946" s="4">
        <v>13</v>
      </c>
    </row>
    <row r="947" spans="1:11">
      <c r="A947" s="4" t="s">
        <v>173</v>
      </c>
      <c r="B947" s="4">
        <v>2020</v>
      </c>
      <c r="C947" s="24">
        <v>43772</v>
      </c>
      <c r="D947" s="4" t="s">
        <v>5879</v>
      </c>
      <c r="E947" s="4" t="s">
        <v>595</v>
      </c>
      <c r="F947" s="4">
        <v>5</v>
      </c>
      <c r="G947" s="4">
        <v>1</v>
      </c>
      <c r="H947" s="4" t="s">
        <v>20</v>
      </c>
      <c r="I947" s="4" t="s">
        <v>21</v>
      </c>
      <c r="J947" s="4">
        <v>24.2</v>
      </c>
      <c r="K947" s="4">
        <v>4</v>
      </c>
    </row>
    <row r="948" spans="1:11">
      <c r="A948" s="4" t="s">
        <v>173</v>
      </c>
      <c r="B948" s="4">
        <v>2020</v>
      </c>
      <c r="C948" s="24">
        <v>43772</v>
      </c>
      <c r="D948" s="4" t="s">
        <v>5879</v>
      </c>
      <c r="E948" s="4" t="s">
        <v>595</v>
      </c>
      <c r="F948" s="4">
        <v>5</v>
      </c>
      <c r="G948" s="4">
        <v>2</v>
      </c>
      <c r="H948" s="4" t="s">
        <v>170</v>
      </c>
      <c r="I948" s="4" t="s">
        <v>59</v>
      </c>
      <c r="J948" s="4">
        <v>30.6</v>
      </c>
      <c r="K948" s="4">
        <v>13</v>
      </c>
    </row>
    <row r="949" spans="1:11">
      <c r="A949" s="4" t="s">
        <v>173</v>
      </c>
      <c r="B949" s="4">
        <v>2020</v>
      </c>
      <c r="C949" s="24">
        <v>43772</v>
      </c>
      <c r="D949" s="4" t="s">
        <v>5879</v>
      </c>
      <c r="E949" s="4" t="s">
        <v>595</v>
      </c>
      <c r="F949" s="4">
        <v>5</v>
      </c>
      <c r="G949" s="4">
        <v>3</v>
      </c>
      <c r="H949" s="4" t="s">
        <v>50</v>
      </c>
      <c r="I949" s="4" t="s">
        <v>51</v>
      </c>
      <c r="J949" s="4">
        <v>23.1</v>
      </c>
      <c r="K949" s="4">
        <v>19</v>
      </c>
    </row>
    <row r="950" spans="1:11">
      <c r="A950" s="4" t="s">
        <v>173</v>
      </c>
      <c r="B950" s="4">
        <v>2020</v>
      </c>
      <c r="C950" s="24">
        <v>43772</v>
      </c>
      <c r="D950" s="4" t="s">
        <v>5879</v>
      </c>
      <c r="E950" s="4" t="s">
        <v>595</v>
      </c>
      <c r="F950" s="4">
        <v>5</v>
      </c>
      <c r="G950" s="4">
        <v>4</v>
      </c>
      <c r="H950" s="4" t="s">
        <v>60</v>
      </c>
      <c r="I950" s="4" t="s">
        <v>61</v>
      </c>
      <c r="J950" s="4">
        <v>31.3</v>
      </c>
      <c r="K950" s="4">
        <v>19</v>
      </c>
    </row>
    <row r="951" spans="1:11">
      <c r="A951" s="4" t="s">
        <v>173</v>
      </c>
      <c r="B951" s="4">
        <v>2020</v>
      </c>
      <c r="C951" s="24">
        <v>43772</v>
      </c>
      <c r="D951" s="4" t="s">
        <v>5879</v>
      </c>
      <c r="E951" s="4" t="s">
        <v>595</v>
      </c>
      <c r="F951" s="4">
        <v>5</v>
      </c>
      <c r="G951" s="4">
        <v>5</v>
      </c>
      <c r="H951" s="4" t="s">
        <v>160</v>
      </c>
      <c r="I951" s="4" t="s">
        <v>161</v>
      </c>
      <c r="J951" s="4">
        <v>22.6</v>
      </c>
      <c r="K951" s="4">
        <v>25</v>
      </c>
    </row>
    <row r="952" spans="1:11">
      <c r="A952" s="4" t="s">
        <v>173</v>
      </c>
      <c r="B952" s="4">
        <v>2020</v>
      </c>
      <c r="C952" s="24">
        <v>43772</v>
      </c>
      <c r="D952" s="4" t="s">
        <v>5879</v>
      </c>
      <c r="E952" s="4" t="s">
        <v>595</v>
      </c>
      <c r="F952" s="4">
        <v>6</v>
      </c>
      <c r="G952" s="4">
        <v>1</v>
      </c>
      <c r="H952" s="4" t="s">
        <v>23</v>
      </c>
      <c r="I952" s="4" t="s">
        <v>15</v>
      </c>
      <c r="J952" s="4">
        <v>22.1</v>
      </c>
      <c r="K952" s="4">
        <v>1</v>
      </c>
    </row>
    <row r="953" spans="1:11">
      <c r="A953" s="4" t="s">
        <v>173</v>
      </c>
      <c r="B953" s="4">
        <v>2020</v>
      </c>
      <c r="C953" s="24">
        <v>43772</v>
      </c>
      <c r="D953" s="4" t="s">
        <v>5879</v>
      </c>
      <c r="E953" s="4" t="s">
        <v>595</v>
      </c>
      <c r="F953" s="4">
        <v>6</v>
      </c>
      <c r="G953" s="4">
        <v>2</v>
      </c>
      <c r="H953" s="4" t="s">
        <v>136</v>
      </c>
      <c r="I953" s="4" t="s">
        <v>25</v>
      </c>
      <c r="J953" s="4">
        <v>26.8</v>
      </c>
      <c r="K953" s="4">
        <v>11</v>
      </c>
    </row>
    <row r="954" spans="1:11">
      <c r="A954" s="4" t="s">
        <v>173</v>
      </c>
      <c r="B954" s="4">
        <v>2020</v>
      </c>
      <c r="C954" s="24">
        <v>43772</v>
      </c>
      <c r="D954" s="4" t="s">
        <v>5879</v>
      </c>
      <c r="E954" s="4" t="s">
        <v>595</v>
      </c>
      <c r="F954" s="4">
        <v>6</v>
      </c>
      <c r="G954" s="4">
        <v>3</v>
      </c>
      <c r="H954" s="4" t="s">
        <v>137</v>
      </c>
      <c r="I954" s="4" t="s">
        <v>38</v>
      </c>
      <c r="J954" s="4">
        <v>28.8</v>
      </c>
      <c r="K954" s="4">
        <v>6</v>
      </c>
    </row>
    <row r="955" spans="1:11">
      <c r="A955" s="4" t="s">
        <v>173</v>
      </c>
      <c r="B955" s="4">
        <v>2020</v>
      </c>
      <c r="C955" s="24">
        <v>43772</v>
      </c>
      <c r="D955" s="4" t="s">
        <v>5879</v>
      </c>
      <c r="E955" s="4" t="s">
        <v>595</v>
      </c>
      <c r="F955" s="4">
        <v>6</v>
      </c>
      <c r="G955" s="4">
        <v>4</v>
      </c>
      <c r="H955" s="4" t="s">
        <v>543</v>
      </c>
      <c r="I955" s="4" t="s">
        <v>145</v>
      </c>
      <c r="J955" s="4">
        <v>31.9</v>
      </c>
      <c r="K955" s="4">
        <v>19</v>
      </c>
    </row>
    <row r="956" spans="1:11">
      <c r="A956" s="4" t="s">
        <v>173</v>
      </c>
      <c r="B956" s="4">
        <v>2020</v>
      </c>
      <c r="C956" s="24">
        <v>43772</v>
      </c>
      <c r="D956" s="4" t="s">
        <v>5879</v>
      </c>
      <c r="E956" s="4" t="s">
        <v>595</v>
      </c>
      <c r="F956" s="4">
        <v>6</v>
      </c>
      <c r="G956" s="4">
        <v>5</v>
      </c>
      <c r="H956" s="4" t="s">
        <v>174</v>
      </c>
      <c r="I956" s="4" t="s">
        <v>175</v>
      </c>
      <c r="J956" s="4">
        <v>18.5</v>
      </c>
      <c r="K956" s="4">
        <v>25</v>
      </c>
    </row>
    <row r="957" spans="1:11">
      <c r="A957" s="4" t="s">
        <v>173</v>
      </c>
      <c r="B957" s="4">
        <v>2020</v>
      </c>
      <c r="C957" s="24">
        <v>43772</v>
      </c>
      <c r="D957" s="4" t="s">
        <v>5879</v>
      </c>
      <c r="E957" s="4" t="s">
        <v>5868</v>
      </c>
      <c r="F957" s="4">
        <v>1</v>
      </c>
      <c r="G957" s="4">
        <v>1</v>
      </c>
      <c r="H957" s="4" t="s">
        <v>137</v>
      </c>
      <c r="I957" s="4" t="s">
        <v>38</v>
      </c>
      <c r="J957" s="4">
        <v>28.8</v>
      </c>
      <c r="K957" s="4">
        <v>6</v>
      </c>
    </row>
    <row r="958" spans="1:11">
      <c r="A958" s="4" t="s">
        <v>173</v>
      </c>
      <c r="B958" s="4">
        <v>2020</v>
      </c>
      <c r="C958" s="24">
        <v>43772</v>
      </c>
      <c r="D958" s="4" t="s">
        <v>5879</v>
      </c>
      <c r="E958" s="4" t="s">
        <v>5868</v>
      </c>
      <c r="F958" s="4">
        <v>1</v>
      </c>
      <c r="G958" s="4">
        <v>2</v>
      </c>
      <c r="H958" s="4" t="s">
        <v>5883</v>
      </c>
      <c r="I958" s="4" t="s">
        <v>49</v>
      </c>
      <c r="J958" s="4">
        <v>21.4</v>
      </c>
      <c r="K958" s="4">
        <v>13</v>
      </c>
    </row>
    <row r="959" spans="1:11">
      <c r="A959" s="4" t="s">
        <v>173</v>
      </c>
      <c r="B959" s="4">
        <v>2020</v>
      </c>
      <c r="C959" s="24">
        <v>43772</v>
      </c>
      <c r="D959" s="4" t="s">
        <v>5879</v>
      </c>
      <c r="E959" s="4" t="s">
        <v>5868</v>
      </c>
      <c r="F959" s="4">
        <v>1</v>
      </c>
      <c r="G959" s="4">
        <v>3</v>
      </c>
      <c r="H959" s="4" t="s">
        <v>60</v>
      </c>
      <c r="I959" s="4" t="s">
        <v>61</v>
      </c>
      <c r="J959" s="4">
        <v>31.3</v>
      </c>
      <c r="K959" s="4">
        <v>19</v>
      </c>
    </row>
    <row r="960" spans="1:11">
      <c r="A960" s="4" t="s">
        <v>173</v>
      </c>
      <c r="B960" s="4">
        <v>2020</v>
      </c>
      <c r="C960" s="24">
        <v>43772</v>
      </c>
      <c r="D960" s="4" t="s">
        <v>5879</v>
      </c>
      <c r="E960" s="4" t="s">
        <v>5868</v>
      </c>
      <c r="F960" s="4">
        <v>1</v>
      </c>
      <c r="G960" s="4">
        <v>4</v>
      </c>
      <c r="H960" s="4" t="s">
        <v>52</v>
      </c>
      <c r="I960" s="4" t="s">
        <v>53</v>
      </c>
      <c r="J960" s="4">
        <v>22.6</v>
      </c>
      <c r="K960" s="4">
        <v>25</v>
      </c>
    </row>
    <row r="961" spans="1:11">
      <c r="A961" s="4" t="s">
        <v>173</v>
      </c>
      <c r="B961" s="4">
        <v>2020</v>
      </c>
      <c r="C961" s="24">
        <v>43772</v>
      </c>
      <c r="D961" s="4" t="s">
        <v>5879</v>
      </c>
      <c r="E961" s="4" t="s">
        <v>5868</v>
      </c>
      <c r="F961" s="4">
        <v>2</v>
      </c>
      <c r="G961" s="4">
        <v>1</v>
      </c>
      <c r="H961" s="4" t="s">
        <v>16</v>
      </c>
      <c r="I961" s="4" t="s">
        <v>17</v>
      </c>
      <c r="J961" s="4">
        <v>20.5</v>
      </c>
      <c r="K961" s="4">
        <v>2</v>
      </c>
    </row>
    <row r="962" spans="1:11">
      <c r="A962" s="4" t="s">
        <v>173</v>
      </c>
      <c r="B962" s="4">
        <v>2020</v>
      </c>
      <c r="C962" s="24">
        <v>43772</v>
      </c>
      <c r="D962" s="4" t="s">
        <v>5879</v>
      </c>
      <c r="E962" s="4" t="s">
        <v>5868</v>
      </c>
      <c r="F962" s="4">
        <v>2</v>
      </c>
      <c r="G962" s="4">
        <v>2</v>
      </c>
      <c r="H962" s="4" t="s">
        <v>101</v>
      </c>
      <c r="I962" s="4" t="s">
        <v>47</v>
      </c>
      <c r="J962" s="4">
        <v>25.7</v>
      </c>
      <c r="K962" s="4">
        <v>13</v>
      </c>
    </row>
    <row r="963" spans="1:11">
      <c r="A963" s="4" t="s">
        <v>173</v>
      </c>
      <c r="B963" s="4">
        <v>2020</v>
      </c>
      <c r="C963" s="24">
        <v>43772</v>
      </c>
      <c r="D963" s="4" t="s">
        <v>5879</v>
      </c>
      <c r="E963" s="4" t="s">
        <v>5868</v>
      </c>
      <c r="F963" s="4">
        <v>2</v>
      </c>
      <c r="G963" s="4">
        <v>3</v>
      </c>
      <c r="H963" s="4" t="s">
        <v>50</v>
      </c>
      <c r="I963" s="4" t="s">
        <v>51</v>
      </c>
      <c r="J963" s="4">
        <v>23.1</v>
      </c>
      <c r="K963" s="4">
        <v>19</v>
      </c>
    </row>
    <row r="964" spans="1:11">
      <c r="A964" s="4" t="s">
        <v>173</v>
      </c>
      <c r="B964" s="4">
        <v>2020</v>
      </c>
      <c r="C964" s="24">
        <v>43772</v>
      </c>
      <c r="D964" s="4" t="s">
        <v>5879</v>
      </c>
      <c r="E964" s="4" t="s">
        <v>5868</v>
      </c>
      <c r="F964" s="4">
        <v>2</v>
      </c>
      <c r="G964" s="4">
        <v>4</v>
      </c>
      <c r="H964" s="4" t="s">
        <v>113</v>
      </c>
      <c r="I964" s="4" t="s">
        <v>121</v>
      </c>
      <c r="J964" s="4">
        <v>25</v>
      </c>
      <c r="K964" s="4">
        <v>25</v>
      </c>
    </row>
    <row r="965" spans="1:11">
      <c r="A965" s="4" t="s">
        <v>173</v>
      </c>
      <c r="B965" s="4">
        <v>2020</v>
      </c>
      <c r="C965" s="24">
        <v>43772</v>
      </c>
      <c r="D965" s="4" t="s">
        <v>5879</v>
      </c>
      <c r="E965" s="4" t="s">
        <v>5868</v>
      </c>
      <c r="F965" s="4">
        <v>3</v>
      </c>
      <c r="G965" s="4">
        <v>1</v>
      </c>
      <c r="H965" s="4" t="s">
        <v>39</v>
      </c>
      <c r="I965" s="4" t="s">
        <v>40</v>
      </c>
      <c r="J965" s="4">
        <v>25.2</v>
      </c>
      <c r="K965" s="4">
        <v>10</v>
      </c>
    </row>
    <row r="966" spans="1:11">
      <c r="A966" s="4" t="s">
        <v>173</v>
      </c>
      <c r="B966" s="4">
        <v>2020</v>
      </c>
      <c r="C966" s="24">
        <v>43772</v>
      </c>
      <c r="D966" s="4" t="s">
        <v>5879</v>
      </c>
      <c r="E966" s="4" t="s">
        <v>5868</v>
      </c>
      <c r="F966" s="4">
        <v>3</v>
      </c>
      <c r="G966" s="4">
        <v>2</v>
      </c>
      <c r="H966" s="4" t="s">
        <v>5882</v>
      </c>
      <c r="I966" s="4" t="s">
        <v>123</v>
      </c>
      <c r="J966" s="4">
        <v>36.9</v>
      </c>
      <c r="K966" s="4">
        <v>13</v>
      </c>
    </row>
    <row r="967" spans="1:11">
      <c r="A967" s="4" t="s">
        <v>173</v>
      </c>
      <c r="B967" s="4">
        <v>2020</v>
      </c>
      <c r="C967" s="24">
        <v>43772</v>
      </c>
      <c r="D967" s="4" t="s">
        <v>5879</v>
      </c>
      <c r="E967" s="4" t="s">
        <v>5868</v>
      </c>
      <c r="F967" s="4">
        <v>3</v>
      </c>
      <c r="G967" s="4">
        <v>3</v>
      </c>
      <c r="H967" s="4" t="s">
        <v>58</v>
      </c>
      <c r="I967" s="4" t="s">
        <v>59</v>
      </c>
      <c r="J967" s="4">
        <v>21.8</v>
      </c>
      <c r="K967" s="4">
        <v>19</v>
      </c>
    </row>
    <row r="968" spans="1:11">
      <c r="A968" s="4" t="s">
        <v>173</v>
      </c>
      <c r="B968" s="4">
        <v>2020</v>
      </c>
      <c r="C968" s="24">
        <v>43772</v>
      </c>
      <c r="D968" s="4" t="s">
        <v>5879</v>
      </c>
      <c r="E968" s="4" t="s">
        <v>5868</v>
      </c>
      <c r="F968" s="4">
        <v>3</v>
      </c>
      <c r="G968" s="4">
        <v>4</v>
      </c>
      <c r="H968" s="4" t="s">
        <v>151</v>
      </c>
      <c r="I968" s="4" t="s">
        <v>63</v>
      </c>
      <c r="J968" s="4">
        <v>22.2</v>
      </c>
      <c r="K968" s="4">
        <v>25</v>
      </c>
    </row>
    <row r="969" spans="1:11">
      <c r="A969" s="4" t="s">
        <v>173</v>
      </c>
      <c r="B969" s="4">
        <v>2020</v>
      </c>
      <c r="C969" s="24">
        <v>43772</v>
      </c>
      <c r="D969" s="4" t="s">
        <v>5879</v>
      </c>
      <c r="E969" s="4" t="s">
        <v>5868</v>
      </c>
      <c r="F969" s="4">
        <v>4</v>
      </c>
      <c r="G969" s="4">
        <v>1</v>
      </c>
      <c r="H969" s="4" t="s">
        <v>14</v>
      </c>
      <c r="I969" s="4" t="s">
        <v>15</v>
      </c>
      <c r="J969" s="4">
        <v>19.8</v>
      </c>
      <c r="K969" s="4">
        <v>7</v>
      </c>
    </row>
    <row r="970" spans="1:11">
      <c r="A970" s="4" t="s">
        <v>173</v>
      </c>
      <c r="B970" s="4">
        <v>2020</v>
      </c>
      <c r="C970" s="24">
        <v>43772</v>
      </c>
      <c r="D970" s="4" t="s">
        <v>5879</v>
      </c>
      <c r="E970" s="4" t="s">
        <v>5868</v>
      </c>
      <c r="F970" s="4">
        <v>4</v>
      </c>
      <c r="G970" s="4">
        <v>2</v>
      </c>
      <c r="H970" s="4" t="s">
        <v>24</v>
      </c>
      <c r="I970" s="4" t="s">
        <v>25</v>
      </c>
      <c r="J970" s="4">
        <v>21.2</v>
      </c>
      <c r="K970" s="4">
        <v>13</v>
      </c>
    </row>
    <row r="971" spans="1:11">
      <c r="A971" s="4" t="s">
        <v>173</v>
      </c>
      <c r="B971" s="4">
        <v>2020</v>
      </c>
      <c r="C971" s="24">
        <v>43772</v>
      </c>
      <c r="D971" s="4" t="s">
        <v>5879</v>
      </c>
      <c r="E971" s="4" t="s">
        <v>5868</v>
      </c>
      <c r="F971" s="4">
        <v>4</v>
      </c>
      <c r="G971" s="4">
        <v>3</v>
      </c>
      <c r="H971" s="4" t="s">
        <v>132</v>
      </c>
      <c r="I971" s="4" t="s">
        <v>65</v>
      </c>
      <c r="J971" s="4">
        <v>29.3</v>
      </c>
      <c r="K971" s="4">
        <v>19</v>
      </c>
    </row>
    <row r="972" spans="1:11">
      <c r="A972" s="4" t="s">
        <v>173</v>
      </c>
      <c r="B972" s="4">
        <v>2020</v>
      </c>
      <c r="C972" s="24">
        <v>43772</v>
      </c>
      <c r="D972" s="4" t="s">
        <v>5879</v>
      </c>
      <c r="E972" s="4" t="s">
        <v>5868</v>
      </c>
      <c r="F972" s="4">
        <v>5</v>
      </c>
      <c r="G972" s="4">
        <v>1</v>
      </c>
      <c r="H972" s="4" t="s">
        <v>147</v>
      </c>
      <c r="I972" s="4" t="s">
        <v>148</v>
      </c>
      <c r="J972" s="4">
        <v>21.5</v>
      </c>
      <c r="K972" s="4">
        <v>9</v>
      </c>
    </row>
    <row r="973" spans="1:11">
      <c r="A973" s="4" t="s">
        <v>173</v>
      </c>
      <c r="B973" s="4">
        <v>2020</v>
      </c>
      <c r="C973" s="24">
        <v>43772</v>
      </c>
      <c r="D973" s="4" t="s">
        <v>5879</v>
      </c>
      <c r="E973" s="4" t="s">
        <v>5868</v>
      </c>
      <c r="F973" s="4">
        <v>5</v>
      </c>
      <c r="G973" s="4">
        <v>2</v>
      </c>
      <c r="H973" s="4" t="s">
        <v>170</v>
      </c>
      <c r="I973" s="4" t="s">
        <v>59</v>
      </c>
      <c r="J973" s="4">
        <v>30.6</v>
      </c>
      <c r="K973" s="4">
        <v>13</v>
      </c>
    </row>
    <row r="974" spans="1:11">
      <c r="A974" s="4" t="s">
        <v>173</v>
      </c>
      <c r="B974" s="4">
        <v>2020</v>
      </c>
      <c r="C974" s="24">
        <v>43772</v>
      </c>
      <c r="D974" s="4" t="s">
        <v>5879</v>
      </c>
      <c r="E974" s="4" t="s">
        <v>5868</v>
      </c>
      <c r="F974" s="4">
        <v>5</v>
      </c>
      <c r="G974" s="4">
        <v>3</v>
      </c>
      <c r="H974" s="4" t="s">
        <v>99</v>
      </c>
      <c r="I974" s="4" t="s">
        <v>67</v>
      </c>
      <c r="J974" s="4">
        <v>28.2</v>
      </c>
      <c r="K974" s="4">
        <v>19</v>
      </c>
    </row>
    <row r="975" spans="1:11">
      <c r="A975" s="4" t="s">
        <v>173</v>
      </c>
      <c r="B975" s="4">
        <v>2020</v>
      </c>
      <c r="C975" s="24">
        <v>43772</v>
      </c>
      <c r="D975" s="4" t="s">
        <v>5879</v>
      </c>
      <c r="E975" s="4" t="s">
        <v>5868</v>
      </c>
      <c r="F975" s="4">
        <v>5</v>
      </c>
      <c r="G975" s="4">
        <v>4</v>
      </c>
      <c r="H975" s="4" t="s">
        <v>174</v>
      </c>
      <c r="I975" s="4" t="s">
        <v>175</v>
      </c>
      <c r="J975" s="4">
        <v>18.5</v>
      </c>
      <c r="K975" s="4">
        <v>25</v>
      </c>
    </row>
    <row r="976" spans="1:11">
      <c r="A976" s="4" t="s">
        <v>173</v>
      </c>
      <c r="B976" s="4">
        <v>2020</v>
      </c>
      <c r="C976" s="24">
        <v>43772</v>
      </c>
      <c r="D976" s="4" t="s">
        <v>5879</v>
      </c>
      <c r="E976" s="4" t="s">
        <v>5868</v>
      </c>
      <c r="F976" s="4">
        <v>6</v>
      </c>
      <c r="G976" s="4">
        <v>1</v>
      </c>
      <c r="H976" s="4" t="s">
        <v>136</v>
      </c>
      <c r="I976" s="4" t="s">
        <v>25</v>
      </c>
      <c r="J976" s="4">
        <v>26.8</v>
      </c>
      <c r="K976" s="4">
        <v>11</v>
      </c>
    </row>
    <row r="977" spans="1:11">
      <c r="A977" s="4" t="s">
        <v>173</v>
      </c>
      <c r="B977" s="4">
        <v>2020</v>
      </c>
      <c r="C977" s="24">
        <v>43772</v>
      </c>
      <c r="D977" s="4" t="s">
        <v>5879</v>
      </c>
      <c r="E977" s="4" t="s">
        <v>5868</v>
      </c>
      <c r="F977" s="4">
        <v>6</v>
      </c>
      <c r="G977" s="4">
        <v>2</v>
      </c>
      <c r="H977" s="4" t="s">
        <v>34</v>
      </c>
      <c r="I977" s="4" t="s">
        <v>19</v>
      </c>
      <c r="J977" s="4">
        <v>32.200000000000003</v>
      </c>
      <c r="K977" s="4">
        <v>13</v>
      </c>
    </row>
    <row r="978" spans="1:11">
      <c r="A978" s="4" t="s">
        <v>173</v>
      </c>
      <c r="B978" s="4">
        <v>2020</v>
      </c>
      <c r="C978" s="24">
        <v>43772</v>
      </c>
      <c r="D978" s="4" t="s">
        <v>5879</v>
      </c>
      <c r="E978" s="4" t="s">
        <v>5868</v>
      </c>
      <c r="F978" s="4">
        <v>6</v>
      </c>
      <c r="G978" s="4">
        <v>3</v>
      </c>
      <c r="H978" s="4" t="s">
        <v>543</v>
      </c>
      <c r="I978" s="4" t="s">
        <v>145</v>
      </c>
      <c r="J978" s="4">
        <v>31.9</v>
      </c>
      <c r="K978" s="4">
        <v>19</v>
      </c>
    </row>
    <row r="979" spans="1:11">
      <c r="A979" s="4" t="s">
        <v>173</v>
      </c>
      <c r="B979" s="4">
        <v>2020</v>
      </c>
      <c r="C979" s="24">
        <v>43772</v>
      </c>
      <c r="D979" s="4" t="s">
        <v>5879</v>
      </c>
      <c r="E979" s="4" t="s">
        <v>5868</v>
      </c>
      <c r="F979" s="4">
        <v>6</v>
      </c>
      <c r="G979" s="4">
        <v>4</v>
      </c>
      <c r="H979" s="4" t="s">
        <v>160</v>
      </c>
      <c r="I979" s="4" t="s">
        <v>161</v>
      </c>
      <c r="J979" s="4">
        <v>22.6</v>
      </c>
      <c r="K979" s="4">
        <v>25</v>
      </c>
    </row>
    <row r="980" spans="1:11">
      <c r="A980" s="4" t="s">
        <v>173</v>
      </c>
      <c r="B980" s="4">
        <v>2020</v>
      </c>
      <c r="C980" s="24">
        <v>43772</v>
      </c>
      <c r="D980" s="4" t="s">
        <v>5879</v>
      </c>
      <c r="E980" s="4" t="s">
        <v>5869</v>
      </c>
      <c r="F980" s="4">
        <v>1</v>
      </c>
      <c r="G980" s="4">
        <v>1</v>
      </c>
      <c r="H980" s="4" t="s">
        <v>80</v>
      </c>
      <c r="I980" s="4" t="s">
        <v>65</v>
      </c>
      <c r="J980" s="4">
        <v>32.5</v>
      </c>
      <c r="K980" s="4">
        <v>5</v>
      </c>
    </row>
    <row r="981" spans="1:11">
      <c r="A981" s="4" t="s">
        <v>173</v>
      </c>
      <c r="B981" s="4">
        <v>2020</v>
      </c>
      <c r="C981" s="24">
        <v>43772</v>
      </c>
      <c r="D981" s="4" t="s">
        <v>5879</v>
      </c>
      <c r="E981" s="4" t="s">
        <v>5869</v>
      </c>
      <c r="F981" s="4">
        <v>1</v>
      </c>
      <c r="G981" s="4">
        <v>2</v>
      </c>
      <c r="H981" s="4" t="s">
        <v>20</v>
      </c>
      <c r="I981" s="4" t="s">
        <v>21</v>
      </c>
      <c r="J981" s="4">
        <v>24.2</v>
      </c>
      <c r="K981" s="4">
        <v>4</v>
      </c>
    </row>
    <row r="982" spans="1:11">
      <c r="A982" s="4" t="s">
        <v>173</v>
      </c>
      <c r="B982" s="4">
        <v>2020</v>
      </c>
      <c r="C982" s="24">
        <v>43772</v>
      </c>
      <c r="D982" s="4" t="s">
        <v>5879</v>
      </c>
      <c r="E982" s="4" t="s">
        <v>5869</v>
      </c>
      <c r="F982" s="4">
        <v>1</v>
      </c>
      <c r="G982" s="4">
        <v>3</v>
      </c>
      <c r="H982" s="4" t="s">
        <v>137</v>
      </c>
      <c r="I982" s="4" t="s">
        <v>38</v>
      </c>
      <c r="J982" s="4">
        <v>28.8</v>
      </c>
      <c r="K982" s="4">
        <v>6</v>
      </c>
    </row>
    <row r="983" spans="1:11">
      <c r="A983" s="4" t="s">
        <v>173</v>
      </c>
      <c r="B983" s="4">
        <v>2020</v>
      </c>
      <c r="C983" s="24">
        <v>43772</v>
      </c>
      <c r="D983" s="4" t="s">
        <v>5879</v>
      </c>
      <c r="E983" s="4" t="s">
        <v>5869</v>
      </c>
      <c r="F983" s="4">
        <v>1</v>
      </c>
      <c r="G983" s="4">
        <v>4</v>
      </c>
      <c r="H983" s="4" t="s">
        <v>147</v>
      </c>
      <c r="I983" s="4" t="s">
        <v>148</v>
      </c>
      <c r="J983" s="4">
        <v>21.5</v>
      </c>
      <c r="K983" s="4">
        <v>9</v>
      </c>
    </row>
    <row r="984" spans="1:11">
      <c r="A984" s="4" t="s">
        <v>173</v>
      </c>
      <c r="B984" s="4">
        <v>2020</v>
      </c>
      <c r="C984" s="24">
        <v>43772</v>
      </c>
      <c r="D984" s="4" t="s">
        <v>5879</v>
      </c>
      <c r="E984" s="4" t="s">
        <v>5869</v>
      </c>
      <c r="F984" s="4">
        <v>1</v>
      </c>
      <c r="G984" s="4">
        <v>5</v>
      </c>
      <c r="H984" s="4" t="s">
        <v>39</v>
      </c>
      <c r="I984" s="4" t="s">
        <v>40</v>
      </c>
      <c r="J984" s="4">
        <v>25.2</v>
      </c>
      <c r="K984" s="4">
        <v>10</v>
      </c>
    </row>
    <row r="985" spans="1:11">
      <c r="A985" s="4" t="s">
        <v>173</v>
      </c>
      <c r="B985" s="4">
        <v>2020</v>
      </c>
      <c r="C985" s="24">
        <v>43772</v>
      </c>
      <c r="D985" s="4" t="s">
        <v>5879</v>
      </c>
      <c r="E985" s="4" t="s">
        <v>5869</v>
      </c>
      <c r="F985" s="4">
        <v>1</v>
      </c>
      <c r="G985" s="4">
        <v>6</v>
      </c>
      <c r="H985" s="4" t="s">
        <v>111</v>
      </c>
      <c r="I985" s="4" t="s">
        <v>121</v>
      </c>
      <c r="J985" s="4">
        <v>26.7</v>
      </c>
      <c r="K985" s="4">
        <v>12</v>
      </c>
    </row>
    <row r="986" spans="1:11">
      <c r="A986" s="4" t="s">
        <v>173</v>
      </c>
      <c r="B986" s="4">
        <v>2020</v>
      </c>
      <c r="C986" s="24">
        <v>43772</v>
      </c>
      <c r="D986" s="4" t="s">
        <v>5879</v>
      </c>
      <c r="E986" s="4" t="s">
        <v>5869</v>
      </c>
      <c r="F986" s="4">
        <v>2</v>
      </c>
      <c r="G986" s="4">
        <v>1</v>
      </c>
      <c r="H986" s="4" t="s">
        <v>178</v>
      </c>
      <c r="I986" s="4" t="s">
        <v>159</v>
      </c>
      <c r="J986" s="4">
        <v>27.8</v>
      </c>
      <c r="K986" s="4">
        <v>2</v>
      </c>
    </row>
    <row r="987" spans="1:11">
      <c r="A987" s="4" t="s">
        <v>173</v>
      </c>
      <c r="B987" s="4">
        <v>2020</v>
      </c>
      <c r="C987" s="24">
        <v>43772</v>
      </c>
      <c r="D987" s="4" t="s">
        <v>5879</v>
      </c>
      <c r="E987" s="4" t="s">
        <v>5869</v>
      </c>
      <c r="F987" s="4">
        <v>2</v>
      </c>
      <c r="G987" s="4">
        <v>2</v>
      </c>
      <c r="H987" s="4" t="s">
        <v>23</v>
      </c>
      <c r="I987" s="4" t="s">
        <v>15</v>
      </c>
      <c r="J987" s="4">
        <v>22.1</v>
      </c>
      <c r="K987" s="4">
        <v>1</v>
      </c>
    </row>
    <row r="988" spans="1:11">
      <c r="A988" s="4" t="s">
        <v>173</v>
      </c>
      <c r="B988" s="4">
        <v>2020</v>
      </c>
      <c r="C988" s="24">
        <v>43772</v>
      </c>
      <c r="D988" s="4" t="s">
        <v>5879</v>
      </c>
      <c r="E988" s="4" t="s">
        <v>5869</v>
      </c>
      <c r="F988" s="4">
        <v>2</v>
      </c>
      <c r="G988" s="4">
        <v>3</v>
      </c>
      <c r="H988" s="4" t="s">
        <v>16</v>
      </c>
      <c r="I988" s="4" t="s">
        <v>17</v>
      </c>
      <c r="J988" s="4">
        <v>20.5</v>
      </c>
      <c r="K988" s="4">
        <v>2</v>
      </c>
    </row>
    <row r="989" spans="1:11">
      <c r="A989" s="4" t="s">
        <v>173</v>
      </c>
      <c r="B989" s="4">
        <v>2020</v>
      </c>
      <c r="C989" s="24">
        <v>43772</v>
      </c>
      <c r="D989" s="4" t="s">
        <v>5879</v>
      </c>
      <c r="E989" s="4" t="s">
        <v>5869</v>
      </c>
      <c r="F989" s="4">
        <v>2</v>
      </c>
      <c r="G989" s="4">
        <v>4</v>
      </c>
      <c r="H989" s="4" t="s">
        <v>136</v>
      </c>
      <c r="I989" s="4" t="s">
        <v>25</v>
      </c>
      <c r="J989" s="4">
        <v>26.8</v>
      </c>
      <c r="K989" s="4">
        <v>11</v>
      </c>
    </row>
    <row r="990" spans="1:11">
      <c r="A990" s="4" t="s">
        <v>173</v>
      </c>
      <c r="B990" s="4">
        <v>2020</v>
      </c>
      <c r="C990" s="24">
        <v>43772</v>
      </c>
      <c r="D990" s="4" t="s">
        <v>5879</v>
      </c>
      <c r="E990" s="4" t="s">
        <v>5869</v>
      </c>
      <c r="F990" s="4">
        <v>2</v>
      </c>
      <c r="G990" s="4">
        <v>5</v>
      </c>
      <c r="H990" s="4" t="s">
        <v>149</v>
      </c>
      <c r="I990" s="4" t="s">
        <v>56</v>
      </c>
      <c r="J990" s="4">
        <v>29.6</v>
      </c>
      <c r="K990" s="4">
        <v>8</v>
      </c>
    </row>
    <row r="991" spans="1:11">
      <c r="A991" s="4" t="s">
        <v>173</v>
      </c>
      <c r="B991" s="4">
        <v>2020</v>
      </c>
      <c r="C991" s="24">
        <v>43772</v>
      </c>
      <c r="D991" s="4" t="s">
        <v>5879</v>
      </c>
      <c r="E991" s="4" t="s">
        <v>5869</v>
      </c>
      <c r="F991" s="4">
        <v>2</v>
      </c>
      <c r="G991" s="4">
        <v>6</v>
      </c>
      <c r="H991" s="4" t="s">
        <v>14</v>
      </c>
      <c r="I991" s="4" t="s">
        <v>15</v>
      </c>
      <c r="J991" s="4">
        <v>19.8</v>
      </c>
      <c r="K991" s="4">
        <v>7</v>
      </c>
    </row>
    <row r="992" spans="1:11">
      <c r="A992" s="4" t="s">
        <v>173</v>
      </c>
      <c r="B992" s="4">
        <v>2020</v>
      </c>
      <c r="C992" s="24">
        <v>43772</v>
      </c>
      <c r="D992" s="4" t="s">
        <v>5879</v>
      </c>
      <c r="E992" s="4" t="s">
        <v>383</v>
      </c>
      <c r="F992" s="4">
        <v>1</v>
      </c>
      <c r="G992" s="4">
        <v>1</v>
      </c>
      <c r="H992" s="4" t="s">
        <v>23</v>
      </c>
      <c r="I992" s="4" t="s">
        <v>15</v>
      </c>
      <c r="J992" s="4">
        <v>22.1</v>
      </c>
      <c r="K992" s="4">
        <v>1</v>
      </c>
    </row>
    <row r="993" spans="1:11">
      <c r="A993" s="4" t="s">
        <v>173</v>
      </c>
      <c r="B993" s="4">
        <v>2020</v>
      </c>
      <c r="C993" s="24">
        <v>43772</v>
      </c>
      <c r="D993" s="4" t="s">
        <v>5879</v>
      </c>
      <c r="E993" s="4" t="s">
        <v>383</v>
      </c>
      <c r="F993" s="4">
        <v>1</v>
      </c>
      <c r="G993" s="4">
        <v>2</v>
      </c>
      <c r="H993" s="4" t="s">
        <v>178</v>
      </c>
      <c r="I993" s="4" t="s">
        <v>159</v>
      </c>
      <c r="J993" s="4">
        <v>27.8</v>
      </c>
      <c r="K993" s="4">
        <v>2</v>
      </c>
    </row>
    <row r="994" spans="1:11">
      <c r="A994" s="4" t="s">
        <v>173</v>
      </c>
      <c r="B994" s="4">
        <v>2020</v>
      </c>
      <c r="C994" s="24">
        <v>43772</v>
      </c>
      <c r="D994" s="4" t="s">
        <v>5879</v>
      </c>
      <c r="E994" s="4" t="s">
        <v>383</v>
      </c>
      <c r="F994" s="4">
        <v>1</v>
      </c>
      <c r="G994" s="4">
        <v>2</v>
      </c>
      <c r="H994" s="4" t="s">
        <v>16</v>
      </c>
      <c r="I994" s="4" t="s">
        <v>17</v>
      </c>
      <c r="J994" s="4">
        <v>20.5</v>
      </c>
      <c r="K994" s="4">
        <v>2</v>
      </c>
    </row>
    <row r="995" spans="1:11">
      <c r="A995" s="4" t="s">
        <v>173</v>
      </c>
      <c r="B995" s="4">
        <v>2020</v>
      </c>
      <c r="C995" s="24">
        <v>43772</v>
      </c>
      <c r="D995" s="4" t="s">
        <v>5879</v>
      </c>
      <c r="E995" s="4" t="s">
        <v>383</v>
      </c>
      <c r="F995" s="4">
        <v>1</v>
      </c>
      <c r="G995" s="4">
        <v>4</v>
      </c>
      <c r="H995" s="4" t="s">
        <v>20</v>
      </c>
      <c r="I995" s="4" t="s">
        <v>21</v>
      </c>
      <c r="J995" s="4">
        <v>24.2</v>
      </c>
      <c r="K995" s="4">
        <v>4</v>
      </c>
    </row>
    <row r="996" spans="1:11">
      <c r="A996" s="4" t="s">
        <v>173</v>
      </c>
      <c r="B996" s="4">
        <v>2020</v>
      </c>
      <c r="C996" s="24">
        <v>43772</v>
      </c>
      <c r="D996" s="4" t="s">
        <v>5879</v>
      </c>
      <c r="E996" s="4" t="s">
        <v>383</v>
      </c>
      <c r="F996" s="4">
        <v>1</v>
      </c>
      <c r="G996" s="4">
        <v>5</v>
      </c>
      <c r="H996" s="4" t="s">
        <v>80</v>
      </c>
      <c r="I996" s="4" t="s">
        <v>65</v>
      </c>
      <c r="J996" s="4">
        <v>32.5</v>
      </c>
      <c r="K996" s="4">
        <v>5</v>
      </c>
    </row>
    <row r="997" spans="1:11">
      <c r="A997" s="4" t="s">
        <v>173</v>
      </c>
      <c r="B997" s="4">
        <v>2020</v>
      </c>
      <c r="C997" s="24">
        <v>43772</v>
      </c>
      <c r="D997" s="4" t="s">
        <v>5879</v>
      </c>
      <c r="E997" s="4" t="s">
        <v>383</v>
      </c>
      <c r="F997" s="4">
        <v>1</v>
      </c>
      <c r="G997" s="4">
        <v>6</v>
      </c>
      <c r="H997" s="4" t="s">
        <v>137</v>
      </c>
      <c r="I997" s="4" t="s">
        <v>38</v>
      </c>
      <c r="J997" s="4">
        <v>28.8</v>
      </c>
      <c r="K997" s="4">
        <v>6</v>
      </c>
    </row>
    <row r="998" spans="1:11">
      <c r="A998" s="4" t="s">
        <v>173</v>
      </c>
      <c r="B998" s="4">
        <v>2020</v>
      </c>
      <c r="C998" s="24">
        <v>43772</v>
      </c>
      <c r="D998" s="4" t="s">
        <v>5879</v>
      </c>
      <c r="E998" s="4" t="s">
        <v>383</v>
      </c>
      <c r="F998" s="4">
        <v>2</v>
      </c>
      <c r="G998" s="4">
        <v>1</v>
      </c>
      <c r="H998" s="4" t="s">
        <v>14</v>
      </c>
      <c r="I998" s="4" t="s">
        <v>15</v>
      </c>
      <c r="J998" s="4">
        <v>19.8</v>
      </c>
      <c r="K998" s="4">
        <v>7</v>
      </c>
    </row>
    <row r="999" spans="1:11">
      <c r="A999" s="4" t="s">
        <v>173</v>
      </c>
      <c r="B999" s="4">
        <v>2020</v>
      </c>
      <c r="C999" s="24">
        <v>43772</v>
      </c>
      <c r="D999" s="4" t="s">
        <v>5879</v>
      </c>
      <c r="E999" s="4" t="s">
        <v>383</v>
      </c>
      <c r="F999" s="4">
        <v>2</v>
      </c>
      <c r="G999" s="4">
        <v>2</v>
      </c>
      <c r="H999" s="4" t="s">
        <v>149</v>
      </c>
      <c r="I999" s="4" t="s">
        <v>56</v>
      </c>
      <c r="J999" s="4">
        <v>29.6</v>
      </c>
      <c r="K999" s="4">
        <v>8</v>
      </c>
    </row>
    <row r="1000" spans="1:11">
      <c r="A1000" s="4" t="s">
        <v>173</v>
      </c>
      <c r="B1000" s="4">
        <v>2020</v>
      </c>
      <c r="C1000" s="24">
        <v>43772</v>
      </c>
      <c r="D1000" s="4" t="s">
        <v>5879</v>
      </c>
      <c r="E1000" s="4" t="s">
        <v>383</v>
      </c>
      <c r="F1000" s="4">
        <v>2</v>
      </c>
      <c r="G1000" s="4">
        <v>3</v>
      </c>
      <c r="H1000" s="4" t="s">
        <v>147</v>
      </c>
      <c r="I1000" s="4" t="s">
        <v>148</v>
      </c>
      <c r="J1000" s="4">
        <v>21.5</v>
      </c>
      <c r="K1000" s="4">
        <v>9</v>
      </c>
    </row>
    <row r="1001" spans="1:11">
      <c r="A1001" s="4" t="s">
        <v>173</v>
      </c>
      <c r="B1001" s="4">
        <v>2020</v>
      </c>
      <c r="C1001" s="24">
        <v>43772</v>
      </c>
      <c r="D1001" s="4" t="s">
        <v>5879</v>
      </c>
      <c r="E1001" s="4" t="s">
        <v>383</v>
      </c>
      <c r="F1001" s="4">
        <v>2</v>
      </c>
      <c r="G1001" s="4">
        <v>4</v>
      </c>
      <c r="H1001" s="4" t="s">
        <v>39</v>
      </c>
      <c r="I1001" s="4" t="s">
        <v>40</v>
      </c>
      <c r="J1001" s="4">
        <v>25.2</v>
      </c>
      <c r="K1001" s="4">
        <v>10</v>
      </c>
    </row>
    <row r="1002" spans="1:11">
      <c r="A1002" s="4" t="s">
        <v>173</v>
      </c>
      <c r="B1002" s="4">
        <v>2020</v>
      </c>
      <c r="C1002" s="24">
        <v>43772</v>
      </c>
      <c r="D1002" s="4" t="s">
        <v>5879</v>
      </c>
      <c r="E1002" s="4" t="s">
        <v>383</v>
      </c>
      <c r="F1002" s="4">
        <v>2</v>
      </c>
      <c r="G1002" s="4">
        <v>5</v>
      </c>
      <c r="H1002" s="4" t="s">
        <v>136</v>
      </c>
      <c r="I1002" s="4" t="s">
        <v>25</v>
      </c>
      <c r="J1002" s="4">
        <v>26.8</v>
      </c>
      <c r="K1002" s="4">
        <v>11</v>
      </c>
    </row>
    <row r="1003" spans="1:11">
      <c r="A1003" s="4" t="s">
        <v>173</v>
      </c>
      <c r="B1003" s="4">
        <v>2020</v>
      </c>
      <c r="C1003" s="24">
        <v>43772</v>
      </c>
      <c r="D1003" s="4" t="s">
        <v>5879</v>
      </c>
      <c r="E1003" s="4" t="s">
        <v>383</v>
      </c>
      <c r="F1003" s="4">
        <v>2</v>
      </c>
      <c r="G1003" s="4">
        <v>9</v>
      </c>
      <c r="H1003" s="4" t="s">
        <v>111</v>
      </c>
      <c r="I1003" s="4" t="s">
        <v>121</v>
      </c>
      <c r="J1003" s="4">
        <v>26.7</v>
      </c>
      <c r="K1003" s="4">
        <v>12</v>
      </c>
    </row>
    <row r="1004" spans="1:11">
      <c r="A1004" s="4" t="s">
        <v>5884</v>
      </c>
      <c r="B1004" s="4">
        <v>2020</v>
      </c>
      <c r="C1004" s="24">
        <v>43757</v>
      </c>
      <c r="D1004" s="4" t="s">
        <v>5885</v>
      </c>
      <c r="E1004" s="4" t="s">
        <v>595</v>
      </c>
      <c r="F1004" s="4">
        <v>1</v>
      </c>
      <c r="G1004" s="4">
        <v>1</v>
      </c>
      <c r="H1004" s="4" t="s">
        <v>78</v>
      </c>
      <c r="I1004" s="4" t="s">
        <v>19</v>
      </c>
      <c r="J1004" s="4">
        <v>28.4</v>
      </c>
      <c r="K1004" s="4">
        <v>4</v>
      </c>
    </row>
    <row r="1005" spans="1:11">
      <c r="A1005" s="4" t="s">
        <v>5884</v>
      </c>
      <c r="B1005" s="4">
        <v>2020</v>
      </c>
      <c r="C1005" s="24">
        <v>43757</v>
      </c>
      <c r="D1005" s="4" t="s">
        <v>5885</v>
      </c>
      <c r="E1005" s="4" t="s">
        <v>595</v>
      </c>
      <c r="F1005" s="4">
        <v>1</v>
      </c>
      <c r="G1005" s="4">
        <v>2</v>
      </c>
      <c r="H1005" s="4" t="s">
        <v>113</v>
      </c>
      <c r="I1005" s="4" t="s">
        <v>121</v>
      </c>
      <c r="J1005" s="4">
        <v>25</v>
      </c>
      <c r="K1005" s="4">
        <v>3</v>
      </c>
    </row>
    <row r="1006" spans="1:11">
      <c r="A1006" s="4" t="s">
        <v>5884</v>
      </c>
      <c r="B1006" s="4">
        <v>2020</v>
      </c>
      <c r="C1006" s="24">
        <v>43757</v>
      </c>
      <c r="D1006" s="4" t="s">
        <v>5885</v>
      </c>
      <c r="E1006" s="4" t="s">
        <v>595</v>
      </c>
      <c r="F1006" s="4">
        <v>1</v>
      </c>
      <c r="G1006" s="4">
        <v>3</v>
      </c>
      <c r="H1006" s="4" t="s">
        <v>124</v>
      </c>
      <c r="I1006" s="4" t="s">
        <v>123</v>
      </c>
      <c r="J1006" s="4">
        <v>23.6</v>
      </c>
      <c r="K1006" s="4">
        <v>9</v>
      </c>
    </row>
    <row r="1007" spans="1:11">
      <c r="A1007" s="4" t="s">
        <v>5884</v>
      </c>
      <c r="B1007" s="4">
        <v>2020</v>
      </c>
      <c r="C1007" s="24">
        <v>43757</v>
      </c>
      <c r="D1007" s="4" t="s">
        <v>5885</v>
      </c>
      <c r="E1007" s="4" t="s">
        <v>595</v>
      </c>
      <c r="F1007" s="4">
        <v>1</v>
      </c>
      <c r="G1007" s="4">
        <v>4</v>
      </c>
      <c r="H1007" s="4" t="s">
        <v>142</v>
      </c>
      <c r="I1007" s="4" t="s">
        <v>61</v>
      </c>
      <c r="J1007" s="4">
        <v>27.3</v>
      </c>
      <c r="K1007" s="4">
        <v>13</v>
      </c>
    </row>
    <row r="1008" spans="1:11">
      <c r="A1008" s="4" t="s">
        <v>5884</v>
      </c>
      <c r="B1008" s="4">
        <v>2020</v>
      </c>
      <c r="C1008" s="24">
        <v>43757</v>
      </c>
      <c r="D1008" s="4" t="s">
        <v>5885</v>
      </c>
      <c r="E1008" s="4" t="s">
        <v>595</v>
      </c>
      <c r="F1008" s="4">
        <v>1</v>
      </c>
      <c r="G1008" s="4">
        <v>5</v>
      </c>
      <c r="H1008" s="4" t="s">
        <v>48</v>
      </c>
      <c r="I1008" s="4" t="s">
        <v>49</v>
      </c>
      <c r="J1008" s="4">
        <v>18.7</v>
      </c>
      <c r="K1008" s="4">
        <v>17</v>
      </c>
    </row>
    <row r="1009" spans="1:11">
      <c r="A1009" s="4" t="s">
        <v>5884</v>
      </c>
      <c r="B1009" s="4">
        <v>2020</v>
      </c>
      <c r="C1009" s="24">
        <v>43757</v>
      </c>
      <c r="D1009" s="4" t="s">
        <v>5885</v>
      </c>
      <c r="E1009" s="4" t="s">
        <v>595</v>
      </c>
      <c r="F1009" s="4">
        <v>2</v>
      </c>
      <c r="G1009" s="4">
        <v>1</v>
      </c>
      <c r="H1009" s="4" t="s">
        <v>14</v>
      </c>
      <c r="I1009" s="4" t="s">
        <v>15</v>
      </c>
      <c r="J1009" s="4">
        <v>19.8</v>
      </c>
      <c r="K1009" s="4">
        <v>2</v>
      </c>
    </row>
    <row r="1010" spans="1:11">
      <c r="A1010" s="4" t="s">
        <v>5884</v>
      </c>
      <c r="B1010" s="4">
        <v>2020</v>
      </c>
      <c r="C1010" s="24">
        <v>43757</v>
      </c>
      <c r="D1010" s="4" t="s">
        <v>5885</v>
      </c>
      <c r="E1010" s="4" t="s">
        <v>595</v>
      </c>
      <c r="F1010" s="4">
        <v>2</v>
      </c>
      <c r="G1010" s="4">
        <v>2</v>
      </c>
      <c r="H1010" s="4" t="s">
        <v>16</v>
      </c>
      <c r="I1010" s="4" t="s">
        <v>17</v>
      </c>
      <c r="J1010" s="4">
        <v>20.5</v>
      </c>
      <c r="K1010" s="4">
        <v>1</v>
      </c>
    </row>
    <row r="1011" spans="1:11">
      <c r="A1011" s="4" t="s">
        <v>5884</v>
      </c>
      <c r="B1011" s="4">
        <v>2020</v>
      </c>
      <c r="C1011" s="24">
        <v>43757</v>
      </c>
      <c r="D1011" s="4" t="s">
        <v>5885</v>
      </c>
      <c r="E1011" s="4" t="s">
        <v>595</v>
      </c>
      <c r="F1011" s="4">
        <v>2</v>
      </c>
      <c r="G1011" s="4">
        <v>3</v>
      </c>
      <c r="H1011" s="4" t="s">
        <v>150</v>
      </c>
      <c r="I1011" s="4" t="s">
        <v>31</v>
      </c>
      <c r="J1011" s="4">
        <v>31.3</v>
      </c>
      <c r="K1011" s="4">
        <v>13</v>
      </c>
    </row>
    <row r="1012" spans="1:11">
      <c r="A1012" s="4" t="s">
        <v>5884</v>
      </c>
      <c r="B1012" s="4">
        <v>2020</v>
      </c>
      <c r="C1012" s="24">
        <v>43757</v>
      </c>
      <c r="D1012" s="4" t="s">
        <v>5885</v>
      </c>
      <c r="E1012" s="4" t="s">
        <v>595</v>
      </c>
      <c r="F1012" s="4">
        <v>2</v>
      </c>
      <c r="G1012" s="4">
        <v>4</v>
      </c>
      <c r="H1012" s="4" t="s">
        <v>101</v>
      </c>
      <c r="I1012" s="4" t="s">
        <v>47</v>
      </c>
      <c r="J1012" s="4">
        <v>25.7</v>
      </c>
      <c r="K1012" s="4">
        <v>21</v>
      </c>
    </row>
    <row r="1013" spans="1:11">
      <c r="A1013" s="4" t="s">
        <v>5884</v>
      </c>
      <c r="B1013" s="4">
        <v>2020</v>
      </c>
      <c r="C1013" s="24">
        <v>43757</v>
      </c>
      <c r="D1013" s="4" t="s">
        <v>5885</v>
      </c>
      <c r="E1013" s="4" t="s">
        <v>595</v>
      </c>
      <c r="F1013" s="4">
        <v>2</v>
      </c>
      <c r="G1013" s="4">
        <v>5</v>
      </c>
      <c r="H1013" s="4" t="s">
        <v>24</v>
      </c>
      <c r="I1013" s="4" t="s">
        <v>25</v>
      </c>
      <c r="J1013" s="4">
        <v>21.1</v>
      </c>
      <c r="K1013" s="4">
        <v>11</v>
      </c>
    </row>
    <row r="1014" spans="1:11">
      <c r="A1014" s="4" t="s">
        <v>5884</v>
      </c>
      <c r="B1014" s="4">
        <v>2020</v>
      </c>
      <c r="C1014" s="24">
        <v>43757</v>
      </c>
      <c r="D1014" s="4" t="s">
        <v>5885</v>
      </c>
      <c r="E1014" s="4" t="s">
        <v>595</v>
      </c>
      <c r="F1014" s="4">
        <v>2</v>
      </c>
      <c r="G1014" s="4">
        <v>6</v>
      </c>
      <c r="H1014" s="4" t="s">
        <v>5886</v>
      </c>
      <c r="I1014" s="4" t="s">
        <v>56</v>
      </c>
      <c r="J1014" s="4">
        <v>22.5</v>
      </c>
      <c r="K1014" s="4">
        <v>21</v>
      </c>
    </row>
    <row r="1015" spans="1:11">
      <c r="A1015" s="4" t="s">
        <v>5884</v>
      </c>
      <c r="B1015" s="4">
        <v>2020</v>
      </c>
      <c r="C1015" s="24">
        <v>43757</v>
      </c>
      <c r="D1015" s="4" t="s">
        <v>5885</v>
      </c>
      <c r="E1015" s="4" t="s">
        <v>595</v>
      </c>
      <c r="F1015" s="4">
        <v>3</v>
      </c>
      <c r="G1015" s="4">
        <v>1</v>
      </c>
      <c r="H1015" s="4" t="s">
        <v>50</v>
      </c>
      <c r="I1015" s="4" t="s">
        <v>51</v>
      </c>
      <c r="J1015" s="4">
        <v>23</v>
      </c>
      <c r="K1015" s="4">
        <v>5</v>
      </c>
    </row>
    <row r="1016" spans="1:11">
      <c r="A1016" s="4" t="s">
        <v>5884</v>
      </c>
      <c r="B1016" s="4">
        <v>2020</v>
      </c>
      <c r="C1016" s="24">
        <v>43757</v>
      </c>
      <c r="D1016" s="4" t="s">
        <v>5885</v>
      </c>
      <c r="E1016" s="4" t="s">
        <v>595</v>
      </c>
      <c r="F1016" s="4">
        <v>3</v>
      </c>
      <c r="G1016" s="4">
        <v>2</v>
      </c>
      <c r="H1016" s="4" t="s">
        <v>5883</v>
      </c>
      <c r="I1016" s="4" t="s">
        <v>49</v>
      </c>
      <c r="J1016" s="4">
        <v>21.3</v>
      </c>
      <c r="K1016" s="4">
        <v>12</v>
      </c>
    </row>
    <row r="1017" spans="1:11">
      <c r="A1017" s="4" t="s">
        <v>5884</v>
      </c>
      <c r="B1017" s="4">
        <v>2020</v>
      </c>
      <c r="C1017" s="24">
        <v>43757</v>
      </c>
      <c r="D1017" s="4" t="s">
        <v>5885</v>
      </c>
      <c r="E1017" s="4" t="s">
        <v>595</v>
      </c>
      <c r="F1017" s="4">
        <v>3</v>
      </c>
      <c r="G1017" s="4">
        <v>3</v>
      </c>
      <c r="H1017" s="4" t="s">
        <v>136</v>
      </c>
      <c r="I1017" s="4" t="s">
        <v>25</v>
      </c>
      <c r="J1017" s="4">
        <v>26.7</v>
      </c>
      <c r="K1017" s="4">
        <v>8</v>
      </c>
    </row>
    <row r="1018" spans="1:11">
      <c r="A1018" s="4" t="s">
        <v>5884</v>
      </c>
      <c r="B1018" s="4">
        <v>2020</v>
      </c>
      <c r="C1018" s="24">
        <v>43757</v>
      </c>
      <c r="D1018" s="4" t="s">
        <v>5885</v>
      </c>
      <c r="E1018" s="4" t="s">
        <v>595</v>
      </c>
      <c r="F1018" s="4">
        <v>3</v>
      </c>
      <c r="G1018" s="4">
        <v>4</v>
      </c>
      <c r="H1018" s="4" t="s">
        <v>5856</v>
      </c>
      <c r="I1018" s="4" t="s">
        <v>53</v>
      </c>
      <c r="J1018" s="4">
        <v>22.8</v>
      </c>
      <c r="K1018" s="4">
        <v>17</v>
      </c>
    </row>
    <row r="1019" spans="1:11">
      <c r="A1019" s="4" t="s">
        <v>5884</v>
      </c>
      <c r="B1019" s="4">
        <v>2020</v>
      </c>
      <c r="C1019" s="24">
        <v>43757</v>
      </c>
      <c r="D1019" s="4" t="s">
        <v>5885</v>
      </c>
      <c r="E1019" s="4" t="s">
        <v>595</v>
      </c>
      <c r="F1019" s="4">
        <v>3</v>
      </c>
      <c r="G1019" s="4">
        <v>5</v>
      </c>
      <c r="H1019" s="4" t="s">
        <v>60</v>
      </c>
      <c r="I1019" s="4" t="s">
        <v>61</v>
      </c>
      <c r="J1019" s="4">
        <v>31.2</v>
      </c>
      <c r="K1019" s="4">
        <v>17</v>
      </c>
    </row>
    <row r="1020" spans="1:11">
      <c r="A1020" s="4" t="s">
        <v>5884</v>
      </c>
      <c r="B1020" s="4">
        <v>2020</v>
      </c>
      <c r="C1020" s="24">
        <v>43757</v>
      </c>
      <c r="D1020" s="4" t="s">
        <v>5885</v>
      </c>
      <c r="E1020" s="4" t="s">
        <v>595</v>
      </c>
      <c r="F1020" s="4">
        <v>4</v>
      </c>
      <c r="G1020" s="4">
        <v>1</v>
      </c>
      <c r="H1020" s="4" t="s">
        <v>111</v>
      </c>
      <c r="I1020" s="4" t="s">
        <v>121</v>
      </c>
      <c r="J1020" s="4">
        <v>26.7</v>
      </c>
      <c r="K1020" s="4">
        <v>6</v>
      </c>
    </row>
    <row r="1021" spans="1:11">
      <c r="A1021" s="4" t="s">
        <v>5884</v>
      </c>
      <c r="B1021" s="4">
        <v>2020</v>
      </c>
      <c r="C1021" s="24">
        <v>43757</v>
      </c>
      <c r="D1021" s="4" t="s">
        <v>5885</v>
      </c>
      <c r="E1021" s="4" t="s">
        <v>595</v>
      </c>
      <c r="F1021" s="4">
        <v>4</v>
      </c>
      <c r="G1021" s="4">
        <v>2</v>
      </c>
      <c r="H1021" s="4" t="s">
        <v>149</v>
      </c>
      <c r="I1021" s="4" t="s">
        <v>56</v>
      </c>
      <c r="J1021" s="4">
        <v>29.5</v>
      </c>
      <c r="K1021" s="4">
        <v>10</v>
      </c>
    </row>
    <row r="1022" spans="1:11">
      <c r="A1022" s="4" t="s">
        <v>5884</v>
      </c>
      <c r="B1022" s="4">
        <v>2020</v>
      </c>
      <c r="C1022" s="24">
        <v>43757</v>
      </c>
      <c r="D1022" s="4" t="s">
        <v>5885</v>
      </c>
      <c r="E1022" s="4" t="s">
        <v>595</v>
      </c>
      <c r="F1022" s="4">
        <v>4</v>
      </c>
      <c r="G1022" s="4">
        <v>3</v>
      </c>
      <c r="H1022" s="4" t="s">
        <v>100</v>
      </c>
      <c r="I1022" s="4" t="s">
        <v>47</v>
      </c>
      <c r="J1022" s="4">
        <v>22.7</v>
      </c>
      <c r="K1022" s="4">
        <v>17</v>
      </c>
    </row>
    <row r="1023" spans="1:11">
      <c r="A1023" s="4" t="s">
        <v>5884</v>
      </c>
      <c r="B1023" s="4">
        <v>2020</v>
      </c>
      <c r="C1023" s="24">
        <v>43757</v>
      </c>
      <c r="D1023" s="4" t="s">
        <v>5885</v>
      </c>
      <c r="E1023" s="4" t="s">
        <v>595</v>
      </c>
      <c r="F1023" s="4">
        <v>4</v>
      </c>
      <c r="G1023" s="4">
        <v>4</v>
      </c>
      <c r="H1023" s="4" t="s">
        <v>52</v>
      </c>
      <c r="I1023" s="4" t="s">
        <v>53</v>
      </c>
      <c r="J1023" s="4">
        <v>22.6</v>
      </c>
      <c r="K1023" s="4">
        <v>13</v>
      </c>
    </row>
    <row r="1024" spans="1:11">
      <c r="A1024" s="4" t="s">
        <v>5884</v>
      </c>
      <c r="B1024" s="4">
        <v>2020</v>
      </c>
      <c r="C1024" s="24">
        <v>43757</v>
      </c>
      <c r="D1024" s="4" t="s">
        <v>5885</v>
      </c>
      <c r="E1024" s="4" t="s">
        <v>595</v>
      </c>
      <c r="F1024" s="4">
        <v>4</v>
      </c>
      <c r="G1024" s="4">
        <v>5</v>
      </c>
      <c r="H1024" s="4" t="s">
        <v>5882</v>
      </c>
      <c r="I1024" s="4" t="s">
        <v>123</v>
      </c>
      <c r="J1024" s="4">
        <v>36.799999999999997</v>
      </c>
      <c r="K1024" s="4">
        <v>7</v>
      </c>
    </row>
    <row r="1025" spans="1:11">
      <c r="A1025" s="4" t="s">
        <v>5884</v>
      </c>
      <c r="B1025" s="4">
        <v>2020</v>
      </c>
      <c r="C1025" s="24">
        <v>43757</v>
      </c>
      <c r="D1025" s="4" t="s">
        <v>5885</v>
      </c>
      <c r="E1025" s="4" t="s">
        <v>595</v>
      </c>
      <c r="F1025" s="4">
        <v>4</v>
      </c>
      <c r="G1025" s="4">
        <v>6</v>
      </c>
      <c r="H1025" s="4" t="s">
        <v>34</v>
      </c>
      <c r="I1025" s="4" t="s">
        <v>19</v>
      </c>
      <c r="J1025" s="4">
        <v>32.200000000000003</v>
      </c>
      <c r="K1025" s="4">
        <v>13</v>
      </c>
    </row>
    <row r="1026" spans="1:11">
      <c r="A1026" s="4" t="s">
        <v>5884</v>
      </c>
      <c r="B1026" s="4">
        <v>2020</v>
      </c>
      <c r="C1026" s="24">
        <v>43757</v>
      </c>
      <c r="D1026" s="4" t="s">
        <v>5885</v>
      </c>
      <c r="E1026" s="4" t="s">
        <v>5868</v>
      </c>
      <c r="F1026" s="4">
        <v>1</v>
      </c>
      <c r="G1026" s="4">
        <v>1</v>
      </c>
      <c r="H1026" s="4" t="s">
        <v>124</v>
      </c>
      <c r="I1026" s="4" t="s">
        <v>123</v>
      </c>
      <c r="J1026" s="4">
        <v>23.6</v>
      </c>
      <c r="K1026" s="4">
        <v>9</v>
      </c>
    </row>
    <row r="1027" spans="1:11">
      <c r="A1027" s="4" t="s">
        <v>5884</v>
      </c>
      <c r="B1027" s="4">
        <v>2020</v>
      </c>
      <c r="C1027" s="24">
        <v>43757</v>
      </c>
      <c r="D1027" s="4" t="s">
        <v>5885</v>
      </c>
      <c r="E1027" s="4" t="s">
        <v>5868</v>
      </c>
      <c r="F1027" s="4">
        <v>1</v>
      </c>
      <c r="G1027" s="4">
        <v>2</v>
      </c>
      <c r="H1027" s="4" t="s">
        <v>52</v>
      </c>
      <c r="I1027" s="4" t="s">
        <v>53</v>
      </c>
      <c r="J1027" s="4">
        <v>22.6</v>
      </c>
      <c r="K1027" s="4">
        <v>13</v>
      </c>
    </row>
    <row r="1028" spans="1:11">
      <c r="A1028" s="4" t="s">
        <v>5884</v>
      </c>
      <c r="B1028" s="4">
        <v>2020</v>
      </c>
      <c r="C1028" s="24">
        <v>43757</v>
      </c>
      <c r="D1028" s="4" t="s">
        <v>5885</v>
      </c>
      <c r="E1028" s="4" t="s">
        <v>5868</v>
      </c>
      <c r="F1028" s="4">
        <v>1</v>
      </c>
      <c r="G1028" s="4">
        <v>3</v>
      </c>
      <c r="H1028" s="4" t="s">
        <v>60</v>
      </c>
      <c r="I1028" s="4" t="s">
        <v>61</v>
      </c>
      <c r="J1028" s="4">
        <v>31.2</v>
      </c>
      <c r="K1028" s="4">
        <v>17</v>
      </c>
    </row>
    <row r="1029" spans="1:11">
      <c r="A1029" s="4" t="s">
        <v>5884</v>
      </c>
      <c r="B1029" s="4">
        <v>2020</v>
      </c>
      <c r="C1029" s="24">
        <v>43757</v>
      </c>
      <c r="D1029" s="4" t="s">
        <v>5885</v>
      </c>
      <c r="E1029" s="4" t="s">
        <v>5868</v>
      </c>
      <c r="F1029" s="4">
        <v>2</v>
      </c>
      <c r="G1029" s="4">
        <v>1</v>
      </c>
      <c r="H1029" s="4" t="s">
        <v>24</v>
      </c>
      <c r="I1029" s="4" t="s">
        <v>25</v>
      </c>
      <c r="J1029" s="4">
        <v>21.1</v>
      </c>
      <c r="K1029" s="4">
        <v>11</v>
      </c>
    </row>
    <row r="1030" spans="1:11">
      <c r="A1030" s="4" t="s">
        <v>5884</v>
      </c>
      <c r="B1030" s="4">
        <v>2020</v>
      </c>
      <c r="C1030" s="24">
        <v>43757</v>
      </c>
      <c r="D1030" s="4" t="s">
        <v>5885</v>
      </c>
      <c r="E1030" s="4" t="s">
        <v>5868</v>
      </c>
      <c r="F1030" s="4">
        <v>2</v>
      </c>
      <c r="G1030" s="4">
        <v>2</v>
      </c>
      <c r="H1030" s="4" t="s">
        <v>150</v>
      </c>
      <c r="I1030" s="4" t="s">
        <v>31</v>
      </c>
      <c r="J1030" s="4">
        <v>31.3</v>
      </c>
      <c r="K1030" s="4">
        <v>13</v>
      </c>
    </row>
    <row r="1031" spans="1:11">
      <c r="A1031" s="4" t="s">
        <v>5884</v>
      </c>
      <c r="B1031" s="4">
        <v>2020</v>
      </c>
      <c r="C1031" s="24">
        <v>43757</v>
      </c>
      <c r="D1031" s="4" t="s">
        <v>5885</v>
      </c>
      <c r="E1031" s="4" t="s">
        <v>5868</v>
      </c>
      <c r="F1031" s="4">
        <v>2</v>
      </c>
      <c r="G1031" s="4">
        <v>3</v>
      </c>
      <c r="H1031" s="4" t="s">
        <v>5856</v>
      </c>
      <c r="I1031" s="4" t="s">
        <v>53</v>
      </c>
      <c r="J1031" s="4">
        <v>22.8</v>
      </c>
      <c r="K1031" s="4">
        <v>17</v>
      </c>
    </row>
    <row r="1032" spans="1:11">
      <c r="A1032" s="4" t="s">
        <v>5884</v>
      </c>
      <c r="B1032" s="4">
        <v>2020</v>
      </c>
      <c r="C1032" s="24">
        <v>43757</v>
      </c>
      <c r="D1032" s="4" t="s">
        <v>5885</v>
      </c>
      <c r="E1032" s="4" t="s">
        <v>5868</v>
      </c>
      <c r="F1032" s="4">
        <v>3</v>
      </c>
      <c r="G1032" s="4">
        <v>1</v>
      </c>
      <c r="H1032" s="4" t="s">
        <v>136</v>
      </c>
      <c r="I1032" s="4" t="s">
        <v>25</v>
      </c>
      <c r="J1032" s="4">
        <v>26.7</v>
      </c>
      <c r="K1032" s="4">
        <v>8</v>
      </c>
    </row>
    <row r="1033" spans="1:11">
      <c r="A1033" s="4" t="s">
        <v>5884</v>
      </c>
      <c r="B1033" s="4">
        <v>2020</v>
      </c>
      <c r="C1033" s="24">
        <v>43757</v>
      </c>
      <c r="D1033" s="4" t="s">
        <v>5885</v>
      </c>
      <c r="E1033" s="4" t="s">
        <v>5868</v>
      </c>
      <c r="F1033" s="4">
        <v>3</v>
      </c>
      <c r="G1033" s="4">
        <v>2</v>
      </c>
      <c r="H1033" s="4" t="s">
        <v>34</v>
      </c>
      <c r="I1033" s="4" t="s">
        <v>19</v>
      </c>
      <c r="J1033" s="4">
        <v>32.200000000000003</v>
      </c>
      <c r="K1033" s="4">
        <v>13</v>
      </c>
    </row>
    <row r="1034" spans="1:11">
      <c r="A1034" s="4" t="s">
        <v>5884</v>
      </c>
      <c r="B1034" s="4">
        <v>2020</v>
      </c>
      <c r="C1034" s="24">
        <v>43757</v>
      </c>
      <c r="D1034" s="4" t="s">
        <v>5885</v>
      </c>
      <c r="E1034" s="4" t="s">
        <v>5868</v>
      </c>
      <c r="F1034" s="4">
        <v>3</v>
      </c>
      <c r="G1034" s="4">
        <v>3</v>
      </c>
      <c r="H1034" s="4" t="s">
        <v>48</v>
      </c>
      <c r="I1034" s="4" t="s">
        <v>49</v>
      </c>
      <c r="J1034" s="4">
        <v>18.7</v>
      </c>
      <c r="K1034" s="4">
        <v>17</v>
      </c>
    </row>
    <row r="1035" spans="1:11">
      <c r="A1035" s="4" t="s">
        <v>5884</v>
      </c>
      <c r="B1035" s="4">
        <v>2020</v>
      </c>
      <c r="C1035" s="24">
        <v>43757</v>
      </c>
      <c r="D1035" s="4" t="s">
        <v>5885</v>
      </c>
      <c r="E1035" s="4" t="s">
        <v>5868</v>
      </c>
      <c r="F1035" s="4">
        <v>3</v>
      </c>
      <c r="G1035" s="4">
        <v>4</v>
      </c>
      <c r="H1035" s="4" t="s">
        <v>101</v>
      </c>
      <c r="I1035" s="4" t="s">
        <v>47</v>
      </c>
      <c r="J1035" s="4">
        <v>25.7</v>
      </c>
      <c r="K1035" s="4">
        <v>21</v>
      </c>
    </row>
    <row r="1036" spans="1:11">
      <c r="A1036" s="4" t="s">
        <v>5884</v>
      </c>
      <c r="B1036" s="4">
        <v>2020</v>
      </c>
      <c r="C1036" s="24">
        <v>43757</v>
      </c>
      <c r="D1036" s="4" t="s">
        <v>5885</v>
      </c>
      <c r="E1036" s="4" t="s">
        <v>5868</v>
      </c>
      <c r="F1036" s="4">
        <v>4</v>
      </c>
      <c r="G1036" s="4">
        <v>1</v>
      </c>
      <c r="H1036" s="4" t="s">
        <v>5882</v>
      </c>
      <c r="I1036" s="4" t="s">
        <v>123</v>
      </c>
      <c r="J1036" s="4">
        <v>36.799999999999997</v>
      </c>
      <c r="K1036" s="4">
        <v>7</v>
      </c>
    </row>
    <row r="1037" spans="1:11">
      <c r="A1037" s="4" t="s">
        <v>5884</v>
      </c>
      <c r="B1037" s="4">
        <v>2020</v>
      </c>
      <c r="C1037" s="24">
        <v>43757</v>
      </c>
      <c r="D1037" s="4" t="s">
        <v>5885</v>
      </c>
      <c r="E1037" s="4" t="s">
        <v>5868</v>
      </c>
      <c r="F1037" s="4">
        <v>4</v>
      </c>
      <c r="G1037" s="4">
        <v>2</v>
      </c>
      <c r="H1037" s="4" t="s">
        <v>142</v>
      </c>
      <c r="I1037" s="4" t="s">
        <v>61</v>
      </c>
      <c r="J1037" s="4">
        <v>27.3</v>
      </c>
      <c r="K1037" s="4">
        <v>13</v>
      </c>
    </row>
    <row r="1038" spans="1:11">
      <c r="A1038" s="4" t="s">
        <v>5884</v>
      </c>
      <c r="B1038" s="4">
        <v>2020</v>
      </c>
      <c r="C1038" s="24">
        <v>43757</v>
      </c>
      <c r="D1038" s="4" t="s">
        <v>5885</v>
      </c>
      <c r="E1038" s="4" t="s">
        <v>5868</v>
      </c>
      <c r="F1038" s="4">
        <v>4</v>
      </c>
      <c r="G1038" s="4">
        <v>3</v>
      </c>
      <c r="H1038" s="4" t="s">
        <v>100</v>
      </c>
      <c r="I1038" s="4" t="s">
        <v>47</v>
      </c>
      <c r="J1038" s="4">
        <v>22.7</v>
      </c>
      <c r="K1038" s="4">
        <v>17</v>
      </c>
    </row>
    <row r="1039" spans="1:11">
      <c r="A1039" s="4" t="s">
        <v>5884</v>
      </c>
      <c r="B1039" s="4">
        <v>2020</v>
      </c>
      <c r="C1039" s="24">
        <v>43757</v>
      </c>
      <c r="D1039" s="4" t="s">
        <v>5885</v>
      </c>
      <c r="E1039" s="4" t="s">
        <v>5868</v>
      </c>
      <c r="F1039" s="4">
        <v>4</v>
      </c>
      <c r="G1039" s="4">
        <v>4</v>
      </c>
      <c r="H1039" s="4" t="s">
        <v>5886</v>
      </c>
      <c r="I1039" s="4" t="s">
        <v>56</v>
      </c>
      <c r="J1039" s="4">
        <v>22.5</v>
      </c>
      <c r="K1039" s="4">
        <v>21</v>
      </c>
    </row>
    <row r="1040" spans="1:11">
      <c r="A1040" s="4" t="s">
        <v>5884</v>
      </c>
      <c r="B1040" s="4">
        <v>2020</v>
      </c>
      <c r="C1040" s="24">
        <v>43757</v>
      </c>
      <c r="D1040" s="4" t="s">
        <v>5885</v>
      </c>
      <c r="E1040" s="4" t="s">
        <v>5869</v>
      </c>
      <c r="F1040" s="4">
        <v>1</v>
      </c>
      <c r="G1040" s="4">
        <v>1</v>
      </c>
      <c r="H1040" s="4" t="s">
        <v>111</v>
      </c>
      <c r="I1040" s="4" t="s">
        <v>121</v>
      </c>
      <c r="J1040" s="4">
        <v>26.7</v>
      </c>
      <c r="K1040" s="4">
        <v>6</v>
      </c>
    </row>
    <row r="1041" spans="1:11">
      <c r="A1041" s="4" t="s">
        <v>5884</v>
      </c>
      <c r="B1041" s="4">
        <v>2020</v>
      </c>
      <c r="C1041" s="24">
        <v>43757</v>
      </c>
      <c r="D1041" s="4" t="s">
        <v>5885</v>
      </c>
      <c r="E1041" s="4" t="s">
        <v>5869</v>
      </c>
      <c r="F1041" s="4">
        <v>1</v>
      </c>
      <c r="G1041" s="4">
        <v>2</v>
      </c>
      <c r="H1041" s="4" t="s">
        <v>16</v>
      </c>
      <c r="I1041" s="4" t="s">
        <v>17</v>
      </c>
      <c r="J1041" s="4">
        <v>20.5</v>
      </c>
      <c r="K1041" s="4">
        <v>1</v>
      </c>
    </row>
    <row r="1042" spans="1:11">
      <c r="A1042" s="4" t="s">
        <v>5884</v>
      </c>
      <c r="B1042" s="4">
        <v>2020</v>
      </c>
      <c r="C1042" s="24">
        <v>43757</v>
      </c>
      <c r="D1042" s="4" t="s">
        <v>5885</v>
      </c>
      <c r="E1042" s="4" t="s">
        <v>5869</v>
      </c>
      <c r="F1042" s="4">
        <v>1</v>
      </c>
      <c r="G1042" s="4">
        <v>3</v>
      </c>
      <c r="H1042" s="4" t="s">
        <v>78</v>
      </c>
      <c r="I1042" s="4" t="s">
        <v>19</v>
      </c>
      <c r="J1042" s="4">
        <v>28.4</v>
      </c>
      <c r="K1042" s="4">
        <v>4</v>
      </c>
    </row>
    <row r="1043" spans="1:11">
      <c r="A1043" s="4" t="s">
        <v>5884</v>
      </c>
      <c r="B1043" s="4">
        <v>2020</v>
      </c>
      <c r="C1043" s="24">
        <v>43757</v>
      </c>
      <c r="D1043" s="4" t="s">
        <v>5885</v>
      </c>
      <c r="E1043" s="4" t="s">
        <v>5869</v>
      </c>
      <c r="F1043" s="4">
        <v>1</v>
      </c>
      <c r="G1043" s="4">
        <v>4</v>
      </c>
      <c r="H1043" s="4" t="s">
        <v>5883</v>
      </c>
      <c r="I1043" s="4" t="s">
        <v>49</v>
      </c>
      <c r="J1043" s="4">
        <v>21.3</v>
      </c>
      <c r="K1043" s="4">
        <v>12</v>
      </c>
    </row>
    <row r="1044" spans="1:11">
      <c r="A1044" s="4" t="s">
        <v>5884</v>
      </c>
      <c r="B1044" s="4">
        <v>2020</v>
      </c>
      <c r="C1044" s="24">
        <v>43757</v>
      </c>
      <c r="D1044" s="4" t="s">
        <v>5885</v>
      </c>
      <c r="E1044" s="4" t="s">
        <v>5869</v>
      </c>
      <c r="F1044" s="4">
        <v>1</v>
      </c>
      <c r="G1044" s="4">
        <v>5</v>
      </c>
      <c r="H1044" s="4" t="s">
        <v>124</v>
      </c>
      <c r="I1044" s="4" t="s">
        <v>123</v>
      </c>
      <c r="J1044" s="4">
        <v>23.6</v>
      </c>
      <c r="K1044" s="4">
        <v>9</v>
      </c>
    </row>
    <row r="1045" spans="1:11">
      <c r="A1045" s="4" t="s">
        <v>5884</v>
      </c>
      <c r="B1045" s="4">
        <v>2020</v>
      </c>
      <c r="C1045" s="24">
        <v>43757</v>
      </c>
      <c r="D1045" s="4" t="s">
        <v>5885</v>
      </c>
      <c r="E1045" s="4" t="s">
        <v>5869</v>
      </c>
      <c r="F1045" s="4">
        <v>1</v>
      </c>
      <c r="G1045" s="4">
        <v>6</v>
      </c>
      <c r="H1045" s="4" t="s">
        <v>5882</v>
      </c>
      <c r="I1045" s="4" t="s">
        <v>123</v>
      </c>
      <c r="J1045" s="4">
        <v>36.799999999999997</v>
      </c>
      <c r="K1045" s="4">
        <v>7</v>
      </c>
    </row>
    <row r="1046" spans="1:11">
      <c r="A1046" s="4" t="s">
        <v>5884</v>
      </c>
      <c r="B1046" s="4">
        <v>2020</v>
      </c>
      <c r="C1046" s="24">
        <v>43757</v>
      </c>
      <c r="D1046" s="4" t="s">
        <v>5885</v>
      </c>
      <c r="E1046" s="4" t="s">
        <v>5869</v>
      </c>
      <c r="F1046" s="4">
        <v>2</v>
      </c>
      <c r="G1046" s="4">
        <v>1</v>
      </c>
      <c r="H1046" s="4" t="s">
        <v>50</v>
      </c>
      <c r="I1046" s="4" t="s">
        <v>51</v>
      </c>
      <c r="J1046" s="4">
        <v>23</v>
      </c>
      <c r="K1046" s="4">
        <v>5</v>
      </c>
    </row>
    <row r="1047" spans="1:11">
      <c r="A1047" s="4" t="s">
        <v>5884</v>
      </c>
      <c r="B1047" s="4">
        <v>2020</v>
      </c>
      <c r="C1047" s="24">
        <v>43757</v>
      </c>
      <c r="D1047" s="4" t="s">
        <v>5885</v>
      </c>
      <c r="E1047" s="4" t="s">
        <v>5869</v>
      </c>
      <c r="F1047" s="4">
        <v>2</v>
      </c>
      <c r="G1047" s="4">
        <v>2</v>
      </c>
      <c r="H1047" s="4" t="s">
        <v>113</v>
      </c>
      <c r="I1047" s="4" t="s">
        <v>121</v>
      </c>
      <c r="J1047" s="4">
        <v>25</v>
      </c>
      <c r="K1047" s="4">
        <v>3</v>
      </c>
    </row>
    <row r="1048" spans="1:11">
      <c r="A1048" s="4" t="s">
        <v>5884</v>
      </c>
      <c r="B1048" s="4">
        <v>2020</v>
      </c>
      <c r="C1048" s="24">
        <v>43757</v>
      </c>
      <c r="D1048" s="4" t="s">
        <v>5885</v>
      </c>
      <c r="E1048" s="4" t="s">
        <v>5869</v>
      </c>
      <c r="F1048" s="4">
        <v>2</v>
      </c>
      <c r="G1048" s="4">
        <v>3</v>
      </c>
      <c r="H1048" s="4" t="s">
        <v>14</v>
      </c>
      <c r="I1048" s="4" t="s">
        <v>15</v>
      </c>
      <c r="J1048" s="4">
        <v>19.8</v>
      </c>
      <c r="K1048" s="4">
        <v>2</v>
      </c>
    </row>
    <row r="1049" spans="1:11">
      <c r="A1049" s="4" t="s">
        <v>5884</v>
      </c>
      <c r="B1049" s="4">
        <v>2020</v>
      </c>
      <c r="C1049" s="24">
        <v>43757</v>
      </c>
      <c r="D1049" s="4" t="s">
        <v>5885</v>
      </c>
      <c r="E1049" s="4" t="s">
        <v>5869</v>
      </c>
      <c r="F1049" s="4">
        <v>2</v>
      </c>
      <c r="G1049" s="4">
        <v>4</v>
      </c>
      <c r="H1049" s="4" t="s">
        <v>149</v>
      </c>
      <c r="I1049" s="4" t="s">
        <v>56</v>
      </c>
      <c r="J1049" s="4">
        <v>29.5</v>
      </c>
      <c r="K1049" s="4">
        <v>10</v>
      </c>
    </row>
    <row r="1050" spans="1:11">
      <c r="A1050" s="4" t="s">
        <v>5884</v>
      </c>
      <c r="B1050" s="4">
        <v>2020</v>
      </c>
      <c r="C1050" s="24">
        <v>43757</v>
      </c>
      <c r="D1050" s="4" t="s">
        <v>5885</v>
      </c>
      <c r="E1050" s="4" t="s">
        <v>5869</v>
      </c>
      <c r="F1050" s="4">
        <v>2</v>
      </c>
      <c r="G1050" s="4">
        <v>5</v>
      </c>
      <c r="H1050" s="4" t="s">
        <v>24</v>
      </c>
      <c r="I1050" s="4" t="s">
        <v>25</v>
      </c>
      <c r="J1050" s="4">
        <v>21.1</v>
      </c>
      <c r="K1050" s="4">
        <v>11</v>
      </c>
    </row>
    <row r="1051" spans="1:11">
      <c r="A1051" s="4" t="s">
        <v>5884</v>
      </c>
      <c r="B1051" s="4">
        <v>2020</v>
      </c>
      <c r="C1051" s="24">
        <v>43757</v>
      </c>
      <c r="D1051" s="4" t="s">
        <v>5885</v>
      </c>
      <c r="E1051" s="4" t="s">
        <v>5869</v>
      </c>
      <c r="F1051" s="4">
        <v>2</v>
      </c>
      <c r="G1051" s="4">
        <v>6</v>
      </c>
      <c r="H1051" s="4" t="s">
        <v>136</v>
      </c>
      <c r="I1051" s="4" t="s">
        <v>25</v>
      </c>
      <c r="J1051" s="4">
        <v>26.7</v>
      </c>
      <c r="K1051" s="4">
        <v>8</v>
      </c>
    </row>
    <row r="1052" spans="1:11">
      <c r="A1052" s="4" t="s">
        <v>5884</v>
      </c>
      <c r="B1052" s="4">
        <v>2020</v>
      </c>
      <c r="C1052" s="24">
        <v>43757</v>
      </c>
      <c r="D1052" s="4" t="s">
        <v>5885</v>
      </c>
      <c r="E1052" s="4" t="s">
        <v>383</v>
      </c>
      <c r="F1052" s="4">
        <v>1</v>
      </c>
      <c r="G1052" s="4">
        <v>1</v>
      </c>
      <c r="H1052" s="4" t="s">
        <v>16</v>
      </c>
      <c r="I1052" s="4" t="s">
        <v>17</v>
      </c>
      <c r="J1052" s="4">
        <v>20.5</v>
      </c>
      <c r="K1052" s="4">
        <v>1</v>
      </c>
    </row>
    <row r="1053" spans="1:11">
      <c r="A1053" s="4" t="s">
        <v>5884</v>
      </c>
      <c r="B1053" s="4">
        <v>2020</v>
      </c>
      <c r="C1053" s="24">
        <v>43757</v>
      </c>
      <c r="D1053" s="4" t="s">
        <v>5885</v>
      </c>
      <c r="E1053" s="4" t="s">
        <v>383</v>
      </c>
      <c r="F1053" s="4">
        <v>1</v>
      </c>
      <c r="G1053" s="4">
        <v>2</v>
      </c>
      <c r="H1053" s="4" t="s">
        <v>14</v>
      </c>
      <c r="I1053" s="4" t="s">
        <v>15</v>
      </c>
      <c r="J1053" s="4">
        <v>19.8</v>
      </c>
      <c r="K1053" s="4">
        <v>2</v>
      </c>
    </row>
    <row r="1054" spans="1:11">
      <c r="A1054" s="4" t="s">
        <v>5884</v>
      </c>
      <c r="B1054" s="4">
        <v>2020</v>
      </c>
      <c r="C1054" s="24">
        <v>43757</v>
      </c>
      <c r="D1054" s="4" t="s">
        <v>5885</v>
      </c>
      <c r="E1054" s="4" t="s">
        <v>383</v>
      </c>
      <c r="F1054" s="4">
        <v>1</v>
      </c>
      <c r="G1054" s="4">
        <v>3</v>
      </c>
      <c r="H1054" s="4" t="s">
        <v>113</v>
      </c>
      <c r="I1054" s="4" t="s">
        <v>121</v>
      </c>
      <c r="J1054" s="4">
        <v>25</v>
      </c>
      <c r="K1054" s="4">
        <v>3</v>
      </c>
    </row>
    <row r="1055" spans="1:11">
      <c r="A1055" s="4" t="s">
        <v>5884</v>
      </c>
      <c r="B1055" s="4">
        <v>2020</v>
      </c>
      <c r="C1055" s="24">
        <v>43757</v>
      </c>
      <c r="D1055" s="4" t="s">
        <v>5885</v>
      </c>
      <c r="E1055" s="4" t="s">
        <v>383</v>
      </c>
      <c r="F1055" s="4">
        <v>1</v>
      </c>
      <c r="G1055" s="4">
        <v>4</v>
      </c>
      <c r="H1055" s="4" t="s">
        <v>78</v>
      </c>
      <c r="I1055" s="4" t="s">
        <v>19</v>
      </c>
      <c r="J1055" s="4">
        <v>28.4</v>
      </c>
      <c r="K1055" s="4">
        <v>4</v>
      </c>
    </row>
    <row r="1056" spans="1:11">
      <c r="A1056" s="4" t="s">
        <v>5884</v>
      </c>
      <c r="B1056" s="4">
        <v>2020</v>
      </c>
      <c r="C1056" s="24">
        <v>43757</v>
      </c>
      <c r="D1056" s="4" t="s">
        <v>5885</v>
      </c>
      <c r="E1056" s="4" t="s">
        <v>383</v>
      </c>
      <c r="F1056" s="4">
        <v>1</v>
      </c>
      <c r="G1056" s="4">
        <v>5</v>
      </c>
      <c r="H1056" s="4" t="s">
        <v>50</v>
      </c>
      <c r="I1056" s="4" t="s">
        <v>51</v>
      </c>
      <c r="J1056" s="4">
        <v>23</v>
      </c>
      <c r="K1056" s="4">
        <v>5</v>
      </c>
    </row>
    <row r="1057" spans="1:11">
      <c r="A1057" s="4" t="s">
        <v>5884</v>
      </c>
      <c r="B1057" s="4">
        <v>2020</v>
      </c>
      <c r="C1057" s="24">
        <v>43757</v>
      </c>
      <c r="D1057" s="4" t="s">
        <v>5885</v>
      </c>
      <c r="E1057" s="4" t="s">
        <v>383</v>
      </c>
      <c r="F1057" s="4">
        <v>1</v>
      </c>
      <c r="G1057" s="4">
        <v>6</v>
      </c>
      <c r="H1057" s="4" t="s">
        <v>111</v>
      </c>
      <c r="I1057" s="4" t="s">
        <v>121</v>
      </c>
      <c r="J1057" s="4">
        <v>26.7</v>
      </c>
      <c r="K1057" s="4">
        <v>6</v>
      </c>
    </row>
    <row r="1058" spans="1:11">
      <c r="A1058" s="4" t="s">
        <v>5884</v>
      </c>
      <c r="B1058" s="4">
        <v>2020</v>
      </c>
      <c r="C1058" s="24">
        <v>43757</v>
      </c>
      <c r="D1058" s="4" t="s">
        <v>5885</v>
      </c>
      <c r="E1058" s="4" t="s">
        <v>383</v>
      </c>
      <c r="F1058" s="4">
        <v>2</v>
      </c>
      <c r="G1058" s="4">
        <v>1</v>
      </c>
      <c r="H1058" s="4" t="s">
        <v>5882</v>
      </c>
      <c r="I1058" s="4" t="s">
        <v>123</v>
      </c>
      <c r="J1058" s="4">
        <v>36.799999999999997</v>
      </c>
      <c r="K1058" s="4">
        <v>7</v>
      </c>
    </row>
    <row r="1059" spans="1:11">
      <c r="A1059" s="4" t="s">
        <v>5884</v>
      </c>
      <c r="B1059" s="4">
        <v>2020</v>
      </c>
      <c r="C1059" s="24">
        <v>43757</v>
      </c>
      <c r="D1059" s="4" t="s">
        <v>5885</v>
      </c>
      <c r="E1059" s="4" t="s">
        <v>383</v>
      </c>
      <c r="F1059" s="4">
        <v>2</v>
      </c>
      <c r="G1059" s="4">
        <v>2</v>
      </c>
      <c r="H1059" s="4" t="s">
        <v>136</v>
      </c>
      <c r="I1059" s="4" t="s">
        <v>25</v>
      </c>
      <c r="J1059" s="4">
        <v>26.7</v>
      </c>
      <c r="K1059" s="4">
        <v>8</v>
      </c>
    </row>
    <row r="1060" spans="1:11">
      <c r="A1060" s="4" t="s">
        <v>5884</v>
      </c>
      <c r="B1060" s="4">
        <v>2020</v>
      </c>
      <c r="C1060" s="24">
        <v>43757</v>
      </c>
      <c r="D1060" s="4" t="s">
        <v>5885</v>
      </c>
      <c r="E1060" s="4" t="s">
        <v>383</v>
      </c>
      <c r="F1060" s="4">
        <v>2</v>
      </c>
      <c r="G1060" s="4">
        <v>3</v>
      </c>
      <c r="H1060" s="4" t="s">
        <v>124</v>
      </c>
      <c r="I1060" s="4" t="s">
        <v>123</v>
      </c>
      <c r="J1060" s="4">
        <v>23.6</v>
      </c>
      <c r="K1060" s="4">
        <v>9</v>
      </c>
    </row>
    <row r="1061" spans="1:11">
      <c r="A1061" s="4" t="s">
        <v>5884</v>
      </c>
      <c r="B1061" s="4">
        <v>2020</v>
      </c>
      <c r="C1061" s="24">
        <v>43757</v>
      </c>
      <c r="D1061" s="4" t="s">
        <v>5885</v>
      </c>
      <c r="E1061" s="4" t="s">
        <v>383</v>
      </c>
      <c r="F1061" s="4">
        <v>2</v>
      </c>
      <c r="G1061" s="4">
        <v>4</v>
      </c>
      <c r="H1061" s="4" t="s">
        <v>149</v>
      </c>
      <c r="I1061" s="4" t="s">
        <v>56</v>
      </c>
      <c r="J1061" s="4">
        <v>29.5</v>
      </c>
      <c r="K1061" s="4">
        <v>10</v>
      </c>
    </row>
    <row r="1062" spans="1:11">
      <c r="A1062" s="4" t="s">
        <v>5884</v>
      </c>
      <c r="B1062" s="4">
        <v>2020</v>
      </c>
      <c r="C1062" s="24">
        <v>43757</v>
      </c>
      <c r="D1062" s="4" t="s">
        <v>5885</v>
      </c>
      <c r="E1062" s="4" t="s">
        <v>383</v>
      </c>
      <c r="F1062" s="4">
        <v>2</v>
      </c>
      <c r="G1062" s="4">
        <v>5</v>
      </c>
      <c r="H1062" s="4" t="s">
        <v>24</v>
      </c>
      <c r="I1062" s="4" t="s">
        <v>25</v>
      </c>
      <c r="J1062" s="4">
        <v>21.1</v>
      </c>
      <c r="K1062" s="4">
        <v>11</v>
      </c>
    </row>
    <row r="1063" spans="1:11">
      <c r="A1063" s="4" t="s">
        <v>5884</v>
      </c>
      <c r="B1063" s="4">
        <v>2020</v>
      </c>
      <c r="C1063" s="24">
        <v>43757</v>
      </c>
      <c r="D1063" s="4" t="s">
        <v>5885</v>
      </c>
      <c r="E1063" s="4" t="s">
        <v>383</v>
      </c>
      <c r="F1063" s="4">
        <v>2</v>
      </c>
      <c r="G1063" s="4">
        <v>6</v>
      </c>
      <c r="H1063" s="4" t="s">
        <v>5883</v>
      </c>
      <c r="I1063" s="4" t="s">
        <v>49</v>
      </c>
      <c r="J1063" s="4">
        <v>21.3</v>
      </c>
      <c r="K1063" s="4">
        <v>12</v>
      </c>
    </row>
    <row r="1064" spans="1:11">
      <c r="A1064" s="4" t="s">
        <v>5887</v>
      </c>
      <c r="B1064" s="4">
        <v>2020</v>
      </c>
      <c r="C1064" s="24">
        <v>43756</v>
      </c>
      <c r="D1064" s="4" t="s">
        <v>5885</v>
      </c>
      <c r="E1064" s="4" t="s">
        <v>595</v>
      </c>
      <c r="F1064" s="4">
        <v>1</v>
      </c>
      <c r="G1064" s="4">
        <v>1</v>
      </c>
      <c r="H1064" s="4" t="s">
        <v>28</v>
      </c>
      <c r="I1064" s="4" t="s">
        <v>29</v>
      </c>
      <c r="J1064" s="4">
        <v>19.8</v>
      </c>
      <c r="K1064" s="4"/>
    </row>
    <row r="1065" spans="1:11">
      <c r="A1065" s="4" t="s">
        <v>5887</v>
      </c>
      <c r="B1065" s="4">
        <v>2020</v>
      </c>
      <c r="C1065" s="24">
        <v>43756</v>
      </c>
      <c r="D1065" s="4" t="s">
        <v>5885</v>
      </c>
      <c r="E1065" s="4" t="s">
        <v>595</v>
      </c>
      <c r="F1065" s="4">
        <v>1</v>
      </c>
      <c r="G1065" s="4">
        <v>2</v>
      </c>
      <c r="H1065" s="4" t="s">
        <v>542</v>
      </c>
      <c r="I1065" s="4" t="s">
        <v>36</v>
      </c>
      <c r="J1065" s="4">
        <v>31.7</v>
      </c>
      <c r="K1065" s="4"/>
    </row>
    <row r="1066" spans="1:11">
      <c r="A1066" s="4" t="s">
        <v>5887</v>
      </c>
      <c r="B1066" s="4">
        <v>2020</v>
      </c>
      <c r="C1066" s="24">
        <v>43756</v>
      </c>
      <c r="D1066" s="4" t="s">
        <v>5885</v>
      </c>
      <c r="E1066" s="4" t="s">
        <v>595</v>
      </c>
      <c r="F1066" s="4">
        <v>1</v>
      </c>
      <c r="G1066" s="4">
        <v>3</v>
      </c>
      <c r="H1066" s="4" t="s">
        <v>5888</v>
      </c>
      <c r="I1066" s="4" t="s">
        <v>29</v>
      </c>
      <c r="J1066" s="4">
        <v>19</v>
      </c>
      <c r="K1066" s="4"/>
    </row>
    <row r="1067" spans="1:11">
      <c r="A1067" s="4" t="s">
        <v>5887</v>
      </c>
      <c r="B1067" s="4">
        <v>2020</v>
      </c>
      <c r="C1067" s="24">
        <v>43756</v>
      </c>
      <c r="D1067" s="4" t="s">
        <v>5885</v>
      </c>
      <c r="E1067" s="4" t="s">
        <v>595</v>
      </c>
      <c r="F1067" s="4">
        <v>1</v>
      </c>
      <c r="G1067" s="4">
        <v>4</v>
      </c>
      <c r="H1067" s="4" t="s">
        <v>5889</v>
      </c>
      <c r="I1067" s="4" t="s">
        <v>36</v>
      </c>
      <c r="J1067" s="4">
        <v>20.100000000000001</v>
      </c>
      <c r="K1067" s="4"/>
    </row>
    <row r="1068" spans="1:11">
      <c r="A1068" s="4" t="s">
        <v>5887</v>
      </c>
      <c r="B1068" s="4">
        <v>2020</v>
      </c>
      <c r="C1068" s="24">
        <v>43756</v>
      </c>
      <c r="D1068" s="4" t="s">
        <v>5885</v>
      </c>
      <c r="E1068" s="4" t="s">
        <v>595</v>
      </c>
      <c r="F1068" s="4">
        <v>1</v>
      </c>
      <c r="G1068" s="4">
        <v>5</v>
      </c>
      <c r="H1068" s="4" t="s">
        <v>5890</v>
      </c>
      <c r="I1068" s="4" t="s">
        <v>29</v>
      </c>
      <c r="J1068" s="4">
        <v>19.5</v>
      </c>
      <c r="K1068" s="4"/>
    </row>
    <row r="1069" spans="1:11">
      <c r="A1069" s="4" t="s">
        <v>5887</v>
      </c>
      <c r="B1069" s="4">
        <v>2020</v>
      </c>
      <c r="C1069" s="24">
        <v>43756</v>
      </c>
      <c r="D1069" s="4" t="s">
        <v>5885</v>
      </c>
      <c r="E1069" s="4" t="s">
        <v>595</v>
      </c>
      <c r="F1069" s="4">
        <v>1</v>
      </c>
      <c r="G1069" s="4">
        <v>9</v>
      </c>
      <c r="H1069" s="4" t="s">
        <v>5891</v>
      </c>
      <c r="I1069" s="4" t="s">
        <v>36</v>
      </c>
      <c r="J1069" s="4">
        <v>24.9</v>
      </c>
      <c r="K1069" s="4"/>
    </row>
    <row r="1070" spans="1:11">
      <c r="A1070" s="4" t="s">
        <v>5887</v>
      </c>
      <c r="B1070" s="4">
        <v>2020</v>
      </c>
      <c r="C1070" s="24">
        <v>43756</v>
      </c>
      <c r="D1070" s="4" t="s">
        <v>5885</v>
      </c>
      <c r="E1070" s="4" t="s">
        <v>595</v>
      </c>
      <c r="F1070" s="4">
        <v>2</v>
      </c>
      <c r="G1070" s="4">
        <v>1</v>
      </c>
      <c r="H1070" s="4" t="s">
        <v>135</v>
      </c>
      <c r="I1070" s="4" t="s">
        <v>36</v>
      </c>
      <c r="J1070" s="4">
        <v>28.9</v>
      </c>
      <c r="K1070" s="4"/>
    </row>
    <row r="1071" spans="1:11">
      <c r="A1071" s="4" t="s">
        <v>5887</v>
      </c>
      <c r="B1071" s="4">
        <v>2020</v>
      </c>
      <c r="C1071" s="24">
        <v>43756</v>
      </c>
      <c r="D1071" s="4" t="s">
        <v>5885</v>
      </c>
      <c r="E1071" s="4" t="s">
        <v>595</v>
      </c>
      <c r="F1071" s="4">
        <v>2</v>
      </c>
      <c r="G1071" s="4">
        <v>2</v>
      </c>
      <c r="H1071" s="4" t="s">
        <v>5892</v>
      </c>
      <c r="I1071" s="4" t="s">
        <v>29</v>
      </c>
      <c r="J1071" s="4">
        <v>26.5</v>
      </c>
      <c r="K1071" s="4"/>
    </row>
    <row r="1072" spans="1:11">
      <c r="A1072" s="4" t="s">
        <v>5887</v>
      </c>
      <c r="B1072" s="4">
        <v>2020</v>
      </c>
      <c r="C1072" s="24">
        <v>43756</v>
      </c>
      <c r="D1072" s="4" t="s">
        <v>5885</v>
      </c>
      <c r="E1072" s="4" t="s">
        <v>595</v>
      </c>
      <c r="F1072" s="4">
        <v>2</v>
      </c>
      <c r="G1072" s="4">
        <v>3</v>
      </c>
      <c r="H1072" s="4" t="s">
        <v>5893</v>
      </c>
      <c r="I1072" s="4" t="s">
        <v>36</v>
      </c>
      <c r="J1072" s="4">
        <v>19.2</v>
      </c>
      <c r="K1072" s="4"/>
    </row>
    <row r="1073" spans="1:11">
      <c r="A1073" s="4" t="s">
        <v>5887</v>
      </c>
      <c r="B1073" s="4">
        <v>2020</v>
      </c>
      <c r="C1073" s="24">
        <v>43756</v>
      </c>
      <c r="D1073" s="4" t="s">
        <v>5885</v>
      </c>
      <c r="E1073" s="4" t="s">
        <v>595</v>
      </c>
      <c r="F1073" s="4">
        <v>2</v>
      </c>
      <c r="G1073" s="4">
        <v>4</v>
      </c>
      <c r="H1073" s="4" t="s">
        <v>5894</v>
      </c>
      <c r="I1073" s="4" t="s">
        <v>36</v>
      </c>
      <c r="J1073" s="4">
        <v>18.2</v>
      </c>
      <c r="K1073" s="4"/>
    </row>
    <row r="1074" spans="1:11">
      <c r="A1074" s="4" t="s">
        <v>5887</v>
      </c>
      <c r="B1074" s="4">
        <v>2020</v>
      </c>
      <c r="C1074" s="24">
        <v>43756</v>
      </c>
      <c r="D1074" s="4" t="s">
        <v>5885</v>
      </c>
      <c r="E1074" s="4" t="s">
        <v>595</v>
      </c>
      <c r="F1074" s="4">
        <v>2</v>
      </c>
      <c r="G1074" s="4">
        <v>5</v>
      </c>
      <c r="H1074" s="4" t="s">
        <v>5895</v>
      </c>
      <c r="I1074" s="4" t="s">
        <v>29</v>
      </c>
      <c r="J1074" s="4">
        <v>19.3</v>
      </c>
      <c r="K1074" s="4"/>
    </row>
    <row r="1075" spans="1:11">
      <c r="A1075" s="4" t="s">
        <v>5887</v>
      </c>
      <c r="B1075" s="4">
        <v>2020</v>
      </c>
      <c r="C1075" s="24">
        <v>43756</v>
      </c>
      <c r="D1075" s="4" t="s">
        <v>5885</v>
      </c>
      <c r="E1075" s="4" t="s">
        <v>595</v>
      </c>
      <c r="F1075" s="4">
        <v>2</v>
      </c>
      <c r="G1075" s="4">
        <v>6</v>
      </c>
      <c r="H1075" s="4" t="s">
        <v>5896</v>
      </c>
      <c r="I1075" s="4" t="s">
        <v>29</v>
      </c>
      <c r="J1075" s="4">
        <v>40.1</v>
      </c>
      <c r="K1075" s="4"/>
    </row>
    <row r="1076" spans="1:11">
      <c r="A1076" s="4" t="s">
        <v>5887</v>
      </c>
      <c r="B1076" s="4">
        <v>2020</v>
      </c>
      <c r="C1076" s="24">
        <v>43756</v>
      </c>
      <c r="D1076" s="4" t="s">
        <v>5885</v>
      </c>
      <c r="E1076" s="4" t="s">
        <v>595</v>
      </c>
      <c r="F1076" s="4">
        <v>3</v>
      </c>
      <c r="G1076" s="4">
        <v>1</v>
      </c>
      <c r="H1076" s="4" t="s">
        <v>138</v>
      </c>
      <c r="I1076" s="4" t="s">
        <v>29</v>
      </c>
      <c r="J1076" s="4">
        <v>29.9</v>
      </c>
      <c r="K1076" s="4"/>
    </row>
    <row r="1077" spans="1:11">
      <c r="A1077" s="4" t="s">
        <v>5887</v>
      </c>
      <c r="B1077" s="4">
        <v>2020</v>
      </c>
      <c r="C1077" s="24">
        <v>43756</v>
      </c>
      <c r="D1077" s="4" t="s">
        <v>5885</v>
      </c>
      <c r="E1077" s="4" t="s">
        <v>595</v>
      </c>
      <c r="F1077" s="4">
        <v>3</v>
      </c>
      <c r="G1077" s="4">
        <v>2</v>
      </c>
      <c r="H1077" s="4" t="s">
        <v>140</v>
      </c>
      <c r="I1077" s="4" t="s">
        <v>29</v>
      </c>
      <c r="J1077" s="4">
        <v>22.4</v>
      </c>
      <c r="K1077" s="4"/>
    </row>
    <row r="1078" spans="1:11">
      <c r="A1078" s="4" t="s">
        <v>5887</v>
      </c>
      <c r="B1078" s="4">
        <v>2020</v>
      </c>
      <c r="C1078" s="24">
        <v>43756</v>
      </c>
      <c r="D1078" s="4" t="s">
        <v>5885</v>
      </c>
      <c r="E1078" s="4" t="s">
        <v>595</v>
      </c>
      <c r="F1078" s="4">
        <v>3</v>
      </c>
      <c r="G1078" s="4">
        <v>3</v>
      </c>
      <c r="H1078" s="4" t="s">
        <v>183</v>
      </c>
      <c r="I1078" s="4" t="s">
        <v>36</v>
      </c>
      <c r="J1078" s="4">
        <v>23.8</v>
      </c>
      <c r="K1078" s="4"/>
    </row>
    <row r="1079" spans="1:11">
      <c r="A1079" s="4" t="s">
        <v>5887</v>
      </c>
      <c r="B1079" s="4">
        <v>2020</v>
      </c>
      <c r="C1079" s="24">
        <v>43756</v>
      </c>
      <c r="D1079" s="4" t="s">
        <v>5885</v>
      </c>
      <c r="E1079" s="4" t="s">
        <v>595</v>
      </c>
      <c r="F1079" s="4">
        <v>3</v>
      </c>
      <c r="G1079" s="4">
        <v>4</v>
      </c>
      <c r="H1079" s="4" t="s">
        <v>5897</v>
      </c>
      <c r="I1079" s="4" t="s">
        <v>29</v>
      </c>
      <c r="J1079" s="4">
        <v>22.8</v>
      </c>
      <c r="K1079" s="4"/>
    </row>
    <row r="1080" spans="1:11">
      <c r="A1080" s="4" t="s">
        <v>5887</v>
      </c>
      <c r="B1080" s="4">
        <v>2020</v>
      </c>
      <c r="C1080" s="24">
        <v>43756</v>
      </c>
      <c r="D1080" s="4" t="s">
        <v>5885</v>
      </c>
      <c r="E1080" s="4" t="s">
        <v>595</v>
      </c>
      <c r="F1080" s="4">
        <v>3</v>
      </c>
      <c r="G1080" s="4">
        <v>5</v>
      </c>
      <c r="H1080" s="4" t="s">
        <v>5898</v>
      </c>
      <c r="I1080" s="4" t="s">
        <v>36</v>
      </c>
      <c r="J1080" s="4">
        <v>17.899999999999999</v>
      </c>
      <c r="K1080" s="4"/>
    </row>
    <row r="1081" spans="1:11">
      <c r="A1081" s="4" t="s">
        <v>5887</v>
      </c>
      <c r="B1081" s="4">
        <v>2020</v>
      </c>
      <c r="C1081" s="24">
        <v>43756</v>
      </c>
      <c r="D1081" s="4" t="s">
        <v>5885</v>
      </c>
      <c r="E1081" s="4" t="s">
        <v>5868</v>
      </c>
      <c r="F1081" s="4">
        <v>1</v>
      </c>
      <c r="G1081" s="4">
        <v>1</v>
      </c>
      <c r="H1081" s="4" t="s">
        <v>5888</v>
      </c>
      <c r="I1081" s="4" t="s">
        <v>29</v>
      </c>
      <c r="J1081" s="4">
        <v>19</v>
      </c>
      <c r="K1081" s="4"/>
    </row>
    <row r="1082" spans="1:11">
      <c r="A1082" s="4" t="s">
        <v>5887</v>
      </c>
      <c r="B1082" s="4">
        <v>2020</v>
      </c>
      <c r="C1082" s="24">
        <v>43756</v>
      </c>
      <c r="D1082" s="4" t="s">
        <v>5885</v>
      </c>
      <c r="E1082" s="4" t="s">
        <v>5868</v>
      </c>
      <c r="F1082" s="4">
        <v>1</v>
      </c>
      <c r="G1082" s="4">
        <v>2</v>
      </c>
      <c r="H1082" s="4" t="s">
        <v>5897</v>
      </c>
      <c r="I1082" s="4" t="s">
        <v>29</v>
      </c>
      <c r="J1082" s="4">
        <v>22.8</v>
      </c>
      <c r="K1082" s="4"/>
    </row>
    <row r="1083" spans="1:11">
      <c r="A1083" s="4" t="s">
        <v>5887</v>
      </c>
      <c r="B1083" s="4">
        <v>2020</v>
      </c>
      <c r="C1083" s="24">
        <v>43756</v>
      </c>
      <c r="D1083" s="4" t="s">
        <v>5885</v>
      </c>
      <c r="E1083" s="4" t="s">
        <v>5868</v>
      </c>
      <c r="F1083" s="4">
        <v>1</v>
      </c>
      <c r="G1083" s="4">
        <v>3</v>
      </c>
      <c r="H1083" s="4" t="s">
        <v>5890</v>
      </c>
      <c r="I1083" s="4" t="s">
        <v>29</v>
      </c>
      <c r="J1083" s="4">
        <v>19.5</v>
      </c>
      <c r="K1083" s="4"/>
    </row>
    <row r="1084" spans="1:11">
      <c r="A1084" s="4" t="s">
        <v>5887</v>
      </c>
      <c r="B1084" s="4">
        <v>2020</v>
      </c>
      <c r="C1084" s="24">
        <v>43756</v>
      </c>
      <c r="D1084" s="4" t="s">
        <v>5885</v>
      </c>
      <c r="E1084" s="4" t="s">
        <v>5868</v>
      </c>
      <c r="F1084" s="4">
        <v>1</v>
      </c>
      <c r="G1084" s="4">
        <v>4</v>
      </c>
      <c r="H1084" s="4" t="s">
        <v>5894</v>
      </c>
      <c r="I1084" s="4" t="s">
        <v>36</v>
      </c>
      <c r="J1084" s="4">
        <v>18.2</v>
      </c>
      <c r="K1084" s="4"/>
    </row>
    <row r="1085" spans="1:11">
      <c r="A1085" s="4" t="s">
        <v>5887</v>
      </c>
      <c r="B1085" s="4">
        <v>2020</v>
      </c>
      <c r="C1085" s="24">
        <v>43756</v>
      </c>
      <c r="D1085" s="4" t="s">
        <v>5885</v>
      </c>
      <c r="E1085" s="4" t="s">
        <v>5868</v>
      </c>
      <c r="F1085" s="4">
        <v>1</v>
      </c>
      <c r="G1085" s="4">
        <v>5</v>
      </c>
      <c r="H1085" s="4" t="s">
        <v>5896</v>
      </c>
      <c r="I1085" s="4" t="s">
        <v>29</v>
      </c>
      <c r="J1085" s="4">
        <v>40.1</v>
      </c>
      <c r="K1085" s="4"/>
    </row>
    <row r="1086" spans="1:11">
      <c r="A1086" s="4" t="s">
        <v>5887</v>
      </c>
      <c r="B1086" s="4">
        <v>2020</v>
      </c>
      <c r="C1086" s="24">
        <v>43756</v>
      </c>
      <c r="D1086" s="4" t="s">
        <v>5885</v>
      </c>
      <c r="E1086" s="4" t="s">
        <v>5868</v>
      </c>
      <c r="F1086" s="4">
        <v>2</v>
      </c>
      <c r="G1086" s="4">
        <v>1</v>
      </c>
      <c r="H1086" s="4" t="s">
        <v>183</v>
      </c>
      <c r="I1086" s="4" t="s">
        <v>36</v>
      </c>
      <c r="J1086" s="4">
        <v>23.8</v>
      </c>
      <c r="K1086" s="4"/>
    </row>
    <row r="1087" spans="1:11">
      <c r="A1087" s="4" t="s">
        <v>5887</v>
      </c>
      <c r="B1087" s="4">
        <v>2020</v>
      </c>
      <c r="C1087" s="24">
        <v>43756</v>
      </c>
      <c r="D1087" s="4" t="s">
        <v>5885</v>
      </c>
      <c r="E1087" s="4" t="s">
        <v>5868</v>
      </c>
      <c r="F1087" s="4">
        <v>2</v>
      </c>
      <c r="G1087" s="4">
        <v>2</v>
      </c>
      <c r="H1087" s="4" t="s">
        <v>5889</v>
      </c>
      <c r="I1087" s="4" t="s">
        <v>36</v>
      </c>
      <c r="J1087" s="4">
        <v>20.100000000000001</v>
      </c>
      <c r="K1087" s="4"/>
    </row>
    <row r="1088" spans="1:11">
      <c r="A1088" s="4" t="s">
        <v>5887</v>
      </c>
      <c r="B1088" s="4">
        <v>2020</v>
      </c>
      <c r="C1088" s="24">
        <v>43756</v>
      </c>
      <c r="D1088" s="4" t="s">
        <v>5885</v>
      </c>
      <c r="E1088" s="4" t="s">
        <v>5868</v>
      </c>
      <c r="F1088" s="4">
        <v>2</v>
      </c>
      <c r="G1088" s="4">
        <v>3</v>
      </c>
      <c r="H1088" s="4" t="s">
        <v>5893</v>
      </c>
      <c r="I1088" s="4" t="s">
        <v>36</v>
      </c>
      <c r="J1088" s="4">
        <v>19.2</v>
      </c>
      <c r="K1088" s="4"/>
    </row>
    <row r="1089" spans="1:11">
      <c r="A1089" s="4" t="s">
        <v>5887</v>
      </c>
      <c r="B1089" s="4">
        <v>2020</v>
      </c>
      <c r="C1089" s="24">
        <v>43756</v>
      </c>
      <c r="D1089" s="4" t="s">
        <v>5885</v>
      </c>
      <c r="E1089" s="4" t="s">
        <v>5868</v>
      </c>
      <c r="F1089" s="4">
        <v>2</v>
      </c>
      <c r="G1089" s="4">
        <v>4</v>
      </c>
      <c r="H1089" s="4" t="s">
        <v>5895</v>
      </c>
      <c r="I1089" s="4" t="s">
        <v>29</v>
      </c>
      <c r="J1089" s="4">
        <v>19.3</v>
      </c>
      <c r="K1089" s="4"/>
    </row>
    <row r="1090" spans="1:11">
      <c r="A1090" s="4" t="s">
        <v>5887</v>
      </c>
      <c r="B1090" s="4">
        <v>2020</v>
      </c>
      <c r="C1090" s="24">
        <v>43756</v>
      </c>
      <c r="D1090" s="4" t="s">
        <v>5885</v>
      </c>
      <c r="E1090" s="4" t="s">
        <v>5868</v>
      </c>
      <c r="F1090" s="4">
        <v>2</v>
      </c>
      <c r="G1090" s="4">
        <v>5</v>
      </c>
      <c r="H1090" s="4" t="s">
        <v>5898</v>
      </c>
      <c r="I1090" s="4" t="s">
        <v>36</v>
      </c>
      <c r="J1090" s="4">
        <v>17.899999999999999</v>
      </c>
      <c r="K1090" s="4"/>
    </row>
    <row r="1091" spans="1:11">
      <c r="A1091" s="4" t="s">
        <v>5887</v>
      </c>
      <c r="B1091" s="4">
        <v>2020</v>
      </c>
      <c r="C1091" s="24">
        <v>43756</v>
      </c>
      <c r="D1091" s="4" t="s">
        <v>5885</v>
      </c>
      <c r="E1091" s="4" t="s">
        <v>5869</v>
      </c>
      <c r="F1091" s="4">
        <v>1</v>
      </c>
      <c r="G1091" s="4">
        <v>1</v>
      </c>
      <c r="H1091" s="4" t="s">
        <v>138</v>
      </c>
      <c r="I1091" s="4" t="s">
        <v>29</v>
      </c>
      <c r="J1091" s="4">
        <v>29.9</v>
      </c>
      <c r="K1091" s="4"/>
    </row>
    <row r="1092" spans="1:11">
      <c r="A1092" s="4" t="s">
        <v>5887</v>
      </c>
      <c r="B1092" s="4">
        <v>2020</v>
      </c>
      <c r="C1092" s="24">
        <v>43756</v>
      </c>
      <c r="D1092" s="4" t="s">
        <v>5885</v>
      </c>
      <c r="E1092" s="4" t="s">
        <v>5869</v>
      </c>
      <c r="F1092" s="4">
        <v>1</v>
      </c>
      <c r="G1092" s="4">
        <v>2</v>
      </c>
      <c r="H1092" s="4" t="s">
        <v>28</v>
      </c>
      <c r="I1092" s="4" t="s">
        <v>29</v>
      </c>
      <c r="J1092" s="4">
        <v>19.8</v>
      </c>
      <c r="K1092" s="4"/>
    </row>
    <row r="1093" spans="1:11">
      <c r="A1093" s="4" t="s">
        <v>5887</v>
      </c>
      <c r="B1093" s="4">
        <v>2020</v>
      </c>
      <c r="C1093" s="24">
        <v>43756</v>
      </c>
      <c r="D1093" s="4" t="s">
        <v>5885</v>
      </c>
      <c r="E1093" s="4" t="s">
        <v>5869</v>
      </c>
      <c r="F1093" s="4">
        <v>1</v>
      </c>
      <c r="G1093" s="4">
        <v>3</v>
      </c>
      <c r="H1093" s="4" t="s">
        <v>5888</v>
      </c>
      <c r="I1093" s="4" t="s">
        <v>29</v>
      </c>
      <c r="J1093" s="4">
        <v>19</v>
      </c>
      <c r="K1093" s="4"/>
    </row>
    <row r="1094" spans="1:11">
      <c r="A1094" s="4" t="s">
        <v>5887</v>
      </c>
      <c r="B1094" s="4">
        <v>2020</v>
      </c>
      <c r="C1094" s="24">
        <v>43756</v>
      </c>
      <c r="D1094" s="4" t="s">
        <v>5885</v>
      </c>
      <c r="E1094" s="4" t="s">
        <v>5869</v>
      </c>
      <c r="F1094" s="4">
        <v>1</v>
      </c>
      <c r="G1094" s="4">
        <v>4</v>
      </c>
      <c r="H1094" s="4" t="s">
        <v>5892</v>
      </c>
      <c r="I1094" s="4" t="s">
        <v>29</v>
      </c>
      <c r="J1094" s="4">
        <v>26.5</v>
      </c>
      <c r="K1094" s="4"/>
    </row>
    <row r="1095" spans="1:11">
      <c r="A1095" s="4" t="s">
        <v>5887</v>
      </c>
      <c r="B1095" s="4">
        <v>2020</v>
      </c>
      <c r="C1095" s="24">
        <v>43756</v>
      </c>
      <c r="D1095" s="4" t="s">
        <v>5885</v>
      </c>
      <c r="E1095" s="4" t="s">
        <v>5869</v>
      </c>
      <c r="F1095" s="4">
        <v>1</v>
      </c>
      <c r="G1095" s="4">
        <v>5</v>
      </c>
      <c r="H1095" s="4" t="s">
        <v>5889</v>
      </c>
      <c r="I1095" s="4" t="s">
        <v>36</v>
      </c>
      <c r="J1095" s="4">
        <v>20.100000000000001</v>
      </c>
      <c r="K1095" s="4"/>
    </row>
    <row r="1096" spans="1:11">
      <c r="A1096" s="4" t="s">
        <v>5887</v>
      </c>
      <c r="B1096" s="4">
        <v>2020</v>
      </c>
      <c r="C1096" s="24">
        <v>43756</v>
      </c>
      <c r="D1096" s="4" t="s">
        <v>5885</v>
      </c>
      <c r="E1096" s="4" t="s">
        <v>5869</v>
      </c>
      <c r="F1096" s="4">
        <v>1</v>
      </c>
      <c r="G1096" s="4">
        <v>6</v>
      </c>
      <c r="H1096" s="4" t="s">
        <v>5890</v>
      </c>
      <c r="I1096" s="4" t="s">
        <v>29</v>
      </c>
      <c r="J1096" s="4">
        <v>19.5</v>
      </c>
      <c r="K1096" s="4"/>
    </row>
    <row r="1097" spans="1:11">
      <c r="A1097" s="4" t="s">
        <v>5887</v>
      </c>
      <c r="B1097" s="4">
        <v>2020</v>
      </c>
      <c r="C1097" s="24">
        <v>43756</v>
      </c>
      <c r="D1097" s="4" t="s">
        <v>5885</v>
      </c>
      <c r="E1097" s="4" t="s">
        <v>5869</v>
      </c>
      <c r="F1097" s="4">
        <v>2</v>
      </c>
      <c r="G1097" s="4">
        <v>1</v>
      </c>
      <c r="H1097" s="4" t="s">
        <v>135</v>
      </c>
      <c r="I1097" s="4" t="s">
        <v>36</v>
      </c>
      <c r="J1097" s="4">
        <v>28.9</v>
      </c>
      <c r="K1097" s="4"/>
    </row>
    <row r="1098" spans="1:11">
      <c r="A1098" s="4" t="s">
        <v>5887</v>
      </c>
      <c r="B1098" s="4">
        <v>2020</v>
      </c>
      <c r="C1098" s="24">
        <v>43756</v>
      </c>
      <c r="D1098" s="4" t="s">
        <v>5885</v>
      </c>
      <c r="E1098" s="4" t="s">
        <v>5869</v>
      </c>
      <c r="F1098" s="4">
        <v>2</v>
      </c>
      <c r="G1098" s="4">
        <v>2</v>
      </c>
      <c r="H1098" s="4" t="s">
        <v>542</v>
      </c>
      <c r="I1098" s="4" t="s">
        <v>36</v>
      </c>
      <c r="J1098" s="4">
        <v>31.7</v>
      </c>
      <c r="K1098" s="4"/>
    </row>
    <row r="1099" spans="1:11">
      <c r="A1099" s="4" t="s">
        <v>5887</v>
      </c>
      <c r="B1099" s="4">
        <v>2020</v>
      </c>
      <c r="C1099" s="24">
        <v>43756</v>
      </c>
      <c r="D1099" s="4" t="s">
        <v>5885</v>
      </c>
      <c r="E1099" s="4" t="s">
        <v>5869</v>
      </c>
      <c r="F1099" s="4">
        <v>2</v>
      </c>
      <c r="G1099" s="4">
        <v>3</v>
      </c>
      <c r="H1099" s="4" t="s">
        <v>140</v>
      </c>
      <c r="I1099" s="4" t="s">
        <v>29</v>
      </c>
      <c r="J1099" s="4">
        <v>22.4</v>
      </c>
      <c r="K1099" s="4"/>
    </row>
    <row r="1100" spans="1:11">
      <c r="A1100" s="4" t="s">
        <v>5887</v>
      </c>
      <c r="B1100" s="4">
        <v>2020</v>
      </c>
      <c r="C1100" s="24">
        <v>43756</v>
      </c>
      <c r="D1100" s="4" t="s">
        <v>5885</v>
      </c>
      <c r="E1100" s="4" t="s">
        <v>5869</v>
      </c>
      <c r="F1100" s="4">
        <v>2</v>
      </c>
      <c r="G1100" s="4">
        <v>4</v>
      </c>
      <c r="H1100" s="4" t="s">
        <v>183</v>
      </c>
      <c r="I1100" s="4" t="s">
        <v>36</v>
      </c>
      <c r="J1100" s="4">
        <v>23.8</v>
      </c>
      <c r="K1100" s="4"/>
    </row>
    <row r="1101" spans="1:11">
      <c r="A1101" s="4" t="s">
        <v>5887</v>
      </c>
      <c r="B1101" s="4">
        <v>2020</v>
      </c>
      <c r="C1101" s="24">
        <v>43756</v>
      </c>
      <c r="D1101" s="4" t="s">
        <v>5885</v>
      </c>
      <c r="E1101" s="4" t="s">
        <v>5869</v>
      </c>
      <c r="F1101" s="4">
        <v>2</v>
      </c>
      <c r="G1101" s="4">
        <v>5</v>
      </c>
      <c r="H1101" s="4" t="s">
        <v>5897</v>
      </c>
      <c r="I1101" s="4" t="s">
        <v>29</v>
      </c>
      <c r="J1101" s="4">
        <v>22.8</v>
      </c>
      <c r="K1101" s="4"/>
    </row>
    <row r="1102" spans="1:11">
      <c r="A1102" s="4" t="s">
        <v>5887</v>
      </c>
      <c r="B1102" s="4">
        <v>2020</v>
      </c>
      <c r="C1102" s="24">
        <v>43756</v>
      </c>
      <c r="D1102" s="4" t="s">
        <v>5885</v>
      </c>
      <c r="E1102" s="4" t="s">
        <v>5869</v>
      </c>
      <c r="F1102" s="4">
        <v>2</v>
      </c>
      <c r="G1102" s="4">
        <v>6</v>
      </c>
      <c r="H1102" s="4" t="s">
        <v>5893</v>
      </c>
      <c r="I1102" s="4" t="s">
        <v>36</v>
      </c>
      <c r="J1102" s="4">
        <v>19.2</v>
      </c>
      <c r="K1102" s="4"/>
    </row>
    <row r="1103" spans="1:11">
      <c r="A1103" s="4" t="s">
        <v>5887</v>
      </c>
      <c r="B1103" s="4">
        <v>2020</v>
      </c>
      <c r="C1103" s="24">
        <v>43756</v>
      </c>
      <c r="D1103" s="4" t="s">
        <v>5885</v>
      </c>
      <c r="E1103" s="4" t="s">
        <v>383</v>
      </c>
      <c r="F1103" s="4">
        <v>1</v>
      </c>
      <c r="G1103" s="4">
        <v>1</v>
      </c>
      <c r="H1103" s="4" t="s">
        <v>28</v>
      </c>
      <c r="I1103" s="4" t="s">
        <v>29</v>
      </c>
      <c r="J1103" s="4">
        <v>19.8</v>
      </c>
      <c r="K1103" s="4"/>
    </row>
    <row r="1104" spans="1:11">
      <c r="A1104" s="4" t="s">
        <v>5887</v>
      </c>
      <c r="B1104" s="4">
        <v>2020</v>
      </c>
      <c r="C1104" s="24">
        <v>43756</v>
      </c>
      <c r="D1104" s="4" t="s">
        <v>5885</v>
      </c>
      <c r="E1104" s="4" t="s">
        <v>383</v>
      </c>
      <c r="F1104" s="4">
        <v>1</v>
      </c>
      <c r="G1104" s="4">
        <v>2</v>
      </c>
      <c r="H1104" s="4" t="s">
        <v>140</v>
      </c>
      <c r="I1104" s="4" t="s">
        <v>29</v>
      </c>
      <c r="J1104" s="4">
        <v>22.4</v>
      </c>
      <c r="K1104" s="4"/>
    </row>
    <row r="1105" spans="1:11">
      <c r="A1105" s="4" t="s">
        <v>5887</v>
      </c>
      <c r="B1105" s="4">
        <v>2020</v>
      </c>
      <c r="C1105" s="24">
        <v>43756</v>
      </c>
      <c r="D1105" s="4" t="s">
        <v>5885</v>
      </c>
      <c r="E1105" s="4" t="s">
        <v>383</v>
      </c>
      <c r="F1105" s="4">
        <v>1</v>
      </c>
      <c r="G1105" s="4">
        <v>3</v>
      </c>
      <c r="H1105" s="4" t="s">
        <v>138</v>
      </c>
      <c r="I1105" s="4" t="s">
        <v>29</v>
      </c>
      <c r="J1105" s="4">
        <v>29.9</v>
      </c>
      <c r="K1105" s="4"/>
    </row>
    <row r="1106" spans="1:11">
      <c r="A1106" s="4" t="s">
        <v>5887</v>
      </c>
      <c r="B1106" s="4">
        <v>2020</v>
      </c>
      <c r="C1106" s="24">
        <v>43756</v>
      </c>
      <c r="D1106" s="4" t="s">
        <v>5885</v>
      </c>
      <c r="E1106" s="4" t="s">
        <v>383</v>
      </c>
      <c r="F1106" s="4">
        <v>1</v>
      </c>
      <c r="G1106" s="4">
        <v>4</v>
      </c>
      <c r="H1106" s="4" t="s">
        <v>135</v>
      </c>
      <c r="I1106" s="4" t="s">
        <v>36</v>
      </c>
      <c r="J1106" s="4">
        <v>28.9</v>
      </c>
      <c r="K1106" s="4"/>
    </row>
    <row r="1107" spans="1:11">
      <c r="A1107" s="4" t="s">
        <v>5887</v>
      </c>
      <c r="B1107" s="4">
        <v>2020</v>
      </c>
      <c r="C1107" s="24">
        <v>43756</v>
      </c>
      <c r="D1107" s="4" t="s">
        <v>5885</v>
      </c>
      <c r="E1107" s="4" t="s">
        <v>383</v>
      </c>
      <c r="F1107" s="4">
        <v>1</v>
      </c>
      <c r="G1107" s="4">
        <v>5</v>
      </c>
      <c r="H1107" s="4" t="s">
        <v>5888</v>
      </c>
      <c r="I1107" s="4" t="s">
        <v>29</v>
      </c>
      <c r="J1107" s="4">
        <v>19</v>
      </c>
      <c r="K1107" s="4"/>
    </row>
    <row r="1108" spans="1:11">
      <c r="A1108" s="4" t="s">
        <v>5887</v>
      </c>
      <c r="B1108" s="4">
        <v>2020</v>
      </c>
      <c r="C1108" s="24">
        <v>43756</v>
      </c>
      <c r="D1108" s="4" t="s">
        <v>5885</v>
      </c>
      <c r="E1108" s="4" t="s">
        <v>383</v>
      </c>
      <c r="F1108" s="4">
        <v>1</v>
      </c>
      <c r="G1108" s="4">
        <v>6</v>
      </c>
      <c r="H1108" s="4" t="s">
        <v>542</v>
      </c>
      <c r="I1108" s="4" t="s">
        <v>36</v>
      </c>
      <c r="J1108" s="4">
        <v>31.7</v>
      </c>
      <c r="K1108" s="4"/>
    </row>
    <row r="1109" spans="1:11">
      <c r="A1109" s="4" t="s">
        <v>5887</v>
      </c>
      <c r="B1109" s="4">
        <v>2020</v>
      </c>
      <c r="C1109" s="24">
        <v>43756</v>
      </c>
      <c r="D1109" s="4" t="s">
        <v>5885</v>
      </c>
      <c r="E1109" s="4" t="s">
        <v>383</v>
      </c>
      <c r="F1109" s="4">
        <v>2</v>
      </c>
      <c r="G1109" s="4">
        <v>1</v>
      </c>
      <c r="H1109" s="4" t="s">
        <v>5892</v>
      </c>
      <c r="I1109" s="4" t="s">
        <v>29</v>
      </c>
      <c r="J1109" s="4">
        <v>26.5</v>
      </c>
      <c r="K1109" s="4"/>
    </row>
    <row r="1110" spans="1:11">
      <c r="A1110" s="4" t="s">
        <v>5887</v>
      </c>
      <c r="B1110" s="4">
        <v>2020</v>
      </c>
      <c r="C1110" s="24">
        <v>43756</v>
      </c>
      <c r="D1110" s="4" t="s">
        <v>5885</v>
      </c>
      <c r="E1110" s="4" t="s">
        <v>383</v>
      </c>
      <c r="F1110" s="4">
        <v>2</v>
      </c>
      <c r="G1110" s="4">
        <v>2</v>
      </c>
      <c r="H1110" s="4" t="s">
        <v>183</v>
      </c>
      <c r="I1110" s="4" t="s">
        <v>36</v>
      </c>
      <c r="J1110" s="4">
        <v>23.8</v>
      </c>
      <c r="K1110" s="4"/>
    </row>
    <row r="1111" spans="1:11">
      <c r="A1111" s="4" t="s">
        <v>5887</v>
      </c>
      <c r="B1111" s="4">
        <v>2020</v>
      </c>
      <c r="C1111" s="24">
        <v>43756</v>
      </c>
      <c r="D1111" s="4" t="s">
        <v>5885</v>
      </c>
      <c r="E1111" s="4" t="s">
        <v>383</v>
      </c>
      <c r="F1111" s="4">
        <v>2</v>
      </c>
      <c r="G1111" s="4">
        <v>3</v>
      </c>
      <c r="H1111" s="4" t="s">
        <v>5893</v>
      </c>
      <c r="I1111" s="4" t="s">
        <v>36</v>
      </c>
      <c r="J1111" s="4">
        <v>19.2</v>
      </c>
      <c r="K1111" s="4"/>
    </row>
    <row r="1112" spans="1:11">
      <c r="A1112" s="4" t="s">
        <v>5887</v>
      </c>
      <c r="B1112" s="4">
        <v>2020</v>
      </c>
      <c r="C1112" s="24">
        <v>43756</v>
      </c>
      <c r="D1112" s="4" t="s">
        <v>5885</v>
      </c>
      <c r="E1112" s="4" t="s">
        <v>383</v>
      </c>
      <c r="F1112" s="4">
        <v>2</v>
      </c>
      <c r="G1112" s="4">
        <v>4</v>
      </c>
      <c r="H1112" s="4" t="s">
        <v>5897</v>
      </c>
      <c r="I1112" s="4" t="s">
        <v>29</v>
      </c>
      <c r="J1112" s="4">
        <v>22.8</v>
      </c>
      <c r="K1112" s="4"/>
    </row>
    <row r="1113" spans="1:11">
      <c r="A1113" s="4" t="s">
        <v>5887</v>
      </c>
      <c r="B1113" s="4">
        <v>2020</v>
      </c>
      <c r="C1113" s="24">
        <v>43756</v>
      </c>
      <c r="D1113" s="4" t="s">
        <v>5885</v>
      </c>
      <c r="E1113" s="4" t="s">
        <v>383</v>
      </c>
      <c r="F1113" s="4">
        <v>2</v>
      </c>
      <c r="G1113" s="4">
        <v>5</v>
      </c>
      <c r="H1113" s="4" t="s">
        <v>5889</v>
      </c>
      <c r="I1113" s="4" t="s">
        <v>36</v>
      </c>
      <c r="J1113" s="4">
        <v>20.100000000000001</v>
      </c>
      <c r="K1113" s="4"/>
    </row>
    <row r="1114" spans="1:11">
      <c r="A1114" s="4" t="s">
        <v>5887</v>
      </c>
      <c r="B1114" s="4">
        <v>2020</v>
      </c>
      <c r="C1114" s="24">
        <v>43756</v>
      </c>
      <c r="D1114" s="4" t="s">
        <v>5885</v>
      </c>
      <c r="E1114" s="4" t="s">
        <v>383</v>
      </c>
      <c r="F1114" s="4">
        <v>2</v>
      </c>
      <c r="G1114" s="4">
        <v>6</v>
      </c>
      <c r="H1114" s="4" t="s">
        <v>5890</v>
      </c>
      <c r="I1114" s="4" t="s">
        <v>29</v>
      </c>
      <c r="J1114" s="4">
        <v>19.5</v>
      </c>
      <c r="K1114" s="4"/>
    </row>
    <row r="1115" spans="1:11">
      <c r="A1115" s="4" t="s">
        <v>5899</v>
      </c>
      <c r="B1115" s="4">
        <v>2020</v>
      </c>
      <c r="C1115" s="24">
        <v>43702</v>
      </c>
      <c r="D1115" s="4" t="s">
        <v>5900</v>
      </c>
      <c r="E1115" s="4" t="s">
        <v>595</v>
      </c>
      <c r="F1115" s="4">
        <v>1</v>
      </c>
      <c r="G1115" s="4">
        <v>1</v>
      </c>
      <c r="H1115" s="4" t="s">
        <v>80</v>
      </c>
      <c r="I1115" s="4" t="s">
        <v>65</v>
      </c>
      <c r="J1115" s="4">
        <v>32.299999999999997</v>
      </c>
      <c r="K1115" s="4">
        <v>1</v>
      </c>
    </row>
    <row r="1116" spans="1:11">
      <c r="A1116" s="4" t="s">
        <v>5899</v>
      </c>
      <c r="B1116" s="4">
        <v>2020</v>
      </c>
      <c r="C1116" s="24">
        <v>43702</v>
      </c>
      <c r="D1116" s="4" t="s">
        <v>5900</v>
      </c>
      <c r="E1116" s="4" t="s">
        <v>595</v>
      </c>
      <c r="F1116" s="4">
        <v>1</v>
      </c>
      <c r="G1116" s="4">
        <v>2</v>
      </c>
      <c r="H1116" s="4" t="s">
        <v>97</v>
      </c>
      <c r="I1116" s="4" t="s">
        <v>40</v>
      </c>
      <c r="J1116" s="4">
        <v>25.6</v>
      </c>
      <c r="K1116" s="4">
        <v>6</v>
      </c>
    </row>
    <row r="1117" spans="1:11">
      <c r="A1117" s="4" t="s">
        <v>5899</v>
      </c>
      <c r="B1117" s="4">
        <v>2020</v>
      </c>
      <c r="C1117" s="24">
        <v>43702</v>
      </c>
      <c r="D1117" s="4" t="s">
        <v>5900</v>
      </c>
      <c r="E1117" s="4" t="s">
        <v>595</v>
      </c>
      <c r="F1117" s="4">
        <v>1</v>
      </c>
      <c r="G1117" s="4">
        <v>3</v>
      </c>
      <c r="H1117" s="4" t="s">
        <v>136</v>
      </c>
      <c r="I1117" s="4" t="s">
        <v>25</v>
      </c>
      <c r="J1117" s="4">
        <v>26.6</v>
      </c>
      <c r="K1117" s="4">
        <v>3</v>
      </c>
    </row>
    <row r="1118" spans="1:11">
      <c r="A1118" s="4" t="s">
        <v>5899</v>
      </c>
      <c r="B1118" s="4">
        <v>2020</v>
      </c>
      <c r="C1118" s="24">
        <v>43702</v>
      </c>
      <c r="D1118" s="4" t="s">
        <v>5900</v>
      </c>
      <c r="E1118" s="4" t="s">
        <v>595</v>
      </c>
      <c r="F1118" s="4">
        <v>1</v>
      </c>
      <c r="G1118" s="4">
        <v>4</v>
      </c>
      <c r="H1118" s="4" t="s">
        <v>158</v>
      </c>
      <c r="I1118" s="4" t="s">
        <v>159</v>
      </c>
      <c r="J1118" s="4">
        <v>20.8</v>
      </c>
      <c r="K1118" s="4">
        <v>12</v>
      </c>
    </row>
    <row r="1119" spans="1:11">
      <c r="A1119" s="4" t="s">
        <v>5899</v>
      </c>
      <c r="B1119" s="4">
        <v>2020</v>
      </c>
      <c r="C1119" s="24">
        <v>43702</v>
      </c>
      <c r="D1119" s="4" t="s">
        <v>5900</v>
      </c>
      <c r="E1119" s="4" t="s">
        <v>595</v>
      </c>
      <c r="F1119" s="4">
        <v>1</v>
      </c>
      <c r="G1119" s="4">
        <v>5</v>
      </c>
      <c r="H1119" s="4" t="s">
        <v>542</v>
      </c>
      <c r="I1119" s="4" t="s">
        <v>36</v>
      </c>
      <c r="J1119" s="4">
        <v>31.6</v>
      </c>
      <c r="K1119" s="4">
        <v>9</v>
      </c>
    </row>
    <row r="1120" spans="1:11">
      <c r="A1120" s="4" t="s">
        <v>5899</v>
      </c>
      <c r="B1120" s="4">
        <v>2020</v>
      </c>
      <c r="C1120" s="24">
        <v>43702</v>
      </c>
      <c r="D1120" s="4" t="s">
        <v>5900</v>
      </c>
      <c r="E1120" s="4" t="s">
        <v>595</v>
      </c>
      <c r="F1120" s="4">
        <v>1</v>
      </c>
      <c r="G1120" s="4">
        <v>6</v>
      </c>
      <c r="H1120" s="4" t="s">
        <v>5882</v>
      </c>
      <c r="I1120" s="4" t="s">
        <v>123</v>
      </c>
      <c r="J1120" s="4">
        <v>36.700000000000003</v>
      </c>
      <c r="K1120" s="4">
        <v>8</v>
      </c>
    </row>
    <row r="1121" spans="1:11">
      <c r="A1121" s="4" t="s">
        <v>5899</v>
      </c>
      <c r="B1121" s="4">
        <v>2020</v>
      </c>
      <c r="C1121" s="24">
        <v>43702</v>
      </c>
      <c r="D1121" s="4" t="s">
        <v>5900</v>
      </c>
      <c r="E1121" s="4" t="s">
        <v>595</v>
      </c>
      <c r="F1121" s="4">
        <v>1</v>
      </c>
      <c r="G1121" s="4">
        <v>7</v>
      </c>
      <c r="H1121" s="4" t="s">
        <v>5901</v>
      </c>
      <c r="I1121" s="4" t="s">
        <v>27</v>
      </c>
      <c r="J1121" s="4">
        <v>34.299999999999997</v>
      </c>
      <c r="K1121" s="4">
        <v>13</v>
      </c>
    </row>
    <row r="1122" spans="1:11">
      <c r="A1122" s="4" t="s">
        <v>5899</v>
      </c>
      <c r="B1122" s="4">
        <v>2020</v>
      </c>
      <c r="C1122" s="24">
        <v>43702</v>
      </c>
      <c r="D1122" s="4" t="s">
        <v>5900</v>
      </c>
      <c r="E1122" s="4" t="s">
        <v>595</v>
      </c>
      <c r="F1122" s="4">
        <v>2</v>
      </c>
      <c r="G1122" s="4">
        <v>1</v>
      </c>
      <c r="H1122" s="4" t="s">
        <v>39</v>
      </c>
      <c r="I1122" s="4" t="s">
        <v>40</v>
      </c>
      <c r="J1122" s="4">
        <v>25</v>
      </c>
      <c r="K1122" s="4">
        <v>5</v>
      </c>
    </row>
    <row r="1123" spans="1:11">
      <c r="A1123" s="4" t="s">
        <v>5899</v>
      </c>
      <c r="B1123" s="4">
        <v>2020</v>
      </c>
      <c r="C1123" s="24">
        <v>43702</v>
      </c>
      <c r="D1123" s="4" t="s">
        <v>5900</v>
      </c>
      <c r="E1123" s="4" t="s">
        <v>595</v>
      </c>
      <c r="F1123" s="4">
        <v>2</v>
      </c>
      <c r="G1123" s="4">
        <v>2</v>
      </c>
      <c r="H1123" s="4" t="s">
        <v>178</v>
      </c>
      <c r="I1123" s="4" t="s">
        <v>159</v>
      </c>
      <c r="J1123" s="4">
        <v>27.6</v>
      </c>
      <c r="K1123" s="4">
        <v>2</v>
      </c>
    </row>
    <row r="1124" spans="1:11">
      <c r="A1124" s="4" t="s">
        <v>5899</v>
      </c>
      <c r="B1124" s="4">
        <v>2020</v>
      </c>
      <c r="C1124" s="24">
        <v>43702</v>
      </c>
      <c r="D1124" s="4" t="s">
        <v>5900</v>
      </c>
      <c r="E1124" s="4" t="s">
        <v>595</v>
      </c>
      <c r="F1124" s="4">
        <v>2</v>
      </c>
      <c r="G1124" s="4">
        <v>3</v>
      </c>
      <c r="H1124" s="4" t="s">
        <v>135</v>
      </c>
      <c r="I1124" s="4" t="s">
        <v>36</v>
      </c>
      <c r="J1124" s="4">
        <v>28.7</v>
      </c>
      <c r="K1124" s="4">
        <v>4</v>
      </c>
    </row>
    <row r="1125" spans="1:11">
      <c r="A1125" s="4" t="s">
        <v>5899</v>
      </c>
      <c r="B1125" s="4">
        <v>2020</v>
      </c>
      <c r="C1125" s="24">
        <v>43702</v>
      </c>
      <c r="D1125" s="4" t="s">
        <v>5900</v>
      </c>
      <c r="E1125" s="4" t="s">
        <v>595</v>
      </c>
      <c r="F1125" s="4">
        <v>2</v>
      </c>
      <c r="G1125" s="4">
        <v>4</v>
      </c>
      <c r="H1125" s="4" t="s">
        <v>132</v>
      </c>
      <c r="I1125" s="4" t="s">
        <v>65</v>
      </c>
      <c r="J1125" s="4">
        <v>29.1</v>
      </c>
      <c r="K1125" s="4">
        <v>7</v>
      </c>
    </row>
    <row r="1126" spans="1:11">
      <c r="A1126" s="4" t="s">
        <v>5899</v>
      </c>
      <c r="B1126" s="4">
        <v>2020</v>
      </c>
      <c r="C1126" s="24">
        <v>43702</v>
      </c>
      <c r="D1126" s="4" t="s">
        <v>5900</v>
      </c>
      <c r="E1126" s="4" t="s">
        <v>595</v>
      </c>
      <c r="F1126" s="4">
        <v>2</v>
      </c>
      <c r="G1126" s="4">
        <v>5</v>
      </c>
      <c r="H1126" s="4" t="s">
        <v>124</v>
      </c>
      <c r="I1126" s="4" t="s">
        <v>123</v>
      </c>
      <c r="J1126" s="4">
        <v>23.5</v>
      </c>
      <c r="K1126" s="4">
        <v>10</v>
      </c>
    </row>
    <row r="1127" spans="1:11">
      <c r="A1127" s="4" t="s">
        <v>5899</v>
      </c>
      <c r="B1127" s="4">
        <v>2020</v>
      </c>
      <c r="C1127" s="24">
        <v>43702</v>
      </c>
      <c r="D1127" s="4" t="s">
        <v>5900</v>
      </c>
      <c r="E1127" s="4" t="s">
        <v>595</v>
      </c>
      <c r="F1127" s="4">
        <v>2</v>
      </c>
      <c r="G1127" s="4">
        <v>6</v>
      </c>
      <c r="H1127" s="4" t="s">
        <v>5902</v>
      </c>
      <c r="I1127" s="4" t="s">
        <v>40</v>
      </c>
      <c r="J1127" s="4">
        <v>27.7</v>
      </c>
      <c r="K1127" s="4">
        <v>11</v>
      </c>
    </row>
    <row r="1128" spans="1:11">
      <c r="A1128" s="4" t="s">
        <v>5899</v>
      </c>
      <c r="B1128" s="4">
        <v>2020</v>
      </c>
      <c r="C1128" s="24">
        <v>43702</v>
      </c>
      <c r="D1128" s="4" t="s">
        <v>5900</v>
      </c>
      <c r="E1128" s="4" t="s">
        <v>383</v>
      </c>
      <c r="F1128" s="4">
        <v>1</v>
      </c>
      <c r="G1128" s="4">
        <v>1</v>
      </c>
      <c r="H1128" s="4" t="s">
        <v>80</v>
      </c>
      <c r="I1128" s="4" t="s">
        <v>65</v>
      </c>
      <c r="J1128" s="4">
        <v>32.299999999999997</v>
      </c>
      <c r="K1128" s="4">
        <v>1</v>
      </c>
    </row>
    <row r="1129" spans="1:11">
      <c r="A1129" s="4" t="s">
        <v>5899</v>
      </c>
      <c r="B1129" s="4">
        <v>2020</v>
      </c>
      <c r="C1129" s="24">
        <v>43702</v>
      </c>
      <c r="D1129" s="4" t="s">
        <v>5900</v>
      </c>
      <c r="E1129" s="4" t="s">
        <v>383</v>
      </c>
      <c r="F1129" s="4">
        <v>1</v>
      </c>
      <c r="G1129" s="4">
        <v>2</v>
      </c>
      <c r="H1129" s="4" t="s">
        <v>178</v>
      </c>
      <c r="I1129" s="4" t="s">
        <v>159</v>
      </c>
      <c r="J1129" s="4">
        <v>27.6</v>
      </c>
      <c r="K1129" s="4">
        <v>2</v>
      </c>
    </row>
    <row r="1130" spans="1:11">
      <c r="A1130" s="4" t="s">
        <v>5899</v>
      </c>
      <c r="B1130" s="4">
        <v>2020</v>
      </c>
      <c r="C1130" s="24">
        <v>43702</v>
      </c>
      <c r="D1130" s="4" t="s">
        <v>5900</v>
      </c>
      <c r="E1130" s="4" t="s">
        <v>383</v>
      </c>
      <c r="F1130" s="4">
        <v>1</v>
      </c>
      <c r="G1130" s="4">
        <v>3</v>
      </c>
      <c r="H1130" s="4" t="s">
        <v>136</v>
      </c>
      <c r="I1130" s="4" t="s">
        <v>25</v>
      </c>
      <c r="J1130" s="4">
        <v>26.6</v>
      </c>
      <c r="K1130" s="4">
        <v>3</v>
      </c>
    </row>
    <row r="1131" spans="1:11">
      <c r="A1131" s="4" t="s">
        <v>5899</v>
      </c>
      <c r="B1131" s="4">
        <v>2020</v>
      </c>
      <c r="C1131" s="24">
        <v>43702</v>
      </c>
      <c r="D1131" s="4" t="s">
        <v>5900</v>
      </c>
      <c r="E1131" s="4" t="s">
        <v>383</v>
      </c>
      <c r="F1131" s="4">
        <v>1</v>
      </c>
      <c r="G1131" s="4">
        <v>4</v>
      </c>
      <c r="H1131" s="4" t="s">
        <v>135</v>
      </c>
      <c r="I1131" s="4" t="s">
        <v>36</v>
      </c>
      <c r="J1131" s="4">
        <v>28.7</v>
      </c>
      <c r="K1131" s="4">
        <v>4</v>
      </c>
    </row>
    <row r="1132" spans="1:11">
      <c r="A1132" s="4" t="s">
        <v>5899</v>
      </c>
      <c r="B1132" s="4">
        <v>2020</v>
      </c>
      <c r="C1132" s="24">
        <v>43702</v>
      </c>
      <c r="D1132" s="4" t="s">
        <v>5900</v>
      </c>
      <c r="E1132" s="4" t="s">
        <v>383</v>
      </c>
      <c r="F1132" s="4">
        <v>1</v>
      </c>
      <c r="G1132" s="4">
        <v>5</v>
      </c>
      <c r="H1132" s="4" t="s">
        <v>39</v>
      </c>
      <c r="I1132" s="4" t="s">
        <v>40</v>
      </c>
      <c r="J1132" s="4">
        <v>25</v>
      </c>
      <c r="K1132" s="4">
        <v>5</v>
      </c>
    </row>
    <row r="1133" spans="1:11">
      <c r="A1133" s="4" t="s">
        <v>5899</v>
      </c>
      <c r="B1133" s="4">
        <v>2020</v>
      </c>
      <c r="C1133" s="24">
        <v>43702</v>
      </c>
      <c r="D1133" s="4" t="s">
        <v>5900</v>
      </c>
      <c r="E1133" s="4" t="s">
        <v>383</v>
      </c>
      <c r="F1133" s="4">
        <v>1</v>
      </c>
      <c r="G1133" s="4">
        <v>6</v>
      </c>
      <c r="H1133" s="4" t="s">
        <v>97</v>
      </c>
      <c r="I1133" s="4" t="s">
        <v>40</v>
      </c>
      <c r="J1133" s="4">
        <v>25.6</v>
      </c>
      <c r="K1133" s="4">
        <v>6</v>
      </c>
    </row>
    <row r="1134" spans="1:11">
      <c r="A1134" s="4" t="s">
        <v>5899</v>
      </c>
      <c r="B1134" s="4">
        <v>2020</v>
      </c>
      <c r="C1134" s="24">
        <v>43702</v>
      </c>
      <c r="D1134" s="4" t="s">
        <v>5900</v>
      </c>
      <c r="E1134" s="4" t="s">
        <v>383</v>
      </c>
      <c r="F1134" s="4">
        <v>2</v>
      </c>
      <c r="G1134" s="4">
        <v>1</v>
      </c>
      <c r="H1134" s="4" t="s">
        <v>132</v>
      </c>
      <c r="I1134" s="4" t="s">
        <v>65</v>
      </c>
      <c r="J1134" s="4">
        <v>29.1</v>
      </c>
      <c r="K1134" s="4">
        <v>7</v>
      </c>
    </row>
    <row r="1135" spans="1:11">
      <c r="A1135" s="4" t="s">
        <v>5899</v>
      </c>
      <c r="B1135" s="4">
        <v>2020</v>
      </c>
      <c r="C1135" s="24">
        <v>43702</v>
      </c>
      <c r="D1135" s="4" t="s">
        <v>5900</v>
      </c>
      <c r="E1135" s="4" t="s">
        <v>383</v>
      </c>
      <c r="F1135" s="4">
        <v>2</v>
      </c>
      <c r="G1135" s="4">
        <v>2</v>
      </c>
      <c r="H1135" s="4" t="s">
        <v>5882</v>
      </c>
      <c r="I1135" s="4" t="s">
        <v>123</v>
      </c>
      <c r="J1135" s="4">
        <v>36.700000000000003</v>
      </c>
      <c r="K1135" s="4">
        <v>8</v>
      </c>
    </row>
    <row r="1136" spans="1:11">
      <c r="A1136" s="4" t="s">
        <v>5899</v>
      </c>
      <c r="B1136" s="4">
        <v>2020</v>
      </c>
      <c r="C1136" s="24">
        <v>43702</v>
      </c>
      <c r="D1136" s="4" t="s">
        <v>5900</v>
      </c>
      <c r="E1136" s="4" t="s">
        <v>383</v>
      </c>
      <c r="F1136" s="4">
        <v>2</v>
      </c>
      <c r="G1136" s="4">
        <v>3</v>
      </c>
      <c r="H1136" s="4" t="s">
        <v>542</v>
      </c>
      <c r="I1136" s="4" t="s">
        <v>36</v>
      </c>
      <c r="J1136" s="4">
        <v>31.6</v>
      </c>
      <c r="K1136" s="4">
        <v>9</v>
      </c>
    </row>
    <row r="1137" spans="1:11">
      <c r="A1137" s="4" t="s">
        <v>5899</v>
      </c>
      <c r="B1137" s="4">
        <v>2020</v>
      </c>
      <c r="C1137" s="24">
        <v>43702</v>
      </c>
      <c r="D1137" s="4" t="s">
        <v>5900</v>
      </c>
      <c r="E1137" s="4" t="s">
        <v>383</v>
      </c>
      <c r="F1137" s="4">
        <v>2</v>
      </c>
      <c r="G1137" s="4">
        <v>4</v>
      </c>
      <c r="H1137" s="4" t="s">
        <v>124</v>
      </c>
      <c r="I1137" s="4" t="s">
        <v>123</v>
      </c>
      <c r="J1137" s="4">
        <v>23.5</v>
      </c>
      <c r="K1137" s="4">
        <v>10</v>
      </c>
    </row>
    <row r="1138" spans="1:11">
      <c r="A1138" s="4" t="s">
        <v>5899</v>
      </c>
      <c r="B1138" s="4">
        <v>2020</v>
      </c>
      <c r="C1138" s="24">
        <v>43702</v>
      </c>
      <c r="D1138" s="4" t="s">
        <v>5900</v>
      </c>
      <c r="E1138" s="4" t="s">
        <v>383</v>
      </c>
      <c r="F1138" s="4">
        <v>2</v>
      </c>
      <c r="G1138" s="4">
        <v>5</v>
      </c>
      <c r="H1138" s="4" t="s">
        <v>5902</v>
      </c>
      <c r="I1138" s="4" t="s">
        <v>40</v>
      </c>
      <c r="J1138" s="4">
        <v>27.7</v>
      </c>
      <c r="K1138" s="4">
        <v>11</v>
      </c>
    </row>
    <row r="1139" spans="1:11">
      <c r="A1139" s="4" t="s">
        <v>5899</v>
      </c>
      <c r="B1139" s="4">
        <v>2020</v>
      </c>
      <c r="C1139" s="24">
        <v>43702</v>
      </c>
      <c r="D1139" s="4" t="s">
        <v>5900</v>
      </c>
      <c r="E1139" s="4" t="s">
        <v>383</v>
      </c>
      <c r="F1139" s="4">
        <v>2</v>
      </c>
      <c r="G1139" s="4">
        <v>6</v>
      </c>
      <c r="H1139" s="4" t="s">
        <v>158</v>
      </c>
      <c r="I1139" s="4" t="s">
        <v>159</v>
      </c>
      <c r="J1139" s="4">
        <v>20.8</v>
      </c>
      <c r="K1139" s="4">
        <v>12</v>
      </c>
    </row>
    <row r="1140" spans="1:11">
      <c r="A1140" s="4" t="s">
        <v>5899</v>
      </c>
      <c r="B1140" s="4">
        <v>2020</v>
      </c>
      <c r="C1140" s="24">
        <v>43700</v>
      </c>
      <c r="D1140" s="4" t="s">
        <v>5900</v>
      </c>
      <c r="E1140" s="4" t="s">
        <v>595</v>
      </c>
      <c r="F1140" s="4">
        <v>1</v>
      </c>
      <c r="G1140" s="4">
        <v>1</v>
      </c>
      <c r="H1140" s="4" t="s">
        <v>178</v>
      </c>
      <c r="I1140" s="4" t="s">
        <v>159</v>
      </c>
      <c r="J1140" s="4">
        <v>27.6</v>
      </c>
      <c r="K1140" s="4"/>
    </row>
    <row r="1141" spans="1:11">
      <c r="A1141" s="4" t="s">
        <v>5899</v>
      </c>
      <c r="B1141" s="4">
        <v>2020</v>
      </c>
      <c r="C1141" s="24">
        <v>43700</v>
      </c>
      <c r="D1141" s="4" t="s">
        <v>5900</v>
      </c>
      <c r="E1141" s="4" t="s">
        <v>595</v>
      </c>
      <c r="F1141" s="4">
        <v>1</v>
      </c>
      <c r="G1141" s="4">
        <v>2</v>
      </c>
      <c r="H1141" s="4" t="s">
        <v>158</v>
      </c>
      <c r="I1141" s="4" t="s">
        <v>159</v>
      </c>
      <c r="J1141" s="4">
        <v>20.8</v>
      </c>
      <c r="K1141" s="4"/>
    </row>
    <row r="1142" spans="1:11">
      <c r="A1142" s="4" t="s">
        <v>5899</v>
      </c>
      <c r="B1142" s="4">
        <v>2020</v>
      </c>
      <c r="C1142" s="24">
        <v>43700</v>
      </c>
      <c r="D1142" s="4" t="s">
        <v>5900</v>
      </c>
      <c r="E1142" s="4" t="s">
        <v>595</v>
      </c>
      <c r="F1142" s="4">
        <v>1</v>
      </c>
      <c r="G1142" s="4">
        <v>3</v>
      </c>
      <c r="H1142" s="4" t="s">
        <v>135</v>
      </c>
      <c r="I1142" s="4" t="s">
        <v>36</v>
      </c>
      <c r="J1142" s="4">
        <v>28.7</v>
      </c>
      <c r="K1142" s="4"/>
    </row>
    <row r="1143" spans="1:11">
      <c r="A1143" s="4" t="s">
        <v>5899</v>
      </c>
      <c r="B1143" s="4">
        <v>2020</v>
      </c>
      <c r="C1143" s="24">
        <v>43700</v>
      </c>
      <c r="D1143" s="4" t="s">
        <v>5900</v>
      </c>
      <c r="E1143" s="4" t="s">
        <v>595</v>
      </c>
      <c r="F1143" s="4">
        <v>1</v>
      </c>
      <c r="G1143" s="4">
        <v>4</v>
      </c>
      <c r="H1143" s="4" t="s">
        <v>542</v>
      </c>
      <c r="I1143" s="4" t="s">
        <v>36</v>
      </c>
      <c r="J1143" s="4">
        <v>31.6</v>
      </c>
      <c r="K1143" s="4"/>
    </row>
    <row r="1144" spans="1:11">
      <c r="A1144" s="4" t="s">
        <v>5899</v>
      </c>
      <c r="B1144" s="4">
        <v>2020</v>
      </c>
      <c r="C1144" s="24">
        <v>43700</v>
      </c>
      <c r="D1144" s="4" t="s">
        <v>5900</v>
      </c>
      <c r="E1144" s="4" t="s">
        <v>595</v>
      </c>
      <c r="F1144" s="4">
        <v>1</v>
      </c>
      <c r="G1144" s="4">
        <v>5</v>
      </c>
      <c r="H1144" s="4" t="s">
        <v>39</v>
      </c>
      <c r="I1144" s="4" t="s">
        <v>40</v>
      </c>
      <c r="J1144" s="4">
        <v>25</v>
      </c>
      <c r="K1144" s="4"/>
    </row>
    <row r="1145" spans="1:11">
      <c r="A1145" s="4" t="s">
        <v>5899</v>
      </c>
      <c r="B1145" s="4">
        <v>2020</v>
      </c>
      <c r="C1145" s="24">
        <v>43700</v>
      </c>
      <c r="D1145" s="4" t="s">
        <v>5900</v>
      </c>
      <c r="E1145" s="4" t="s">
        <v>595</v>
      </c>
      <c r="F1145" s="4">
        <v>1</v>
      </c>
      <c r="G1145" s="4">
        <v>6</v>
      </c>
      <c r="H1145" s="4" t="s">
        <v>124</v>
      </c>
      <c r="I1145" s="4" t="s">
        <v>123</v>
      </c>
      <c r="J1145" s="4">
        <v>23.5</v>
      </c>
      <c r="K1145" s="4"/>
    </row>
    <row r="1146" spans="1:11">
      <c r="A1146" s="4" t="s">
        <v>5899</v>
      </c>
      <c r="B1146" s="4">
        <v>2020</v>
      </c>
      <c r="C1146" s="24">
        <v>43700</v>
      </c>
      <c r="D1146" s="4" t="s">
        <v>5900</v>
      </c>
      <c r="E1146" s="4" t="s">
        <v>595</v>
      </c>
      <c r="F1146" s="4">
        <v>2</v>
      </c>
      <c r="G1146" s="4">
        <v>1</v>
      </c>
      <c r="H1146" s="4" t="s">
        <v>136</v>
      </c>
      <c r="I1146" s="4" t="s">
        <v>25</v>
      </c>
      <c r="J1146" s="4">
        <v>26.6</v>
      </c>
      <c r="K1146" s="4"/>
    </row>
    <row r="1147" spans="1:11">
      <c r="A1147" s="4" t="s">
        <v>5899</v>
      </c>
      <c r="B1147" s="4">
        <v>2020</v>
      </c>
      <c r="C1147" s="24">
        <v>43700</v>
      </c>
      <c r="D1147" s="4" t="s">
        <v>5900</v>
      </c>
      <c r="E1147" s="4" t="s">
        <v>595</v>
      </c>
      <c r="F1147" s="4">
        <v>2</v>
      </c>
      <c r="G1147" s="4">
        <v>2</v>
      </c>
      <c r="H1147" s="4" t="s">
        <v>132</v>
      </c>
      <c r="I1147" s="4" t="s">
        <v>65</v>
      </c>
      <c r="J1147" s="4">
        <v>29.1</v>
      </c>
      <c r="K1147" s="4"/>
    </row>
    <row r="1148" spans="1:11">
      <c r="A1148" s="4" t="s">
        <v>5899</v>
      </c>
      <c r="B1148" s="4">
        <v>2020</v>
      </c>
      <c r="C1148" s="24">
        <v>43700</v>
      </c>
      <c r="D1148" s="4" t="s">
        <v>5900</v>
      </c>
      <c r="E1148" s="4" t="s">
        <v>595</v>
      </c>
      <c r="F1148" s="4">
        <v>2</v>
      </c>
      <c r="G1148" s="4">
        <v>3</v>
      </c>
      <c r="H1148" s="4" t="s">
        <v>97</v>
      </c>
      <c r="I1148" s="4" t="s">
        <v>40</v>
      </c>
      <c r="J1148" s="4">
        <v>25.6</v>
      </c>
      <c r="K1148" s="4"/>
    </row>
    <row r="1149" spans="1:11">
      <c r="A1149" s="4" t="s">
        <v>5899</v>
      </c>
      <c r="B1149" s="4">
        <v>2020</v>
      </c>
      <c r="C1149" s="24">
        <v>43700</v>
      </c>
      <c r="D1149" s="4" t="s">
        <v>5900</v>
      </c>
      <c r="E1149" s="4" t="s">
        <v>595</v>
      </c>
      <c r="F1149" s="4">
        <v>2</v>
      </c>
      <c r="G1149" s="4">
        <v>4</v>
      </c>
      <c r="H1149" s="4" t="s">
        <v>5901</v>
      </c>
      <c r="I1149" s="4" t="s">
        <v>27</v>
      </c>
      <c r="J1149" s="4">
        <v>34.299999999999997</v>
      </c>
      <c r="K1149" s="4"/>
    </row>
    <row r="1150" spans="1:11">
      <c r="A1150" s="4" t="s">
        <v>5899</v>
      </c>
      <c r="B1150" s="4">
        <v>2020</v>
      </c>
      <c r="C1150" s="24">
        <v>43700</v>
      </c>
      <c r="D1150" s="4" t="s">
        <v>5900</v>
      </c>
      <c r="E1150" s="4" t="s">
        <v>595</v>
      </c>
      <c r="F1150" s="4">
        <v>2</v>
      </c>
      <c r="G1150" s="4">
        <v>5</v>
      </c>
      <c r="H1150" s="4" t="s">
        <v>5882</v>
      </c>
      <c r="I1150" s="4" t="s">
        <v>123</v>
      </c>
      <c r="J1150" s="4">
        <v>36.700000000000003</v>
      </c>
      <c r="K1150" s="4"/>
    </row>
    <row r="1151" spans="1:11">
      <c r="A1151" s="4" t="s">
        <v>5899</v>
      </c>
      <c r="B1151" s="4">
        <v>2020</v>
      </c>
      <c r="C1151" s="24">
        <v>43700</v>
      </c>
      <c r="D1151" s="4" t="s">
        <v>5900</v>
      </c>
      <c r="E1151" s="4" t="s">
        <v>595</v>
      </c>
      <c r="F1151" s="4">
        <v>2</v>
      </c>
      <c r="G1151" s="4">
        <v>6</v>
      </c>
      <c r="H1151" s="4" t="s">
        <v>5902</v>
      </c>
      <c r="I1151" s="4" t="s">
        <v>40</v>
      </c>
      <c r="J1151" s="4">
        <v>27.7</v>
      </c>
      <c r="K1151" s="4"/>
    </row>
    <row r="1152" spans="1:11">
      <c r="A1152" s="4" t="s">
        <v>5899</v>
      </c>
      <c r="B1152" s="4">
        <v>2020</v>
      </c>
      <c r="C1152" s="24">
        <v>43700</v>
      </c>
      <c r="D1152" s="4" t="s">
        <v>5900</v>
      </c>
      <c r="E1152" s="4" t="s">
        <v>383</v>
      </c>
      <c r="F1152" s="4">
        <v>1</v>
      </c>
      <c r="G1152" s="4">
        <v>1</v>
      </c>
      <c r="H1152" s="4" t="s">
        <v>178</v>
      </c>
      <c r="I1152" s="4" t="s">
        <v>159</v>
      </c>
      <c r="J1152" s="4">
        <v>27.6</v>
      </c>
      <c r="K1152" s="4"/>
    </row>
    <row r="1153" spans="1:11">
      <c r="A1153" s="4" t="s">
        <v>5899</v>
      </c>
      <c r="B1153" s="4">
        <v>2020</v>
      </c>
      <c r="C1153" s="24">
        <v>43700</v>
      </c>
      <c r="D1153" s="4" t="s">
        <v>5900</v>
      </c>
      <c r="E1153" s="4" t="s">
        <v>383</v>
      </c>
      <c r="F1153" s="4">
        <v>1</v>
      </c>
      <c r="G1153" s="4">
        <v>2</v>
      </c>
      <c r="H1153" s="4" t="s">
        <v>132</v>
      </c>
      <c r="I1153" s="4" t="s">
        <v>65</v>
      </c>
      <c r="J1153" s="4">
        <v>29.1</v>
      </c>
      <c r="K1153" s="4"/>
    </row>
    <row r="1154" spans="1:11">
      <c r="A1154" s="4" t="s">
        <v>5899</v>
      </c>
      <c r="B1154" s="4">
        <v>2020</v>
      </c>
      <c r="C1154" s="24">
        <v>43700</v>
      </c>
      <c r="D1154" s="4" t="s">
        <v>5900</v>
      </c>
      <c r="E1154" s="4" t="s">
        <v>383</v>
      </c>
      <c r="F1154" s="4">
        <v>1</v>
      </c>
      <c r="G1154" s="4">
        <v>3</v>
      </c>
      <c r="H1154" s="4" t="s">
        <v>136</v>
      </c>
      <c r="I1154" s="4" t="s">
        <v>25</v>
      </c>
      <c r="J1154" s="4">
        <v>26.6</v>
      </c>
      <c r="K1154" s="4"/>
    </row>
    <row r="1155" spans="1:11">
      <c r="A1155" s="4" t="s">
        <v>5899</v>
      </c>
      <c r="B1155" s="4">
        <v>2020</v>
      </c>
      <c r="C1155" s="24">
        <v>43700</v>
      </c>
      <c r="D1155" s="4" t="s">
        <v>5900</v>
      </c>
      <c r="E1155" s="4" t="s">
        <v>383</v>
      </c>
      <c r="F1155" s="4">
        <v>1</v>
      </c>
      <c r="G1155" s="4">
        <v>4</v>
      </c>
      <c r="H1155" s="4" t="s">
        <v>135</v>
      </c>
      <c r="I1155" s="4" t="s">
        <v>36</v>
      </c>
      <c r="J1155" s="4">
        <v>28.7</v>
      </c>
      <c r="K1155" s="4"/>
    </row>
    <row r="1156" spans="1:11">
      <c r="A1156" s="4" t="s">
        <v>5899</v>
      </c>
      <c r="B1156" s="4">
        <v>2020</v>
      </c>
      <c r="C1156" s="24">
        <v>43700</v>
      </c>
      <c r="D1156" s="4" t="s">
        <v>5900</v>
      </c>
      <c r="E1156" s="4" t="s">
        <v>383</v>
      </c>
      <c r="F1156" s="4">
        <v>1</v>
      </c>
      <c r="G1156" s="4">
        <v>5</v>
      </c>
      <c r="H1156" s="4" t="s">
        <v>158</v>
      </c>
      <c r="I1156" s="4" t="s">
        <v>159</v>
      </c>
      <c r="J1156" s="4">
        <v>20.8</v>
      </c>
      <c r="K1156" s="4"/>
    </row>
    <row r="1157" spans="1:11">
      <c r="A1157" s="4" t="s">
        <v>5899</v>
      </c>
      <c r="B1157" s="4">
        <v>2020</v>
      </c>
      <c r="C1157" s="24">
        <v>43700</v>
      </c>
      <c r="D1157" s="4" t="s">
        <v>5900</v>
      </c>
      <c r="E1157" s="4" t="s">
        <v>383</v>
      </c>
      <c r="F1157" s="4">
        <v>1</v>
      </c>
      <c r="G1157" s="4">
        <v>6</v>
      </c>
      <c r="H1157" s="4" t="s">
        <v>97</v>
      </c>
      <c r="I1157" s="4" t="s">
        <v>40</v>
      </c>
      <c r="J1157" s="4">
        <v>25.6</v>
      </c>
      <c r="K1157" s="4"/>
    </row>
    <row r="1158" spans="1:11">
      <c r="A1158" s="4" t="s">
        <v>5899</v>
      </c>
      <c r="B1158" s="4">
        <v>2020</v>
      </c>
      <c r="C1158" s="24">
        <v>43700</v>
      </c>
      <c r="D1158" s="4" t="s">
        <v>5900</v>
      </c>
      <c r="E1158" s="4" t="s">
        <v>383</v>
      </c>
      <c r="F1158" s="4">
        <v>2</v>
      </c>
      <c r="G1158" s="4">
        <v>1</v>
      </c>
      <c r="H1158" s="4" t="s">
        <v>39</v>
      </c>
      <c r="I1158" s="4" t="s">
        <v>40</v>
      </c>
      <c r="J1158" s="4">
        <v>25</v>
      </c>
      <c r="K1158" s="4"/>
    </row>
    <row r="1159" spans="1:11">
      <c r="A1159" s="4" t="s">
        <v>5899</v>
      </c>
      <c r="B1159" s="4">
        <v>2020</v>
      </c>
      <c r="C1159" s="24">
        <v>43700</v>
      </c>
      <c r="D1159" s="4" t="s">
        <v>5900</v>
      </c>
      <c r="E1159" s="4" t="s">
        <v>383</v>
      </c>
      <c r="F1159" s="4">
        <v>2</v>
      </c>
      <c r="G1159" s="4">
        <v>2</v>
      </c>
      <c r="H1159" s="4" t="s">
        <v>124</v>
      </c>
      <c r="I1159" s="4" t="s">
        <v>123</v>
      </c>
      <c r="J1159" s="4">
        <v>23.5</v>
      </c>
      <c r="K1159" s="4"/>
    </row>
    <row r="1160" spans="1:11">
      <c r="A1160" s="4" t="s">
        <v>5899</v>
      </c>
      <c r="B1160" s="4">
        <v>2020</v>
      </c>
      <c r="C1160" s="24">
        <v>43700</v>
      </c>
      <c r="D1160" s="4" t="s">
        <v>5900</v>
      </c>
      <c r="E1160" s="4" t="s">
        <v>383</v>
      </c>
      <c r="F1160" s="4">
        <v>2</v>
      </c>
      <c r="G1160" s="4">
        <v>3</v>
      </c>
      <c r="H1160" s="4" t="s">
        <v>542</v>
      </c>
      <c r="I1160" s="4" t="s">
        <v>36</v>
      </c>
      <c r="J1160" s="4">
        <v>31.6</v>
      </c>
      <c r="K1160" s="4"/>
    </row>
    <row r="1161" spans="1:11">
      <c r="A1161" s="4" t="s">
        <v>5899</v>
      </c>
      <c r="B1161" s="4">
        <v>2020</v>
      </c>
      <c r="C1161" s="24">
        <v>43700</v>
      </c>
      <c r="D1161" s="4" t="s">
        <v>5900</v>
      </c>
      <c r="E1161" s="4" t="s">
        <v>383</v>
      </c>
      <c r="F1161" s="4">
        <v>2</v>
      </c>
      <c r="G1161" s="4">
        <v>4</v>
      </c>
      <c r="H1161" s="4" t="s">
        <v>5901</v>
      </c>
      <c r="I1161" s="4" t="s">
        <v>27</v>
      </c>
      <c r="J1161" s="4">
        <v>34.299999999999997</v>
      </c>
      <c r="K1161" s="4"/>
    </row>
    <row r="1162" spans="1:11">
      <c r="A1162" s="4" t="s">
        <v>5899</v>
      </c>
      <c r="B1162" s="4">
        <v>2020</v>
      </c>
      <c r="C1162" s="24">
        <v>43700</v>
      </c>
      <c r="D1162" s="4" t="s">
        <v>5900</v>
      </c>
      <c r="E1162" s="4" t="s">
        <v>383</v>
      </c>
      <c r="F1162" s="4">
        <v>2</v>
      </c>
      <c r="G1162" s="4">
        <v>5</v>
      </c>
      <c r="H1162" s="4" t="s">
        <v>5902</v>
      </c>
      <c r="I1162" s="4" t="s">
        <v>40</v>
      </c>
      <c r="J1162" s="4">
        <v>27.7</v>
      </c>
      <c r="K1162" s="4"/>
    </row>
    <row r="1163" spans="1:11">
      <c r="A1163" s="4" t="s">
        <v>5899</v>
      </c>
      <c r="B1163" s="4">
        <v>2020</v>
      </c>
      <c r="C1163" s="24">
        <v>43700</v>
      </c>
      <c r="D1163" s="4" t="s">
        <v>5900</v>
      </c>
      <c r="E1163" s="4" t="s">
        <v>383</v>
      </c>
      <c r="F1163" s="4">
        <v>2</v>
      </c>
      <c r="G1163" s="4">
        <v>6</v>
      </c>
      <c r="H1163" s="4" t="s">
        <v>5882</v>
      </c>
      <c r="I1163" s="4" t="s">
        <v>123</v>
      </c>
      <c r="J1163" s="4">
        <v>36.700000000000003</v>
      </c>
      <c r="K1163" s="4"/>
    </row>
    <row r="1164" spans="1:11">
      <c r="A1164" s="4" t="s">
        <v>152</v>
      </c>
      <c r="B1164" s="4">
        <v>2019</v>
      </c>
      <c r="C1164" s="24">
        <v>43561</v>
      </c>
      <c r="D1164" s="4" t="s">
        <v>5903</v>
      </c>
      <c r="E1164" s="4" t="s">
        <v>595</v>
      </c>
      <c r="F1164" s="4">
        <v>1</v>
      </c>
      <c r="G1164" s="4">
        <v>1</v>
      </c>
      <c r="H1164" s="4" t="s">
        <v>5889</v>
      </c>
      <c r="I1164" s="4" t="s">
        <v>36</v>
      </c>
      <c r="J1164" s="4">
        <v>19.600000000000001</v>
      </c>
      <c r="K1164" s="4">
        <v>5</v>
      </c>
    </row>
    <row r="1165" spans="1:11">
      <c r="A1165" s="4" t="s">
        <v>152</v>
      </c>
      <c r="B1165" s="4">
        <v>2019</v>
      </c>
      <c r="C1165" s="24">
        <v>43561</v>
      </c>
      <c r="D1165" s="4" t="s">
        <v>5903</v>
      </c>
      <c r="E1165" s="4" t="s">
        <v>595</v>
      </c>
      <c r="F1165" s="4">
        <v>1</v>
      </c>
      <c r="G1165" s="4">
        <v>2</v>
      </c>
      <c r="H1165" s="4" t="s">
        <v>5904</v>
      </c>
      <c r="I1165" s="4" t="s">
        <v>5905</v>
      </c>
      <c r="J1165" s="4"/>
      <c r="K1165" s="4">
        <v>4</v>
      </c>
    </row>
    <row r="1166" spans="1:11">
      <c r="A1166" s="4" t="s">
        <v>152</v>
      </c>
      <c r="B1166" s="4">
        <v>2019</v>
      </c>
      <c r="C1166" s="24">
        <v>43561</v>
      </c>
      <c r="D1166" s="4" t="s">
        <v>5903</v>
      </c>
      <c r="E1166" s="4" t="s">
        <v>595</v>
      </c>
      <c r="F1166" s="4">
        <v>1</v>
      </c>
      <c r="G1166" s="4">
        <v>3</v>
      </c>
      <c r="H1166" s="4" t="s">
        <v>5893</v>
      </c>
      <c r="I1166" s="4" t="s">
        <v>36</v>
      </c>
      <c r="J1166" s="4">
        <v>18.7</v>
      </c>
      <c r="K1166" s="4">
        <v>7</v>
      </c>
    </row>
    <row r="1167" spans="1:11">
      <c r="A1167" s="4" t="s">
        <v>152</v>
      </c>
      <c r="B1167" s="4">
        <v>2019</v>
      </c>
      <c r="C1167" s="24">
        <v>43561</v>
      </c>
      <c r="D1167" s="4" t="s">
        <v>5903</v>
      </c>
      <c r="E1167" s="4" t="s">
        <v>595</v>
      </c>
      <c r="F1167" s="4">
        <v>1</v>
      </c>
      <c r="G1167" s="4">
        <v>4</v>
      </c>
      <c r="H1167" s="4" t="s">
        <v>5906</v>
      </c>
      <c r="I1167" s="4" t="s">
        <v>36</v>
      </c>
      <c r="J1167" s="4">
        <v>37.9</v>
      </c>
      <c r="K1167" s="4">
        <v>8</v>
      </c>
    </row>
    <row r="1168" spans="1:11">
      <c r="A1168" s="4" t="s">
        <v>152</v>
      </c>
      <c r="B1168" s="4">
        <v>2019</v>
      </c>
      <c r="C1168" s="24">
        <v>43561</v>
      </c>
      <c r="D1168" s="4" t="s">
        <v>5903</v>
      </c>
      <c r="E1168" s="4" t="s">
        <v>595</v>
      </c>
      <c r="F1168" s="4">
        <v>2</v>
      </c>
      <c r="G1168" s="4">
        <v>1</v>
      </c>
      <c r="H1168" s="4" t="s">
        <v>164</v>
      </c>
      <c r="I1168" s="4" t="s">
        <v>36</v>
      </c>
      <c r="J1168" s="4">
        <v>25.2</v>
      </c>
      <c r="K1168" s="4">
        <v>1</v>
      </c>
    </row>
    <row r="1169" spans="1:11">
      <c r="A1169" s="4" t="s">
        <v>152</v>
      </c>
      <c r="B1169" s="4">
        <v>2019</v>
      </c>
      <c r="C1169" s="24">
        <v>43561</v>
      </c>
      <c r="D1169" s="4" t="s">
        <v>5903</v>
      </c>
      <c r="E1169" s="4" t="s">
        <v>595</v>
      </c>
      <c r="F1169" s="4">
        <v>2</v>
      </c>
      <c r="G1169" s="4">
        <v>2</v>
      </c>
      <c r="H1169" s="4" t="s">
        <v>5907</v>
      </c>
      <c r="I1169" s="4" t="s">
        <v>36</v>
      </c>
      <c r="J1169" s="4">
        <v>24.9</v>
      </c>
      <c r="K1169" s="4">
        <v>6</v>
      </c>
    </row>
    <row r="1170" spans="1:11">
      <c r="A1170" s="4" t="s">
        <v>152</v>
      </c>
      <c r="B1170" s="4">
        <v>2019</v>
      </c>
      <c r="C1170" s="24">
        <v>43561</v>
      </c>
      <c r="D1170" s="4" t="s">
        <v>5903</v>
      </c>
      <c r="E1170" s="4" t="s">
        <v>595</v>
      </c>
      <c r="F1170" s="4">
        <v>2</v>
      </c>
      <c r="G1170" s="4">
        <v>3</v>
      </c>
      <c r="H1170" s="4" t="s">
        <v>104</v>
      </c>
      <c r="I1170" s="4" t="s">
        <v>36</v>
      </c>
      <c r="J1170" s="4">
        <v>36.200000000000003</v>
      </c>
      <c r="K1170" s="4">
        <v>2</v>
      </c>
    </row>
    <row r="1171" spans="1:11">
      <c r="A1171" s="4" t="s">
        <v>152</v>
      </c>
      <c r="B1171" s="4">
        <v>2019</v>
      </c>
      <c r="C1171" s="24">
        <v>43561</v>
      </c>
      <c r="D1171" s="4" t="s">
        <v>5903</v>
      </c>
      <c r="E1171" s="4" t="s">
        <v>595</v>
      </c>
      <c r="F1171" s="4">
        <v>2</v>
      </c>
      <c r="G1171" s="4">
        <v>4</v>
      </c>
      <c r="H1171" s="4" t="s">
        <v>5908</v>
      </c>
      <c r="I1171" s="4" t="s">
        <v>36</v>
      </c>
      <c r="J1171" s="4">
        <v>19.8</v>
      </c>
      <c r="K1171" s="4">
        <v>9</v>
      </c>
    </row>
    <row r="1172" spans="1:11">
      <c r="A1172" s="4" t="s">
        <v>152</v>
      </c>
      <c r="B1172" s="4">
        <v>2019</v>
      </c>
      <c r="C1172" s="24">
        <v>43561</v>
      </c>
      <c r="D1172" s="4" t="s">
        <v>5903</v>
      </c>
      <c r="E1172" s="4" t="s">
        <v>595</v>
      </c>
      <c r="F1172" s="4">
        <v>2</v>
      </c>
      <c r="G1172" s="4">
        <v>5</v>
      </c>
      <c r="H1172" s="4" t="s">
        <v>5891</v>
      </c>
      <c r="I1172" s="4" t="s">
        <v>36</v>
      </c>
      <c r="J1172" s="4">
        <v>24.4</v>
      </c>
      <c r="K1172" s="4">
        <v>3</v>
      </c>
    </row>
    <row r="1173" spans="1:11">
      <c r="A1173" s="4" t="s">
        <v>152</v>
      </c>
      <c r="B1173" s="4">
        <v>2019</v>
      </c>
      <c r="C1173" s="24">
        <v>43561</v>
      </c>
      <c r="D1173" s="4" t="s">
        <v>5903</v>
      </c>
      <c r="E1173" s="4" t="s">
        <v>5868</v>
      </c>
      <c r="F1173" s="4">
        <v>1</v>
      </c>
      <c r="G1173" s="4">
        <v>1</v>
      </c>
      <c r="H1173" s="4" t="s">
        <v>5891</v>
      </c>
      <c r="I1173" s="4" t="s">
        <v>36</v>
      </c>
      <c r="J1173" s="4">
        <v>24.4</v>
      </c>
      <c r="K1173" s="4">
        <v>3</v>
      </c>
    </row>
    <row r="1174" spans="1:11">
      <c r="A1174" s="4" t="s">
        <v>152</v>
      </c>
      <c r="B1174" s="4">
        <v>2019</v>
      </c>
      <c r="C1174" s="24">
        <v>43561</v>
      </c>
      <c r="D1174" s="4" t="s">
        <v>5903</v>
      </c>
      <c r="E1174" s="4" t="s">
        <v>383</v>
      </c>
      <c r="F1174" s="4">
        <v>1</v>
      </c>
      <c r="G1174" s="4">
        <v>1</v>
      </c>
      <c r="H1174" s="4" t="s">
        <v>164</v>
      </c>
      <c r="I1174" s="4" t="s">
        <v>36</v>
      </c>
      <c r="J1174" s="4">
        <v>25.2</v>
      </c>
      <c r="K1174" s="4">
        <v>1</v>
      </c>
    </row>
    <row r="1175" spans="1:11">
      <c r="A1175" s="4" t="s">
        <v>152</v>
      </c>
      <c r="B1175" s="4">
        <v>2019</v>
      </c>
      <c r="C1175" s="24">
        <v>43561</v>
      </c>
      <c r="D1175" s="4" t="s">
        <v>5903</v>
      </c>
      <c r="E1175" s="4" t="s">
        <v>5868</v>
      </c>
      <c r="F1175" s="4">
        <v>1</v>
      </c>
      <c r="G1175" s="4">
        <v>2</v>
      </c>
      <c r="H1175" s="4" t="s">
        <v>104</v>
      </c>
      <c r="I1175" s="4" t="s">
        <v>36</v>
      </c>
      <c r="J1175" s="4">
        <v>36.200000000000003</v>
      </c>
      <c r="K1175" s="4">
        <v>2</v>
      </c>
    </row>
    <row r="1176" spans="1:11">
      <c r="A1176" s="4" t="s">
        <v>152</v>
      </c>
      <c r="B1176" s="4">
        <v>2019</v>
      </c>
      <c r="C1176" s="24">
        <v>43561</v>
      </c>
      <c r="D1176" s="4" t="s">
        <v>5903</v>
      </c>
      <c r="E1176" s="4" t="s">
        <v>383</v>
      </c>
      <c r="F1176" s="4">
        <v>1</v>
      </c>
      <c r="G1176" s="4">
        <v>2</v>
      </c>
      <c r="H1176" s="4" t="s">
        <v>104</v>
      </c>
      <c r="I1176" s="4" t="s">
        <v>36</v>
      </c>
      <c r="J1176" s="4">
        <v>36.200000000000003</v>
      </c>
      <c r="K1176" s="4">
        <v>2</v>
      </c>
    </row>
    <row r="1177" spans="1:11">
      <c r="A1177" s="4" t="s">
        <v>152</v>
      </c>
      <c r="B1177" s="4">
        <v>2019</v>
      </c>
      <c r="C1177" s="24">
        <v>43561</v>
      </c>
      <c r="D1177" s="4" t="s">
        <v>5903</v>
      </c>
      <c r="E1177" s="4" t="s">
        <v>5868</v>
      </c>
      <c r="F1177" s="4">
        <v>1</v>
      </c>
      <c r="G1177" s="4">
        <v>3</v>
      </c>
      <c r="H1177" s="4" t="s">
        <v>5908</v>
      </c>
      <c r="I1177" s="4" t="s">
        <v>36</v>
      </c>
      <c r="J1177" s="4">
        <v>19.8</v>
      </c>
      <c r="K1177" s="4">
        <v>9</v>
      </c>
    </row>
    <row r="1178" spans="1:11">
      <c r="A1178" s="4" t="s">
        <v>152</v>
      </c>
      <c r="B1178" s="4">
        <v>2019</v>
      </c>
      <c r="C1178" s="24">
        <v>43561</v>
      </c>
      <c r="D1178" s="4" t="s">
        <v>5903</v>
      </c>
      <c r="E1178" s="4" t="s">
        <v>383</v>
      </c>
      <c r="F1178" s="4">
        <v>1</v>
      </c>
      <c r="G1178" s="4">
        <v>3</v>
      </c>
      <c r="H1178" s="4" t="s">
        <v>5891</v>
      </c>
      <c r="I1178" s="4" t="s">
        <v>36</v>
      </c>
      <c r="J1178" s="4">
        <v>24.4</v>
      </c>
      <c r="K1178" s="4">
        <v>3</v>
      </c>
    </row>
    <row r="1179" spans="1:11">
      <c r="A1179" s="4" t="s">
        <v>152</v>
      </c>
      <c r="B1179" s="4">
        <v>2019</v>
      </c>
      <c r="C1179" s="24">
        <v>43561</v>
      </c>
      <c r="D1179" s="4" t="s">
        <v>5903</v>
      </c>
      <c r="E1179" s="4" t="s">
        <v>5868</v>
      </c>
      <c r="F1179" s="4">
        <v>1</v>
      </c>
      <c r="G1179" s="4">
        <v>4</v>
      </c>
      <c r="H1179" s="4" t="s">
        <v>5906</v>
      </c>
      <c r="I1179" s="4" t="s">
        <v>36</v>
      </c>
      <c r="J1179" s="4">
        <v>37.9</v>
      </c>
      <c r="K1179" s="4">
        <v>8</v>
      </c>
    </row>
    <row r="1180" spans="1:11">
      <c r="A1180" s="4" t="s">
        <v>152</v>
      </c>
      <c r="B1180" s="4">
        <v>2019</v>
      </c>
      <c r="C1180" s="24">
        <v>43561</v>
      </c>
      <c r="D1180" s="4" t="s">
        <v>5903</v>
      </c>
      <c r="E1180" s="4" t="s">
        <v>383</v>
      </c>
      <c r="F1180" s="4">
        <v>1</v>
      </c>
      <c r="G1180" s="4">
        <v>4</v>
      </c>
      <c r="H1180" s="4" t="s">
        <v>5904</v>
      </c>
      <c r="I1180" s="4" t="s">
        <v>5905</v>
      </c>
      <c r="J1180" s="4"/>
      <c r="K1180" s="4">
        <v>4</v>
      </c>
    </row>
    <row r="1181" spans="1:11">
      <c r="A1181" s="4" t="s">
        <v>152</v>
      </c>
      <c r="B1181" s="4">
        <v>2019</v>
      </c>
      <c r="C1181" s="24">
        <v>43561</v>
      </c>
      <c r="D1181" s="4" t="s">
        <v>5903</v>
      </c>
      <c r="E1181" s="4" t="s">
        <v>5868</v>
      </c>
      <c r="F1181" s="4">
        <v>1</v>
      </c>
      <c r="G1181" s="4">
        <v>5</v>
      </c>
      <c r="H1181" s="4" t="s">
        <v>5893</v>
      </c>
      <c r="I1181" s="4" t="s">
        <v>36</v>
      </c>
      <c r="J1181" s="4">
        <v>18.7</v>
      </c>
      <c r="K1181" s="4">
        <v>7</v>
      </c>
    </row>
    <row r="1182" spans="1:11">
      <c r="A1182" s="4" t="s">
        <v>152</v>
      </c>
      <c r="B1182" s="4">
        <v>2019</v>
      </c>
      <c r="C1182" s="24">
        <v>43561</v>
      </c>
      <c r="D1182" s="4" t="s">
        <v>5903</v>
      </c>
      <c r="E1182" s="4" t="s">
        <v>383</v>
      </c>
      <c r="F1182" s="4">
        <v>1</v>
      </c>
      <c r="G1182" s="4">
        <v>5</v>
      </c>
      <c r="H1182" s="4" t="s">
        <v>5889</v>
      </c>
      <c r="I1182" s="4" t="s">
        <v>36</v>
      </c>
      <c r="J1182" s="4">
        <v>19.600000000000001</v>
      </c>
      <c r="K1182" s="4">
        <v>5</v>
      </c>
    </row>
    <row r="1183" spans="1:11">
      <c r="A1183" s="4" t="s">
        <v>152</v>
      </c>
      <c r="B1183" s="4">
        <v>2019</v>
      </c>
      <c r="C1183" s="24">
        <v>43561</v>
      </c>
      <c r="D1183" s="4" t="s">
        <v>5903</v>
      </c>
      <c r="E1183" s="4" t="s">
        <v>383</v>
      </c>
      <c r="F1183" s="4">
        <v>1</v>
      </c>
      <c r="G1183" s="4">
        <v>6</v>
      </c>
      <c r="H1183" s="4" t="s">
        <v>5907</v>
      </c>
      <c r="I1183" s="4" t="s">
        <v>36</v>
      </c>
      <c r="J1183" s="4">
        <v>24.9</v>
      </c>
      <c r="K1183" s="4">
        <v>6</v>
      </c>
    </row>
    <row r="1184" spans="1:11">
      <c r="A1184" s="4" t="s">
        <v>152</v>
      </c>
      <c r="B1184" s="4">
        <v>2019</v>
      </c>
      <c r="C1184" s="24">
        <v>43561</v>
      </c>
      <c r="D1184" s="4" t="s">
        <v>5903</v>
      </c>
      <c r="E1184" s="4" t="s">
        <v>383</v>
      </c>
      <c r="F1184" s="4">
        <v>2</v>
      </c>
      <c r="G1184" s="4">
        <v>1</v>
      </c>
      <c r="H1184" s="4" t="s">
        <v>5893</v>
      </c>
      <c r="I1184" s="4" t="s">
        <v>36</v>
      </c>
      <c r="J1184" s="4">
        <v>18.7</v>
      </c>
      <c r="K1184" s="4">
        <v>7</v>
      </c>
    </row>
    <row r="1185" spans="1:11">
      <c r="A1185" s="4" t="s">
        <v>152</v>
      </c>
      <c r="B1185" s="4">
        <v>2019</v>
      </c>
      <c r="C1185" s="24">
        <v>43561</v>
      </c>
      <c r="D1185" s="4" t="s">
        <v>5903</v>
      </c>
      <c r="E1185" s="4" t="s">
        <v>383</v>
      </c>
      <c r="F1185" s="4">
        <v>2</v>
      </c>
      <c r="G1185" s="4">
        <v>2</v>
      </c>
      <c r="H1185" s="4" t="s">
        <v>5906</v>
      </c>
      <c r="I1185" s="4" t="s">
        <v>36</v>
      </c>
      <c r="J1185" s="4">
        <v>37.9</v>
      </c>
      <c r="K1185" s="4">
        <v>8</v>
      </c>
    </row>
    <row r="1186" spans="1:11">
      <c r="A1186" s="4" t="s">
        <v>152</v>
      </c>
      <c r="B1186" s="4">
        <v>2019</v>
      </c>
      <c r="C1186" s="24">
        <v>43561</v>
      </c>
      <c r="D1186" s="4" t="s">
        <v>5903</v>
      </c>
      <c r="E1186" s="4" t="s">
        <v>383</v>
      </c>
      <c r="F1186" s="4">
        <v>2</v>
      </c>
      <c r="G1186" s="4">
        <v>3</v>
      </c>
      <c r="H1186" s="4" t="s">
        <v>5908</v>
      </c>
      <c r="I1186" s="4" t="s">
        <v>36</v>
      </c>
      <c r="J1186" s="4">
        <v>19.8</v>
      </c>
      <c r="K1186" s="4">
        <v>9</v>
      </c>
    </row>
    <row r="1187" spans="1:11">
      <c r="A1187" s="4" t="s">
        <v>152</v>
      </c>
      <c r="B1187" s="4">
        <v>2019</v>
      </c>
      <c r="C1187" s="24">
        <v>43560</v>
      </c>
      <c r="D1187" s="4" t="s">
        <v>5903</v>
      </c>
      <c r="E1187" s="4" t="s">
        <v>595</v>
      </c>
      <c r="F1187" s="4">
        <v>1</v>
      </c>
      <c r="G1187" s="4">
        <v>1</v>
      </c>
      <c r="H1187" s="4" t="s">
        <v>5909</v>
      </c>
      <c r="I1187" s="4" t="s">
        <v>36</v>
      </c>
      <c r="J1187" s="4">
        <v>18.100000000000001</v>
      </c>
      <c r="K1187" s="4">
        <v>2</v>
      </c>
    </row>
    <row r="1188" spans="1:11">
      <c r="A1188" s="4" t="s">
        <v>152</v>
      </c>
      <c r="B1188" s="4">
        <v>2019</v>
      </c>
      <c r="C1188" s="24">
        <v>43560</v>
      </c>
      <c r="D1188" s="4" t="s">
        <v>5903</v>
      </c>
      <c r="E1188" s="4" t="s">
        <v>595</v>
      </c>
      <c r="F1188" s="4">
        <v>1</v>
      </c>
      <c r="G1188" s="4">
        <v>2</v>
      </c>
      <c r="H1188" s="4" t="s">
        <v>5894</v>
      </c>
      <c r="I1188" s="4" t="s">
        <v>36</v>
      </c>
      <c r="J1188" s="4">
        <v>17.600000000000001</v>
      </c>
      <c r="K1188" s="4">
        <v>4</v>
      </c>
    </row>
    <row r="1189" spans="1:11">
      <c r="A1189" s="4" t="s">
        <v>152</v>
      </c>
      <c r="B1189" s="4">
        <v>2019</v>
      </c>
      <c r="C1189" s="24">
        <v>43560</v>
      </c>
      <c r="D1189" s="4" t="s">
        <v>5903</v>
      </c>
      <c r="E1189" s="4" t="s">
        <v>595</v>
      </c>
      <c r="F1189" s="4">
        <v>1</v>
      </c>
      <c r="G1189" s="4">
        <v>3</v>
      </c>
      <c r="H1189" s="4" t="s">
        <v>5910</v>
      </c>
      <c r="I1189" s="4" t="s">
        <v>36</v>
      </c>
      <c r="J1189" s="4">
        <v>17.7</v>
      </c>
      <c r="K1189" s="4">
        <v>6</v>
      </c>
    </row>
    <row r="1190" spans="1:11">
      <c r="A1190" s="4" t="s">
        <v>152</v>
      </c>
      <c r="B1190" s="4">
        <v>2019</v>
      </c>
      <c r="C1190" s="24">
        <v>43560</v>
      </c>
      <c r="D1190" s="4" t="s">
        <v>5903</v>
      </c>
      <c r="E1190" s="4" t="s">
        <v>595</v>
      </c>
      <c r="F1190" s="4">
        <v>1</v>
      </c>
      <c r="G1190" s="4">
        <v>4</v>
      </c>
      <c r="H1190" s="4" t="s">
        <v>5911</v>
      </c>
      <c r="I1190" s="4" t="s">
        <v>36</v>
      </c>
      <c r="J1190" s="4">
        <v>18.100000000000001</v>
      </c>
      <c r="K1190" s="4">
        <v>8</v>
      </c>
    </row>
    <row r="1191" spans="1:11">
      <c r="A1191" s="4" t="s">
        <v>152</v>
      </c>
      <c r="B1191" s="4">
        <v>2019</v>
      </c>
      <c r="C1191" s="24">
        <v>43560</v>
      </c>
      <c r="D1191" s="4" t="s">
        <v>5903</v>
      </c>
      <c r="E1191" s="4" t="s">
        <v>595</v>
      </c>
      <c r="F1191" s="4">
        <v>1</v>
      </c>
      <c r="G1191" s="4">
        <v>5</v>
      </c>
      <c r="H1191" s="4" t="s">
        <v>5898</v>
      </c>
      <c r="I1191" s="4" t="s">
        <v>36</v>
      </c>
      <c r="J1191" s="4">
        <v>17.3</v>
      </c>
      <c r="K1191" s="4">
        <v>10</v>
      </c>
    </row>
    <row r="1192" spans="1:11">
      <c r="A1192" s="4" t="s">
        <v>152</v>
      </c>
      <c r="B1192" s="4">
        <v>2019</v>
      </c>
      <c r="C1192" s="24">
        <v>43560</v>
      </c>
      <c r="D1192" s="4" t="s">
        <v>5903</v>
      </c>
      <c r="E1192" s="4" t="s">
        <v>595</v>
      </c>
      <c r="F1192" s="4">
        <v>2</v>
      </c>
      <c r="G1192" s="4">
        <v>1</v>
      </c>
      <c r="H1192" s="4" t="s">
        <v>5912</v>
      </c>
      <c r="I1192" s="4" t="s">
        <v>36</v>
      </c>
      <c r="J1192" s="4">
        <v>17</v>
      </c>
      <c r="K1192" s="4">
        <v>3</v>
      </c>
    </row>
    <row r="1193" spans="1:11">
      <c r="A1193" s="4" t="s">
        <v>152</v>
      </c>
      <c r="B1193" s="4">
        <v>2019</v>
      </c>
      <c r="C1193" s="24">
        <v>43560</v>
      </c>
      <c r="D1193" s="4" t="s">
        <v>5903</v>
      </c>
      <c r="E1193" s="4" t="s">
        <v>595</v>
      </c>
      <c r="F1193" s="4">
        <v>2</v>
      </c>
      <c r="G1193" s="4">
        <v>2</v>
      </c>
      <c r="H1193" s="4" t="s">
        <v>5913</v>
      </c>
      <c r="I1193" s="4" t="s">
        <v>36</v>
      </c>
      <c r="J1193" s="4">
        <v>17</v>
      </c>
      <c r="K1193" s="4">
        <v>5</v>
      </c>
    </row>
    <row r="1194" spans="1:11">
      <c r="A1194" s="4" t="s">
        <v>152</v>
      </c>
      <c r="B1194" s="4">
        <v>2019</v>
      </c>
      <c r="C1194" s="24">
        <v>43560</v>
      </c>
      <c r="D1194" s="4" t="s">
        <v>5903</v>
      </c>
      <c r="E1194" s="4" t="s">
        <v>595</v>
      </c>
      <c r="F1194" s="4">
        <v>2</v>
      </c>
      <c r="G1194" s="4">
        <v>3</v>
      </c>
      <c r="H1194" s="4" t="s">
        <v>5914</v>
      </c>
      <c r="I1194" s="4" t="s">
        <v>36</v>
      </c>
      <c r="J1194" s="4">
        <v>16.8</v>
      </c>
      <c r="K1194" s="4">
        <v>7</v>
      </c>
    </row>
    <row r="1195" spans="1:11">
      <c r="A1195" s="4" t="s">
        <v>152</v>
      </c>
      <c r="B1195" s="4">
        <v>2019</v>
      </c>
      <c r="C1195" s="24">
        <v>43560</v>
      </c>
      <c r="D1195" s="4" t="s">
        <v>5903</v>
      </c>
      <c r="E1195" s="4" t="s">
        <v>595</v>
      </c>
      <c r="F1195" s="4">
        <v>2</v>
      </c>
      <c r="G1195" s="4">
        <v>4</v>
      </c>
      <c r="H1195" s="4" t="s">
        <v>5915</v>
      </c>
      <c r="I1195" s="4" t="s">
        <v>36</v>
      </c>
      <c r="J1195" s="4">
        <v>16.399999999999999</v>
      </c>
      <c r="K1195" s="4">
        <v>1</v>
      </c>
    </row>
    <row r="1196" spans="1:11">
      <c r="A1196" s="4" t="s">
        <v>152</v>
      </c>
      <c r="B1196" s="4">
        <v>2019</v>
      </c>
      <c r="C1196" s="24">
        <v>43560</v>
      </c>
      <c r="D1196" s="4" t="s">
        <v>5903</v>
      </c>
      <c r="E1196" s="4" t="s">
        <v>595</v>
      </c>
      <c r="F1196" s="4">
        <v>2</v>
      </c>
      <c r="G1196" s="4">
        <v>5</v>
      </c>
      <c r="H1196" s="4" t="s">
        <v>5916</v>
      </c>
      <c r="I1196" s="4" t="s">
        <v>36</v>
      </c>
      <c r="J1196" s="4">
        <v>17.7</v>
      </c>
      <c r="K1196" s="4">
        <v>9</v>
      </c>
    </row>
    <row r="1197" spans="1:11">
      <c r="A1197" s="4" t="s">
        <v>152</v>
      </c>
      <c r="B1197" s="4">
        <v>2019</v>
      </c>
      <c r="C1197" s="24">
        <v>43560</v>
      </c>
      <c r="D1197" s="4" t="s">
        <v>5903</v>
      </c>
      <c r="E1197" s="4" t="s">
        <v>5868</v>
      </c>
      <c r="F1197" s="4">
        <v>1</v>
      </c>
      <c r="G1197" s="4">
        <v>1</v>
      </c>
      <c r="H1197" s="4" t="s">
        <v>5910</v>
      </c>
      <c r="I1197" s="4" t="s">
        <v>36</v>
      </c>
      <c r="J1197" s="4">
        <v>17.7</v>
      </c>
      <c r="K1197" s="4">
        <v>6</v>
      </c>
    </row>
    <row r="1198" spans="1:11">
      <c r="A1198" s="4" t="s">
        <v>152</v>
      </c>
      <c r="B1198" s="4">
        <v>2019</v>
      </c>
      <c r="C1198" s="24">
        <v>43560</v>
      </c>
      <c r="D1198" s="4" t="s">
        <v>5903</v>
      </c>
      <c r="E1198" s="4" t="s">
        <v>383</v>
      </c>
      <c r="F1198" s="4">
        <v>1</v>
      </c>
      <c r="G1198" s="4">
        <v>1</v>
      </c>
      <c r="H1198" s="4" t="s">
        <v>5915</v>
      </c>
      <c r="I1198" s="4" t="s">
        <v>36</v>
      </c>
      <c r="J1198" s="4">
        <v>16.399999999999999</v>
      </c>
      <c r="K1198" s="4">
        <v>1</v>
      </c>
    </row>
    <row r="1199" spans="1:11">
      <c r="A1199" s="4" t="s">
        <v>152</v>
      </c>
      <c r="B1199" s="4">
        <v>2019</v>
      </c>
      <c r="C1199" s="24">
        <v>43560</v>
      </c>
      <c r="D1199" s="4" t="s">
        <v>5903</v>
      </c>
      <c r="E1199" s="4" t="s">
        <v>5868</v>
      </c>
      <c r="F1199" s="4">
        <v>1</v>
      </c>
      <c r="G1199" s="4">
        <v>2</v>
      </c>
      <c r="H1199" s="4" t="s">
        <v>5915</v>
      </c>
      <c r="I1199" s="4" t="s">
        <v>36</v>
      </c>
      <c r="J1199" s="4">
        <v>16.399999999999999</v>
      </c>
      <c r="K1199" s="4">
        <v>1</v>
      </c>
    </row>
    <row r="1200" spans="1:11">
      <c r="A1200" s="4" t="s">
        <v>152</v>
      </c>
      <c r="B1200" s="4">
        <v>2019</v>
      </c>
      <c r="C1200" s="24">
        <v>43560</v>
      </c>
      <c r="D1200" s="4" t="s">
        <v>5903</v>
      </c>
      <c r="E1200" s="4" t="s">
        <v>383</v>
      </c>
      <c r="F1200" s="4">
        <v>1</v>
      </c>
      <c r="G1200" s="4">
        <v>2</v>
      </c>
      <c r="H1200" s="4" t="s">
        <v>5909</v>
      </c>
      <c r="I1200" s="4" t="s">
        <v>36</v>
      </c>
      <c r="J1200" s="4">
        <v>18.100000000000001</v>
      </c>
      <c r="K1200" s="4">
        <v>2</v>
      </c>
    </row>
    <row r="1201" spans="1:11">
      <c r="A1201" s="4" t="s">
        <v>152</v>
      </c>
      <c r="B1201" s="4">
        <v>2019</v>
      </c>
      <c r="C1201" s="24">
        <v>43560</v>
      </c>
      <c r="D1201" s="4" t="s">
        <v>5903</v>
      </c>
      <c r="E1201" s="4" t="s">
        <v>5868</v>
      </c>
      <c r="F1201" s="4">
        <v>1</v>
      </c>
      <c r="G1201" s="4">
        <v>3</v>
      </c>
      <c r="H1201" s="4" t="s">
        <v>5911</v>
      </c>
      <c r="I1201" s="4" t="s">
        <v>36</v>
      </c>
      <c r="J1201" s="4">
        <v>18.100000000000001</v>
      </c>
      <c r="K1201" s="4">
        <v>8</v>
      </c>
    </row>
    <row r="1202" spans="1:11">
      <c r="A1202" s="4" t="s">
        <v>152</v>
      </c>
      <c r="B1202" s="4">
        <v>2019</v>
      </c>
      <c r="C1202" s="24">
        <v>43560</v>
      </c>
      <c r="D1202" s="4" t="s">
        <v>5903</v>
      </c>
      <c r="E1202" s="4" t="s">
        <v>383</v>
      </c>
      <c r="F1202" s="4">
        <v>1</v>
      </c>
      <c r="G1202" s="4">
        <v>3</v>
      </c>
      <c r="H1202" s="4" t="s">
        <v>5912</v>
      </c>
      <c r="I1202" s="4" t="s">
        <v>36</v>
      </c>
      <c r="J1202" s="4">
        <v>17</v>
      </c>
      <c r="K1202" s="4">
        <v>3</v>
      </c>
    </row>
    <row r="1203" spans="1:11">
      <c r="A1203" s="4" t="s">
        <v>152</v>
      </c>
      <c r="B1203" s="4">
        <v>2019</v>
      </c>
      <c r="C1203" s="24">
        <v>43560</v>
      </c>
      <c r="D1203" s="4" t="s">
        <v>5903</v>
      </c>
      <c r="E1203" s="4" t="s">
        <v>5868</v>
      </c>
      <c r="F1203" s="4">
        <v>1</v>
      </c>
      <c r="G1203" s="4">
        <v>4</v>
      </c>
      <c r="H1203" s="4" t="s">
        <v>5914</v>
      </c>
      <c r="I1203" s="4" t="s">
        <v>36</v>
      </c>
      <c r="J1203" s="4">
        <v>16.8</v>
      </c>
      <c r="K1203" s="4">
        <v>7</v>
      </c>
    </row>
    <row r="1204" spans="1:11">
      <c r="A1204" s="4" t="s">
        <v>152</v>
      </c>
      <c r="B1204" s="4">
        <v>2019</v>
      </c>
      <c r="C1204" s="24">
        <v>43560</v>
      </c>
      <c r="D1204" s="4" t="s">
        <v>5903</v>
      </c>
      <c r="E1204" s="4" t="s">
        <v>383</v>
      </c>
      <c r="F1204" s="4">
        <v>1</v>
      </c>
      <c r="G1204" s="4">
        <v>4</v>
      </c>
      <c r="H1204" s="4" t="s">
        <v>5894</v>
      </c>
      <c r="I1204" s="4" t="s">
        <v>36</v>
      </c>
      <c r="J1204" s="4">
        <v>17.600000000000001</v>
      </c>
      <c r="K1204" s="4">
        <v>4</v>
      </c>
    </row>
    <row r="1205" spans="1:11">
      <c r="A1205" s="4" t="s">
        <v>152</v>
      </c>
      <c r="B1205" s="4">
        <v>2019</v>
      </c>
      <c r="C1205" s="24">
        <v>43560</v>
      </c>
      <c r="D1205" s="4" t="s">
        <v>5903</v>
      </c>
      <c r="E1205" s="4" t="s">
        <v>5868</v>
      </c>
      <c r="F1205" s="4">
        <v>1</v>
      </c>
      <c r="G1205" s="4">
        <v>5</v>
      </c>
      <c r="H1205" s="4" t="s">
        <v>5916</v>
      </c>
      <c r="I1205" s="4" t="s">
        <v>36</v>
      </c>
      <c r="J1205" s="4">
        <v>17.7</v>
      </c>
      <c r="K1205" s="4">
        <v>9</v>
      </c>
    </row>
    <row r="1206" spans="1:11">
      <c r="A1206" s="4" t="s">
        <v>152</v>
      </c>
      <c r="B1206" s="4">
        <v>2019</v>
      </c>
      <c r="C1206" s="24">
        <v>43560</v>
      </c>
      <c r="D1206" s="4" t="s">
        <v>5903</v>
      </c>
      <c r="E1206" s="4" t="s">
        <v>383</v>
      </c>
      <c r="F1206" s="4">
        <v>1</v>
      </c>
      <c r="G1206" s="4">
        <v>5</v>
      </c>
      <c r="H1206" s="4" t="s">
        <v>5913</v>
      </c>
      <c r="I1206" s="4" t="s">
        <v>36</v>
      </c>
      <c r="J1206" s="4">
        <v>17</v>
      </c>
      <c r="K1206" s="4">
        <v>5</v>
      </c>
    </row>
    <row r="1207" spans="1:11">
      <c r="A1207" s="4" t="s">
        <v>152</v>
      </c>
      <c r="B1207" s="4">
        <v>2019</v>
      </c>
      <c r="C1207" s="24">
        <v>43560</v>
      </c>
      <c r="D1207" s="4" t="s">
        <v>5903</v>
      </c>
      <c r="E1207" s="4" t="s">
        <v>5868</v>
      </c>
      <c r="F1207" s="4">
        <v>1</v>
      </c>
      <c r="G1207" s="4">
        <v>6</v>
      </c>
      <c r="H1207" s="4" t="s">
        <v>5898</v>
      </c>
      <c r="I1207" s="4" t="s">
        <v>36</v>
      </c>
      <c r="J1207" s="4">
        <v>17.3</v>
      </c>
      <c r="K1207" s="4">
        <v>10</v>
      </c>
    </row>
    <row r="1208" spans="1:11">
      <c r="A1208" s="4" t="s">
        <v>152</v>
      </c>
      <c r="B1208" s="4">
        <v>2019</v>
      </c>
      <c r="C1208" s="24">
        <v>43560</v>
      </c>
      <c r="D1208" s="4" t="s">
        <v>5903</v>
      </c>
      <c r="E1208" s="4" t="s">
        <v>383</v>
      </c>
      <c r="F1208" s="4">
        <v>1</v>
      </c>
      <c r="G1208" s="4">
        <v>6</v>
      </c>
      <c r="H1208" s="4" t="s">
        <v>5910</v>
      </c>
      <c r="I1208" s="4" t="s">
        <v>36</v>
      </c>
      <c r="J1208" s="4">
        <v>17.7</v>
      </c>
      <c r="K1208" s="4">
        <v>6</v>
      </c>
    </row>
    <row r="1209" spans="1:11">
      <c r="A1209" s="4" t="s">
        <v>152</v>
      </c>
      <c r="B1209" s="4">
        <v>2019</v>
      </c>
      <c r="C1209" s="24">
        <v>43560</v>
      </c>
      <c r="D1209" s="4" t="s">
        <v>5903</v>
      </c>
      <c r="E1209" s="4" t="s">
        <v>383</v>
      </c>
      <c r="F1209" s="4">
        <v>2</v>
      </c>
      <c r="G1209" s="4">
        <v>1</v>
      </c>
      <c r="H1209" s="4" t="s">
        <v>5914</v>
      </c>
      <c r="I1209" s="4" t="s">
        <v>36</v>
      </c>
      <c r="J1209" s="4">
        <v>16.8</v>
      </c>
      <c r="K1209" s="4">
        <v>7</v>
      </c>
    </row>
    <row r="1210" spans="1:11">
      <c r="A1210" s="4" t="s">
        <v>152</v>
      </c>
      <c r="B1210" s="4">
        <v>2019</v>
      </c>
      <c r="C1210" s="24">
        <v>43560</v>
      </c>
      <c r="D1210" s="4" t="s">
        <v>5903</v>
      </c>
      <c r="E1210" s="4" t="s">
        <v>383</v>
      </c>
      <c r="F1210" s="4">
        <v>2</v>
      </c>
      <c r="G1210" s="4">
        <v>2</v>
      </c>
      <c r="H1210" s="4" t="s">
        <v>5911</v>
      </c>
      <c r="I1210" s="4" t="s">
        <v>36</v>
      </c>
      <c r="J1210" s="4">
        <v>18.100000000000001</v>
      </c>
      <c r="K1210" s="4">
        <v>8</v>
      </c>
    </row>
    <row r="1211" spans="1:11">
      <c r="A1211" s="4" t="s">
        <v>152</v>
      </c>
      <c r="B1211" s="4">
        <v>2019</v>
      </c>
      <c r="C1211" s="24">
        <v>43560</v>
      </c>
      <c r="D1211" s="4" t="s">
        <v>5903</v>
      </c>
      <c r="E1211" s="4" t="s">
        <v>383</v>
      </c>
      <c r="F1211" s="4">
        <v>2</v>
      </c>
      <c r="G1211" s="4">
        <v>3</v>
      </c>
      <c r="H1211" s="4" t="s">
        <v>5916</v>
      </c>
      <c r="I1211" s="4" t="s">
        <v>36</v>
      </c>
      <c r="J1211" s="4">
        <v>17.7</v>
      </c>
      <c r="K1211" s="4">
        <v>9</v>
      </c>
    </row>
    <row r="1212" spans="1:11">
      <c r="A1212" s="4" t="s">
        <v>152</v>
      </c>
      <c r="B1212" s="4">
        <v>2019</v>
      </c>
      <c r="C1212" s="24">
        <v>43560</v>
      </c>
      <c r="D1212" s="4" t="s">
        <v>5903</v>
      </c>
      <c r="E1212" s="4" t="s">
        <v>383</v>
      </c>
      <c r="F1212" s="4">
        <v>2</v>
      </c>
      <c r="G1212" s="4">
        <v>4</v>
      </c>
      <c r="H1212" s="4" t="s">
        <v>5898</v>
      </c>
      <c r="I1212" s="4" t="s">
        <v>36</v>
      </c>
      <c r="J1212" s="4">
        <v>17.3</v>
      </c>
      <c r="K1212" s="4">
        <v>10</v>
      </c>
    </row>
    <row r="1213" spans="1:11">
      <c r="A1213" s="4" t="s">
        <v>176</v>
      </c>
      <c r="B1213" s="4">
        <v>2019</v>
      </c>
      <c r="C1213" s="24">
        <v>43527</v>
      </c>
      <c r="D1213" s="4" t="s">
        <v>5867</v>
      </c>
      <c r="E1213" s="4" t="s">
        <v>595</v>
      </c>
      <c r="F1213" s="4">
        <v>1</v>
      </c>
      <c r="G1213" s="4">
        <v>1</v>
      </c>
      <c r="H1213" s="4" t="s">
        <v>78</v>
      </c>
      <c r="I1213" s="4" t="s">
        <v>19</v>
      </c>
      <c r="J1213" s="4">
        <v>27.8</v>
      </c>
      <c r="K1213" s="4">
        <v>5</v>
      </c>
    </row>
    <row r="1214" spans="1:11">
      <c r="A1214" s="4" t="s">
        <v>176</v>
      </c>
      <c r="B1214" s="4">
        <v>2019</v>
      </c>
      <c r="C1214" s="24">
        <v>43527</v>
      </c>
      <c r="D1214" s="4" t="s">
        <v>5867</v>
      </c>
      <c r="E1214" s="4" t="s">
        <v>595</v>
      </c>
      <c r="F1214" s="4">
        <v>1</v>
      </c>
      <c r="G1214" s="4">
        <v>2</v>
      </c>
      <c r="H1214" s="4" t="s">
        <v>50</v>
      </c>
      <c r="I1214" s="4" t="s">
        <v>51</v>
      </c>
      <c r="J1214" s="4">
        <v>22.4</v>
      </c>
      <c r="K1214" s="4">
        <v>10</v>
      </c>
    </row>
    <row r="1215" spans="1:11">
      <c r="A1215" s="4" t="s">
        <v>176</v>
      </c>
      <c r="B1215" s="4">
        <v>2019</v>
      </c>
      <c r="C1215" s="24">
        <v>43527</v>
      </c>
      <c r="D1215" s="4" t="s">
        <v>5867</v>
      </c>
      <c r="E1215" s="4" t="s">
        <v>595</v>
      </c>
      <c r="F1215" s="4">
        <v>1</v>
      </c>
      <c r="G1215" s="4">
        <v>3</v>
      </c>
      <c r="H1215" s="4" t="s">
        <v>26</v>
      </c>
      <c r="I1215" s="4" t="s">
        <v>27</v>
      </c>
      <c r="J1215" s="4">
        <v>20.8</v>
      </c>
      <c r="K1215" s="4">
        <v>13</v>
      </c>
    </row>
    <row r="1216" spans="1:11">
      <c r="A1216" s="4" t="s">
        <v>176</v>
      </c>
      <c r="B1216" s="4">
        <v>2019</v>
      </c>
      <c r="C1216" s="24">
        <v>43527</v>
      </c>
      <c r="D1216" s="4" t="s">
        <v>5867</v>
      </c>
      <c r="E1216" s="4" t="s">
        <v>595</v>
      </c>
      <c r="F1216" s="4">
        <v>1</v>
      </c>
      <c r="G1216" s="4">
        <v>4</v>
      </c>
      <c r="H1216" s="4" t="s">
        <v>178</v>
      </c>
      <c r="I1216" s="4" t="s">
        <v>159</v>
      </c>
      <c r="J1216" s="4">
        <v>27.1</v>
      </c>
      <c r="K1216" s="4">
        <v>9</v>
      </c>
    </row>
    <row r="1217" spans="1:11">
      <c r="A1217" s="4" t="s">
        <v>176</v>
      </c>
      <c r="B1217" s="4">
        <v>2019</v>
      </c>
      <c r="C1217" s="24">
        <v>43527</v>
      </c>
      <c r="D1217" s="4" t="s">
        <v>5867</v>
      </c>
      <c r="E1217" s="4" t="s">
        <v>595</v>
      </c>
      <c r="F1217" s="4">
        <v>1</v>
      </c>
      <c r="G1217" s="4">
        <v>5</v>
      </c>
      <c r="H1217" s="4" t="s">
        <v>140</v>
      </c>
      <c r="I1217" s="4" t="s">
        <v>29</v>
      </c>
      <c r="J1217" s="4">
        <v>21.8</v>
      </c>
      <c r="K1217" s="4">
        <v>23</v>
      </c>
    </row>
    <row r="1218" spans="1:11">
      <c r="A1218" s="4" t="s">
        <v>176</v>
      </c>
      <c r="B1218" s="4">
        <v>2019</v>
      </c>
      <c r="C1218" s="24">
        <v>43527</v>
      </c>
      <c r="D1218" s="4" t="s">
        <v>5867</v>
      </c>
      <c r="E1218" s="4" t="s">
        <v>595</v>
      </c>
      <c r="F1218" s="4">
        <v>2</v>
      </c>
      <c r="G1218" s="4">
        <v>1</v>
      </c>
      <c r="H1218" s="4" t="s">
        <v>80</v>
      </c>
      <c r="I1218" s="4" t="s">
        <v>65</v>
      </c>
      <c r="J1218" s="4">
        <v>31.8</v>
      </c>
      <c r="K1218" s="4">
        <v>1</v>
      </c>
    </row>
    <row r="1219" spans="1:11">
      <c r="A1219" s="4" t="s">
        <v>176</v>
      </c>
      <c r="B1219" s="4">
        <v>2019</v>
      </c>
      <c r="C1219" s="24">
        <v>43527</v>
      </c>
      <c r="D1219" s="4" t="s">
        <v>5867</v>
      </c>
      <c r="E1219" s="4" t="s">
        <v>595</v>
      </c>
      <c r="F1219" s="4">
        <v>2</v>
      </c>
      <c r="G1219" s="4">
        <v>2</v>
      </c>
      <c r="H1219" s="4" t="s">
        <v>5882</v>
      </c>
      <c r="I1219" s="4" t="s">
        <v>123</v>
      </c>
      <c r="J1219" s="4">
        <v>36.200000000000003</v>
      </c>
      <c r="K1219" s="4">
        <v>12</v>
      </c>
    </row>
    <row r="1220" spans="1:11">
      <c r="A1220" s="4" t="s">
        <v>176</v>
      </c>
      <c r="B1220" s="4">
        <v>2019</v>
      </c>
      <c r="C1220" s="24">
        <v>43527</v>
      </c>
      <c r="D1220" s="4" t="s">
        <v>5867</v>
      </c>
      <c r="E1220" s="4" t="s">
        <v>595</v>
      </c>
      <c r="F1220" s="4">
        <v>2</v>
      </c>
      <c r="G1220" s="4">
        <v>3</v>
      </c>
      <c r="H1220" s="4" t="s">
        <v>23</v>
      </c>
      <c r="I1220" s="4" t="s">
        <v>15</v>
      </c>
      <c r="J1220" s="4">
        <v>21.5</v>
      </c>
      <c r="K1220" s="4">
        <v>19</v>
      </c>
    </row>
    <row r="1221" spans="1:11">
      <c r="A1221" s="4" t="s">
        <v>176</v>
      </c>
      <c r="B1221" s="4">
        <v>2019</v>
      </c>
      <c r="C1221" s="24">
        <v>43527</v>
      </c>
      <c r="D1221" s="4" t="s">
        <v>5867</v>
      </c>
      <c r="E1221" s="4" t="s">
        <v>595</v>
      </c>
      <c r="F1221" s="4">
        <v>2</v>
      </c>
      <c r="G1221" s="4">
        <v>4</v>
      </c>
      <c r="H1221" s="4" t="s">
        <v>136</v>
      </c>
      <c r="I1221" s="4" t="s">
        <v>25</v>
      </c>
      <c r="J1221" s="4">
        <v>26.1</v>
      </c>
      <c r="K1221" s="4">
        <v>16</v>
      </c>
    </row>
    <row r="1222" spans="1:11">
      <c r="A1222" s="4" t="s">
        <v>176</v>
      </c>
      <c r="B1222" s="4">
        <v>2019</v>
      </c>
      <c r="C1222" s="24">
        <v>43527</v>
      </c>
      <c r="D1222" s="4" t="s">
        <v>5867</v>
      </c>
      <c r="E1222" s="4" t="s">
        <v>595</v>
      </c>
      <c r="F1222" s="4">
        <v>2</v>
      </c>
      <c r="G1222" s="4">
        <v>5</v>
      </c>
      <c r="H1222" s="4" t="s">
        <v>111</v>
      </c>
      <c r="I1222" s="4" t="s">
        <v>121</v>
      </c>
      <c r="J1222" s="4">
        <v>26.1</v>
      </c>
      <c r="K1222" s="4">
        <v>11</v>
      </c>
    </row>
    <row r="1223" spans="1:11">
      <c r="A1223" s="4" t="s">
        <v>176</v>
      </c>
      <c r="B1223" s="4">
        <v>2019</v>
      </c>
      <c r="C1223" s="24">
        <v>43527</v>
      </c>
      <c r="D1223" s="4" t="s">
        <v>5867</v>
      </c>
      <c r="E1223" s="4" t="s">
        <v>595</v>
      </c>
      <c r="F1223" s="4">
        <v>3</v>
      </c>
      <c r="G1223" s="4">
        <v>1</v>
      </c>
      <c r="H1223" s="4" t="s">
        <v>34</v>
      </c>
      <c r="I1223" s="4" t="s">
        <v>19</v>
      </c>
      <c r="J1223" s="4">
        <v>31.6</v>
      </c>
      <c r="K1223" s="4">
        <v>7</v>
      </c>
    </row>
    <row r="1224" spans="1:11">
      <c r="A1224" s="4" t="s">
        <v>176</v>
      </c>
      <c r="B1224" s="4">
        <v>2019</v>
      </c>
      <c r="C1224" s="24">
        <v>43527</v>
      </c>
      <c r="D1224" s="4" t="s">
        <v>5867</v>
      </c>
      <c r="E1224" s="4" t="s">
        <v>595</v>
      </c>
      <c r="F1224" s="4">
        <v>3</v>
      </c>
      <c r="G1224" s="4">
        <v>2</v>
      </c>
      <c r="H1224" s="4" t="s">
        <v>97</v>
      </c>
      <c r="I1224" s="4" t="s">
        <v>40</v>
      </c>
      <c r="J1224" s="4">
        <v>25.1</v>
      </c>
      <c r="K1224" s="4">
        <v>13</v>
      </c>
    </row>
    <row r="1225" spans="1:11">
      <c r="A1225" s="4" t="s">
        <v>176</v>
      </c>
      <c r="B1225" s="4">
        <v>2019</v>
      </c>
      <c r="C1225" s="24">
        <v>43527</v>
      </c>
      <c r="D1225" s="4" t="s">
        <v>5867</v>
      </c>
      <c r="E1225" s="4" t="s">
        <v>595</v>
      </c>
      <c r="F1225" s="4">
        <v>3</v>
      </c>
      <c r="G1225" s="4">
        <v>3</v>
      </c>
      <c r="H1225" s="4" t="s">
        <v>16</v>
      </c>
      <c r="I1225" s="4" t="s">
        <v>17</v>
      </c>
      <c r="J1225" s="4">
        <v>19.8</v>
      </c>
      <c r="K1225" s="4">
        <v>6</v>
      </c>
    </row>
    <row r="1226" spans="1:11">
      <c r="A1226" s="4" t="s">
        <v>176</v>
      </c>
      <c r="B1226" s="4">
        <v>2019</v>
      </c>
      <c r="C1226" s="24">
        <v>43527</v>
      </c>
      <c r="D1226" s="4" t="s">
        <v>5867</v>
      </c>
      <c r="E1226" s="4" t="s">
        <v>595</v>
      </c>
      <c r="F1226" s="4">
        <v>3</v>
      </c>
      <c r="G1226" s="4">
        <v>4</v>
      </c>
      <c r="H1226" s="4" t="s">
        <v>101</v>
      </c>
      <c r="I1226" s="4" t="s">
        <v>47</v>
      </c>
      <c r="J1226" s="4">
        <v>25</v>
      </c>
      <c r="K1226" s="4">
        <v>23</v>
      </c>
    </row>
    <row r="1227" spans="1:11">
      <c r="A1227" s="4" t="s">
        <v>176</v>
      </c>
      <c r="B1227" s="4">
        <v>2019</v>
      </c>
      <c r="C1227" s="24">
        <v>43527</v>
      </c>
      <c r="D1227" s="4" t="s">
        <v>5867</v>
      </c>
      <c r="E1227" s="4" t="s">
        <v>595</v>
      </c>
      <c r="F1227" s="4">
        <v>3</v>
      </c>
      <c r="G1227" s="4">
        <v>5</v>
      </c>
      <c r="H1227" s="4" t="s">
        <v>132</v>
      </c>
      <c r="I1227" s="4" t="s">
        <v>65</v>
      </c>
      <c r="J1227" s="4">
        <v>28.6</v>
      </c>
      <c r="K1227" s="4">
        <v>16</v>
      </c>
    </row>
    <row r="1228" spans="1:11">
      <c r="A1228" s="4" t="s">
        <v>176</v>
      </c>
      <c r="B1228" s="4">
        <v>2019</v>
      </c>
      <c r="C1228" s="24">
        <v>43527</v>
      </c>
      <c r="D1228" s="4" t="s">
        <v>5867</v>
      </c>
      <c r="E1228" s="4" t="s">
        <v>595</v>
      </c>
      <c r="F1228" s="4">
        <v>4</v>
      </c>
      <c r="G1228" s="4">
        <v>1</v>
      </c>
      <c r="H1228" s="4" t="s">
        <v>113</v>
      </c>
      <c r="I1228" s="4" t="s">
        <v>121</v>
      </c>
      <c r="J1228" s="4">
        <v>24.4</v>
      </c>
      <c r="K1228" s="4">
        <v>3</v>
      </c>
    </row>
    <row r="1229" spans="1:11">
      <c r="A1229" s="4" t="s">
        <v>176</v>
      </c>
      <c r="B1229" s="4">
        <v>2019</v>
      </c>
      <c r="C1229" s="24">
        <v>43527</v>
      </c>
      <c r="D1229" s="4" t="s">
        <v>5867</v>
      </c>
      <c r="E1229" s="4" t="s">
        <v>595</v>
      </c>
      <c r="F1229" s="4">
        <v>4</v>
      </c>
      <c r="G1229" s="4">
        <v>2</v>
      </c>
      <c r="H1229" s="4" t="s">
        <v>83</v>
      </c>
      <c r="I1229" s="4" t="s">
        <v>67</v>
      </c>
      <c r="J1229" s="4">
        <v>26.5</v>
      </c>
      <c r="K1229" s="4">
        <v>8</v>
      </c>
    </row>
    <row r="1230" spans="1:11">
      <c r="A1230" s="4" t="s">
        <v>176</v>
      </c>
      <c r="B1230" s="4">
        <v>2019</v>
      </c>
      <c r="C1230" s="24">
        <v>43527</v>
      </c>
      <c r="D1230" s="4" t="s">
        <v>5867</v>
      </c>
      <c r="E1230" s="4" t="s">
        <v>595</v>
      </c>
      <c r="F1230" s="4">
        <v>4</v>
      </c>
      <c r="G1230" s="4">
        <v>3</v>
      </c>
      <c r="H1230" s="4" t="s">
        <v>157</v>
      </c>
      <c r="I1230" s="4" t="s">
        <v>38</v>
      </c>
      <c r="J1230" s="4">
        <v>28.2</v>
      </c>
      <c r="K1230" s="4">
        <v>13</v>
      </c>
    </row>
    <row r="1231" spans="1:11">
      <c r="A1231" s="4" t="s">
        <v>176</v>
      </c>
      <c r="B1231" s="4">
        <v>2019</v>
      </c>
      <c r="C1231" s="24">
        <v>43527</v>
      </c>
      <c r="D1231" s="4" t="s">
        <v>5867</v>
      </c>
      <c r="E1231" s="4" t="s">
        <v>595</v>
      </c>
      <c r="F1231" s="4">
        <v>4</v>
      </c>
      <c r="G1231" s="4">
        <v>4</v>
      </c>
      <c r="H1231" s="4" t="s">
        <v>542</v>
      </c>
      <c r="I1231" s="4" t="s">
        <v>36</v>
      </c>
      <c r="J1231" s="4">
        <v>31.1</v>
      </c>
      <c r="K1231" s="4">
        <v>2</v>
      </c>
    </row>
    <row r="1232" spans="1:11">
      <c r="A1232" s="4" t="s">
        <v>176</v>
      </c>
      <c r="B1232" s="4">
        <v>2019</v>
      </c>
      <c r="C1232" s="24">
        <v>43527</v>
      </c>
      <c r="D1232" s="4" t="s">
        <v>5867</v>
      </c>
      <c r="E1232" s="4" t="s">
        <v>595</v>
      </c>
      <c r="F1232" s="4">
        <v>4</v>
      </c>
      <c r="G1232" s="4">
        <v>5</v>
      </c>
      <c r="H1232" s="4" t="s">
        <v>60</v>
      </c>
      <c r="I1232" s="4" t="s">
        <v>61</v>
      </c>
      <c r="J1232" s="4">
        <v>30.6</v>
      </c>
      <c r="K1232" s="4">
        <v>19</v>
      </c>
    </row>
    <row r="1233" spans="1:11">
      <c r="A1233" s="4" t="s">
        <v>176</v>
      </c>
      <c r="B1233" s="4">
        <v>2019</v>
      </c>
      <c r="C1233" s="24">
        <v>43527</v>
      </c>
      <c r="D1233" s="4" t="s">
        <v>5867</v>
      </c>
      <c r="E1233" s="4" t="s">
        <v>595</v>
      </c>
      <c r="F1233" s="4">
        <v>5</v>
      </c>
      <c r="G1233" s="4">
        <v>1</v>
      </c>
      <c r="H1233" s="4" t="s">
        <v>135</v>
      </c>
      <c r="I1233" s="4" t="s">
        <v>36</v>
      </c>
      <c r="J1233" s="4">
        <v>28.3</v>
      </c>
      <c r="K1233" s="4">
        <v>4</v>
      </c>
    </row>
    <row r="1234" spans="1:11">
      <c r="A1234" s="4" t="s">
        <v>176</v>
      </c>
      <c r="B1234" s="4">
        <v>2019</v>
      </c>
      <c r="C1234" s="24">
        <v>43527</v>
      </c>
      <c r="D1234" s="4" t="s">
        <v>5867</v>
      </c>
      <c r="E1234" s="4" t="s">
        <v>595</v>
      </c>
      <c r="F1234" s="4">
        <v>5</v>
      </c>
      <c r="G1234" s="4">
        <v>2</v>
      </c>
      <c r="H1234" s="4" t="s">
        <v>39</v>
      </c>
      <c r="I1234" s="4" t="s">
        <v>40</v>
      </c>
      <c r="J1234" s="4">
        <v>24.5</v>
      </c>
      <c r="K1234" s="4">
        <v>16</v>
      </c>
    </row>
    <row r="1235" spans="1:11">
      <c r="A1235" s="4" t="s">
        <v>176</v>
      </c>
      <c r="B1235" s="4">
        <v>2019</v>
      </c>
      <c r="C1235" s="24">
        <v>43527</v>
      </c>
      <c r="D1235" s="4" t="s">
        <v>5867</v>
      </c>
      <c r="E1235" s="4" t="s">
        <v>595</v>
      </c>
      <c r="F1235" s="4">
        <v>5</v>
      </c>
      <c r="G1235" s="4">
        <v>3</v>
      </c>
      <c r="H1235" s="4" t="s">
        <v>20</v>
      </c>
      <c r="I1235" s="4" t="s">
        <v>21</v>
      </c>
      <c r="J1235" s="4">
        <v>23.6</v>
      </c>
      <c r="K1235" s="4">
        <v>19</v>
      </c>
    </row>
    <row r="1236" spans="1:11">
      <c r="A1236" s="4" t="s">
        <v>176</v>
      </c>
      <c r="B1236" s="4">
        <v>2019</v>
      </c>
      <c r="C1236" s="24">
        <v>43527</v>
      </c>
      <c r="D1236" s="4" t="s">
        <v>5867</v>
      </c>
      <c r="E1236" s="4" t="s">
        <v>595</v>
      </c>
      <c r="F1236" s="4">
        <v>5</v>
      </c>
      <c r="G1236" s="4">
        <v>4</v>
      </c>
      <c r="H1236" s="4" t="s">
        <v>150</v>
      </c>
      <c r="I1236" s="4" t="s">
        <v>31</v>
      </c>
      <c r="J1236" s="4">
        <v>30.6</v>
      </c>
      <c r="K1236" s="4">
        <v>23</v>
      </c>
    </row>
    <row r="1237" spans="1:11">
      <c r="A1237" s="4" t="s">
        <v>176</v>
      </c>
      <c r="B1237" s="4">
        <v>2019</v>
      </c>
      <c r="C1237" s="24">
        <v>43527</v>
      </c>
      <c r="D1237" s="4" t="s">
        <v>5867</v>
      </c>
      <c r="E1237" s="4" t="s">
        <v>595</v>
      </c>
      <c r="F1237" s="4">
        <v>5</v>
      </c>
      <c r="G1237" s="4">
        <v>5</v>
      </c>
      <c r="H1237" s="4" t="s">
        <v>5917</v>
      </c>
      <c r="I1237" s="4" t="s">
        <v>17</v>
      </c>
      <c r="J1237" s="4">
        <v>30.9</v>
      </c>
      <c r="K1237" s="4">
        <v>23</v>
      </c>
    </row>
    <row r="1238" spans="1:11">
      <c r="A1238" s="4" t="s">
        <v>176</v>
      </c>
      <c r="B1238" s="4">
        <v>2019</v>
      </c>
      <c r="C1238" s="24">
        <v>43527</v>
      </c>
      <c r="D1238" s="4" t="s">
        <v>5867</v>
      </c>
      <c r="E1238" s="4" t="s">
        <v>595</v>
      </c>
      <c r="F1238" s="4">
        <v>5</v>
      </c>
      <c r="G1238" s="4">
        <v>6</v>
      </c>
      <c r="H1238" s="4" t="s">
        <v>543</v>
      </c>
      <c r="I1238" s="4" t="s">
        <v>145</v>
      </c>
      <c r="J1238" s="4">
        <v>31.2</v>
      </c>
      <c r="K1238" s="4">
        <v>19</v>
      </c>
    </row>
    <row r="1239" spans="1:11">
      <c r="A1239" s="4" t="s">
        <v>176</v>
      </c>
      <c r="B1239" s="4">
        <v>2019</v>
      </c>
      <c r="C1239" s="24">
        <v>43527</v>
      </c>
      <c r="D1239" s="4" t="s">
        <v>5867</v>
      </c>
      <c r="E1239" s="4" t="s">
        <v>5868</v>
      </c>
      <c r="F1239" s="4">
        <v>1</v>
      </c>
      <c r="G1239" s="4">
        <v>1</v>
      </c>
      <c r="H1239" s="4" t="s">
        <v>542</v>
      </c>
      <c r="I1239" s="4" t="s">
        <v>36</v>
      </c>
      <c r="J1239" s="4">
        <v>31.1</v>
      </c>
      <c r="K1239" s="4">
        <v>2</v>
      </c>
    </row>
    <row r="1240" spans="1:11">
      <c r="A1240" s="4" t="s">
        <v>176</v>
      </c>
      <c r="B1240" s="4">
        <v>2019</v>
      </c>
      <c r="C1240" s="24">
        <v>43527</v>
      </c>
      <c r="D1240" s="4" t="s">
        <v>5867</v>
      </c>
      <c r="E1240" s="4" t="s">
        <v>5868</v>
      </c>
      <c r="F1240" s="4">
        <v>1</v>
      </c>
      <c r="G1240" s="4">
        <v>2</v>
      </c>
      <c r="H1240" s="4" t="s">
        <v>26</v>
      </c>
      <c r="I1240" s="4" t="s">
        <v>27</v>
      </c>
      <c r="J1240" s="4">
        <v>20.8</v>
      </c>
      <c r="K1240" s="4">
        <v>13</v>
      </c>
    </row>
    <row r="1241" spans="1:11">
      <c r="A1241" s="4" t="s">
        <v>176</v>
      </c>
      <c r="B1241" s="4">
        <v>2019</v>
      </c>
      <c r="C1241" s="24">
        <v>43527</v>
      </c>
      <c r="D1241" s="4" t="s">
        <v>5867</v>
      </c>
      <c r="E1241" s="4" t="s">
        <v>5868</v>
      </c>
      <c r="F1241" s="4">
        <v>1</v>
      </c>
      <c r="G1241" s="4">
        <v>3</v>
      </c>
      <c r="H1241" s="4" t="s">
        <v>543</v>
      </c>
      <c r="I1241" s="4" t="s">
        <v>145</v>
      </c>
      <c r="J1241" s="4">
        <v>31.2</v>
      </c>
      <c r="K1241" s="4">
        <v>19</v>
      </c>
    </row>
    <row r="1242" spans="1:11">
      <c r="A1242" s="4" t="s">
        <v>176</v>
      </c>
      <c r="B1242" s="4">
        <v>2019</v>
      </c>
      <c r="C1242" s="24">
        <v>43527</v>
      </c>
      <c r="D1242" s="4" t="s">
        <v>5867</v>
      </c>
      <c r="E1242" s="4" t="s">
        <v>5868</v>
      </c>
      <c r="F1242" s="4">
        <v>1</v>
      </c>
      <c r="G1242" s="4">
        <v>4</v>
      </c>
      <c r="H1242" s="4" t="s">
        <v>150</v>
      </c>
      <c r="I1242" s="4" t="s">
        <v>31</v>
      </c>
      <c r="J1242" s="4">
        <v>30.6</v>
      </c>
      <c r="K1242" s="4">
        <v>23</v>
      </c>
    </row>
    <row r="1243" spans="1:11">
      <c r="A1243" s="4" t="s">
        <v>176</v>
      </c>
      <c r="B1243" s="4">
        <v>2019</v>
      </c>
      <c r="C1243" s="24">
        <v>43527</v>
      </c>
      <c r="D1243" s="4" t="s">
        <v>5867</v>
      </c>
      <c r="E1243" s="4" t="s">
        <v>5868</v>
      </c>
      <c r="F1243" s="4">
        <v>2</v>
      </c>
      <c r="G1243" s="4">
        <v>1</v>
      </c>
      <c r="H1243" s="4" t="s">
        <v>16</v>
      </c>
      <c r="I1243" s="4" t="s">
        <v>17</v>
      </c>
      <c r="J1243" s="4">
        <v>19.8</v>
      </c>
      <c r="K1243" s="4">
        <v>6</v>
      </c>
    </row>
    <row r="1244" spans="1:11">
      <c r="A1244" s="4" t="s">
        <v>176</v>
      </c>
      <c r="B1244" s="4">
        <v>2019</v>
      </c>
      <c r="C1244" s="24">
        <v>43527</v>
      </c>
      <c r="D1244" s="4" t="s">
        <v>5867</v>
      </c>
      <c r="E1244" s="4" t="s">
        <v>5868</v>
      </c>
      <c r="F1244" s="4">
        <v>2</v>
      </c>
      <c r="G1244" s="4">
        <v>2</v>
      </c>
      <c r="H1244" s="4" t="s">
        <v>178</v>
      </c>
      <c r="I1244" s="4" t="s">
        <v>159</v>
      </c>
      <c r="J1244" s="4">
        <v>27.1</v>
      </c>
      <c r="K1244" s="4">
        <v>9</v>
      </c>
    </row>
    <row r="1245" spans="1:11">
      <c r="A1245" s="4" t="s">
        <v>176</v>
      </c>
      <c r="B1245" s="4">
        <v>2019</v>
      </c>
      <c r="C1245" s="24">
        <v>43527</v>
      </c>
      <c r="D1245" s="4" t="s">
        <v>5867</v>
      </c>
      <c r="E1245" s="4" t="s">
        <v>5868</v>
      </c>
      <c r="F1245" s="4">
        <v>2</v>
      </c>
      <c r="G1245" s="4">
        <v>3</v>
      </c>
      <c r="H1245" s="4" t="s">
        <v>23</v>
      </c>
      <c r="I1245" s="4" t="s">
        <v>15</v>
      </c>
      <c r="J1245" s="4">
        <v>21.5</v>
      </c>
      <c r="K1245" s="4">
        <v>19</v>
      </c>
    </row>
    <row r="1246" spans="1:11">
      <c r="A1246" s="4" t="s">
        <v>176</v>
      </c>
      <c r="B1246" s="4">
        <v>2019</v>
      </c>
      <c r="C1246" s="24">
        <v>43527</v>
      </c>
      <c r="D1246" s="4" t="s">
        <v>5867</v>
      </c>
      <c r="E1246" s="4" t="s">
        <v>5868</v>
      </c>
      <c r="F1246" s="4">
        <v>2</v>
      </c>
      <c r="G1246" s="4">
        <v>4</v>
      </c>
      <c r="H1246" s="4" t="s">
        <v>5917</v>
      </c>
      <c r="I1246" s="4" t="s">
        <v>17</v>
      </c>
      <c r="J1246" s="4">
        <v>30.9</v>
      </c>
      <c r="K1246" s="4">
        <v>23</v>
      </c>
    </row>
    <row r="1247" spans="1:11">
      <c r="A1247" s="4" t="s">
        <v>176</v>
      </c>
      <c r="B1247" s="4">
        <v>2019</v>
      </c>
      <c r="C1247" s="24">
        <v>43527</v>
      </c>
      <c r="D1247" s="4" t="s">
        <v>5867</v>
      </c>
      <c r="E1247" s="4" t="s">
        <v>5868</v>
      </c>
      <c r="F1247" s="4">
        <v>3</v>
      </c>
      <c r="G1247" s="4">
        <v>1</v>
      </c>
      <c r="H1247" s="4" t="s">
        <v>132</v>
      </c>
      <c r="I1247" s="4" t="s">
        <v>65</v>
      </c>
      <c r="J1247" s="4">
        <v>28.6</v>
      </c>
      <c r="K1247" s="4">
        <v>16</v>
      </c>
    </row>
    <row r="1248" spans="1:11">
      <c r="A1248" s="4" t="s">
        <v>176</v>
      </c>
      <c r="B1248" s="4">
        <v>2019</v>
      </c>
      <c r="C1248" s="24">
        <v>43527</v>
      </c>
      <c r="D1248" s="4" t="s">
        <v>5867</v>
      </c>
      <c r="E1248" s="4" t="s">
        <v>5868</v>
      </c>
      <c r="F1248" s="4">
        <v>3</v>
      </c>
      <c r="G1248" s="4">
        <v>2</v>
      </c>
      <c r="H1248" s="4" t="s">
        <v>136</v>
      </c>
      <c r="I1248" s="4" t="s">
        <v>25</v>
      </c>
      <c r="J1248" s="4">
        <v>26.1</v>
      </c>
      <c r="K1248" s="4">
        <v>16</v>
      </c>
    </row>
    <row r="1249" spans="1:11">
      <c r="A1249" s="4" t="s">
        <v>176</v>
      </c>
      <c r="B1249" s="4">
        <v>2019</v>
      </c>
      <c r="C1249" s="24">
        <v>43527</v>
      </c>
      <c r="D1249" s="4" t="s">
        <v>5867</v>
      </c>
      <c r="E1249" s="4" t="s">
        <v>5868</v>
      </c>
      <c r="F1249" s="4">
        <v>3</v>
      </c>
      <c r="G1249" s="4">
        <v>3</v>
      </c>
      <c r="H1249" s="4" t="s">
        <v>60</v>
      </c>
      <c r="I1249" s="4" t="s">
        <v>61</v>
      </c>
      <c r="J1249" s="4">
        <v>30.6</v>
      </c>
      <c r="K1249" s="4">
        <v>19</v>
      </c>
    </row>
    <row r="1250" spans="1:11">
      <c r="A1250" s="4" t="s">
        <v>176</v>
      </c>
      <c r="B1250" s="4">
        <v>2019</v>
      </c>
      <c r="C1250" s="24">
        <v>43527</v>
      </c>
      <c r="D1250" s="4" t="s">
        <v>5867</v>
      </c>
      <c r="E1250" s="4" t="s">
        <v>5868</v>
      </c>
      <c r="F1250" s="4">
        <v>3</v>
      </c>
      <c r="G1250" s="4">
        <v>4</v>
      </c>
      <c r="H1250" s="4" t="s">
        <v>140</v>
      </c>
      <c r="I1250" s="4" t="s">
        <v>29</v>
      </c>
      <c r="J1250" s="4">
        <v>21.8</v>
      </c>
      <c r="K1250" s="4">
        <v>23</v>
      </c>
    </row>
    <row r="1251" spans="1:11">
      <c r="A1251" s="4" t="s">
        <v>176</v>
      </c>
      <c r="B1251" s="4">
        <v>2019</v>
      </c>
      <c r="C1251" s="24">
        <v>43527</v>
      </c>
      <c r="D1251" s="4" t="s">
        <v>5867</v>
      </c>
      <c r="E1251" s="4" t="s">
        <v>5868</v>
      </c>
      <c r="F1251" s="4">
        <v>4</v>
      </c>
      <c r="G1251" s="4">
        <v>1</v>
      </c>
      <c r="H1251" s="4" t="s">
        <v>111</v>
      </c>
      <c r="I1251" s="4" t="s">
        <v>121</v>
      </c>
      <c r="J1251" s="4">
        <v>26.1</v>
      </c>
      <c r="K1251" s="4">
        <v>11</v>
      </c>
    </row>
    <row r="1252" spans="1:11">
      <c r="A1252" s="4" t="s">
        <v>176</v>
      </c>
      <c r="B1252" s="4">
        <v>2019</v>
      </c>
      <c r="C1252" s="24">
        <v>43527</v>
      </c>
      <c r="D1252" s="4" t="s">
        <v>5867</v>
      </c>
      <c r="E1252" s="4" t="s">
        <v>5868</v>
      </c>
      <c r="F1252" s="4">
        <v>4</v>
      </c>
      <c r="G1252" s="4">
        <v>2</v>
      </c>
      <c r="H1252" s="4" t="s">
        <v>157</v>
      </c>
      <c r="I1252" s="4" t="s">
        <v>38</v>
      </c>
      <c r="J1252" s="4">
        <v>28.2</v>
      </c>
      <c r="K1252" s="4">
        <v>13</v>
      </c>
    </row>
    <row r="1253" spans="1:11">
      <c r="A1253" s="4" t="s">
        <v>176</v>
      </c>
      <c r="B1253" s="4">
        <v>2019</v>
      </c>
      <c r="C1253" s="24">
        <v>43527</v>
      </c>
      <c r="D1253" s="4" t="s">
        <v>5867</v>
      </c>
      <c r="E1253" s="4" t="s">
        <v>5868</v>
      </c>
      <c r="F1253" s="4">
        <v>4</v>
      </c>
      <c r="G1253" s="4">
        <v>3</v>
      </c>
      <c r="H1253" s="4" t="s">
        <v>20</v>
      </c>
      <c r="I1253" s="4" t="s">
        <v>21</v>
      </c>
      <c r="J1253" s="4">
        <v>23.6</v>
      </c>
      <c r="K1253" s="4">
        <v>19</v>
      </c>
    </row>
    <row r="1254" spans="1:11">
      <c r="A1254" s="4" t="s">
        <v>176</v>
      </c>
      <c r="B1254" s="4">
        <v>2019</v>
      </c>
      <c r="C1254" s="24">
        <v>43527</v>
      </c>
      <c r="D1254" s="4" t="s">
        <v>5867</v>
      </c>
      <c r="E1254" s="4" t="s">
        <v>5868</v>
      </c>
      <c r="F1254" s="4">
        <v>4</v>
      </c>
      <c r="G1254" s="4">
        <v>4</v>
      </c>
      <c r="H1254" s="4" t="s">
        <v>101</v>
      </c>
      <c r="I1254" s="4" t="s">
        <v>47</v>
      </c>
      <c r="J1254" s="4">
        <v>25</v>
      </c>
      <c r="K1254" s="4">
        <v>23</v>
      </c>
    </row>
    <row r="1255" spans="1:11">
      <c r="A1255" s="4" t="s">
        <v>176</v>
      </c>
      <c r="B1255" s="4">
        <v>2019</v>
      </c>
      <c r="C1255" s="24">
        <v>43527</v>
      </c>
      <c r="D1255" s="4" t="s">
        <v>5867</v>
      </c>
      <c r="E1255" s="4" t="s">
        <v>5869</v>
      </c>
      <c r="F1255" s="4">
        <v>1</v>
      </c>
      <c r="G1255" s="4">
        <v>1</v>
      </c>
      <c r="H1255" s="4" t="s">
        <v>16</v>
      </c>
      <c r="I1255" s="4" t="s">
        <v>17</v>
      </c>
      <c r="J1255" s="4">
        <v>19.8</v>
      </c>
      <c r="K1255" s="4">
        <v>6</v>
      </c>
    </row>
    <row r="1256" spans="1:11">
      <c r="A1256" s="4" t="s">
        <v>176</v>
      </c>
      <c r="B1256" s="4">
        <v>2019</v>
      </c>
      <c r="C1256" s="24">
        <v>43527</v>
      </c>
      <c r="D1256" s="4" t="s">
        <v>5867</v>
      </c>
      <c r="E1256" s="4" t="s">
        <v>5869</v>
      </c>
      <c r="F1256" s="4">
        <v>1</v>
      </c>
      <c r="G1256" s="4">
        <v>2</v>
      </c>
      <c r="H1256" s="4" t="s">
        <v>5882</v>
      </c>
      <c r="I1256" s="4" t="s">
        <v>123</v>
      </c>
      <c r="J1256" s="4">
        <v>36.200000000000003</v>
      </c>
      <c r="K1256" s="4">
        <v>12</v>
      </c>
    </row>
    <row r="1257" spans="1:11">
      <c r="A1257" s="4" t="s">
        <v>176</v>
      </c>
      <c r="B1257" s="4">
        <v>2019</v>
      </c>
      <c r="C1257" s="24">
        <v>43527</v>
      </c>
      <c r="D1257" s="4" t="s">
        <v>5867</v>
      </c>
      <c r="E1257" s="4" t="s">
        <v>5869</v>
      </c>
      <c r="F1257" s="4">
        <v>1</v>
      </c>
      <c r="G1257" s="4">
        <v>3</v>
      </c>
      <c r="H1257" s="4" t="s">
        <v>78</v>
      </c>
      <c r="I1257" s="4" t="s">
        <v>19</v>
      </c>
      <c r="J1257" s="4">
        <v>27.8</v>
      </c>
      <c r="K1257" s="4">
        <v>5</v>
      </c>
    </row>
    <row r="1258" spans="1:11">
      <c r="A1258" s="4" t="s">
        <v>176</v>
      </c>
      <c r="B1258" s="4">
        <v>2019</v>
      </c>
      <c r="C1258" s="24">
        <v>43527</v>
      </c>
      <c r="D1258" s="4" t="s">
        <v>5867</v>
      </c>
      <c r="E1258" s="4" t="s">
        <v>5869</v>
      </c>
      <c r="F1258" s="4">
        <v>1</v>
      </c>
      <c r="G1258" s="4">
        <v>4</v>
      </c>
      <c r="H1258" s="4" t="s">
        <v>113</v>
      </c>
      <c r="I1258" s="4" t="s">
        <v>121</v>
      </c>
      <c r="J1258" s="4">
        <v>24.4</v>
      </c>
      <c r="K1258" s="4">
        <v>3</v>
      </c>
    </row>
    <row r="1259" spans="1:11">
      <c r="A1259" s="4" t="s">
        <v>176</v>
      </c>
      <c r="B1259" s="4">
        <v>2019</v>
      </c>
      <c r="C1259" s="24">
        <v>43527</v>
      </c>
      <c r="D1259" s="4" t="s">
        <v>5867</v>
      </c>
      <c r="E1259" s="4" t="s">
        <v>5869</v>
      </c>
      <c r="F1259" s="4">
        <v>1</v>
      </c>
      <c r="G1259" s="4">
        <v>5</v>
      </c>
      <c r="H1259" s="4" t="s">
        <v>157</v>
      </c>
      <c r="I1259" s="4" t="s">
        <v>38</v>
      </c>
      <c r="J1259" s="4">
        <v>28.2</v>
      </c>
      <c r="K1259" s="4">
        <v>13</v>
      </c>
    </row>
    <row r="1260" spans="1:11">
      <c r="A1260" s="4" t="s">
        <v>176</v>
      </c>
      <c r="B1260" s="4">
        <v>2019</v>
      </c>
      <c r="C1260" s="24">
        <v>43527</v>
      </c>
      <c r="D1260" s="4" t="s">
        <v>5867</v>
      </c>
      <c r="E1260" s="4" t="s">
        <v>5869</v>
      </c>
      <c r="F1260" s="4">
        <v>1</v>
      </c>
      <c r="G1260" s="4">
        <v>6</v>
      </c>
      <c r="H1260" s="4" t="s">
        <v>132</v>
      </c>
      <c r="I1260" s="4" t="s">
        <v>65</v>
      </c>
      <c r="J1260" s="4">
        <v>28.6</v>
      </c>
      <c r="K1260" s="4">
        <v>16</v>
      </c>
    </row>
    <row r="1261" spans="1:11">
      <c r="A1261" s="4" t="s">
        <v>176</v>
      </c>
      <c r="B1261" s="4">
        <v>2019</v>
      </c>
      <c r="C1261" s="24">
        <v>43527</v>
      </c>
      <c r="D1261" s="4" t="s">
        <v>5867</v>
      </c>
      <c r="E1261" s="4" t="s">
        <v>5869</v>
      </c>
      <c r="F1261" s="4">
        <v>2</v>
      </c>
      <c r="G1261" s="4">
        <v>1</v>
      </c>
      <c r="H1261" s="4" t="s">
        <v>135</v>
      </c>
      <c r="I1261" s="4" t="s">
        <v>36</v>
      </c>
      <c r="J1261" s="4">
        <v>28.3</v>
      </c>
      <c r="K1261" s="4">
        <v>4</v>
      </c>
    </row>
    <row r="1262" spans="1:11">
      <c r="A1262" s="4" t="s">
        <v>176</v>
      </c>
      <c r="B1262" s="4">
        <v>2019</v>
      </c>
      <c r="C1262" s="24">
        <v>43527</v>
      </c>
      <c r="D1262" s="4" t="s">
        <v>5867</v>
      </c>
      <c r="E1262" s="4" t="s">
        <v>5869</v>
      </c>
      <c r="F1262" s="4">
        <v>2</v>
      </c>
      <c r="G1262" s="4">
        <v>2</v>
      </c>
      <c r="H1262" s="4" t="s">
        <v>80</v>
      </c>
      <c r="I1262" s="4" t="s">
        <v>65</v>
      </c>
      <c r="J1262" s="4">
        <v>31.8</v>
      </c>
      <c r="K1262" s="4">
        <v>1</v>
      </c>
    </row>
    <row r="1263" spans="1:11">
      <c r="A1263" s="4" t="s">
        <v>176</v>
      </c>
      <c r="B1263" s="4">
        <v>2019</v>
      </c>
      <c r="C1263" s="24">
        <v>43527</v>
      </c>
      <c r="D1263" s="4" t="s">
        <v>5867</v>
      </c>
      <c r="E1263" s="4" t="s">
        <v>5869</v>
      </c>
      <c r="F1263" s="4">
        <v>2</v>
      </c>
      <c r="G1263" s="4">
        <v>3</v>
      </c>
      <c r="H1263" s="4" t="s">
        <v>542</v>
      </c>
      <c r="I1263" s="4" t="s">
        <v>36</v>
      </c>
      <c r="J1263" s="4">
        <v>31.1</v>
      </c>
      <c r="K1263" s="4">
        <v>2</v>
      </c>
    </row>
    <row r="1264" spans="1:11">
      <c r="A1264" s="4" t="s">
        <v>176</v>
      </c>
      <c r="B1264" s="4">
        <v>2019</v>
      </c>
      <c r="C1264" s="24">
        <v>43527</v>
      </c>
      <c r="D1264" s="4" t="s">
        <v>5867</v>
      </c>
      <c r="E1264" s="4" t="s">
        <v>5869</v>
      </c>
      <c r="F1264" s="4">
        <v>2</v>
      </c>
      <c r="G1264" s="4">
        <v>4</v>
      </c>
      <c r="H1264" s="4" t="s">
        <v>111</v>
      </c>
      <c r="I1264" s="4" t="s">
        <v>121</v>
      </c>
      <c r="J1264" s="4">
        <v>26.1</v>
      </c>
      <c r="K1264" s="4">
        <v>11</v>
      </c>
    </row>
    <row r="1265" spans="1:11">
      <c r="A1265" s="4" t="s">
        <v>176</v>
      </c>
      <c r="B1265" s="4">
        <v>2019</v>
      </c>
      <c r="C1265" s="24">
        <v>43527</v>
      </c>
      <c r="D1265" s="4" t="s">
        <v>5867</v>
      </c>
      <c r="E1265" s="4" t="s">
        <v>5869</v>
      </c>
      <c r="F1265" s="4">
        <v>2</v>
      </c>
      <c r="G1265" s="4">
        <v>5</v>
      </c>
      <c r="H1265" s="4" t="s">
        <v>97</v>
      </c>
      <c r="I1265" s="4" t="s">
        <v>40</v>
      </c>
      <c r="J1265" s="4">
        <v>25.1</v>
      </c>
      <c r="K1265" s="4">
        <v>13</v>
      </c>
    </row>
    <row r="1266" spans="1:11">
      <c r="A1266" s="4" t="s">
        <v>176</v>
      </c>
      <c r="B1266" s="4">
        <v>2019</v>
      </c>
      <c r="C1266" s="24">
        <v>43527</v>
      </c>
      <c r="D1266" s="4" t="s">
        <v>5867</v>
      </c>
      <c r="E1266" s="4" t="s">
        <v>5869</v>
      </c>
      <c r="F1266" s="4">
        <v>2</v>
      </c>
      <c r="G1266" s="4">
        <v>6</v>
      </c>
      <c r="H1266" s="4" t="s">
        <v>136</v>
      </c>
      <c r="I1266" s="4" t="s">
        <v>25</v>
      </c>
      <c r="J1266" s="4">
        <v>26.1</v>
      </c>
      <c r="K1266" s="4">
        <v>16</v>
      </c>
    </row>
    <row r="1267" spans="1:11">
      <c r="A1267" s="4" t="s">
        <v>176</v>
      </c>
      <c r="B1267" s="4">
        <v>2019</v>
      </c>
      <c r="C1267" s="24">
        <v>43527</v>
      </c>
      <c r="D1267" s="4" t="s">
        <v>5867</v>
      </c>
      <c r="E1267" s="4" t="s">
        <v>5869</v>
      </c>
      <c r="F1267" s="4">
        <v>3</v>
      </c>
      <c r="G1267" s="4">
        <v>1</v>
      </c>
      <c r="H1267" s="4" t="s">
        <v>178</v>
      </c>
      <c r="I1267" s="4" t="s">
        <v>159</v>
      </c>
      <c r="J1267" s="4">
        <v>27.1</v>
      </c>
      <c r="K1267" s="4">
        <v>9</v>
      </c>
    </row>
    <row r="1268" spans="1:11">
      <c r="A1268" s="4" t="s">
        <v>176</v>
      </c>
      <c r="B1268" s="4">
        <v>2019</v>
      </c>
      <c r="C1268" s="24">
        <v>43527</v>
      </c>
      <c r="D1268" s="4" t="s">
        <v>5867</v>
      </c>
      <c r="E1268" s="4" t="s">
        <v>5869</v>
      </c>
      <c r="F1268" s="4">
        <v>3</v>
      </c>
      <c r="G1268" s="4">
        <v>2</v>
      </c>
      <c r="H1268" s="4" t="s">
        <v>34</v>
      </c>
      <c r="I1268" s="4" t="s">
        <v>19</v>
      </c>
      <c r="J1268" s="4">
        <v>31.6</v>
      </c>
      <c r="K1268" s="4">
        <v>7</v>
      </c>
    </row>
    <row r="1269" spans="1:11">
      <c r="A1269" s="4" t="s">
        <v>176</v>
      </c>
      <c r="B1269" s="4">
        <v>2019</v>
      </c>
      <c r="C1269" s="24">
        <v>43527</v>
      </c>
      <c r="D1269" s="4" t="s">
        <v>5867</v>
      </c>
      <c r="E1269" s="4" t="s">
        <v>5869</v>
      </c>
      <c r="F1269" s="4">
        <v>3</v>
      </c>
      <c r="G1269" s="4">
        <v>3</v>
      </c>
      <c r="H1269" s="4" t="s">
        <v>83</v>
      </c>
      <c r="I1269" s="4" t="s">
        <v>67</v>
      </c>
      <c r="J1269" s="4">
        <v>26.5</v>
      </c>
      <c r="K1269" s="4">
        <v>8</v>
      </c>
    </row>
    <row r="1270" spans="1:11">
      <c r="A1270" s="4" t="s">
        <v>176</v>
      </c>
      <c r="B1270" s="4">
        <v>2019</v>
      </c>
      <c r="C1270" s="24">
        <v>43527</v>
      </c>
      <c r="D1270" s="4" t="s">
        <v>5867</v>
      </c>
      <c r="E1270" s="4" t="s">
        <v>5869</v>
      </c>
      <c r="F1270" s="4">
        <v>3</v>
      </c>
      <c r="G1270" s="4">
        <v>4</v>
      </c>
      <c r="H1270" s="4" t="s">
        <v>50</v>
      </c>
      <c r="I1270" s="4" t="s">
        <v>51</v>
      </c>
      <c r="J1270" s="4">
        <v>22.4</v>
      </c>
      <c r="K1270" s="4">
        <v>10</v>
      </c>
    </row>
    <row r="1271" spans="1:11">
      <c r="A1271" s="4" t="s">
        <v>176</v>
      </c>
      <c r="B1271" s="4">
        <v>2019</v>
      </c>
      <c r="C1271" s="24">
        <v>43527</v>
      </c>
      <c r="D1271" s="4" t="s">
        <v>5867</v>
      </c>
      <c r="E1271" s="4" t="s">
        <v>5869</v>
      </c>
      <c r="F1271" s="4">
        <v>3</v>
      </c>
      <c r="G1271" s="4">
        <v>5</v>
      </c>
      <c r="H1271" s="4" t="s">
        <v>26</v>
      </c>
      <c r="I1271" s="4" t="s">
        <v>27</v>
      </c>
      <c r="J1271" s="4">
        <v>20.8</v>
      </c>
      <c r="K1271" s="4">
        <v>13</v>
      </c>
    </row>
    <row r="1272" spans="1:11">
      <c r="A1272" s="4" t="s">
        <v>176</v>
      </c>
      <c r="B1272" s="4">
        <v>2019</v>
      </c>
      <c r="C1272" s="24">
        <v>43527</v>
      </c>
      <c r="D1272" s="4" t="s">
        <v>5867</v>
      </c>
      <c r="E1272" s="4" t="s">
        <v>5869</v>
      </c>
      <c r="F1272" s="4">
        <v>3</v>
      </c>
      <c r="G1272" s="4">
        <v>6</v>
      </c>
      <c r="H1272" s="4" t="s">
        <v>39</v>
      </c>
      <c r="I1272" s="4" t="s">
        <v>40</v>
      </c>
      <c r="J1272" s="4">
        <v>24.5</v>
      </c>
      <c r="K1272" s="4">
        <v>16</v>
      </c>
    </row>
    <row r="1273" spans="1:11">
      <c r="A1273" s="4" t="s">
        <v>176</v>
      </c>
      <c r="B1273" s="4">
        <v>2019</v>
      </c>
      <c r="C1273" s="24">
        <v>43527</v>
      </c>
      <c r="D1273" s="4" t="s">
        <v>5867</v>
      </c>
      <c r="E1273" s="4" t="s">
        <v>5870</v>
      </c>
      <c r="F1273" s="4">
        <v>1</v>
      </c>
      <c r="G1273" s="4">
        <v>1</v>
      </c>
      <c r="H1273" s="4" t="s">
        <v>80</v>
      </c>
      <c r="I1273" s="4" t="s">
        <v>65</v>
      </c>
      <c r="J1273" s="4">
        <v>31.8</v>
      </c>
      <c r="K1273" s="4">
        <v>1</v>
      </c>
    </row>
    <row r="1274" spans="1:11">
      <c r="A1274" s="4" t="s">
        <v>176</v>
      </c>
      <c r="B1274" s="4">
        <v>2019</v>
      </c>
      <c r="C1274" s="24">
        <v>43527</v>
      </c>
      <c r="D1274" s="4" t="s">
        <v>5867</v>
      </c>
      <c r="E1274" s="4" t="s">
        <v>5870</v>
      </c>
      <c r="F1274" s="4">
        <v>1</v>
      </c>
      <c r="G1274" s="4">
        <v>2</v>
      </c>
      <c r="H1274" s="4" t="s">
        <v>16</v>
      </c>
      <c r="I1274" s="4" t="s">
        <v>17</v>
      </c>
      <c r="J1274" s="4">
        <v>19.8</v>
      </c>
      <c r="K1274" s="4">
        <v>6</v>
      </c>
    </row>
    <row r="1275" spans="1:11">
      <c r="A1275" s="4" t="s">
        <v>176</v>
      </c>
      <c r="B1275" s="4">
        <v>2019</v>
      </c>
      <c r="C1275" s="24">
        <v>43527</v>
      </c>
      <c r="D1275" s="4" t="s">
        <v>5867</v>
      </c>
      <c r="E1275" s="4" t="s">
        <v>5870</v>
      </c>
      <c r="F1275" s="4">
        <v>1</v>
      </c>
      <c r="G1275" s="4">
        <v>3</v>
      </c>
      <c r="H1275" s="4" t="s">
        <v>542</v>
      </c>
      <c r="I1275" s="4" t="s">
        <v>36</v>
      </c>
      <c r="J1275" s="4">
        <v>31.1</v>
      </c>
      <c r="K1275" s="4">
        <v>2</v>
      </c>
    </row>
    <row r="1276" spans="1:11">
      <c r="A1276" s="4" t="s">
        <v>176</v>
      </c>
      <c r="B1276" s="4">
        <v>2019</v>
      </c>
      <c r="C1276" s="24">
        <v>43527</v>
      </c>
      <c r="D1276" s="4" t="s">
        <v>5867</v>
      </c>
      <c r="E1276" s="4" t="s">
        <v>5870</v>
      </c>
      <c r="F1276" s="4">
        <v>1</v>
      </c>
      <c r="G1276" s="4">
        <v>4</v>
      </c>
      <c r="H1276" s="4" t="s">
        <v>83</v>
      </c>
      <c r="I1276" s="4" t="s">
        <v>67</v>
      </c>
      <c r="J1276" s="4">
        <v>26.5</v>
      </c>
      <c r="K1276" s="4">
        <v>8</v>
      </c>
    </row>
    <row r="1277" spans="1:11">
      <c r="A1277" s="4" t="s">
        <v>176</v>
      </c>
      <c r="B1277" s="4">
        <v>2019</v>
      </c>
      <c r="C1277" s="24">
        <v>43527</v>
      </c>
      <c r="D1277" s="4" t="s">
        <v>5867</v>
      </c>
      <c r="E1277" s="4" t="s">
        <v>5870</v>
      </c>
      <c r="F1277" s="4">
        <v>1</v>
      </c>
      <c r="G1277" s="4">
        <v>5</v>
      </c>
      <c r="H1277" s="4" t="s">
        <v>5882</v>
      </c>
      <c r="I1277" s="4" t="s">
        <v>123</v>
      </c>
      <c r="J1277" s="4">
        <v>36.200000000000003</v>
      </c>
      <c r="K1277" s="4">
        <v>12</v>
      </c>
    </row>
    <row r="1278" spans="1:11">
      <c r="A1278" s="4" t="s">
        <v>176</v>
      </c>
      <c r="B1278" s="4">
        <v>2019</v>
      </c>
      <c r="C1278" s="24">
        <v>43527</v>
      </c>
      <c r="D1278" s="4" t="s">
        <v>5867</v>
      </c>
      <c r="E1278" s="4" t="s">
        <v>5870</v>
      </c>
      <c r="F1278" s="4">
        <v>1</v>
      </c>
      <c r="G1278" s="4">
        <v>6</v>
      </c>
      <c r="H1278" s="4" t="s">
        <v>50</v>
      </c>
      <c r="I1278" s="4" t="s">
        <v>51</v>
      </c>
      <c r="J1278" s="4">
        <v>22.4</v>
      </c>
      <c r="K1278" s="4">
        <v>10</v>
      </c>
    </row>
    <row r="1279" spans="1:11">
      <c r="A1279" s="4" t="s">
        <v>176</v>
      </c>
      <c r="B1279" s="4">
        <v>2019</v>
      </c>
      <c r="C1279" s="24">
        <v>43527</v>
      </c>
      <c r="D1279" s="4" t="s">
        <v>5867</v>
      </c>
      <c r="E1279" s="4" t="s">
        <v>5870</v>
      </c>
      <c r="F1279" s="4">
        <v>2</v>
      </c>
      <c r="G1279" s="4">
        <v>1</v>
      </c>
      <c r="H1279" s="4" t="s">
        <v>135</v>
      </c>
      <c r="I1279" s="4" t="s">
        <v>36</v>
      </c>
      <c r="J1279" s="4">
        <v>28.3</v>
      </c>
      <c r="K1279" s="4">
        <v>4</v>
      </c>
    </row>
    <row r="1280" spans="1:11">
      <c r="A1280" s="4" t="s">
        <v>176</v>
      </c>
      <c r="B1280" s="4">
        <v>2019</v>
      </c>
      <c r="C1280" s="24">
        <v>43527</v>
      </c>
      <c r="D1280" s="4" t="s">
        <v>5867</v>
      </c>
      <c r="E1280" s="4" t="s">
        <v>5870</v>
      </c>
      <c r="F1280" s="4">
        <v>2</v>
      </c>
      <c r="G1280" s="4">
        <v>2</v>
      </c>
      <c r="H1280" s="4" t="s">
        <v>78</v>
      </c>
      <c r="I1280" s="4" t="s">
        <v>19</v>
      </c>
      <c r="J1280" s="4">
        <v>27.8</v>
      </c>
      <c r="K1280" s="4">
        <v>5</v>
      </c>
    </row>
    <row r="1281" spans="1:11">
      <c r="A1281" s="4" t="s">
        <v>176</v>
      </c>
      <c r="B1281" s="4">
        <v>2019</v>
      </c>
      <c r="C1281" s="24">
        <v>43527</v>
      </c>
      <c r="D1281" s="4" t="s">
        <v>5867</v>
      </c>
      <c r="E1281" s="4" t="s">
        <v>5870</v>
      </c>
      <c r="F1281" s="4">
        <v>2</v>
      </c>
      <c r="G1281" s="4">
        <v>3</v>
      </c>
      <c r="H1281" s="4" t="s">
        <v>113</v>
      </c>
      <c r="I1281" s="4" t="s">
        <v>121</v>
      </c>
      <c r="J1281" s="4">
        <v>24.4</v>
      </c>
      <c r="K1281" s="4">
        <v>3</v>
      </c>
    </row>
    <row r="1282" spans="1:11">
      <c r="A1282" s="4" t="s">
        <v>176</v>
      </c>
      <c r="B1282" s="4">
        <v>2019</v>
      </c>
      <c r="C1282" s="24">
        <v>43527</v>
      </c>
      <c r="D1282" s="4" t="s">
        <v>5867</v>
      </c>
      <c r="E1282" s="4" t="s">
        <v>5870</v>
      </c>
      <c r="F1282" s="4">
        <v>2</v>
      </c>
      <c r="G1282" s="4">
        <v>4</v>
      </c>
      <c r="H1282" s="4" t="s">
        <v>111</v>
      </c>
      <c r="I1282" s="4" t="s">
        <v>121</v>
      </c>
      <c r="J1282" s="4">
        <v>26.1</v>
      </c>
      <c r="K1282" s="4">
        <v>11</v>
      </c>
    </row>
    <row r="1283" spans="1:11">
      <c r="A1283" s="4" t="s">
        <v>176</v>
      </c>
      <c r="B1283" s="4">
        <v>2019</v>
      </c>
      <c r="C1283" s="24">
        <v>43527</v>
      </c>
      <c r="D1283" s="4" t="s">
        <v>5867</v>
      </c>
      <c r="E1283" s="4" t="s">
        <v>5870</v>
      </c>
      <c r="F1283" s="4">
        <v>2</v>
      </c>
      <c r="G1283" s="4">
        <v>5</v>
      </c>
      <c r="H1283" s="4" t="s">
        <v>178</v>
      </c>
      <c r="I1283" s="4" t="s">
        <v>159</v>
      </c>
      <c r="J1283" s="4">
        <v>27.1</v>
      </c>
      <c r="K1283" s="4">
        <v>9</v>
      </c>
    </row>
    <row r="1284" spans="1:11">
      <c r="A1284" s="4" t="s">
        <v>176</v>
      </c>
      <c r="B1284" s="4">
        <v>2019</v>
      </c>
      <c r="C1284" s="24">
        <v>43527</v>
      </c>
      <c r="D1284" s="4" t="s">
        <v>5867</v>
      </c>
      <c r="E1284" s="4" t="s">
        <v>5870</v>
      </c>
      <c r="F1284" s="4">
        <v>2</v>
      </c>
      <c r="G1284" s="4">
        <v>6</v>
      </c>
      <c r="H1284" s="4" t="s">
        <v>34</v>
      </c>
      <c r="I1284" s="4" t="s">
        <v>19</v>
      </c>
      <c r="J1284" s="4">
        <v>31.6</v>
      </c>
      <c r="K1284" s="4">
        <v>7</v>
      </c>
    </row>
    <row r="1285" spans="1:11">
      <c r="A1285" s="4" t="s">
        <v>176</v>
      </c>
      <c r="B1285" s="4">
        <v>2019</v>
      </c>
      <c r="C1285" s="24">
        <v>43527</v>
      </c>
      <c r="D1285" s="4" t="s">
        <v>5867</v>
      </c>
      <c r="E1285" s="4" t="s">
        <v>383</v>
      </c>
      <c r="F1285" s="4">
        <v>1</v>
      </c>
      <c r="G1285" s="4">
        <v>1</v>
      </c>
      <c r="H1285" s="4" t="s">
        <v>80</v>
      </c>
      <c r="I1285" s="4" t="s">
        <v>65</v>
      </c>
      <c r="J1285" s="4">
        <v>31.8</v>
      </c>
      <c r="K1285" s="4">
        <v>1</v>
      </c>
    </row>
    <row r="1286" spans="1:11">
      <c r="A1286" s="4" t="s">
        <v>176</v>
      </c>
      <c r="B1286" s="4">
        <v>2019</v>
      </c>
      <c r="C1286" s="24">
        <v>43527</v>
      </c>
      <c r="D1286" s="4" t="s">
        <v>5867</v>
      </c>
      <c r="E1286" s="4" t="s">
        <v>383</v>
      </c>
      <c r="F1286" s="4">
        <v>1</v>
      </c>
      <c r="G1286" s="4">
        <v>2</v>
      </c>
      <c r="H1286" s="4" t="s">
        <v>542</v>
      </c>
      <c r="I1286" s="4" t="s">
        <v>36</v>
      </c>
      <c r="J1286" s="4">
        <v>31.1</v>
      </c>
      <c r="K1286" s="4">
        <v>2</v>
      </c>
    </row>
    <row r="1287" spans="1:11">
      <c r="A1287" s="4" t="s">
        <v>176</v>
      </c>
      <c r="B1287" s="4">
        <v>2019</v>
      </c>
      <c r="C1287" s="24">
        <v>43527</v>
      </c>
      <c r="D1287" s="4" t="s">
        <v>5867</v>
      </c>
      <c r="E1287" s="4" t="s">
        <v>383</v>
      </c>
      <c r="F1287" s="4">
        <v>1</v>
      </c>
      <c r="G1287" s="4">
        <v>3</v>
      </c>
      <c r="H1287" s="4" t="s">
        <v>113</v>
      </c>
      <c r="I1287" s="4" t="s">
        <v>121</v>
      </c>
      <c r="J1287" s="4">
        <v>24.4</v>
      </c>
      <c r="K1287" s="4">
        <v>3</v>
      </c>
    </row>
    <row r="1288" spans="1:11">
      <c r="A1288" s="4" t="s">
        <v>176</v>
      </c>
      <c r="B1288" s="4">
        <v>2019</v>
      </c>
      <c r="C1288" s="24">
        <v>43527</v>
      </c>
      <c r="D1288" s="4" t="s">
        <v>5867</v>
      </c>
      <c r="E1288" s="4" t="s">
        <v>383</v>
      </c>
      <c r="F1288" s="4">
        <v>1</v>
      </c>
      <c r="G1288" s="4">
        <v>4</v>
      </c>
      <c r="H1288" s="4" t="s">
        <v>135</v>
      </c>
      <c r="I1288" s="4" t="s">
        <v>36</v>
      </c>
      <c r="J1288" s="4">
        <v>28.3</v>
      </c>
      <c r="K1288" s="4">
        <v>4</v>
      </c>
    </row>
    <row r="1289" spans="1:11">
      <c r="A1289" s="4" t="s">
        <v>176</v>
      </c>
      <c r="B1289" s="4">
        <v>2019</v>
      </c>
      <c r="C1289" s="24">
        <v>43527</v>
      </c>
      <c r="D1289" s="4" t="s">
        <v>5867</v>
      </c>
      <c r="E1289" s="4" t="s">
        <v>383</v>
      </c>
      <c r="F1289" s="4">
        <v>1</v>
      </c>
      <c r="G1289" s="4">
        <v>5</v>
      </c>
      <c r="H1289" s="4" t="s">
        <v>78</v>
      </c>
      <c r="I1289" s="4" t="s">
        <v>19</v>
      </c>
      <c r="J1289" s="4">
        <v>27.8</v>
      </c>
      <c r="K1289" s="4">
        <v>5</v>
      </c>
    </row>
    <row r="1290" spans="1:11">
      <c r="A1290" s="4" t="s">
        <v>176</v>
      </c>
      <c r="B1290" s="4">
        <v>2019</v>
      </c>
      <c r="C1290" s="24">
        <v>43527</v>
      </c>
      <c r="D1290" s="4" t="s">
        <v>5867</v>
      </c>
      <c r="E1290" s="4" t="s">
        <v>383</v>
      </c>
      <c r="F1290" s="4">
        <v>1</v>
      </c>
      <c r="G1290" s="4">
        <v>6</v>
      </c>
      <c r="H1290" s="4" t="s">
        <v>16</v>
      </c>
      <c r="I1290" s="4" t="s">
        <v>17</v>
      </c>
      <c r="J1290" s="4">
        <v>19.8</v>
      </c>
      <c r="K1290" s="4">
        <v>6</v>
      </c>
    </row>
    <row r="1291" spans="1:11">
      <c r="A1291" s="4" t="s">
        <v>176</v>
      </c>
      <c r="B1291" s="4">
        <v>2019</v>
      </c>
      <c r="C1291" s="24">
        <v>43527</v>
      </c>
      <c r="D1291" s="4" t="s">
        <v>5867</v>
      </c>
      <c r="E1291" s="4" t="s">
        <v>383</v>
      </c>
      <c r="F1291" s="4">
        <v>2</v>
      </c>
      <c r="G1291" s="4">
        <v>1</v>
      </c>
      <c r="H1291" s="4" t="s">
        <v>34</v>
      </c>
      <c r="I1291" s="4" t="s">
        <v>19</v>
      </c>
      <c r="J1291" s="4">
        <v>31.6</v>
      </c>
      <c r="K1291" s="4">
        <v>7</v>
      </c>
    </row>
    <row r="1292" spans="1:11">
      <c r="A1292" s="4" t="s">
        <v>176</v>
      </c>
      <c r="B1292" s="4">
        <v>2019</v>
      </c>
      <c r="C1292" s="24">
        <v>43527</v>
      </c>
      <c r="D1292" s="4" t="s">
        <v>5867</v>
      </c>
      <c r="E1292" s="4" t="s">
        <v>383</v>
      </c>
      <c r="F1292" s="4">
        <v>2</v>
      </c>
      <c r="G1292" s="4">
        <v>2</v>
      </c>
      <c r="H1292" s="4" t="s">
        <v>83</v>
      </c>
      <c r="I1292" s="4" t="s">
        <v>67</v>
      </c>
      <c r="J1292" s="4">
        <v>26.5</v>
      </c>
      <c r="K1292" s="4">
        <v>8</v>
      </c>
    </row>
    <row r="1293" spans="1:11">
      <c r="A1293" s="4" t="s">
        <v>176</v>
      </c>
      <c r="B1293" s="4">
        <v>2019</v>
      </c>
      <c r="C1293" s="24">
        <v>43527</v>
      </c>
      <c r="D1293" s="4" t="s">
        <v>5867</v>
      </c>
      <c r="E1293" s="4" t="s">
        <v>383</v>
      </c>
      <c r="F1293" s="4">
        <v>2</v>
      </c>
      <c r="G1293" s="4">
        <v>3</v>
      </c>
      <c r="H1293" s="4" t="s">
        <v>178</v>
      </c>
      <c r="I1293" s="4" t="s">
        <v>159</v>
      </c>
      <c r="J1293" s="4">
        <v>27.1</v>
      </c>
      <c r="K1293" s="4">
        <v>9</v>
      </c>
    </row>
    <row r="1294" spans="1:11">
      <c r="A1294" s="4" t="s">
        <v>176</v>
      </c>
      <c r="B1294" s="4">
        <v>2019</v>
      </c>
      <c r="C1294" s="24">
        <v>43527</v>
      </c>
      <c r="D1294" s="4" t="s">
        <v>5867</v>
      </c>
      <c r="E1294" s="4" t="s">
        <v>383</v>
      </c>
      <c r="F1294" s="4">
        <v>2</v>
      </c>
      <c r="G1294" s="4">
        <v>4</v>
      </c>
      <c r="H1294" s="4" t="s">
        <v>50</v>
      </c>
      <c r="I1294" s="4" t="s">
        <v>51</v>
      </c>
      <c r="J1294" s="4">
        <v>22.4</v>
      </c>
      <c r="K1294" s="4">
        <v>10</v>
      </c>
    </row>
    <row r="1295" spans="1:11">
      <c r="A1295" s="4" t="s">
        <v>176</v>
      </c>
      <c r="B1295" s="4">
        <v>2019</v>
      </c>
      <c r="C1295" s="24">
        <v>43527</v>
      </c>
      <c r="D1295" s="4" t="s">
        <v>5867</v>
      </c>
      <c r="E1295" s="4" t="s">
        <v>383</v>
      </c>
      <c r="F1295" s="4">
        <v>2</v>
      </c>
      <c r="G1295" s="4">
        <v>5</v>
      </c>
      <c r="H1295" s="4" t="s">
        <v>111</v>
      </c>
      <c r="I1295" s="4" t="s">
        <v>121</v>
      </c>
      <c r="J1295" s="4">
        <v>26.1</v>
      </c>
      <c r="K1295" s="4">
        <v>11</v>
      </c>
    </row>
    <row r="1296" spans="1:11">
      <c r="A1296" s="4" t="s">
        <v>176</v>
      </c>
      <c r="B1296" s="4">
        <v>2019</v>
      </c>
      <c r="C1296" s="24">
        <v>43527</v>
      </c>
      <c r="D1296" s="4" t="s">
        <v>5867</v>
      </c>
      <c r="E1296" s="4" t="s">
        <v>383</v>
      </c>
      <c r="F1296" s="4">
        <v>2</v>
      </c>
      <c r="G1296" s="4">
        <v>6</v>
      </c>
      <c r="H1296" s="4" t="s">
        <v>5882</v>
      </c>
      <c r="I1296" s="4" t="s">
        <v>123</v>
      </c>
      <c r="J1296" s="4">
        <v>36.200000000000003</v>
      </c>
      <c r="K1296" s="4">
        <v>12</v>
      </c>
    </row>
    <row r="1297" spans="1:11">
      <c r="A1297" s="4" t="s">
        <v>130</v>
      </c>
      <c r="B1297" s="4">
        <v>2019</v>
      </c>
      <c r="C1297" s="24">
        <v>43492</v>
      </c>
      <c r="D1297" s="4" t="s">
        <v>5879</v>
      </c>
      <c r="E1297" s="4" t="s">
        <v>595</v>
      </c>
      <c r="F1297" s="4">
        <v>1</v>
      </c>
      <c r="G1297" s="4">
        <v>1</v>
      </c>
      <c r="H1297" s="4" t="s">
        <v>80</v>
      </c>
      <c r="I1297" s="4" t="s">
        <v>65</v>
      </c>
      <c r="J1297" s="4">
        <v>31.7</v>
      </c>
      <c r="K1297" s="4">
        <v>1</v>
      </c>
    </row>
    <row r="1298" spans="1:11">
      <c r="A1298" s="4" t="s">
        <v>130</v>
      </c>
      <c r="B1298" s="4">
        <v>2019</v>
      </c>
      <c r="C1298" s="24">
        <v>43492</v>
      </c>
      <c r="D1298" s="4" t="s">
        <v>5879</v>
      </c>
      <c r="E1298" s="4" t="s">
        <v>595</v>
      </c>
      <c r="F1298" s="4">
        <v>1</v>
      </c>
      <c r="G1298" s="4">
        <v>2</v>
      </c>
      <c r="H1298" s="4" t="s">
        <v>150</v>
      </c>
      <c r="I1298" s="4" t="s">
        <v>31</v>
      </c>
      <c r="J1298" s="4">
        <v>30.5</v>
      </c>
      <c r="K1298" s="4">
        <v>9</v>
      </c>
    </row>
    <row r="1299" spans="1:11">
      <c r="A1299" s="4" t="s">
        <v>130</v>
      </c>
      <c r="B1299" s="4">
        <v>2019</v>
      </c>
      <c r="C1299" s="24">
        <v>43492</v>
      </c>
      <c r="D1299" s="4" t="s">
        <v>5879</v>
      </c>
      <c r="E1299" s="4" t="s">
        <v>595</v>
      </c>
      <c r="F1299" s="4">
        <v>1</v>
      </c>
      <c r="G1299" s="4">
        <v>3</v>
      </c>
      <c r="H1299" s="4" t="s">
        <v>140</v>
      </c>
      <c r="I1299" s="4" t="s">
        <v>29</v>
      </c>
      <c r="J1299" s="4">
        <v>21.7</v>
      </c>
      <c r="K1299" s="4">
        <v>8</v>
      </c>
    </row>
    <row r="1300" spans="1:11">
      <c r="A1300" s="4" t="s">
        <v>130</v>
      </c>
      <c r="B1300" s="4">
        <v>2019</v>
      </c>
      <c r="C1300" s="24">
        <v>43492</v>
      </c>
      <c r="D1300" s="4" t="s">
        <v>5879</v>
      </c>
      <c r="E1300" s="4" t="s">
        <v>595</v>
      </c>
      <c r="F1300" s="4">
        <v>1</v>
      </c>
      <c r="G1300" s="4">
        <v>4</v>
      </c>
      <c r="H1300" s="4" t="s">
        <v>5883</v>
      </c>
      <c r="I1300" s="4" t="s">
        <v>49</v>
      </c>
      <c r="J1300" s="4">
        <v>20.6</v>
      </c>
      <c r="K1300" s="4">
        <v>17</v>
      </c>
    </row>
    <row r="1301" spans="1:11">
      <c r="A1301" s="4" t="s">
        <v>130</v>
      </c>
      <c r="B1301" s="4">
        <v>2019</v>
      </c>
      <c r="C1301" s="24">
        <v>43492</v>
      </c>
      <c r="D1301" s="4" t="s">
        <v>5879</v>
      </c>
      <c r="E1301" s="4" t="s">
        <v>595</v>
      </c>
      <c r="F1301" s="4">
        <v>1</v>
      </c>
      <c r="G1301" s="4">
        <v>5</v>
      </c>
      <c r="H1301" s="4" t="s">
        <v>142</v>
      </c>
      <c r="I1301" s="4" t="s">
        <v>61</v>
      </c>
      <c r="J1301" s="4">
        <v>26.6</v>
      </c>
      <c r="K1301" s="4">
        <v>13</v>
      </c>
    </row>
    <row r="1302" spans="1:11">
      <c r="A1302" s="4" t="s">
        <v>130</v>
      </c>
      <c r="B1302" s="4">
        <v>2019</v>
      </c>
      <c r="C1302" s="24">
        <v>43492</v>
      </c>
      <c r="D1302" s="4" t="s">
        <v>5879</v>
      </c>
      <c r="E1302" s="4" t="s">
        <v>595</v>
      </c>
      <c r="F1302" s="4">
        <v>1</v>
      </c>
      <c r="G1302" s="4">
        <v>6</v>
      </c>
      <c r="H1302" s="4" t="s">
        <v>101</v>
      </c>
      <c r="I1302" s="4" t="s">
        <v>47</v>
      </c>
      <c r="J1302" s="4">
        <v>24.9</v>
      </c>
      <c r="K1302" s="4">
        <v>17</v>
      </c>
    </row>
    <row r="1303" spans="1:11">
      <c r="A1303" s="4" t="s">
        <v>130</v>
      </c>
      <c r="B1303" s="4">
        <v>2019</v>
      </c>
      <c r="C1303" s="24">
        <v>43492</v>
      </c>
      <c r="D1303" s="4" t="s">
        <v>5879</v>
      </c>
      <c r="E1303" s="4" t="s">
        <v>595</v>
      </c>
      <c r="F1303" s="4">
        <v>1</v>
      </c>
      <c r="G1303" s="4">
        <v>7</v>
      </c>
      <c r="H1303" s="4" t="s">
        <v>241</v>
      </c>
      <c r="I1303" s="4" t="s">
        <v>242</v>
      </c>
      <c r="J1303" s="4">
        <v>22.3</v>
      </c>
      <c r="K1303" s="4">
        <v>25</v>
      </c>
    </row>
    <row r="1304" spans="1:11">
      <c r="A1304" s="4" t="s">
        <v>130</v>
      </c>
      <c r="B1304" s="4">
        <v>2019</v>
      </c>
      <c r="C1304" s="24">
        <v>43492</v>
      </c>
      <c r="D1304" s="4" t="s">
        <v>5879</v>
      </c>
      <c r="E1304" s="4" t="s">
        <v>595</v>
      </c>
      <c r="F1304" s="4">
        <v>2</v>
      </c>
      <c r="G1304" s="4">
        <v>1</v>
      </c>
      <c r="H1304" s="4" t="s">
        <v>164</v>
      </c>
      <c r="I1304" s="4" t="s">
        <v>36</v>
      </c>
      <c r="J1304" s="4">
        <v>25</v>
      </c>
      <c r="K1304" s="4">
        <v>7</v>
      </c>
    </row>
    <row r="1305" spans="1:11">
      <c r="A1305" s="4" t="s">
        <v>130</v>
      </c>
      <c r="B1305" s="4">
        <v>2019</v>
      </c>
      <c r="C1305" s="24">
        <v>43492</v>
      </c>
      <c r="D1305" s="4" t="s">
        <v>5879</v>
      </c>
      <c r="E1305" s="4" t="s">
        <v>595</v>
      </c>
      <c r="F1305" s="4">
        <v>2</v>
      </c>
      <c r="G1305" s="4">
        <v>2</v>
      </c>
      <c r="H1305" s="4" t="s">
        <v>137</v>
      </c>
      <c r="I1305" s="4" t="s">
        <v>38</v>
      </c>
      <c r="J1305" s="4">
        <v>28</v>
      </c>
      <c r="K1305" s="4">
        <v>6</v>
      </c>
    </row>
    <row r="1306" spans="1:11">
      <c r="A1306" s="4" t="s">
        <v>130</v>
      </c>
      <c r="B1306" s="4">
        <v>2019</v>
      </c>
      <c r="C1306" s="24">
        <v>43492</v>
      </c>
      <c r="D1306" s="4" t="s">
        <v>5879</v>
      </c>
      <c r="E1306" s="4" t="s">
        <v>595</v>
      </c>
      <c r="F1306" s="4">
        <v>2</v>
      </c>
      <c r="G1306" s="4">
        <v>3</v>
      </c>
      <c r="H1306" s="4" t="s">
        <v>50</v>
      </c>
      <c r="I1306" s="4" t="s">
        <v>51</v>
      </c>
      <c r="J1306" s="4">
        <v>22.3</v>
      </c>
      <c r="K1306" s="4">
        <v>5</v>
      </c>
    </row>
    <row r="1307" spans="1:11">
      <c r="A1307" s="4" t="s">
        <v>130</v>
      </c>
      <c r="B1307" s="4">
        <v>2019</v>
      </c>
      <c r="C1307" s="24">
        <v>43492</v>
      </c>
      <c r="D1307" s="4" t="s">
        <v>5879</v>
      </c>
      <c r="E1307" s="4" t="s">
        <v>595</v>
      </c>
      <c r="F1307" s="4">
        <v>2</v>
      </c>
      <c r="G1307" s="4">
        <v>4</v>
      </c>
      <c r="H1307" s="4" t="s">
        <v>52</v>
      </c>
      <c r="I1307" s="4" t="s">
        <v>53</v>
      </c>
      <c r="J1307" s="4">
        <v>21.9</v>
      </c>
      <c r="K1307" s="4">
        <v>17</v>
      </c>
    </row>
    <row r="1308" spans="1:11">
      <c r="A1308" s="4" t="s">
        <v>130</v>
      </c>
      <c r="B1308" s="4">
        <v>2019</v>
      </c>
      <c r="C1308" s="24">
        <v>43492</v>
      </c>
      <c r="D1308" s="4" t="s">
        <v>5879</v>
      </c>
      <c r="E1308" s="4" t="s">
        <v>595</v>
      </c>
      <c r="F1308" s="4">
        <v>2</v>
      </c>
      <c r="G1308" s="4">
        <v>5</v>
      </c>
      <c r="H1308" s="4" t="s">
        <v>149</v>
      </c>
      <c r="I1308" s="4" t="s">
        <v>56</v>
      </c>
      <c r="J1308" s="4">
        <v>28.8</v>
      </c>
      <c r="K1308" s="4">
        <v>21</v>
      </c>
    </row>
    <row r="1309" spans="1:11">
      <c r="A1309" s="4" t="s">
        <v>130</v>
      </c>
      <c r="B1309" s="4">
        <v>2019</v>
      </c>
      <c r="C1309" s="24">
        <v>43492</v>
      </c>
      <c r="D1309" s="4" t="s">
        <v>5879</v>
      </c>
      <c r="E1309" s="4" t="s">
        <v>595</v>
      </c>
      <c r="F1309" s="4">
        <v>2</v>
      </c>
      <c r="G1309" s="4">
        <v>6</v>
      </c>
      <c r="H1309" s="4" t="s">
        <v>191</v>
      </c>
      <c r="I1309" s="4" t="s">
        <v>53</v>
      </c>
      <c r="J1309" s="4">
        <v>23.8</v>
      </c>
      <c r="K1309" s="4">
        <v>21</v>
      </c>
    </row>
    <row r="1310" spans="1:11">
      <c r="A1310" s="4" t="s">
        <v>130</v>
      </c>
      <c r="B1310" s="4">
        <v>2019</v>
      </c>
      <c r="C1310" s="24">
        <v>43492</v>
      </c>
      <c r="D1310" s="4" t="s">
        <v>5879</v>
      </c>
      <c r="E1310" s="4" t="s">
        <v>595</v>
      </c>
      <c r="F1310" s="4">
        <v>2</v>
      </c>
      <c r="G1310" s="4">
        <v>7</v>
      </c>
      <c r="H1310" s="4" t="s">
        <v>178</v>
      </c>
      <c r="I1310" s="4" t="s">
        <v>159</v>
      </c>
      <c r="J1310" s="4">
        <v>27</v>
      </c>
      <c r="K1310" s="4">
        <v>13</v>
      </c>
    </row>
    <row r="1311" spans="1:11">
      <c r="A1311" s="4" t="s">
        <v>130</v>
      </c>
      <c r="B1311" s="4">
        <v>2019</v>
      </c>
      <c r="C1311" s="24">
        <v>43492</v>
      </c>
      <c r="D1311" s="4" t="s">
        <v>5879</v>
      </c>
      <c r="E1311" s="4" t="s">
        <v>595</v>
      </c>
      <c r="F1311" s="4">
        <v>3</v>
      </c>
      <c r="G1311" s="4">
        <v>1</v>
      </c>
      <c r="H1311" s="4" t="s">
        <v>132</v>
      </c>
      <c r="I1311" s="4" t="s">
        <v>65</v>
      </c>
      <c r="J1311" s="4">
        <v>28.5</v>
      </c>
      <c r="K1311" s="4">
        <v>3</v>
      </c>
    </row>
    <row r="1312" spans="1:11">
      <c r="A1312" s="4" t="s">
        <v>130</v>
      </c>
      <c r="B1312" s="4">
        <v>2019</v>
      </c>
      <c r="C1312" s="24">
        <v>43492</v>
      </c>
      <c r="D1312" s="4" t="s">
        <v>5879</v>
      </c>
      <c r="E1312" s="4" t="s">
        <v>595</v>
      </c>
      <c r="F1312" s="4">
        <v>3</v>
      </c>
      <c r="G1312" s="4">
        <v>2</v>
      </c>
      <c r="H1312" s="4" t="s">
        <v>39</v>
      </c>
      <c r="I1312" s="4" t="s">
        <v>40</v>
      </c>
      <c r="J1312" s="4">
        <v>24.4</v>
      </c>
      <c r="K1312" s="4">
        <v>2</v>
      </c>
    </row>
    <row r="1313" spans="1:11">
      <c r="A1313" s="4" t="s">
        <v>130</v>
      </c>
      <c r="B1313" s="4">
        <v>2019</v>
      </c>
      <c r="C1313" s="24">
        <v>43492</v>
      </c>
      <c r="D1313" s="4" t="s">
        <v>5879</v>
      </c>
      <c r="E1313" s="4" t="s">
        <v>595</v>
      </c>
      <c r="F1313" s="4">
        <v>3</v>
      </c>
      <c r="G1313" s="4">
        <v>3</v>
      </c>
      <c r="H1313" s="4" t="s">
        <v>5882</v>
      </c>
      <c r="I1313" s="4" t="s">
        <v>123</v>
      </c>
      <c r="J1313" s="4">
        <v>36.1</v>
      </c>
      <c r="K1313" s="4">
        <v>10</v>
      </c>
    </row>
    <row r="1314" spans="1:11">
      <c r="A1314" s="4" t="s">
        <v>130</v>
      </c>
      <c r="B1314" s="4">
        <v>2019</v>
      </c>
      <c r="C1314" s="24">
        <v>43492</v>
      </c>
      <c r="D1314" s="4" t="s">
        <v>5879</v>
      </c>
      <c r="E1314" s="4" t="s">
        <v>595</v>
      </c>
      <c r="F1314" s="4">
        <v>3</v>
      </c>
      <c r="G1314" s="4">
        <v>4</v>
      </c>
      <c r="H1314" s="4" t="s">
        <v>95</v>
      </c>
      <c r="I1314" s="4" t="s">
        <v>38</v>
      </c>
      <c r="J1314" s="4">
        <v>21.2</v>
      </c>
      <c r="K1314" s="4">
        <v>13</v>
      </c>
    </row>
    <row r="1315" spans="1:11">
      <c r="A1315" s="4" t="s">
        <v>130</v>
      </c>
      <c r="B1315" s="4">
        <v>2019</v>
      </c>
      <c r="C1315" s="24">
        <v>43492</v>
      </c>
      <c r="D1315" s="4" t="s">
        <v>5879</v>
      </c>
      <c r="E1315" s="4" t="s">
        <v>595</v>
      </c>
      <c r="F1315" s="4">
        <v>3</v>
      </c>
      <c r="G1315" s="4">
        <v>5</v>
      </c>
      <c r="H1315" s="4" t="s">
        <v>84</v>
      </c>
      <c r="I1315" s="4" t="s">
        <v>85</v>
      </c>
      <c r="J1315" s="4">
        <v>26.2</v>
      </c>
      <c r="K1315" s="4">
        <v>17</v>
      </c>
    </row>
    <row r="1316" spans="1:11">
      <c r="A1316" s="4" t="s">
        <v>130</v>
      </c>
      <c r="B1316" s="4">
        <v>2019</v>
      </c>
      <c r="C1316" s="24">
        <v>43492</v>
      </c>
      <c r="D1316" s="4" t="s">
        <v>5879</v>
      </c>
      <c r="E1316" s="4" t="s">
        <v>595</v>
      </c>
      <c r="F1316" s="4">
        <v>3</v>
      </c>
      <c r="G1316" s="4">
        <v>9</v>
      </c>
      <c r="H1316" s="4" t="s">
        <v>180</v>
      </c>
      <c r="I1316" s="4" t="s">
        <v>27</v>
      </c>
      <c r="J1316" s="4">
        <v>26.5</v>
      </c>
      <c r="K1316" s="4"/>
    </row>
    <row r="1317" spans="1:11">
      <c r="A1317" s="4" t="s">
        <v>130</v>
      </c>
      <c r="B1317" s="4">
        <v>2019</v>
      </c>
      <c r="C1317" s="24">
        <v>43492</v>
      </c>
      <c r="D1317" s="4" t="s">
        <v>5879</v>
      </c>
      <c r="E1317" s="4" t="s">
        <v>595</v>
      </c>
      <c r="F1317" s="4">
        <v>4</v>
      </c>
      <c r="G1317" s="4">
        <v>1</v>
      </c>
      <c r="H1317" s="4" t="s">
        <v>97</v>
      </c>
      <c r="I1317" s="4" t="s">
        <v>40</v>
      </c>
      <c r="J1317" s="4">
        <v>25</v>
      </c>
      <c r="K1317" s="4">
        <v>12</v>
      </c>
    </row>
    <row r="1318" spans="1:11">
      <c r="A1318" s="4" t="s">
        <v>130</v>
      </c>
      <c r="B1318" s="4">
        <v>2019</v>
      </c>
      <c r="C1318" s="24">
        <v>43492</v>
      </c>
      <c r="D1318" s="4" t="s">
        <v>5879</v>
      </c>
      <c r="E1318" s="4" t="s">
        <v>595</v>
      </c>
      <c r="F1318" s="4">
        <v>4</v>
      </c>
      <c r="G1318" s="4">
        <v>2</v>
      </c>
      <c r="H1318" s="4" t="s">
        <v>23</v>
      </c>
      <c r="I1318" s="4" t="s">
        <v>15</v>
      </c>
      <c r="J1318" s="4">
        <v>21.4</v>
      </c>
      <c r="K1318" s="4">
        <v>4</v>
      </c>
    </row>
    <row r="1319" spans="1:11">
      <c r="A1319" s="4" t="s">
        <v>130</v>
      </c>
      <c r="B1319" s="4">
        <v>2019</v>
      </c>
      <c r="C1319" s="24">
        <v>43492</v>
      </c>
      <c r="D1319" s="4" t="s">
        <v>5879</v>
      </c>
      <c r="E1319" s="4" t="s">
        <v>595</v>
      </c>
      <c r="F1319" s="4">
        <v>4</v>
      </c>
      <c r="G1319" s="4">
        <v>3</v>
      </c>
      <c r="H1319" s="4" t="s">
        <v>111</v>
      </c>
      <c r="I1319" s="4" t="s">
        <v>121</v>
      </c>
      <c r="J1319" s="4">
        <v>26</v>
      </c>
      <c r="K1319" s="4">
        <v>21</v>
      </c>
    </row>
    <row r="1320" spans="1:11">
      <c r="A1320" s="4" t="s">
        <v>130</v>
      </c>
      <c r="B1320" s="4">
        <v>2019</v>
      </c>
      <c r="C1320" s="24">
        <v>43492</v>
      </c>
      <c r="D1320" s="4" t="s">
        <v>5879</v>
      </c>
      <c r="E1320" s="4" t="s">
        <v>595</v>
      </c>
      <c r="F1320" s="4">
        <v>4</v>
      </c>
      <c r="G1320" s="4">
        <v>4</v>
      </c>
      <c r="H1320" s="4" t="s">
        <v>160</v>
      </c>
      <c r="I1320" s="4" t="s">
        <v>161</v>
      </c>
      <c r="J1320" s="4">
        <v>21.8</v>
      </c>
      <c r="K1320" s="4">
        <v>13</v>
      </c>
    </row>
    <row r="1321" spans="1:11">
      <c r="A1321" s="4" t="s">
        <v>130</v>
      </c>
      <c r="B1321" s="4">
        <v>2019</v>
      </c>
      <c r="C1321" s="24">
        <v>43492</v>
      </c>
      <c r="D1321" s="4" t="s">
        <v>5879</v>
      </c>
      <c r="E1321" s="4" t="s">
        <v>595</v>
      </c>
      <c r="F1321" s="4">
        <v>4</v>
      </c>
      <c r="G1321" s="4">
        <v>5</v>
      </c>
      <c r="H1321" s="4" t="s">
        <v>83</v>
      </c>
      <c r="I1321" s="4" t="s">
        <v>67</v>
      </c>
      <c r="J1321" s="4">
        <v>26.4</v>
      </c>
      <c r="K1321" s="4">
        <v>11</v>
      </c>
    </row>
    <row r="1322" spans="1:11">
      <c r="A1322" s="4" t="s">
        <v>130</v>
      </c>
      <c r="B1322" s="4">
        <v>2019</v>
      </c>
      <c r="C1322" s="24">
        <v>43492</v>
      </c>
      <c r="D1322" s="4" t="s">
        <v>5879</v>
      </c>
      <c r="E1322" s="4" t="s">
        <v>595</v>
      </c>
      <c r="F1322" s="4">
        <v>4</v>
      </c>
      <c r="G1322" s="4">
        <v>6</v>
      </c>
      <c r="H1322" s="4" t="s">
        <v>543</v>
      </c>
      <c r="I1322" s="4" t="s">
        <v>145</v>
      </c>
      <c r="J1322" s="4">
        <v>31.1</v>
      </c>
      <c r="K1322" s="4">
        <v>21</v>
      </c>
    </row>
    <row r="1323" spans="1:11">
      <c r="A1323" s="4" t="s">
        <v>130</v>
      </c>
      <c r="B1323" s="4">
        <v>2019</v>
      </c>
      <c r="C1323" s="24">
        <v>43492</v>
      </c>
      <c r="D1323" s="4" t="s">
        <v>5879</v>
      </c>
      <c r="E1323" s="4" t="s">
        <v>5868</v>
      </c>
      <c r="F1323" s="4">
        <v>1</v>
      </c>
      <c r="G1323" s="4">
        <v>1</v>
      </c>
      <c r="H1323" s="4" t="s">
        <v>140</v>
      </c>
      <c r="I1323" s="4" t="s">
        <v>29</v>
      </c>
      <c r="J1323" s="4">
        <v>21.7</v>
      </c>
      <c r="K1323" s="4">
        <v>8</v>
      </c>
    </row>
    <row r="1324" spans="1:11">
      <c r="A1324" s="4" t="s">
        <v>130</v>
      </c>
      <c r="B1324" s="4">
        <v>2019</v>
      </c>
      <c r="C1324" s="24">
        <v>43492</v>
      </c>
      <c r="D1324" s="4" t="s">
        <v>5879</v>
      </c>
      <c r="E1324" s="4" t="s">
        <v>5868</v>
      </c>
      <c r="F1324" s="4">
        <v>1</v>
      </c>
      <c r="G1324" s="4">
        <v>2</v>
      </c>
      <c r="H1324" s="4" t="s">
        <v>160</v>
      </c>
      <c r="I1324" s="4" t="s">
        <v>161</v>
      </c>
      <c r="J1324" s="4">
        <v>21.8</v>
      </c>
      <c r="K1324" s="4">
        <v>13</v>
      </c>
    </row>
    <row r="1325" spans="1:11">
      <c r="A1325" s="4" t="s">
        <v>130</v>
      </c>
      <c r="B1325" s="4">
        <v>2019</v>
      </c>
      <c r="C1325" s="24">
        <v>43492</v>
      </c>
      <c r="D1325" s="4" t="s">
        <v>5879</v>
      </c>
      <c r="E1325" s="4" t="s">
        <v>5868</v>
      </c>
      <c r="F1325" s="4">
        <v>1</v>
      </c>
      <c r="G1325" s="4">
        <v>3</v>
      </c>
      <c r="H1325" s="4" t="s">
        <v>84</v>
      </c>
      <c r="I1325" s="4" t="s">
        <v>85</v>
      </c>
      <c r="J1325" s="4">
        <v>26.2</v>
      </c>
      <c r="K1325" s="4">
        <v>17</v>
      </c>
    </row>
    <row r="1326" spans="1:11">
      <c r="A1326" s="4" t="s">
        <v>130</v>
      </c>
      <c r="B1326" s="4">
        <v>2019</v>
      </c>
      <c r="C1326" s="24">
        <v>43492</v>
      </c>
      <c r="D1326" s="4" t="s">
        <v>5879</v>
      </c>
      <c r="E1326" s="4" t="s">
        <v>5868</v>
      </c>
      <c r="F1326" s="4">
        <v>1</v>
      </c>
      <c r="G1326" s="4">
        <v>4</v>
      </c>
      <c r="H1326" s="4" t="s">
        <v>191</v>
      </c>
      <c r="I1326" s="4" t="s">
        <v>53</v>
      </c>
      <c r="J1326" s="4">
        <v>23.8</v>
      </c>
      <c r="K1326" s="4">
        <v>21</v>
      </c>
    </row>
    <row r="1327" spans="1:11">
      <c r="A1327" s="4" t="s">
        <v>130</v>
      </c>
      <c r="B1327" s="4">
        <v>2019</v>
      </c>
      <c r="C1327" s="24">
        <v>43492</v>
      </c>
      <c r="D1327" s="4" t="s">
        <v>5879</v>
      </c>
      <c r="E1327" s="4" t="s">
        <v>5868</v>
      </c>
      <c r="F1327" s="4">
        <v>1</v>
      </c>
      <c r="G1327" s="4">
        <v>5</v>
      </c>
      <c r="H1327" s="4" t="s">
        <v>241</v>
      </c>
      <c r="I1327" s="4" t="s">
        <v>242</v>
      </c>
      <c r="J1327" s="4">
        <v>22.3</v>
      </c>
      <c r="K1327" s="4">
        <v>25</v>
      </c>
    </row>
    <row r="1328" spans="1:11">
      <c r="A1328" s="4" t="s">
        <v>130</v>
      </c>
      <c r="B1328" s="4">
        <v>2019</v>
      </c>
      <c r="C1328" s="24">
        <v>43492</v>
      </c>
      <c r="D1328" s="4" t="s">
        <v>5879</v>
      </c>
      <c r="E1328" s="4" t="s">
        <v>5868</v>
      </c>
      <c r="F1328" s="4">
        <v>2</v>
      </c>
      <c r="G1328" s="4">
        <v>1</v>
      </c>
      <c r="H1328" s="4" t="s">
        <v>50</v>
      </c>
      <c r="I1328" s="4" t="s">
        <v>51</v>
      </c>
      <c r="J1328" s="4">
        <v>22.3</v>
      </c>
      <c r="K1328" s="4">
        <v>5</v>
      </c>
    </row>
    <row r="1329" spans="1:11">
      <c r="A1329" s="4" t="s">
        <v>130</v>
      </c>
      <c r="B1329" s="4">
        <v>2019</v>
      </c>
      <c r="C1329" s="24">
        <v>43492</v>
      </c>
      <c r="D1329" s="4" t="s">
        <v>5879</v>
      </c>
      <c r="E1329" s="4" t="s">
        <v>5868</v>
      </c>
      <c r="F1329" s="4">
        <v>2</v>
      </c>
      <c r="G1329" s="4">
        <v>2</v>
      </c>
      <c r="H1329" s="4" t="s">
        <v>95</v>
      </c>
      <c r="I1329" s="4" t="s">
        <v>38</v>
      </c>
      <c r="J1329" s="4">
        <v>21.2</v>
      </c>
      <c r="K1329" s="4">
        <v>13</v>
      </c>
    </row>
    <row r="1330" spans="1:11">
      <c r="A1330" s="4" t="s">
        <v>130</v>
      </c>
      <c r="B1330" s="4">
        <v>2019</v>
      </c>
      <c r="C1330" s="24">
        <v>43492</v>
      </c>
      <c r="D1330" s="4" t="s">
        <v>5879</v>
      </c>
      <c r="E1330" s="4" t="s">
        <v>5868</v>
      </c>
      <c r="F1330" s="4">
        <v>2</v>
      </c>
      <c r="G1330" s="4">
        <v>3</v>
      </c>
      <c r="H1330" s="4" t="s">
        <v>101</v>
      </c>
      <c r="I1330" s="4" t="s">
        <v>47</v>
      </c>
      <c r="J1330" s="4">
        <v>24.9</v>
      </c>
      <c r="K1330" s="4">
        <v>17</v>
      </c>
    </row>
    <row r="1331" spans="1:11">
      <c r="A1331" s="4" t="s">
        <v>130</v>
      </c>
      <c r="B1331" s="4">
        <v>2019</v>
      </c>
      <c r="C1331" s="24">
        <v>43492</v>
      </c>
      <c r="D1331" s="4" t="s">
        <v>5879</v>
      </c>
      <c r="E1331" s="4" t="s">
        <v>5868</v>
      </c>
      <c r="F1331" s="4">
        <v>2</v>
      </c>
      <c r="G1331" s="4">
        <v>4</v>
      </c>
      <c r="H1331" s="4" t="s">
        <v>149</v>
      </c>
      <c r="I1331" s="4" t="s">
        <v>56</v>
      </c>
      <c r="J1331" s="4">
        <v>28.8</v>
      </c>
      <c r="K1331" s="4">
        <v>21</v>
      </c>
    </row>
    <row r="1332" spans="1:11">
      <c r="A1332" s="4" t="s">
        <v>130</v>
      </c>
      <c r="B1332" s="4">
        <v>2019</v>
      </c>
      <c r="C1332" s="24">
        <v>43492</v>
      </c>
      <c r="D1332" s="4" t="s">
        <v>5879</v>
      </c>
      <c r="E1332" s="4" t="s">
        <v>5868</v>
      </c>
      <c r="F1332" s="4">
        <v>3</v>
      </c>
      <c r="G1332" s="4">
        <v>1</v>
      </c>
      <c r="H1332" s="4" t="s">
        <v>5882</v>
      </c>
      <c r="I1332" s="4" t="s">
        <v>123</v>
      </c>
      <c r="J1332" s="4">
        <v>36.1</v>
      </c>
      <c r="K1332" s="4">
        <v>10</v>
      </c>
    </row>
    <row r="1333" spans="1:11">
      <c r="A1333" s="4" t="s">
        <v>130</v>
      </c>
      <c r="B1333" s="4">
        <v>2019</v>
      </c>
      <c r="C1333" s="24">
        <v>43492</v>
      </c>
      <c r="D1333" s="4" t="s">
        <v>5879</v>
      </c>
      <c r="E1333" s="4" t="s">
        <v>5868</v>
      </c>
      <c r="F1333" s="4">
        <v>3</v>
      </c>
      <c r="G1333" s="4">
        <v>2</v>
      </c>
      <c r="H1333" s="4" t="s">
        <v>142</v>
      </c>
      <c r="I1333" s="4" t="s">
        <v>61</v>
      </c>
      <c r="J1333" s="4">
        <v>26.6</v>
      </c>
      <c r="K1333" s="4">
        <v>13</v>
      </c>
    </row>
    <row r="1334" spans="1:11">
      <c r="A1334" s="4" t="s">
        <v>130</v>
      </c>
      <c r="B1334" s="4">
        <v>2019</v>
      </c>
      <c r="C1334" s="24">
        <v>43492</v>
      </c>
      <c r="D1334" s="4" t="s">
        <v>5879</v>
      </c>
      <c r="E1334" s="4" t="s">
        <v>5868</v>
      </c>
      <c r="F1334" s="4">
        <v>3</v>
      </c>
      <c r="G1334" s="4">
        <v>3</v>
      </c>
      <c r="H1334" s="4" t="s">
        <v>52</v>
      </c>
      <c r="I1334" s="4" t="s">
        <v>53</v>
      </c>
      <c r="J1334" s="4">
        <v>21.9</v>
      </c>
      <c r="K1334" s="4">
        <v>17</v>
      </c>
    </row>
    <row r="1335" spans="1:11">
      <c r="A1335" s="4" t="s">
        <v>130</v>
      </c>
      <c r="B1335" s="4">
        <v>2019</v>
      </c>
      <c r="C1335" s="24">
        <v>43492</v>
      </c>
      <c r="D1335" s="4" t="s">
        <v>5879</v>
      </c>
      <c r="E1335" s="4" t="s">
        <v>5868</v>
      </c>
      <c r="F1335" s="4">
        <v>3</v>
      </c>
      <c r="G1335" s="4">
        <v>4</v>
      </c>
      <c r="H1335" s="4" t="s">
        <v>543</v>
      </c>
      <c r="I1335" s="4" t="s">
        <v>145</v>
      </c>
      <c r="J1335" s="4">
        <v>31.1</v>
      </c>
      <c r="K1335" s="4">
        <v>21</v>
      </c>
    </row>
    <row r="1336" spans="1:11">
      <c r="A1336" s="4" t="s">
        <v>130</v>
      </c>
      <c r="B1336" s="4">
        <v>2019</v>
      </c>
      <c r="C1336" s="24">
        <v>43492</v>
      </c>
      <c r="D1336" s="4" t="s">
        <v>5879</v>
      </c>
      <c r="E1336" s="4" t="s">
        <v>5868</v>
      </c>
      <c r="F1336" s="4">
        <v>4</v>
      </c>
      <c r="G1336" s="4">
        <v>1</v>
      </c>
      <c r="H1336" s="4" t="s">
        <v>83</v>
      </c>
      <c r="I1336" s="4" t="s">
        <v>67</v>
      </c>
      <c r="J1336" s="4">
        <v>26.4</v>
      </c>
      <c r="K1336" s="4">
        <v>11</v>
      </c>
    </row>
    <row r="1337" spans="1:11">
      <c r="A1337" s="4" t="s">
        <v>130</v>
      </c>
      <c r="B1337" s="4">
        <v>2019</v>
      </c>
      <c r="C1337" s="24">
        <v>43492</v>
      </c>
      <c r="D1337" s="4" t="s">
        <v>5879</v>
      </c>
      <c r="E1337" s="4" t="s">
        <v>5868</v>
      </c>
      <c r="F1337" s="4">
        <v>4</v>
      </c>
      <c r="G1337" s="4">
        <v>2</v>
      </c>
      <c r="H1337" s="4" t="s">
        <v>178</v>
      </c>
      <c r="I1337" s="4" t="s">
        <v>159</v>
      </c>
      <c r="J1337" s="4">
        <v>27</v>
      </c>
      <c r="K1337" s="4">
        <v>13</v>
      </c>
    </row>
    <row r="1338" spans="1:11">
      <c r="A1338" s="4" t="s">
        <v>130</v>
      </c>
      <c r="B1338" s="4">
        <v>2019</v>
      </c>
      <c r="C1338" s="24">
        <v>43492</v>
      </c>
      <c r="D1338" s="4" t="s">
        <v>5879</v>
      </c>
      <c r="E1338" s="4" t="s">
        <v>5868</v>
      </c>
      <c r="F1338" s="4">
        <v>4</v>
      </c>
      <c r="G1338" s="4">
        <v>3</v>
      </c>
      <c r="H1338" s="4" t="s">
        <v>5883</v>
      </c>
      <c r="I1338" s="4" t="s">
        <v>49</v>
      </c>
      <c r="J1338" s="4">
        <v>20.6</v>
      </c>
      <c r="K1338" s="4">
        <v>17</v>
      </c>
    </row>
    <row r="1339" spans="1:11">
      <c r="A1339" s="4" t="s">
        <v>130</v>
      </c>
      <c r="B1339" s="4">
        <v>2019</v>
      </c>
      <c r="C1339" s="24">
        <v>43492</v>
      </c>
      <c r="D1339" s="4" t="s">
        <v>5879</v>
      </c>
      <c r="E1339" s="4" t="s">
        <v>5868</v>
      </c>
      <c r="F1339" s="4">
        <v>4</v>
      </c>
      <c r="G1339" s="4">
        <v>4</v>
      </c>
      <c r="H1339" s="4" t="s">
        <v>111</v>
      </c>
      <c r="I1339" s="4" t="s">
        <v>121</v>
      </c>
      <c r="J1339" s="4">
        <v>26</v>
      </c>
      <c r="K1339" s="4">
        <v>21</v>
      </c>
    </row>
    <row r="1340" spans="1:11">
      <c r="A1340" s="4" t="s">
        <v>130</v>
      </c>
      <c r="B1340" s="4">
        <v>2019</v>
      </c>
      <c r="C1340" s="24">
        <v>43492</v>
      </c>
      <c r="D1340" s="4" t="s">
        <v>5879</v>
      </c>
      <c r="E1340" s="4" t="s">
        <v>5869</v>
      </c>
      <c r="F1340" s="4">
        <v>1</v>
      </c>
      <c r="G1340" s="4">
        <v>1</v>
      </c>
      <c r="H1340" s="4" t="s">
        <v>80</v>
      </c>
      <c r="I1340" s="4" t="s">
        <v>65</v>
      </c>
      <c r="J1340" s="4">
        <v>31.7</v>
      </c>
      <c r="K1340" s="4">
        <v>1</v>
      </c>
    </row>
    <row r="1341" spans="1:11">
      <c r="A1341" s="4" t="s">
        <v>130</v>
      </c>
      <c r="B1341" s="4">
        <v>2019</v>
      </c>
      <c r="C1341" s="24">
        <v>43492</v>
      </c>
      <c r="D1341" s="4" t="s">
        <v>5879</v>
      </c>
      <c r="E1341" s="4" t="s">
        <v>5869</v>
      </c>
      <c r="F1341" s="4">
        <v>1</v>
      </c>
      <c r="G1341" s="4">
        <v>2</v>
      </c>
      <c r="H1341" s="4" t="s">
        <v>39</v>
      </c>
      <c r="I1341" s="4" t="s">
        <v>40</v>
      </c>
      <c r="J1341" s="4">
        <v>24.4</v>
      </c>
      <c r="K1341" s="4">
        <v>2</v>
      </c>
    </row>
    <row r="1342" spans="1:11">
      <c r="A1342" s="4" t="s">
        <v>130</v>
      </c>
      <c r="B1342" s="4">
        <v>2019</v>
      </c>
      <c r="C1342" s="24">
        <v>43492</v>
      </c>
      <c r="D1342" s="4" t="s">
        <v>5879</v>
      </c>
      <c r="E1342" s="4" t="s">
        <v>5869</v>
      </c>
      <c r="F1342" s="4">
        <v>1</v>
      </c>
      <c r="G1342" s="4">
        <v>3</v>
      </c>
      <c r="H1342" s="4" t="s">
        <v>137</v>
      </c>
      <c r="I1342" s="4" t="s">
        <v>38</v>
      </c>
      <c r="J1342" s="4">
        <v>28</v>
      </c>
      <c r="K1342" s="4">
        <v>6</v>
      </c>
    </row>
    <row r="1343" spans="1:11">
      <c r="A1343" s="4" t="s">
        <v>130</v>
      </c>
      <c r="B1343" s="4">
        <v>2019</v>
      </c>
      <c r="C1343" s="24">
        <v>43492</v>
      </c>
      <c r="D1343" s="4" t="s">
        <v>5879</v>
      </c>
      <c r="E1343" s="4" t="s">
        <v>5869</v>
      </c>
      <c r="F1343" s="4">
        <v>1</v>
      </c>
      <c r="G1343" s="4">
        <v>4</v>
      </c>
      <c r="H1343" s="4" t="s">
        <v>140</v>
      </c>
      <c r="I1343" s="4" t="s">
        <v>29</v>
      </c>
      <c r="J1343" s="4">
        <v>21.7</v>
      </c>
      <c r="K1343" s="4">
        <v>8</v>
      </c>
    </row>
    <row r="1344" spans="1:11">
      <c r="A1344" s="4" t="s">
        <v>130</v>
      </c>
      <c r="B1344" s="4">
        <v>2019</v>
      </c>
      <c r="C1344" s="24">
        <v>43492</v>
      </c>
      <c r="D1344" s="4" t="s">
        <v>5879</v>
      </c>
      <c r="E1344" s="4" t="s">
        <v>5869</v>
      </c>
      <c r="F1344" s="4">
        <v>1</v>
      </c>
      <c r="G1344" s="4">
        <v>9</v>
      </c>
      <c r="H1344" s="4" t="s">
        <v>97</v>
      </c>
      <c r="I1344" s="4" t="s">
        <v>40</v>
      </c>
      <c r="J1344" s="4">
        <v>25</v>
      </c>
      <c r="K1344" s="4">
        <v>12</v>
      </c>
    </row>
    <row r="1345" spans="1:11">
      <c r="A1345" s="4" t="s">
        <v>130</v>
      </c>
      <c r="B1345" s="4">
        <v>2019</v>
      </c>
      <c r="C1345" s="24">
        <v>43492</v>
      </c>
      <c r="D1345" s="4" t="s">
        <v>5879</v>
      </c>
      <c r="E1345" s="4" t="s">
        <v>5869</v>
      </c>
      <c r="F1345" s="4">
        <v>1</v>
      </c>
      <c r="G1345" s="4">
        <v>9</v>
      </c>
      <c r="H1345" s="4" t="s">
        <v>83</v>
      </c>
      <c r="I1345" s="4" t="s">
        <v>67</v>
      </c>
      <c r="J1345" s="4">
        <v>26.4</v>
      </c>
      <c r="K1345" s="4">
        <v>11</v>
      </c>
    </row>
    <row r="1346" spans="1:11">
      <c r="A1346" s="4" t="s">
        <v>130</v>
      </c>
      <c r="B1346" s="4">
        <v>2019</v>
      </c>
      <c r="C1346" s="24">
        <v>43492</v>
      </c>
      <c r="D1346" s="4" t="s">
        <v>5879</v>
      </c>
      <c r="E1346" s="4" t="s">
        <v>5869</v>
      </c>
      <c r="F1346" s="4">
        <v>2</v>
      </c>
      <c r="G1346" s="4">
        <v>1</v>
      </c>
      <c r="H1346" s="4" t="s">
        <v>132</v>
      </c>
      <c r="I1346" s="4" t="s">
        <v>65</v>
      </c>
      <c r="J1346" s="4">
        <v>28.5</v>
      </c>
      <c r="K1346" s="4">
        <v>3</v>
      </c>
    </row>
    <row r="1347" spans="1:11">
      <c r="A1347" s="4" t="s">
        <v>130</v>
      </c>
      <c r="B1347" s="4">
        <v>2019</v>
      </c>
      <c r="C1347" s="24">
        <v>43492</v>
      </c>
      <c r="D1347" s="4" t="s">
        <v>5879</v>
      </c>
      <c r="E1347" s="4" t="s">
        <v>5869</v>
      </c>
      <c r="F1347" s="4">
        <v>2</v>
      </c>
      <c r="G1347" s="4">
        <v>2</v>
      </c>
      <c r="H1347" s="4" t="s">
        <v>23</v>
      </c>
      <c r="I1347" s="4" t="s">
        <v>15</v>
      </c>
      <c r="J1347" s="4">
        <v>21.4</v>
      </c>
      <c r="K1347" s="4">
        <v>4</v>
      </c>
    </row>
    <row r="1348" spans="1:11">
      <c r="A1348" s="4" t="s">
        <v>130</v>
      </c>
      <c r="B1348" s="4">
        <v>2019</v>
      </c>
      <c r="C1348" s="24">
        <v>43492</v>
      </c>
      <c r="D1348" s="4" t="s">
        <v>5879</v>
      </c>
      <c r="E1348" s="4" t="s">
        <v>5869</v>
      </c>
      <c r="F1348" s="4">
        <v>2</v>
      </c>
      <c r="G1348" s="4">
        <v>3</v>
      </c>
      <c r="H1348" s="4" t="s">
        <v>50</v>
      </c>
      <c r="I1348" s="4" t="s">
        <v>51</v>
      </c>
      <c r="J1348" s="4">
        <v>22.3</v>
      </c>
      <c r="K1348" s="4">
        <v>5</v>
      </c>
    </row>
    <row r="1349" spans="1:11">
      <c r="A1349" s="4" t="s">
        <v>130</v>
      </c>
      <c r="B1349" s="4">
        <v>2019</v>
      </c>
      <c r="C1349" s="24">
        <v>43492</v>
      </c>
      <c r="D1349" s="4" t="s">
        <v>5879</v>
      </c>
      <c r="E1349" s="4" t="s">
        <v>5869</v>
      </c>
      <c r="F1349" s="4">
        <v>2</v>
      </c>
      <c r="G1349" s="4">
        <v>4</v>
      </c>
      <c r="H1349" s="4" t="s">
        <v>164</v>
      </c>
      <c r="I1349" s="4" t="s">
        <v>36</v>
      </c>
      <c r="J1349" s="4">
        <v>25</v>
      </c>
      <c r="K1349" s="4">
        <v>7</v>
      </c>
    </row>
    <row r="1350" spans="1:11">
      <c r="A1350" s="4" t="s">
        <v>130</v>
      </c>
      <c r="B1350" s="4">
        <v>2019</v>
      </c>
      <c r="C1350" s="24">
        <v>43492</v>
      </c>
      <c r="D1350" s="4" t="s">
        <v>5879</v>
      </c>
      <c r="E1350" s="4" t="s">
        <v>5869</v>
      </c>
      <c r="F1350" s="4">
        <v>2</v>
      </c>
      <c r="G1350" s="4">
        <v>5</v>
      </c>
      <c r="H1350" s="4" t="s">
        <v>150</v>
      </c>
      <c r="I1350" s="4" t="s">
        <v>31</v>
      </c>
      <c r="J1350" s="4">
        <v>30.5</v>
      </c>
      <c r="K1350" s="4">
        <v>9</v>
      </c>
    </row>
    <row r="1351" spans="1:11">
      <c r="A1351" s="4" t="s">
        <v>130</v>
      </c>
      <c r="B1351" s="4">
        <v>2019</v>
      </c>
      <c r="C1351" s="24">
        <v>43492</v>
      </c>
      <c r="D1351" s="4" t="s">
        <v>5879</v>
      </c>
      <c r="E1351" s="4" t="s">
        <v>5869</v>
      </c>
      <c r="F1351" s="4">
        <v>2</v>
      </c>
      <c r="G1351" s="4">
        <v>6</v>
      </c>
      <c r="H1351" s="4" t="s">
        <v>5882</v>
      </c>
      <c r="I1351" s="4" t="s">
        <v>123</v>
      </c>
      <c r="J1351" s="4">
        <v>36.1</v>
      </c>
      <c r="K1351" s="4">
        <v>10</v>
      </c>
    </row>
    <row r="1352" spans="1:11">
      <c r="A1352" s="4" t="s">
        <v>130</v>
      </c>
      <c r="B1352" s="4">
        <v>2019</v>
      </c>
      <c r="C1352" s="24">
        <v>43492</v>
      </c>
      <c r="D1352" s="4" t="s">
        <v>5879</v>
      </c>
      <c r="E1352" s="4" t="s">
        <v>383</v>
      </c>
      <c r="F1352" s="4">
        <v>1</v>
      </c>
      <c r="G1352" s="4">
        <v>1</v>
      </c>
      <c r="H1352" s="4" t="s">
        <v>80</v>
      </c>
      <c r="I1352" s="4" t="s">
        <v>65</v>
      </c>
      <c r="J1352" s="4">
        <v>31.7</v>
      </c>
      <c r="K1352" s="4">
        <v>1</v>
      </c>
    </row>
    <row r="1353" spans="1:11">
      <c r="A1353" s="4" t="s">
        <v>130</v>
      </c>
      <c r="B1353" s="4">
        <v>2019</v>
      </c>
      <c r="C1353" s="24">
        <v>43492</v>
      </c>
      <c r="D1353" s="4" t="s">
        <v>5879</v>
      </c>
      <c r="E1353" s="4" t="s">
        <v>383</v>
      </c>
      <c r="F1353" s="4">
        <v>1</v>
      </c>
      <c r="G1353" s="4">
        <v>2</v>
      </c>
      <c r="H1353" s="4" t="s">
        <v>39</v>
      </c>
      <c r="I1353" s="4" t="s">
        <v>40</v>
      </c>
      <c r="J1353" s="4">
        <v>24.4</v>
      </c>
      <c r="K1353" s="4">
        <v>2</v>
      </c>
    </row>
    <row r="1354" spans="1:11">
      <c r="A1354" s="4" t="s">
        <v>130</v>
      </c>
      <c r="B1354" s="4">
        <v>2019</v>
      </c>
      <c r="C1354" s="24">
        <v>43492</v>
      </c>
      <c r="D1354" s="4" t="s">
        <v>5879</v>
      </c>
      <c r="E1354" s="4" t="s">
        <v>383</v>
      </c>
      <c r="F1354" s="4">
        <v>1</v>
      </c>
      <c r="G1354" s="4">
        <v>3</v>
      </c>
      <c r="H1354" s="4" t="s">
        <v>132</v>
      </c>
      <c r="I1354" s="4" t="s">
        <v>65</v>
      </c>
      <c r="J1354" s="4">
        <v>28.5</v>
      </c>
      <c r="K1354" s="4">
        <v>3</v>
      </c>
    </row>
    <row r="1355" spans="1:11">
      <c r="A1355" s="4" t="s">
        <v>130</v>
      </c>
      <c r="B1355" s="4">
        <v>2019</v>
      </c>
      <c r="C1355" s="24">
        <v>43492</v>
      </c>
      <c r="D1355" s="4" t="s">
        <v>5879</v>
      </c>
      <c r="E1355" s="4" t="s">
        <v>383</v>
      </c>
      <c r="F1355" s="4">
        <v>1</v>
      </c>
      <c r="G1355" s="4">
        <v>4</v>
      </c>
      <c r="H1355" s="4" t="s">
        <v>23</v>
      </c>
      <c r="I1355" s="4" t="s">
        <v>15</v>
      </c>
      <c r="J1355" s="4">
        <v>21.4</v>
      </c>
      <c r="K1355" s="4">
        <v>4</v>
      </c>
    </row>
    <row r="1356" spans="1:11">
      <c r="A1356" s="4" t="s">
        <v>130</v>
      </c>
      <c r="B1356" s="4">
        <v>2019</v>
      </c>
      <c r="C1356" s="24">
        <v>43492</v>
      </c>
      <c r="D1356" s="4" t="s">
        <v>5879</v>
      </c>
      <c r="E1356" s="4" t="s">
        <v>383</v>
      </c>
      <c r="F1356" s="4">
        <v>1</v>
      </c>
      <c r="G1356" s="4">
        <v>5</v>
      </c>
      <c r="H1356" s="4" t="s">
        <v>50</v>
      </c>
      <c r="I1356" s="4" t="s">
        <v>51</v>
      </c>
      <c r="J1356" s="4">
        <v>22.3</v>
      </c>
      <c r="K1356" s="4">
        <v>5</v>
      </c>
    </row>
    <row r="1357" spans="1:11">
      <c r="A1357" s="4" t="s">
        <v>130</v>
      </c>
      <c r="B1357" s="4">
        <v>2019</v>
      </c>
      <c r="C1357" s="24">
        <v>43492</v>
      </c>
      <c r="D1357" s="4" t="s">
        <v>5879</v>
      </c>
      <c r="E1357" s="4" t="s">
        <v>383</v>
      </c>
      <c r="F1357" s="4">
        <v>1</v>
      </c>
      <c r="G1357" s="4">
        <v>6</v>
      </c>
      <c r="H1357" s="4" t="s">
        <v>137</v>
      </c>
      <c r="I1357" s="4" t="s">
        <v>38</v>
      </c>
      <c r="J1357" s="4">
        <v>28</v>
      </c>
      <c r="K1357" s="4">
        <v>6</v>
      </c>
    </row>
    <row r="1358" spans="1:11">
      <c r="A1358" s="4" t="s">
        <v>130</v>
      </c>
      <c r="B1358" s="4">
        <v>2019</v>
      </c>
      <c r="C1358" s="24">
        <v>43492</v>
      </c>
      <c r="D1358" s="4" t="s">
        <v>5879</v>
      </c>
      <c r="E1358" s="4" t="s">
        <v>383</v>
      </c>
      <c r="F1358" s="4">
        <v>2</v>
      </c>
      <c r="G1358" s="4">
        <v>1</v>
      </c>
      <c r="H1358" s="4" t="s">
        <v>164</v>
      </c>
      <c r="I1358" s="4" t="s">
        <v>36</v>
      </c>
      <c r="J1358" s="4">
        <v>25</v>
      </c>
      <c r="K1358" s="4">
        <v>7</v>
      </c>
    </row>
    <row r="1359" spans="1:11">
      <c r="A1359" s="4" t="s">
        <v>130</v>
      </c>
      <c r="B1359" s="4">
        <v>2019</v>
      </c>
      <c r="C1359" s="24">
        <v>43492</v>
      </c>
      <c r="D1359" s="4" t="s">
        <v>5879</v>
      </c>
      <c r="E1359" s="4" t="s">
        <v>383</v>
      </c>
      <c r="F1359" s="4">
        <v>2</v>
      </c>
      <c r="G1359" s="4">
        <v>2</v>
      </c>
      <c r="H1359" s="4" t="s">
        <v>140</v>
      </c>
      <c r="I1359" s="4" t="s">
        <v>29</v>
      </c>
      <c r="J1359" s="4">
        <v>21.7</v>
      </c>
      <c r="K1359" s="4">
        <v>8</v>
      </c>
    </row>
    <row r="1360" spans="1:11">
      <c r="A1360" s="4" t="s">
        <v>130</v>
      </c>
      <c r="B1360" s="4">
        <v>2019</v>
      </c>
      <c r="C1360" s="24">
        <v>43492</v>
      </c>
      <c r="D1360" s="4" t="s">
        <v>5879</v>
      </c>
      <c r="E1360" s="4" t="s">
        <v>383</v>
      </c>
      <c r="F1360" s="4">
        <v>2</v>
      </c>
      <c r="G1360" s="4">
        <v>3</v>
      </c>
      <c r="H1360" s="4" t="s">
        <v>150</v>
      </c>
      <c r="I1360" s="4" t="s">
        <v>31</v>
      </c>
      <c r="J1360" s="4">
        <v>30.5</v>
      </c>
      <c r="K1360" s="4">
        <v>9</v>
      </c>
    </row>
    <row r="1361" spans="1:11">
      <c r="A1361" s="4" t="s">
        <v>130</v>
      </c>
      <c r="B1361" s="4">
        <v>2019</v>
      </c>
      <c r="C1361" s="24">
        <v>43492</v>
      </c>
      <c r="D1361" s="4" t="s">
        <v>5879</v>
      </c>
      <c r="E1361" s="4" t="s">
        <v>383</v>
      </c>
      <c r="F1361" s="4">
        <v>2</v>
      </c>
      <c r="G1361" s="4">
        <v>4</v>
      </c>
      <c r="H1361" s="4" t="s">
        <v>5882</v>
      </c>
      <c r="I1361" s="4" t="s">
        <v>123</v>
      </c>
      <c r="J1361" s="4">
        <v>36.1</v>
      </c>
      <c r="K1361" s="4">
        <v>10</v>
      </c>
    </row>
    <row r="1362" spans="1:11">
      <c r="A1362" s="4" t="s">
        <v>130</v>
      </c>
      <c r="B1362" s="4">
        <v>2019</v>
      </c>
      <c r="C1362" s="24">
        <v>43492</v>
      </c>
      <c r="D1362" s="4" t="s">
        <v>5879</v>
      </c>
      <c r="E1362" s="4" t="s">
        <v>383</v>
      </c>
      <c r="F1362" s="4">
        <v>2</v>
      </c>
      <c r="G1362" s="4">
        <v>5</v>
      </c>
      <c r="H1362" s="4" t="s">
        <v>83</v>
      </c>
      <c r="I1362" s="4" t="s">
        <v>67</v>
      </c>
      <c r="J1362" s="4">
        <v>26.4</v>
      </c>
      <c r="K1362" s="4">
        <v>11</v>
      </c>
    </row>
    <row r="1363" spans="1:11">
      <c r="A1363" s="4" t="s">
        <v>130</v>
      </c>
      <c r="B1363" s="4">
        <v>2019</v>
      </c>
      <c r="C1363" s="24">
        <v>43492</v>
      </c>
      <c r="D1363" s="4" t="s">
        <v>5879</v>
      </c>
      <c r="E1363" s="4" t="s">
        <v>383</v>
      </c>
      <c r="F1363" s="4">
        <v>2</v>
      </c>
      <c r="G1363" s="4">
        <v>6</v>
      </c>
      <c r="H1363" s="4" t="s">
        <v>97</v>
      </c>
      <c r="I1363" s="4" t="s">
        <v>40</v>
      </c>
      <c r="J1363" s="4">
        <v>25</v>
      </c>
      <c r="K1363" s="4">
        <v>12</v>
      </c>
    </row>
    <row r="1364" spans="1:11">
      <c r="A1364" s="4" t="s">
        <v>162</v>
      </c>
      <c r="B1364" s="4">
        <v>2019</v>
      </c>
      <c r="C1364" s="24">
        <v>43483</v>
      </c>
      <c r="D1364" s="4" t="s">
        <v>5879</v>
      </c>
      <c r="E1364" s="4" t="s">
        <v>595</v>
      </c>
      <c r="F1364" s="4">
        <v>1</v>
      </c>
      <c r="G1364" s="4">
        <v>1</v>
      </c>
      <c r="H1364" s="4" t="s">
        <v>83</v>
      </c>
      <c r="I1364" s="4" t="s">
        <v>67</v>
      </c>
      <c r="J1364" s="4">
        <v>26.4</v>
      </c>
      <c r="K1364" s="4">
        <v>8</v>
      </c>
    </row>
    <row r="1365" spans="1:11">
      <c r="A1365" s="4" t="s">
        <v>162</v>
      </c>
      <c r="B1365" s="4">
        <v>2019</v>
      </c>
      <c r="C1365" s="24">
        <v>43483</v>
      </c>
      <c r="D1365" s="4" t="s">
        <v>5879</v>
      </c>
      <c r="E1365" s="4" t="s">
        <v>595</v>
      </c>
      <c r="F1365" s="4">
        <v>1</v>
      </c>
      <c r="G1365" s="4">
        <v>2</v>
      </c>
      <c r="H1365" s="4" t="s">
        <v>138</v>
      </c>
      <c r="I1365" s="4" t="s">
        <v>29</v>
      </c>
      <c r="J1365" s="4">
        <v>29.2</v>
      </c>
      <c r="K1365" s="4">
        <v>7</v>
      </c>
    </row>
    <row r="1366" spans="1:11">
      <c r="A1366" s="4" t="s">
        <v>162</v>
      </c>
      <c r="B1366" s="4">
        <v>2019</v>
      </c>
      <c r="C1366" s="24">
        <v>43483</v>
      </c>
      <c r="D1366" s="4" t="s">
        <v>5879</v>
      </c>
      <c r="E1366" s="4" t="s">
        <v>595</v>
      </c>
      <c r="F1366" s="4">
        <v>1</v>
      </c>
      <c r="G1366" s="4">
        <v>3</v>
      </c>
      <c r="H1366" s="4" t="s">
        <v>50</v>
      </c>
      <c r="I1366" s="4" t="s">
        <v>51</v>
      </c>
      <c r="J1366" s="4">
        <v>22.3</v>
      </c>
      <c r="K1366" s="4">
        <v>10</v>
      </c>
    </row>
    <row r="1367" spans="1:11">
      <c r="A1367" s="4" t="s">
        <v>162</v>
      </c>
      <c r="B1367" s="4">
        <v>2019</v>
      </c>
      <c r="C1367" s="24">
        <v>43483</v>
      </c>
      <c r="D1367" s="4" t="s">
        <v>5879</v>
      </c>
      <c r="E1367" s="4" t="s">
        <v>595</v>
      </c>
      <c r="F1367" s="4">
        <v>1</v>
      </c>
      <c r="G1367" s="4">
        <v>4</v>
      </c>
      <c r="H1367" s="4" t="s">
        <v>191</v>
      </c>
      <c r="I1367" s="4" t="s">
        <v>53</v>
      </c>
      <c r="J1367" s="4">
        <v>23.8</v>
      </c>
      <c r="K1367" s="4">
        <v>17</v>
      </c>
    </row>
    <row r="1368" spans="1:11">
      <c r="A1368" s="4" t="s">
        <v>162</v>
      </c>
      <c r="B1368" s="4">
        <v>2019</v>
      </c>
      <c r="C1368" s="24">
        <v>43483</v>
      </c>
      <c r="D1368" s="4" t="s">
        <v>5879</v>
      </c>
      <c r="E1368" s="4" t="s">
        <v>595</v>
      </c>
      <c r="F1368" s="4">
        <v>1</v>
      </c>
      <c r="G1368" s="4">
        <v>5</v>
      </c>
      <c r="H1368" s="4" t="s">
        <v>124</v>
      </c>
      <c r="I1368" s="4" t="s">
        <v>123</v>
      </c>
      <c r="J1368" s="4">
        <v>22.9</v>
      </c>
      <c r="K1368" s="4">
        <v>15</v>
      </c>
    </row>
    <row r="1369" spans="1:11">
      <c r="A1369" s="4" t="s">
        <v>162</v>
      </c>
      <c r="B1369" s="4">
        <v>2019</v>
      </c>
      <c r="C1369" s="24">
        <v>43483</v>
      </c>
      <c r="D1369" s="4" t="s">
        <v>5879</v>
      </c>
      <c r="E1369" s="4" t="s">
        <v>595</v>
      </c>
      <c r="F1369" s="4">
        <v>1</v>
      </c>
      <c r="G1369" s="4">
        <v>6</v>
      </c>
      <c r="H1369" s="4" t="s">
        <v>160</v>
      </c>
      <c r="I1369" s="4" t="s">
        <v>161</v>
      </c>
      <c r="J1369" s="4">
        <v>21.8</v>
      </c>
      <c r="K1369" s="4">
        <v>13</v>
      </c>
    </row>
    <row r="1370" spans="1:11">
      <c r="A1370" s="4" t="s">
        <v>162</v>
      </c>
      <c r="B1370" s="4">
        <v>2019</v>
      </c>
      <c r="C1370" s="24">
        <v>43483</v>
      </c>
      <c r="D1370" s="4" t="s">
        <v>5879</v>
      </c>
      <c r="E1370" s="4" t="s">
        <v>595</v>
      </c>
      <c r="F1370" s="4">
        <v>2</v>
      </c>
      <c r="G1370" s="4">
        <v>1</v>
      </c>
      <c r="H1370" s="4" t="s">
        <v>80</v>
      </c>
      <c r="I1370" s="4" t="s">
        <v>65</v>
      </c>
      <c r="J1370" s="4">
        <v>31.7</v>
      </c>
      <c r="K1370" s="4">
        <v>1</v>
      </c>
    </row>
    <row r="1371" spans="1:11">
      <c r="A1371" s="4" t="s">
        <v>162</v>
      </c>
      <c r="B1371" s="4">
        <v>2019</v>
      </c>
      <c r="C1371" s="24">
        <v>43483</v>
      </c>
      <c r="D1371" s="4" t="s">
        <v>5879</v>
      </c>
      <c r="E1371" s="4" t="s">
        <v>595</v>
      </c>
      <c r="F1371" s="4">
        <v>2</v>
      </c>
      <c r="G1371" s="4">
        <v>2</v>
      </c>
      <c r="H1371" s="4" t="s">
        <v>136</v>
      </c>
      <c r="I1371" s="4" t="s">
        <v>25</v>
      </c>
      <c r="J1371" s="4">
        <v>26</v>
      </c>
      <c r="K1371" s="4">
        <v>2</v>
      </c>
    </row>
    <row r="1372" spans="1:11">
      <c r="A1372" s="4" t="s">
        <v>162</v>
      </c>
      <c r="B1372" s="4">
        <v>2019</v>
      </c>
      <c r="C1372" s="24">
        <v>43483</v>
      </c>
      <c r="D1372" s="4" t="s">
        <v>5879</v>
      </c>
      <c r="E1372" s="4" t="s">
        <v>595</v>
      </c>
      <c r="F1372" s="4">
        <v>2</v>
      </c>
      <c r="G1372" s="4">
        <v>3</v>
      </c>
      <c r="H1372" s="4" t="s">
        <v>101</v>
      </c>
      <c r="I1372" s="4" t="s">
        <v>47</v>
      </c>
      <c r="J1372" s="4">
        <v>24.9</v>
      </c>
      <c r="K1372" s="4">
        <v>4</v>
      </c>
    </row>
    <row r="1373" spans="1:11">
      <c r="A1373" s="4" t="s">
        <v>162</v>
      </c>
      <c r="B1373" s="4">
        <v>2019</v>
      </c>
      <c r="C1373" s="24">
        <v>43483</v>
      </c>
      <c r="D1373" s="4" t="s">
        <v>5879</v>
      </c>
      <c r="E1373" s="4" t="s">
        <v>595</v>
      </c>
      <c r="F1373" s="4">
        <v>2</v>
      </c>
      <c r="G1373" s="4">
        <v>4</v>
      </c>
      <c r="H1373" s="4" t="s">
        <v>149</v>
      </c>
      <c r="I1373" s="4" t="s">
        <v>56</v>
      </c>
      <c r="J1373" s="4">
        <v>28.8</v>
      </c>
      <c r="K1373" s="4">
        <v>13</v>
      </c>
    </row>
    <row r="1374" spans="1:11">
      <c r="A1374" s="4" t="s">
        <v>162</v>
      </c>
      <c r="B1374" s="4">
        <v>2019</v>
      </c>
      <c r="C1374" s="24">
        <v>43483</v>
      </c>
      <c r="D1374" s="4" t="s">
        <v>5879</v>
      </c>
      <c r="E1374" s="4" t="s">
        <v>595</v>
      </c>
      <c r="F1374" s="4">
        <v>2</v>
      </c>
      <c r="G1374" s="4">
        <v>5</v>
      </c>
      <c r="H1374" s="4" t="s">
        <v>542</v>
      </c>
      <c r="I1374" s="4" t="s">
        <v>36</v>
      </c>
      <c r="J1374" s="4">
        <v>31</v>
      </c>
      <c r="K1374" s="4">
        <v>5</v>
      </c>
    </row>
    <row r="1375" spans="1:11">
      <c r="A1375" s="4" t="s">
        <v>162</v>
      </c>
      <c r="B1375" s="4">
        <v>2019</v>
      </c>
      <c r="C1375" s="24">
        <v>43483</v>
      </c>
      <c r="D1375" s="4" t="s">
        <v>5879</v>
      </c>
      <c r="E1375" s="4" t="s">
        <v>595</v>
      </c>
      <c r="F1375" s="4">
        <v>2</v>
      </c>
      <c r="G1375" s="4">
        <v>6</v>
      </c>
      <c r="H1375" s="4" t="s">
        <v>52</v>
      </c>
      <c r="I1375" s="4" t="s">
        <v>53</v>
      </c>
      <c r="J1375" s="4">
        <v>21.8</v>
      </c>
      <c r="K1375" s="4">
        <v>17</v>
      </c>
    </row>
    <row r="1376" spans="1:11">
      <c r="A1376" s="4" t="s">
        <v>162</v>
      </c>
      <c r="B1376" s="4">
        <v>2019</v>
      </c>
      <c r="C1376" s="24">
        <v>43483</v>
      </c>
      <c r="D1376" s="4" t="s">
        <v>5879</v>
      </c>
      <c r="E1376" s="4" t="s">
        <v>595</v>
      </c>
      <c r="F1376" s="4">
        <v>3</v>
      </c>
      <c r="G1376" s="4">
        <v>1</v>
      </c>
      <c r="H1376" s="4" t="s">
        <v>16</v>
      </c>
      <c r="I1376" s="4" t="s">
        <v>17</v>
      </c>
      <c r="J1376" s="4">
        <v>19.7</v>
      </c>
      <c r="K1376" s="4">
        <v>6</v>
      </c>
    </row>
    <row r="1377" spans="1:11">
      <c r="A1377" s="4" t="s">
        <v>162</v>
      </c>
      <c r="B1377" s="4">
        <v>2019</v>
      </c>
      <c r="C1377" s="24">
        <v>43483</v>
      </c>
      <c r="D1377" s="4" t="s">
        <v>5879</v>
      </c>
      <c r="E1377" s="4" t="s">
        <v>595</v>
      </c>
      <c r="F1377" s="4">
        <v>3</v>
      </c>
      <c r="G1377" s="4">
        <v>2</v>
      </c>
      <c r="H1377" s="4" t="s">
        <v>140</v>
      </c>
      <c r="I1377" s="4" t="s">
        <v>29</v>
      </c>
      <c r="J1377" s="4">
        <v>21.7</v>
      </c>
      <c r="K1377" s="4">
        <v>11</v>
      </c>
    </row>
    <row r="1378" spans="1:11">
      <c r="A1378" s="4" t="s">
        <v>162</v>
      </c>
      <c r="B1378" s="4">
        <v>2019</v>
      </c>
      <c r="C1378" s="24">
        <v>43483</v>
      </c>
      <c r="D1378" s="4" t="s">
        <v>5879</v>
      </c>
      <c r="E1378" s="4" t="s">
        <v>595</v>
      </c>
      <c r="F1378" s="4">
        <v>3</v>
      </c>
      <c r="G1378" s="4">
        <v>3</v>
      </c>
      <c r="H1378" s="4" t="s">
        <v>150</v>
      </c>
      <c r="I1378" s="4" t="s">
        <v>31</v>
      </c>
      <c r="J1378" s="4">
        <v>30.5</v>
      </c>
      <c r="K1378" s="4">
        <v>3</v>
      </c>
    </row>
    <row r="1379" spans="1:11">
      <c r="A1379" s="4" t="s">
        <v>162</v>
      </c>
      <c r="B1379" s="4">
        <v>2019</v>
      </c>
      <c r="C1379" s="24">
        <v>43483</v>
      </c>
      <c r="D1379" s="4" t="s">
        <v>5879</v>
      </c>
      <c r="E1379" s="4" t="s">
        <v>595</v>
      </c>
      <c r="F1379" s="4">
        <v>3</v>
      </c>
      <c r="G1379" s="4">
        <v>4</v>
      </c>
      <c r="H1379" s="4" t="s">
        <v>60</v>
      </c>
      <c r="I1379" s="4" t="s">
        <v>61</v>
      </c>
      <c r="J1379" s="4">
        <v>30.5</v>
      </c>
      <c r="K1379" s="4">
        <v>9</v>
      </c>
    </row>
    <row r="1380" spans="1:11">
      <c r="A1380" s="4" t="s">
        <v>162</v>
      </c>
      <c r="B1380" s="4">
        <v>2019</v>
      </c>
      <c r="C1380" s="24">
        <v>43483</v>
      </c>
      <c r="D1380" s="4" t="s">
        <v>5879</v>
      </c>
      <c r="E1380" s="4" t="s">
        <v>595</v>
      </c>
      <c r="F1380" s="4">
        <v>3</v>
      </c>
      <c r="G1380" s="4">
        <v>5</v>
      </c>
      <c r="H1380" s="4" t="s">
        <v>26</v>
      </c>
      <c r="I1380" s="4" t="s">
        <v>27</v>
      </c>
      <c r="J1380" s="4">
        <v>20.6</v>
      </c>
      <c r="K1380" s="4">
        <v>12</v>
      </c>
    </row>
    <row r="1381" spans="1:11">
      <c r="A1381" s="4" t="s">
        <v>162</v>
      </c>
      <c r="B1381" s="4">
        <v>2019</v>
      </c>
      <c r="C1381" s="24">
        <v>43483</v>
      </c>
      <c r="D1381" s="4" t="s">
        <v>5879</v>
      </c>
      <c r="E1381" s="4" t="s">
        <v>595</v>
      </c>
      <c r="F1381" s="4">
        <v>3</v>
      </c>
      <c r="G1381" s="4">
        <v>6</v>
      </c>
      <c r="H1381" s="4" t="s">
        <v>95</v>
      </c>
      <c r="I1381" s="4" t="s">
        <v>38</v>
      </c>
      <c r="J1381" s="4">
        <v>21.2</v>
      </c>
      <c r="K1381" s="4">
        <v>15</v>
      </c>
    </row>
    <row r="1382" spans="1:11">
      <c r="A1382" s="4" t="s">
        <v>162</v>
      </c>
      <c r="B1382" s="4">
        <v>2019</v>
      </c>
      <c r="C1382" s="24">
        <v>43483</v>
      </c>
      <c r="D1382" s="4" t="s">
        <v>5879</v>
      </c>
      <c r="E1382" s="4" t="s">
        <v>5868</v>
      </c>
      <c r="F1382" s="4">
        <v>1</v>
      </c>
      <c r="G1382" s="4">
        <v>1</v>
      </c>
      <c r="H1382" s="4" t="s">
        <v>26</v>
      </c>
      <c r="I1382" s="4" t="s">
        <v>27</v>
      </c>
      <c r="J1382" s="4">
        <v>20.6</v>
      </c>
      <c r="K1382" s="4">
        <v>12</v>
      </c>
    </row>
    <row r="1383" spans="1:11">
      <c r="A1383" s="4" t="s">
        <v>162</v>
      </c>
      <c r="B1383" s="4">
        <v>2019</v>
      </c>
      <c r="C1383" s="24">
        <v>43483</v>
      </c>
      <c r="D1383" s="4" t="s">
        <v>5879</v>
      </c>
      <c r="E1383" s="4" t="s">
        <v>5868</v>
      </c>
      <c r="F1383" s="4">
        <v>1</v>
      </c>
      <c r="G1383" s="4">
        <v>2</v>
      </c>
      <c r="H1383" s="4" t="s">
        <v>60</v>
      </c>
      <c r="I1383" s="4" t="s">
        <v>61</v>
      </c>
      <c r="J1383" s="4">
        <v>30.5</v>
      </c>
      <c r="K1383" s="4">
        <v>9</v>
      </c>
    </row>
    <row r="1384" spans="1:11">
      <c r="A1384" s="4" t="s">
        <v>162</v>
      </c>
      <c r="B1384" s="4">
        <v>2019</v>
      </c>
      <c r="C1384" s="24">
        <v>43483</v>
      </c>
      <c r="D1384" s="4" t="s">
        <v>5879</v>
      </c>
      <c r="E1384" s="4" t="s">
        <v>5868</v>
      </c>
      <c r="F1384" s="4">
        <v>1</v>
      </c>
      <c r="G1384" s="4">
        <v>3</v>
      </c>
      <c r="H1384" s="4" t="s">
        <v>50</v>
      </c>
      <c r="I1384" s="4" t="s">
        <v>51</v>
      </c>
      <c r="J1384" s="4">
        <v>22.3</v>
      </c>
      <c r="K1384" s="4">
        <v>10</v>
      </c>
    </row>
    <row r="1385" spans="1:11">
      <c r="A1385" s="4" t="s">
        <v>162</v>
      </c>
      <c r="B1385" s="4">
        <v>2019</v>
      </c>
      <c r="C1385" s="24">
        <v>43483</v>
      </c>
      <c r="D1385" s="4" t="s">
        <v>5879</v>
      </c>
      <c r="E1385" s="4" t="s">
        <v>5868</v>
      </c>
      <c r="F1385" s="4">
        <v>1</v>
      </c>
      <c r="G1385" s="4">
        <v>4</v>
      </c>
      <c r="H1385" s="4" t="s">
        <v>149</v>
      </c>
      <c r="I1385" s="4" t="s">
        <v>56</v>
      </c>
      <c r="J1385" s="4">
        <v>28.8</v>
      </c>
      <c r="K1385" s="4">
        <v>13</v>
      </c>
    </row>
    <row r="1386" spans="1:11">
      <c r="A1386" s="4" t="s">
        <v>162</v>
      </c>
      <c r="B1386" s="4">
        <v>2019</v>
      </c>
      <c r="C1386" s="24">
        <v>43483</v>
      </c>
      <c r="D1386" s="4" t="s">
        <v>5879</v>
      </c>
      <c r="E1386" s="4" t="s">
        <v>5868</v>
      </c>
      <c r="F1386" s="4">
        <v>1</v>
      </c>
      <c r="G1386" s="4">
        <v>5</v>
      </c>
      <c r="H1386" s="4" t="s">
        <v>124</v>
      </c>
      <c r="I1386" s="4" t="s">
        <v>123</v>
      </c>
      <c r="J1386" s="4">
        <v>22.9</v>
      </c>
      <c r="K1386" s="4">
        <v>15</v>
      </c>
    </row>
    <row r="1387" spans="1:11">
      <c r="A1387" s="4" t="s">
        <v>162</v>
      </c>
      <c r="B1387" s="4">
        <v>2019</v>
      </c>
      <c r="C1387" s="24">
        <v>43483</v>
      </c>
      <c r="D1387" s="4" t="s">
        <v>5879</v>
      </c>
      <c r="E1387" s="4" t="s">
        <v>5868</v>
      </c>
      <c r="F1387" s="4">
        <v>1</v>
      </c>
      <c r="G1387" s="4">
        <v>6</v>
      </c>
      <c r="H1387" s="4" t="s">
        <v>52</v>
      </c>
      <c r="I1387" s="4" t="s">
        <v>53</v>
      </c>
      <c r="J1387" s="4">
        <v>21.8</v>
      </c>
      <c r="K1387" s="4">
        <v>17</v>
      </c>
    </row>
    <row r="1388" spans="1:11">
      <c r="A1388" s="4" t="s">
        <v>162</v>
      </c>
      <c r="B1388" s="4">
        <v>2019</v>
      </c>
      <c r="C1388" s="24">
        <v>43483</v>
      </c>
      <c r="D1388" s="4" t="s">
        <v>5879</v>
      </c>
      <c r="E1388" s="4" t="s">
        <v>5868</v>
      </c>
      <c r="F1388" s="4">
        <v>2</v>
      </c>
      <c r="G1388" s="4">
        <v>1</v>
      </c>
      <c r="H1388" s="4" t="s">
        <v>542</v>
      </c>
      <c r="I1388" s="4" t="s">
        <v>36</v>
      </c>
      <c r="J1388" s="4">
        <v>31</v>
      </c>
      <c r="K1388" s="4">
        <v>5</v>
      </c>
    </row>
    <row r="1389" spans="1:11">
      <c r="A1389" s="4" t="s">
        <v>162</v>
      </c>
      <c r="B1389" s="4">
        <v>2019</v>
      </c>
      <c r="C1389" s="24">
        <v>43483</v>
      </c>
      <c r="D1389" s="4" t="s">
        <v>5879</v>
      </c>
      <c r="E1389" s="4" t="s">
        <v>5868</v>
      </c>
      <c r="F1389" s="4">
        <v>2</v>
      </c>
      <c r="G1389" s="4">
        <v>2</v>
      </c>
      <c r="H1389" s="4" t="s">
        <v>150</v>
      </c>
      <c r="I1389" s="4" t="s">
        <v>31</v>
      </c>
      <c r="J1389" s="4">
        <v>30.5</v>
      </c>
      <c r="K1389" s="4">
        <v>3</v>
      </c>
    </row>
    <row r="1390" spans="1:11">
      <c r="A1390" s="4" t="s">
        <v>162</v>
      </c>
      <c r="B1390" s="4">
        <v>2019</v>
      </c>
      <c r="C1390" s="24">
        <v>43483</v>
      </c>
      <c r="D1390" s="4" t="s">
        <v>5879</v>
      </c>
      <c r="E1390" s="4" t="s">
        <v>5868</v>
      </c>
      <c r="F1390" s="4">
        <v>2</v>
      </c>
      <c r="G1390" s="4">
        <v>3</v>
      </c>
      <c r="H1390" s="4" t="s">
        <v>101</v>
      </c>
      <c r="I1390" s="4" t="s">
        <v>47</v>
      </c>
      <c r="J1390" s="4">
        <v>24.9</v>
      </c>
      <c r="K1390" s="4">
        <v>4</v>
      </c>
    </row>
    <row r="1391" spans="1:11">
      <c r="A1391" s="4" t="s">
        <v>162</v>
      </c>
      <c r="B1391" s="4">
        <v>2019</v>
      </c>
      <c r="C1391" s="24">
        <v>43483</v>
      </c>
      <c r="D1391" s="4" t="s">
        <v>5879</v>
      </c>
      <c r="E1391" s="4" t="s">
        <v>5868</v>
      </c>
      <c r="F1391" s="4">
        <v>2</v>
      </c>
      <c r="G1391" s="4">
        <v>4</v>
      </c>
      <c r="H1391" s="4" t="s">
        <v>160</v>
      </c>
      <c r="I1391" s="4" t="s">
        <v>161</v>
      </c>
      <c r="J1391" s="4">
        <v>21.8</v>
      </c>
      <c r="K1391" s="4">
        <v>13</v>
      </c>
    </row>
    <row r="1392" spans="1:11">
      <c r="A1392" s="4" t="s">
        <v>162</v>
      </c>
      <c r="B1392" s="4">
        <v>2019</v>
      </c>
      <c r="C1392" s="24">
        <v>43483</v>
      </c>
      <c r="D1392" s="4" t="s">
        <v>5879</v>
      </c>
      <c r="E1392" s="4" t="s">
        <v>5868</v>
      </c>
      <c r="F1392" s="4">
        <v>2</v>
      </c>
      <c r="G1392" s="4">
        <v>5</v>
      </c>
      <c r="H1392" s="4" t="s">
        <v>95</v>
      </c>
      <c r="I1392" s="4" t="s">
        <v>38</v>
      </c>
      <c r="J1392" s="4">
        <v>21.2</v>
      </c>
      <c r="K1392" s="4">
        <v>15</v>
      </c>
    </row>
    <row r="1393" spans="1:11">
      <c r="A1393" s="4" t="s">
        <v>162</v>
      </c>
      <c r="B1393" s="4">
        <v>2019</v>
      </c>
      <c r="C1393" s="24">
        <v>43483</v>
      </c>
      <c r="D1393" s="4" t="s">
        <v>5879</v>
      </c>
      <c r="E1393" s="4" t="s">
        <v>5868</v>
      </c>
      <c r="F1393" s="4">
        <v>2</v>
      </c>
      <c r="G1393" s="4">
        <v>6</v>
      </c>
      <c r="H1393" s="4" t="s">
        <v>191</v>
      </c>
      <c r="I1393" s="4" t="s">
        <v>53</v>
      </c>
      <c r="J1393" s="4">
        <v>23.8</v>
      </c>
      <c r="K1393" s="4">
        <v>17</v>
      </c>
    </row>
    <row r="1394" spans="1:11">
      <c r="A1394" s="4" t="s">
        <v>162</v>
      </c>
      <c r="B1394" s="4">
        <v>2019</v>
      </c>
      <c r="C1394" s="24">
        <v>43483</v>
      </c>
      <c r="D1394" s="4" t="s">
        <v>5879</v>
      </c>
      <c r="E1394" s="4" t="s">
        <v>5869</v>
      </c>
      <c r="F1394" s="4">
        <v>1</v>
      </c>
      <c r="G1394" s="4">
        <v>1</v>
      </c>
      <c r="H1394" s="4" t="s">
        <v>136</v>
      </c>
      <c r="I1394" s="4" t="s">
        <v>25</v>
      </c>
      <c r="J1394" s="4">
        <v>26</v>
      </c>
      <c r="K1394" s="4">
        <v>2</v>
      </c>
    </row>
    <row r="1395" spans="1:11">
      <c r="A1395" s="4" t="s">
        <v>162</v>
      </c>
      <c r="B1395" s="4">
        <v>2019</v>
      </c>
      <c r="C1395" s="24">
        <v>43483</v>
      </c>
      <c r="D1395" s="4" t="s">
        <v>5879</v>
      </c>
      <c r="E1395" s="4" t="s">
        <v>5869</v>
      </c>
      <c r="F1395" s="4">
        <v>1</v>
      </c>
      <c r="G1395" s="4">
        <v>2</v>
      </c>
      <c r="H1395" s="4" t="s">
        <v>150</v>
      </c>
      <c r="I1395" s="4" t="s">
        <v>31</v>
      </c>
      <c r="J1395" s="4">
        <v>30.5</v>
      </c>
      <c r="K1395" s="4">
        <v>3</v>
      </c>
    </row>
    <row r="1396" spans="1:11">
      <c r="A1396" s="4" t="s">
        <v>162</v>
      </c>
      <c r="B1396" s="4">
        <v>2019</v>
      </c>
      <c r="C1396" s="24">
        <v>43483</v>
      </c>
      <c r="D1396" s="4" t="s">
        <v>5879</v>
      </c>
      <c r="E1396" s="4" t="s">
        <v>5869</v>
      </c>
      <c r="F1396" s="4">
        <v>1</v>
      </c>
      <c r="G1396" s="4">
        <v>3</v>
      </c>
      <c r="H1396" s="4" t="s">
        <v>101</v>
      </c>
      <c r="I1396" s="4" t="s">
        <v>47</v>
      </c>
      <c r="J1396" s="4">
        <v>24.9</v>
      </c>
      <c r="K1396" s="4">
        <v>4</v>
      </c>
    </row>
    <row r="1397" spans="1:11">
      <c r="A1397" s="4" t="s">
        <v>162</v>
      </c>
      <c r="B1397" s="4">
        <v>2019</v>
      </c>
      <c r="C1397" s="24">
        <v>43483</v>
      </c>
      <c r="D1397" s="4" t="s">
        <v>5879</v>
      </c>
      <c r="E1397" s="4" t="s">
        <v>5869</v>
      </c>
      <c r="F1397" s="4">
        <v>1</v>
      </c>
      <c r="G1397" s="4">
        <v>4</v>
      </c>
      <c r="H1397" s="4" t="s">
        <v>140</v>
      </c>
      <c r="I1397" s="4" t="s">
        <v>29</v>
      </c>
      <c r="J1397" s="4">
        <v>21.7</v>
      </c>
      <c r="K1397" s="4">
        <v>11</v>
      </c>
    </row>
    <row r="1398" spans="1:11">
      <c r="A1398" s="4" t="s">
        <v>162</v>
      </c>
      <c r="B1398" s="4">
        <v>2019</v>
      </c>
      <c r="C1398" s="24">
        <v>43483</v>
      </c>
      <c r="D1398" s="4" t="s">
        <v>5879</v>
      </c>
      <c r="E1398" s="4" t="s">
        <v>5869</v>
      </c>
      <c r="F1398" s="4">
        <v>1</v>
      </c>
      <c r="G1398" s="4">
        <v>5</v>
      </c>
      <c r="H1398" s="4" t="s">
        <v>83</v>
      </c>
      <c r="I1398" s="4" t="s">
        <v>67</v>
      </c>
      <c r="J1398" s="4">
        <v>26.4</v>
      </c>
      <c r="K1398" s="4">
        <v>8</v>
      </c>
    </row>
    <row r="1399" spans="1:11">
      <c r="A1399" s="4" t="s">
        <v>162</v>
      </c>
      <c r="B1399" s="4">
        <v>2019</v>
      </c>
      <c r="C1399" s="24">
        <v>43483</v>
      </c>
      <c r="D1399" s="4" t="s">
        <v>5879</v>
      </c>
      <c r="E1399" s="4" t="s">
        <v>5869</v>
      </c>
      <c r="F1399" s="4">
        <v>1</v>
      </c>
      <c r="G1399" s="4">
        <v>6</v>
      </c>
      <c r="H1399" s="4" t="s">
        <v>26</v>
      </c>
      <c r="I1399" s="4" t="s">
        <v>27</v>
      </c>
      <c r="J1399" s="4">
        <v>20.6</v>
      </c>
      <c r="K1399" s="4">
        <v>12</v>
      </c>
    </row>
    <row r="1400" spans="1:11">
      <c r="A1400" s="4" t="s">
        <v>162</v>
      </c>
      <c r="B1400" s="4">
        <v>2019</v>
      </c>
      <c r="C1400" s="24">
        <v>43483</v>
      </c>
      <c r="D1400" s="4" t="s">
        <v>5879</v>
      </c>
      <c r="E1400" s="4" t="s">
        <v>5869</v>
      </c>
      <c r="F1400" s="4">
        <v>2</v>
      </c>
      <c r="G1400" s="4">
        <v>1</v>
      </c>
      <c r="H1400" s="4" t="s">
        <v>16</v>
      </c>
      <c r="I1400" s="4" t="s">
        <v>17</v>
      </c>
      <c r="J1400" s="4">
        <v>19.7</v>
      </c>
      <c r="K1400" s="4">
        <v>6</v>
      </c>
    </row>
    <row r="1401" spans="1:11">
      <c r="A1401" s="4" t="s">
        <v>162</v>
      </c>
      <c r="B1401" s="4">
        <v>2019</v>
      </c>
      <c r="C1401" s="24">
        <v>43483</v>
      </c>
      <c r="D1401" s="4" t="s">
        <v>5879</v>
      </c>
      <c r="E1401" s="4" t="s">
        <v>5869</v>
      </c>
      <c r="F1401" s="4">
        <v>2</v>
      </c>
      <c r="G1401" s="4">
        <v>2</v>
      </c>
      <c r="H1401" s="4" t="s">
        <v>80</v>
      </c>
      <c r="I1401" s="4" t="s">
        <v>65</v>
      </c>
      <c r="J1401" s="4">
        <v>31.7</v>
      </c>
      <c r="K1401" s="4">
        <v>1</v>
      </c>
    </row>
    <row r="1402" spans="1:11">
      <c r="A1402" s="4" t="s">
        <v>162</v>
      </c>
      <c r="B1402" s="4">
        <v>2019</v>
      </c>
      <c r="C1402" s="24">
        <v>43483</v>
      </c>
      <c r="D1402" s="4" t="s">
        <v>5879</v>
      </c>
      <c r="E1402" s="4" t="s">
        <v>5869</v>
      </c>
      <c r="F1402" s="4">
        <v>2</v>
      </c>
      <c r="G1402" s="4">
        <v>3</v>
      </c>
      <c r="H1402" s="4" t="s">
        <v>542</v>
      </c>
      <c r="I1402" s="4" t="s">
        <v>36</v>
      </c>
      <c r="J1402" s="4">
        <v>31</v>
      </c>
      <c r="K1402" s="4">
        <v>5</v>
      </c>
    </row>
    <row r="1403" spans="1:11">
      <c r="A1403" s="4" t="s">
        <v>162</v>
      </c>
      <c r="B1403" s="4">
        <v>2019</v>
      </c>
      <c r="C1403" s="24">
        <v>43483</v>
      </c>
      <c r="D1403" s="4" t="s">
        <v>5879</v>
      </c>
      <c r="E1403" s="4" t="s">
        <v>5869</v>
      </c>
      <c r="F1403" s="4">
        <v>2</v>
      </c>
      <c r="G1403" s="4">
        <v>4</v>
      </c>
      <c r="H1403" s="4" t="s">
        <v>138</v>
      </c>
      <c r="I1403" s="4" t="s">
        <v>29</v>
      </c>
      <c r="J1403" s="4">
        <v>29.2</v>
      </c>
      <c r="K1403" s="4">
        <v>7</v>
      </c>
    </row>
    <row r="1404" spans="1:11">
      <c r="A1404" s="4" t="s">
        <v>162</v>
      </c>
      <c r="B1404" s="4">
        <v>2019</v>
      </c>
      <c r="C1404" s="24">
        <v>43483</v>
      </c>
      <c r="D1404" s="4" t="s">
        <v>5879</v>
      </c>
      <c r="E1404" s="4" t="s">
        <v>5869</v>
      </c>
      <c r="F1404" s="4">
        <v>2</v>
      </c>
      <c r="G1404" s="4">
        <v>5</v>
      </c>
      <c r="H1404" s="4" t="s">
        <v>60</v>
      </c>
      <c r="I1404" s="4" t="s">
        <v>61</v>
      </c>
      <c r="J1404" s="4">
        <v>30.5</v>
      </c>
      <c r="K1404" s="4">
        <v>9</v>
      </c>
    </row>
    <row r="1405" spans="1:11">
      <c r="A1405" s="4" t="s">
        <v>162</v>
      </c>
      <c r="B1405" s="4">
        <v>2019</v>
      </c>
      <c r="C1405" s="24">
        <v>43483</v>
      </c>
      <c r="D1405" s="4" t="s">
        <v>5879</v>
      </c>
      <c r="E1405" s="4" t="s">
        <v>5869</v>
      </c>
      <c r="F1405" s="4">
        <v>2</v>
      </c>
      <c r="G1405" s="4">
        <v>6</v>
      </c>
      <c r="H1405" s="4" t="s">
        <v>50</v>
      </c>
      <c r="I1405" s="4" t="s">
        <v>51</v>
      </c>
      <c r="J1405" s="4">
        <v>22.3</v>
      </c>
      <c r="K1405" s="4">
        <v>10</v>
      </c>
    </row>
    <row r="1406" spans="1:11">
      <c r="A1406" s="4" t="s">
        <v>162</v>
      </c>
      <c r="B1406" s="4">
        <v>2019</v>
      </c>
      <c r="C1406" s="24">
        <v>43483</v>
      </c>
      <c r="D1406" s="4" t="s">
        <v>5879</v>
      </c>
      <c r="E1406" s="4" t="s">
        <v>383</v>
      </c>
      <c r="F1406" s="4">
        <v>1</v>
      </c>
      <c r="G1406" s="4">
        <v>1</v>
      </c>
      <c r="H1406" s="4" t="s">
        <v>80</v>
      </c>
      <c r="I1406" s="4" t="s">
        <v>65</v>
      </c>
      <c r="J1406" s="4">
        <v>31.7</v>
      </c>
      <c r="K1406" s="4">
        <v>1</v>
      </c>
    </row>
    <row r="1407" spans="1:11">
      <c r="A1407" s="4" t="s">
        <v>162</v>
      </c>
      <c r="B1407" s="4">
        <v>2019</v>
      </c>
      <c r="C1407" s="24">
        <v>43483</v>
      </c>
      <c r="D1407" s="4" t="s">
        <v>5879</v>
      </c>
      <c r="E1407" s="4" t="s">
        <v>383</v>
      </c>
      <c r="F1407" s="4">
        <v>1</v>
      </c>
      <c r="G1407" s="4">
        <v>2</v>
      </c>
      <c r="H1407" s="4" t="s">
        <v>136</v>
      </c>
      <c r="I1407" s="4" t="s">
        <v>25</v>
      </c>
      <c r="J1407" s="4">
        <v>26</v>
      </c>
      <c r="K1407" s="4">
        <v>2</v>
      </c>
    </row>
    <row r="1408" spans="1:11">
      <c r="A1408" s="4" t="s">
        <v>162</v>
      </c>
      <c r="B1408" s="4">
        <v>2019</v>
      </c>
      <c r="C1408" s="24">
        <v>43483</v>
      </c>
      <c r="D1408" s="4" t="s">
        <v>5879</v>
      </c>
      <c r="E1408" s="4" t="s">
        <v>383</v>
      </c>
      <c r="F1408" s="4">
        <v>1</v>
      </c>
      <c r="G1408" s="4">
        <v>3</v>
      </c>
      <c r="H1408" s="4" t="s">
        <v>150</v>
      </c>
      <c r="I1408" s="4" t="s">
        <v>31</v>
      </c>
      <c r="J1408" s="4">
        <v>30.5</v>
      </c>
      <c r="K1408" s="4">
        <v>3</v>
      </c>
    </row>
    <row r="1409" spans="1:11">
      <c r="A1409" s="4" t="s">
        <v>162</v>
      </c>
      <c r="B1409" s="4">
        <v>2019</v>
      </c>
      <c r="C1409" s="24">
        <v>43483</v>
      </c>
      <c r="D1409" s="4" t="s">
        <v>5879</v>
      </c>
      <c r="E1409" s="4" t="s">
        <v>383</v>
      </c>
      <c r="F1409" s="4">
        <v>1</v>
      </c>
      <c r="G1409" s="4">
        <v>4</v>
      </c>
      <c r="H1409" s="4" t="s">
        <v>101</v>
      </c>
      <c r="I1409" s="4" t="s">
        <v>47</v>
      </c>
      <c r="J1409" s="4">
        <v>24.9</v>
      </c>
      <c r="K1409" s="4">
        <v>4</v>
      </c>
    </row>
    <row r="1410" spans="1:11">
      <c r="A1410" s="4" t="s">
        <v>162</v>
      </c>
      <c r="B1410" s="4">
        <v>2019</v>
      </c>
      <c r="C1410" s="24">
        <v>43483</v>
      </c>
      <c r="D1410" s="4" t="s">
        <v>5879</v>
      </c>
      <c r="E1410" s="4" t="s">
        <v>383</v>
      </c>
      <c r="F1410" s="4">
        <v>1</v>
      </c>
      <c r="G1410" s="4">
        <v>5</v>
      </c>
      <c r="H1410" s="4" t="s">
        <v>542</v>
      </c>
      <c r="I1410" s="4" t="s">
        <v>36</v>
      </c>
      <c r="J1410" s="4">
        <v>31</v>
      </c>
      <c r="K1410" s="4">
        <v>5</v>
      </c>
    </row>
    <row r="1411" spans="1:11">
      <c r="A1411" s="4" t="s">
        <v>162</v>
      </c>
      <c r="B1411" s="4">
        <v>2019</v>
      </c>
      <c r="C1411" s="24">
        <v>43483</v>
      </c>
      <c r="D1411" s="4" t="s">
        <v>5879</v>
      </c>
      <c r="E1411" s="4" t="s">
        <v>383</v>
      </c>
      <c r="F1411" s="4">
        <v>1</v>
      </c>
      <c r="G1411" s="4">
        <v>6</v>
      </c>
      <c r="H1411" s="4" t="s">
        <v>16</v>
      </c>
      <c r="I1411" s="4" t="s">
        <v>17</v>
      </c>
      <c r="J1411" s="4">
        <v>19.7</v>
      </c>
      <c r="K1411" s="4">
        <v>6</v>
      </c>
    </row>
    <row r="1412" spans="1:11">
      <c r="A1412" s="4" t="s">
        <v>162</v>
      </c>
      <c r="B1412" s="4">
        <v>2019</v>
      </c>
      <c r="C1412" s="24">
        <v>43483</v>
      </c>
      <c r="D1412" s="4" t="s">
        <v>5879</v>
      </c>
      <c r="E1412" s="4" t="s">
        <v>383</v>
      </c>
      <c r="F1412" s="4">
        <v>2</v>
      </c>
      <c r="G1412" s="4">
        <v>1</v>
      </c>
      <c r="H1412" s="4" t="s">
        <v>138</v>
      </c>
      <c r="I1412" s="4" t="s">
        <v>29</v>
      </c>
      <c r="J1412" s="4">
        <v>29.2</v>
      </c>
      <c r="K1412" s="4">
        <v>7</v>
      </c>
    </row>
    <row r="1413" spans="1:11">
      <c r="A1413" s="4" t="s">
        <v>162</v>
      </c>
      <c r="B1413" s="4">
        <v>2019</v>
      </c>
      <c r="C1413" s="24">
        <v>43483</v>
      </c>
      <c r="D1413" s="4" t="s">
        <v>5879</v>
      </c>
      <c r="E1413" s="4" t="s">
        <v>383</v>
      </c>
      <c r="F1413" s="4">
        <v>2</v>
      </c>
      <c r="G1413" s="4">
        <v>2</v>
      </c>
      <c r="H1413" s="4" t="s">
        <v>83</v>
      </c>
      <c r="I1413" s="4" t="s">
        <v>67</v>
      </c>
      <c r="J1413" s="4">
        <v>26.4</v>
      </c>
      <c r="K1413" s="4">
        <v>8</v>
      </c>
    </row>
    <row r="1414" spans="1:11">
      <c r="A1414" s="4" t="s">
        <v>162</v>
      </c>
      <c r="B1414" s="4">
        <v>2019</v>
      </c>
      <c r="C1414" s="24">
        <v>43483</v>
      </c>
      <c r="D1414" s="4" t="s">
        <v>5879</v>
      </c>
      <c r="E1414" s="4" t="s">
        <v>383</v>
      </c>
      <c r="F1414" s="4">
        <v>2</v>
      </c>
      <c r="G1414" s="4">
        <v>3</v>
      </c>
      <c r="H1414" s="4" t="s">
        <v>60</v>
      </c>
      <c r="I1414" s="4" t="s">
        <v>61</v>
      </c>
      <c r="J1414" s="4">
        <v>30.5</v>
      </c>
      <c r="K1414" s="4">
        <v>9</v>
      </c>
    </row>
    <row r="1415" spans="1:11">
      <c r="A1415" s="4" t="s">
        <v>162</v>
      </c>
      <c r="B1415" s="4">
        <v>2019</v>
      </c>
      <c r="C1415" s="24">
        <v>43483</v>
      </c>
      <c r="D1415" s="4" t="s">
        <v>5879</v>
      </c>
      <c r="E1415" s="4" t="s">
        <v>383</v>
      </c>
      <c r="F1415" s="4">
        <v>2</v>
      </c>
      <c r="G1415" s="4">
        <v>4</v>
      </c>
      <c r="H1415" s="4" t="s">
        <v>50</v>
      </c>
      <c r="I1415" s="4" t="s">
        <v>51</v>
      </c>
      <c r="J1415" s="4">
        <v>22.3</v>
      </c>
      <c r="K1415" s="4">
        <v>10</v>
      </c>
    </row>
    <row r="1416" spans="1:11">
      <c r="A1416" s="4" t="s">
        <v>162</v>
      </c>
      <c r="B1416" s="4">
        <v>2019</v>
      </c>
      <c r="C1416" s="24">
        <v>43483</v>
      </c>
      <c r="D1416" s="4" t="s">
        <v>5879</v>
      </c>
      <c r="E1416" s="4" t="s">
        <v>383</v>
      </c>
      <c r="F1416" s="4">
        <v>2</v>
      </c>
      <c r="G1416" s="4">
        <v>5</v>
      </c>
      <c r="H1416" s="4" t="s">
        <v>140</v>
      </c>
      <c r="I1416" s="4" t="s">
        <v>29</v>
      </c>
      <c r="J1416" s="4">
        <v>21.7</v>
      </c>
      <c r="K1416" s="4">
        <v>11</v>
      </c>
    </row>
    <row r="1417" spans="1:11">
      <c r="A1417" s="4" t="s">
        <v>162</v>
      </c>
      <c r="B1417" s="4">
        <v>2019</v>
      </c>
      <c r="C1417" s="24">
        <v>43483</v>
      </c>
      <c r="D1417" s="4" t="s">
        <v>5879</v>
      </c>
      <c r="E1417" s="4" t="s">
        <v>383</v>
      </c>
      <c r="F1417" s="4">
        <v>2</v>
      </c>
      <c r="G1417" s="4">
        <v>6</v>
      </c>
      <c r="H1417" s="4" t="s">
        <v>26</v>
      </c>
      <c r="I1417" s="4" t="s">
        <v>27</v>
      </c>
      <c r="J1417" s="4">
        <v>20.6</v>
      </c>
      <c r="K1417" s="4">
        <v>12</v>
      </c>
    </row>
    <row r="1418" spans="1:11">
      <c r="A1418" s="4" t="s">
        <v>185</v>
      </c>
      <c r="B1418" s="4">
        <v>2019</v>
      </c>
      <c r="C1418" s="24">
        <v>43450</v>
      </c>
      <c r="D1418" s="4" t="s">
        <v>5879</v>
      </c>
      <c r="E1418" s="4" t="s">
        <v>595</v>
      </c>
      <c r="F1418" s="4">
        <v>1</v>
      </c>
      <c r="G1418" s="4">
        <v>1</v>
      </c>
      <c r="H1418" s="4" t="s">
        <v>22</v>
      </c>
      <c r="I1418" s="4" t="s">
        <v>15</v>
      </c>
      <c r="J1418" s="4">
        <v>20.9</v>
      </c>
      <c r="K1418" s="4">
        <v>9</v>
      </c>
    </row>
    <row r="1419" spans="1:11">
      <c r="A1419" s="4" t="s">
        <v>185</v>
      </c>
      <c r="B1419" s="4">
        <v>2019</v>
      </c>
      <c r="C1419" s="24">
        <v>43450</v>
      </c>
      <c r="D1419" s="4" t="s">
        <v>5879</v>
      </c>
      <c r="E1419" s="4" t="s">
        <v>595</v>
      </c>
      <c r="F1419" s="4">
        <v>1</v>
      </c>
      <c r="G1419" s="4">
        <v>2</v>
      </c>
      <c r="H1419" s="4" t="s">
        <v>50</v>
      </c>
      <c r="I1419" s="4" t="s">
        <v>51</v>
      </c>
      <c r="J1419" s="4">
        <v>22.2</v>
      </c>
      <c r="K1419" s="4">
        <v>10</v>
      </c>
    </row>
    <row r="1420" spans="1:11">
      <c r="A1420" s="4" t="s">
        <v>185</v>
      </c>
      <c r="B1420" s="4">
        <v>2019</v>
      </c>
      <c r="C1420" s="24">
        <v>43450</v>
      </c>
      <c r="D1420" s="4" t="s">
        <v>5879</v>
      </c>
      <c r="E1420" s="4" t="s">
        <v>595</v>
      </c>
      <c r="F1420" s="4">
        <v>1</v>
      </c>
      <c r="G1420" s="4">
        <v>3</v>
      </c>
      <c r="H1420" s="4" t="s">
        <v>180</v>
      </c>
      <c r="I1420" s="4" t="s">
        <v>27</v>
      </c>
      <c r="J1420" s="4">
        <v>26.4</v>
      </c>
      <c r="K1420" s="4">
        <v>17</v>
      </c>
    </row>
    <row r="1421" spans="1:11">
      <c r="A1421" s="4" t="s">
        <v>185</v>
      </c>
      <c r="B1421" s="4">
        <v>2019</v>
      </c>
      <c r="C1421" s="24">
        <v>43450</v>
      </c>
      <c r="D1421" s="4" t="s">
        <v>5879</v>
      </c>
      <c r="E1421" s="4" t="s">
        <v>595</v>
      </c>
      <c r="F1421" s="4">
        <v>1</v>
      </c>
      <c r="G1421" s="4">
        <v>4</v>
      </c>
      <c r="H1421" s="4" t="s">
        <v>191</v>
      </c>
      <c r="I1421" s="4" t="s">
        <v>53</v>
      </c>
      <c r="J1421" s="4">
        <v>23.7</v>
      </c>
      <c r="K1421" s="4">
        <v>13</v>
      </c>
    </row>
    <row r="1422" spans="1:11">
      <c r="A1422" s="4" t="s">
        <v>185</v>
      </c>
      <c r="B1422" s="4">
        <v>2019</v>
      </c>
      <c r="C1422" s="24">
        <v>43450</v>
      </c>
      <c r="D1422" s="4" t="s">
        <v>5879</v>
      </c>
      <c r="E1422" s="4" t="s">
        <v>595</v>
      </c>
      <c r="F1422" s="4">
        <v>1</v>
      </c>
      <c r="G1422" s="4">
        <v>5</v>
      </c>
      <c r="H1422" s="4" t="s">
        <v>150</v>
      </c>
      <c r="I1422" s="4" t="s">
        <v>31</v>
      </c>
      <c r="J1422" s="4">
        <v>30.4</v>
      </c>
      <c r="K1422" s="4">
        <v>13</v>
      </c>
    </row>
    <row r="1423" spans="1:11">
      <c r="A1423" s="4" t="s">
        <v>185</v>
      </c>
      <c r="B1423" s="4">
        <v>2019</v>
      </c>
      <c r="C1423" s="24">
        <v>43450</v>
      </c>
      <c r="D1423" s="4" t="s">
        <v>5879</v>
      </c>
      <c r="E1423" s="4" t="s">
        <v>595</v>
      </c>
      <c r="F1423" s="4">
        <v>1</v>
      </c>
      <c r="G1423" s="4">
        <v>6</v>
      </c>
      <c r="H1423" s="4" t="s">
        <v>16</v>
      </c>
      <c r="I1423" s="4" t="s">
        <v>17</v>
      </c>
      <c r="J1423" s="4">
        <v>19.600000000000001</v>
      </c>
      <c r="K1423" s="4">
        <v>13</v>
      </c>
    </row>
    <row r="1424" spans="1:11">
      <c r="A1424" s="4" t="s">
        <v>185</v>
      </c>
      <c r="B1424" s="4">
        <v>2019</v>
      </c>
      <c r="C1424" s="24">
        <v>43450</v>
      </c>
      <c r="D1424" s="4" t="s">
        <v>5879</v>
      </c>
      <c r="E1424" s="4" t="s">
        <v>595</v>
      </c>
      <c r="F1424" s="4">
        <v>2</v>
      </c>
      <c r="G1424" s="4">
        <v>1</v>
      </c>
      <c r="H1424" s="4" t="s">
        <v>34</v>
      </c>
      <c r="I1424" s="4" t="s">
        <v>19</v>
      </c>
      <c r="J1424" s="4">
        <v>31.4</v>
      </c>
      <c r="K1424" s="4">
        <v>7</v>
      </c>
    </row>
    <row r="1425" spans="1:11">
      <c r="A1425" s="4" t="s">
        <v>185</v>
      </c>
      <c r="B1425" s="4">
        <v>2019</v>
      </c>
      <c r="C1425" s="24">
        <v>43450</v>
      </c>
      <c r="D1425" s="4" t="s">
        <v>5879</v>
      </c>
      <c r="E1425" s="4" t="s">
        <v>595</v>
      </c>
      <c r="F1425" s="4">
        <v>2</v>
      </c>
      <c r="G1425" s="4">
        <v>2</v>
      </c>
      <c r="H1425" s="4" t="s">
        <v>5882</v>
      </c>
      <c r="I1425" s="4" t="s">
        <v>123</v>
      </c>
      <c r="J1425" s="4">
        <v>36</v>
      </c>
      <c r="K1425" s="4">
        <v>12</v>
      </c>
    </row>
    <row r="1426" spans="1:11">
      <c r="A1426" s="4" t="s">
        <v>185</v>
      </c>
      <c r="B1426" s="4">
        <v>2019</v>
      </c>
      <c r="C1426" s="24">
        <v>43450</v>
      </c>
      <c r="D1426" s="4" t="s">
        <v>5879</v>
      </c>
      <c r="E1426" s="4" t="s">
        <v>595</v>
      </c>
      <c r="F1426" s="4">
        <v>2</v>
      </c>
      <c r="G1426" s="4">
        <v>3</v>
      </c>
      <c r="H1426" s="4" t="s">
        <v>52</v>
      </c>
      <c r="I1426" s="4" t="s">
        <v>53</v>
      </c>
      <c r="J1426" s="4">
        <v>21.8</v>
      </c>
      <c r="K1426" s="4">
        <v>21</v>
      </c>
    </row>
    <row r="1427" spans="1:11">
      <c r="A1427" s="4" t="s">
        <v>185</v>
      </c>
      <c r="B1427" s="4">
        <v>2019</v>
      </c>
      <c r="C1427" s="24">
        <v>43450</v>
      </c>
      <c r="D1427" s="4" t="s">
        <v>5879</v>
      </c>
      <c r="E1427" s="4" t="s">
        <v>595</v>
      </c>
      <c r="F1427" s="4">
        <v>2</v>
      </c>
      <c r="G1427" s="4">
        <v>4</v>
      </c>
      <c r="H1427" s="4" t="s">
        <v>132</v>
      </c>
      <c r="I1427" s="4" t="s">
        <v>65</v>
      </c>
      <c r="J1427" s="4">
        <v>28.4</v>
      </c>
      <c r="K1427" s="4">
        <v>11</v>
      </c>
    </row>
    <row r="1428" spans="1:11">
      <c r="A1428" s="4" t="s">
        <v>185</v>
      </c>
      <c r="B1428" s="4">
        <v>2019</v>
      </c>
      <c r="C1428" s="24">
        <v>43450</v>
      </c>
      <c r="D1428" s="4" t="s">
        <v>5879</v>
      </c>
      <c r="E1428" s="4" t="s">
        <v>595</v>
      </c>
      <c r="F1428" s="4">
        <v>2</v>
      </c>
      <c r="G1428" s="4">
        <v>5</v>
      </c>
      <c r="H1428" s="4" t="s">
        <v>167</v>
      </c>
      <c r="I1428" s="4" t="s">
        <v>121</v>
      </c>
      <c r="J1428" s="4">
        <v>26</v>
      </c>
      <c r="K1428" s="4">
        <v>17</v>
      </c>
    </row>
    <row r="1429" spans="1:11">
      <c r="A1429" s="4" t="s">
        <v>185</v>
      </c>
      <c r="B1429" s="4">
        <v>2019</v>
      </c>
      <c r="C1429" s="24">
        <v>43450</v>
      </c>
      <c r="D1429" s="4" t="s">
        <v>5879</v>
      </c>
      <c r="E1429" s="4" t="s">
        <v>595</v>
      </c>
      <c r="F1429" s="4">
        <v>2</v>
      </c>
      <c r="G1429" s="4">
        <v>6</v>
      </c>
      <c r="H1429" s="4" t="s">
        <v>136</v>
      </c>
      <c r="I1429" s="4" t="s">
        <v>25</v>
      </c>
      <c r="J1429" s="4">
        <v>25.9</v>
      </c>
      <c r="K1429" s="4">
        <v>4</v>
      </c>
    </row>
    <row r="1430" spans="1:11">
      <c r="A1430" s="4" t="s">
        <v>185</v>
      </c>
      <c r="B1430" s="4">
        <v>2019</v>
      </c>
      <c r="C1430" s="24">
        <v>43450</v>
      </c>
      <c r="D1430" s="4" t="s">
        <v>5879</v>
      </c>
      <c r="E1430" s="4" t="s">
        <v>595</v>
      </c>
      <c r="F1430" s="4">
        <v>3</v>
      </c>
      <c r="G1430" s="4">
        <v>1</v>
      </c>
      <c r="H1430" s="4" t="s">
        <v>135</v>
      </c>
      <c r="I1430" s="4" t="s">
        <v>36</v>
      </c>
      <c r="J1430" s="4">
        <v>28</v>
      </c>
      <c r="K1430" s="4">
        <v>1</v>
      </c>
    </row>
    <row r="1431" spans="1:11">
      <c r="A1431" s="4" t="s">
        <v>185</v>
      </c>
      <c r="B1431" s="4">
        <v>2019</v>
      </c>
      <c r="C1431" s="24">
        <v>43450</v>
      </c>
      <c r="D1431" s="4" t="s">
        <v>5879</v>
      </c>
      <c r="E1431" s="4" t="s">
        <v>595</v>
      </c>
      <c r="F1431" s="4">
        <v>3</v>
      </c>
      <c r="G1431" s="4">
        <v>2</v>
      </c>
      <c r="H1431" s="4" t="s">
        <v>20</v>
      </c>
      <c r="I1431" s="4" t="s">
        <v>21</v>
      </c>
      <c r="J1431" s="4">
        <v>23.3</v>
      </c>
      <c r="K1431" s="4">
        <v>6</v>
      </c>
    </row>
    <row r="1432" spans="1:11">
      <c r="A1432" s="4" t="s">
        <v>185</v>
      </c>
      <c r="B1432" s="4">
        <v>2019</v>
      </c>
      <c r="C1432" s="24">
        <v>43450</v>
      </c>
      <c r="D1432" s="4" t="s">
        <v>5879</v>
      </c>
      <c r="E1432" s="4" t="s">
        <v>595</v>
      </c>
      <c r="F1432" s="4">
        <v>3</v>
      </c>
      <c r="G1432" s="4">
        <v>3</v>
      </c>
      <c r="H1432" s="4" t="s">
        <v>43</v>
      </c>
      <c r="I1432" s="4" t="s">
        <v>44</v>
      </c>
      <c r="J1432" s="4">
        <v>26.1</v>
      </c>
      <c r="K1432" s="4">
        <v>17</v>
      </c>
    </row>
    <row r="1433" spans="1:11">
      <c r="A1433" s="4" t="s">
        <v>185</v>
      </c>
      <c r="B1433" s="4">
        <v>2019</v>
      </c>
      <c r="C1433" s="24">
        <v>43450</v>
      </c>
      <c r="D1433" s="4" t="s">
        <v>5879</v>
      </c>
      <c r="E1433" s="4" t="s">
        <v>595</v>
      </c>
      <c r="F1433" s="4">
        <v>3</v>
      </c>
      <c r="G1433" s="4">
        <v>4</v>
      </c>
      <c r="H1433" s="4" t="s">
        <v>101</v>
      </c>
      <c r="I1433" s="4" t="s">
        <v>47</v>
      </c>
      <c r="J1433" s="4">
        <v>24.8</v>
      </c>
      <c r="K1433" s="4">
        <v>3</v>
      </c>
    </row>
    <row r="1434" spans="1:11">
      <c r="A1434" s="4" t="s">
        <v>185</v>
      </c>
      <c r="B1434" s="4">
        <v>2019</v>
      </c>
      <c r="C1434" s="24">
        <v>43450</v>
      </c>
      <c r="D1434" s="4" t="s">
        <v>5879</v>
      </c>
      <c r="E1434" s="4" t="s">
        <v>595</v>
      </c>
      <c r="F1434" s="4">
        <v>3</v>
      </c>
      <c r="G1434" s="4">
        <v>5</v>
      </c>
      <c r="H1434" s="4" t="s">
        <v>149</v>
      </c>
      <c r="I1434" s="4" t="s">
        <v>56</v>
      </c>
      <c r="J1434" s="4">
        <v>28.7</v>
      </c>
      <c r="K1434" s="4">
        <v>13</v>
      </c>
    </row>
    <row r="1435" spans="1:11">
      <c r="A1435" s="4" t="s">
        <v>185</v>
      </c>
      <c r="B1435" s="4">
        <v>2019</v>
      </c>
      <c r="C1435" s="24">
        <v>43450</v>
      </c>
      <c r="D1435" s="4" t="s">
        <v>5879</v>
      </c>
      <c r="E1435" s="4" t="s">
        <v>595</v>
      </c>
      <c r="F1435" s="4">
        <v>3</v>
      </c>
      <c r="G1435" s="4">
        <v>6</v>
      </c>
      <c r="H1435" s="4" t="s">
        <v>160</v>
      </c>
      <c r="I1435" s="4" t="s">
        <v>161</v>
      </c>
      <c r="J1435" s="4">
        <v>21.7</v>
      </c>
      <c r="K1435" s="4">
        <v>21</v>
      </c>
    </row>
    <row r="1436" spans="1:11">
      <c r="A1436" s="4" t="s">
        <v>185</v>
      </c>
      <c r="B1436" s="4">
        <v>2019</v>
      </c>
      <c r="C1436" s="24">
        <v>43450</v>
      </c>
      <c r="D1436" s="4" t="s">
        <v>5879</v>
      </c>
      <c r="E1436" s="4" t="s">
        <v>595</v>
      </c>
      <c r="F1436" s="4">
        <v>4</v>
      </c>
      <c r="G1436" s="4">
        <v>1</v>
      </c>
      <c r="H1436" s="4" t="s">
        <v>178</v>
      </c>
      <c r="I1436" s="4" t="s">
        <v>159</v>
      </c>
      <c r="J1436" s="4">
        <v>26.9</v>
      </c>
      <c r="K1436" s="4">
        <v>6</v>
      </c>
    </row>
    <row r="1437" spans="1:11">
      <c r="A1437" s="4" t="s">
        <v>185</v>
      </c>
      <c r="B1437" s="4">
        <v>2019</v>
      </c>
      <c r="C1437" s="24">
        <v>43450</v>
      </c>
      <c r="D1437" s="4" t="s">
        <v>5879</v>
      </c>
      <c r="E1437" s="4" t="s">
        <v>595</v>
      </c>
      <c r="F1437" s="4">
        <v>4</v>
      </c>
      <c r="G1437" s="4">
        <v>2</v>
      </c>
      <c r="H1437" s="4" t="s">
        <v>113</v>
      </c>
      <c r="I1437" s="4" t="s">
        <v>121</v>
      </c>
      <c r="J1437" s="4">
        <v>24.1</v>
      </c>
      <c r="K1437" s="4">
        <v>2</v>
      </c>
    </row>
    <row r="1438" spans="1:11">
      <c r="A1438" s="4" t="s">
        <v>185</v>
      </c>
      <c r="B1438" s="4">
        <v>2019</v>
      </c>
      <c r="C1438" s="24">
        <v>43450</v>
      </c>
      <c r="D1438" s="4" t="s">
        <v>5879</v>
      </c>
      <c r="E1438" s="4" t="s">
        <v>595</v>
      </c>
      <c r="F1438" s="4">
        <v>4</v>
      </c>
      <c r="G1438" s="4">
        <v>3</v>
      </c>
      <c r="H1438" s="4" t="s">
        <v>5883</v>
      </c>
      <c r="I1438" s="4" t="s">
        <v>49</v>
      </c>
      <c r="J1438" s="4">
        <v>20.5</v>
      </c>
      <c r="K1438" s="4">
        <v>17</v>
      </c>
    </row>
    <row r="1439" spans="1:11">
      <c r="A1439" s="4" t="s">
        <v>185</v>
      </c>
      <c r="B1439" s="4">
        <v>2019</v>
      </c>
      <c r="C1439" s="24">
        <v>43450</v>
      </c>
      <c r="D1439" s="4" t="s">
        <v>5879</v>
      </c>
      <c r="E1439" s="4" t="s">
        <v>595</v>
      </c>
      <c r="F1439" s="4">
        <v>4</v>
      </c>
      <c r="G1439" s="4">
        <v>4</v>
      </c>
      <c r="H1439" s="4" t="s">
        <v>84</v>
      </c>
      <c r="I1439" s="4" t="s">
        <v>85</v>
      </c>
      <c r="J1439" s="4">
        <v>26.1</v>
      </c>
      <c r="K1439" s="4">
        <v>21</v>
      </c>
    </row>
    <row r="1440" spans="1:11">
      <c r="A1440" s="4" t="s">
        <v>185</v>
      </c>
      <c r="B1440" s="4">
        <v>2019</v>
      </c>
      <c r="C1440" s="24">
        <v>43450</v>
      </c>
      <c r="D1440" s="4" t="s">
        <v>5879</v>
      </c>
      <c r="E1440" s="4" t="s">
        <v>595</v>
      </c>
      <c r="F1440" s="4">
        <v>4</v>
      </c>
      <c r="G1440" s="4">
        <v>5</v>
      </c>
      <c r="H1440" s="4" t="s">
        <v>137</v>
      </c>
      <c r="I1440" s="4" t="s">
        <v>38</v>
      </c>
      <c r="J1440" s="4">
        <v>27.9</v>
      </c>
      <c r="K1440" s="4">
        <v>8</v>
      </c>
    </row>
    <row r="1441" spans="1:11">
      <c r="A1441" s="4" t="s">
        <v>185</v>
      </c>
      <c r="B1441" s="4">
        <v>2019</v>
      </c>
      <c r="C1441" s="24">
        <v>43450</v>
      </c>
      <c r="D1441" s="4" t="s">
        <v>5879</v>
      </c>
      <c r="E1441" s="4" t="s">
        <v>595</v>
      </c>
      <c r="F1441" s="4">
        <v>4</v>
      </c>
      <c r="G1441" s="4">
        <v>6</v>
      </c>
      <c r="H1441" s="4" t="s">
        <v>142</v>
      </c>
      <c r="I1441" s="4" t="s">
        <v>61</v>
      </c>
      <c r="J1441" s="4">
        <v>26.5</v>
      </c>
      <c r="K1441" s="4">
        <v>21</v>
      </c>
    </row>
    <row r="1442" spans="1:11">
      <c r="A1442" s="4" t="s">
        <v>185</v>
      </c>
      <c r="B1442" s="4">
        <v>2019</v>
      </c>
      <c r="C1442" s="24">
        <v>43450</v>
      </c>
      <c r="D1442" s="4" t="s">
        <v>5879</v>
      </c>
      <c r="E1442" s="4" t="s">
        <v>5868</v>
      </c>
      <c r="F1442" s="4">
        <v>1</v>
      </c>
      <c r="G1442" s="4">
        <v>1</v>
      </c>
      <c r="H1442" s="4" t="s">
        <v>136</v>
      </c>
      <c r="I1442" s="4" t="s">
        <v>25</v>
      </c>
      <c r="J1442" s="4">
        <v>25.9</v>
      </c>
      <c r="K1442" s="4">
        <v>4</v>
      </c>
    </row>
    <row r="1443" spans="1:11">
      <c r="A1443" s="4" t="s">
        <v>185</v>
      </c>
      <c r="B1443" s="4">
        <v>2019</v>
      </c>
      <c r="C1443" s="24">
        <v>43450</v>
      </c>
      <c r="D1443" s="4" t="s">
        <v>5879</v>
      </c>
      <c r="E1443" s="4" t="s">
        <v>5868</v>
      </c>
      <c r="F1443" s="4">
        <v>1</v>
      </c>
      <c r="G1443" s="4">
        <v>2</v>
      </c>
      <c r="H1443" s="4" t="s">
        <v>149</v>
      </c>
      <c r="I1443" s="4" t="s">
        <v>56</v>
      </c>
      <c r="J1443" s="4">
        <v>28.7</v>
      </c>
      <c r="K1443" s="4">
        <v>13</v>
      </c>
    </row>
    <row r="1444" spans="1:11">
      <c r="A1444" s="4" t="s">
        <v>185</v>
      </c>
      <c r="B1444" s="4">
        <v>2019</v>
      </c>
      <c r="C1444" s="24">
        <v>43450</v>
      </c>
      <c r="D1444" s="4" t="s">
        <v>5879</v>
      </c>
      <c r="E1444" s="4" t="s">
        <v>5868</v>
      </c>
      <c r="F1444" s="4">
        <v>1</v>
      </c>
      <c r="G1444" s="4">
        <v>3</v>
      </c>
      <c r="H1444" s="4" t="s">
        <v>180</v>
      </c>
      <c r="I1444" s="4" t="s">
        <v>27</v>
      </c>
      <c r="J1444" s="4">
        <v>26.4</v>
      </c>
      <c r="K1444" s="4">
        <v>17</v>
      </c>
    </row>
    <row r="1445" spans="1:11">
      <c r="A1445" s="4" t="s">
        <v>185</v>
      </c>
      <c r="B1445" s="4">
        <v>2019</v>
      </c>
      <c r="C1445" s="24">
        <v>43450</v>
      </c>
      <c r="D1445" s="4" t="s">
        <v>5879</v>
      </c>
      <c r="E1445" s="4" t="s">
        <v>5868</v>
      </c>
      <c r="F1445" s="4">
        <v>1</v>
      </c>
      <c r="G1445" s="4">
        <v>4</v>
      </c>
      <c r="H1445" s="4" t="s">
        <v>84</v>
      </c>
      <c r="I1445" s="4" t="s">
        <v>85</v>
      </c>
      <c r="J1445" s="4">
        <v>26.1</v>
      </c>
      <c r="K1445" s="4">
        <v>21</v>
      </c>
    </row>
    <row r="1446" spans="1:11">
      <c r="A1446" s="4" t="s">
        <v>185</v>
      </c>
      <c r="B1446" s="4">
        <v>2019</v>
      </c>
      <c r="C1446" s="24">
        <v>43450</v>
      </c>
      <c r="D1446" s="4" t="s">
        <v>5879</v>
      </c>
      <c r="E1446" s="4" t="s">
        <v>5868</v>
      </c>
      <c r="F1446" s="4">
        <v>2</v>
      </c>
      <c r="G1446" s="4">
        <v>1</v>
      </c>
      <c r="H1446" s="4" t="s">
        <v>101</v>
      </c>
      <c r="I1446" s="4" t="s">
        <v>47</v>
      </c>
      <c r="J1446" s="4">
        <v>24.8</v>
      </c>
      <c r="K1446" s="4">
        <v>3</v>
      </c>
    </row>
    <row r="1447" spans="1:11">
      <c r="A1447" s="4" t="s">
        <v>185</v>
      </c>
      <c r="B1447" s="4">
        <v>2019</v>
      </c>
      <c r="C1447" s="24">
        <v>43450</v>
      </c>
      <c r="D1447" s="4" t="s">
        <v>5879</v>
      </c>
      <c r="E1447" s="4" t="s">
        <v>5868</v>
      </c>
      <c r="F1447" s="4">
        <v>2</v>
      </c>
      <c r="G1447" s="4">
        <v>2</v>
      </c>
      <c r="H1447" s="4" t="s">
        <v>16</v>
      </c>
      <c r="I1447" s="4" t="s">
        <v>17</v>
      </c>
      <c r="J1447" s="4">
        <v>19.600000000000001</v>
      </c>
      <c r="K1447" s="4">
        <v>13</v>
      </c>
    </row>
    <row r="1448" spans="1:11">
      <c r="A1448" s="4" t="s">
        <v>185</v>
      </c>
      <c r="B1448" s="4">
        <v>2019</v>
      </c>
      <c r="C1448" s="24">
        <v>43450</v>
      </c>
      <c r="D1448" s="4" t="s">
        <v>5879</v>
      </c>
      <c r="E1448" s="4" t="s">
        <v>5868</v>
      </c>
      <c r="F1448" s="4">
        <v>2</v>
      </c>
      <c r="G1448" s="4">
        <v>3</v>
      </c>
      <c r="H1448" s="4" t="s">
        <v>167</v>
      </c>
      <c r="I1448" s="4" t="s">
        <v>121</v>
      </c>
      <c r="J1448" s="4">
        <v>26</v>
      </c>
      <c r="K1448" s="4">
        <v>17</v>
      </c>
    </row>
    <row r="1449" spans="1:11">
      <c r="A1449" s="4" t="s">
        <v>185</v>
      </c>
      <c r="B1449" s="4">
        <v>2019</v>
      </c>
      <c r="C1449" s="24">
        <v>43450</v>
      </c>
      <c r="D1449" s="4" t="s">
        <v>5879</v>
      </c>
      <c r="E1449" s="4" t="s">
        <v>5868</v>
      </c>
      <c r="F1449" s="4">
        <v>2</v>
      </c>
      <c r="G1449" s="4">
        <v>4</v>
      </c>
      <c r="H1449" s="4" t="s">
        <v>52</v>
      </c>
      <c r="I1449" s="4" t="s">
        <v>53</v>
      </c>
      <c r="J1449" s="4">
        <v>21.8</v>
      </c>
      <c r="K1449" s="4">
        <v>21</v>
      </c>
    </row>
    <row r="1450" spans="1:11">
      <c r="A1450" s="4" t="s">
        <v>185</v>
      </c>
      <c r="B1450" s="4">
        <v>2019</v>
      </c>
      <c r="C1450" s="24">
        <v>43450</v>
      </c>
      <c r="D1450" s="4" t="s">
        <v>5879</v>
      </c>
      <c r="E1450" s="4" t="s">
        <v>5868</v>
      </c>
      <c r="F1450" s="4">
        <v>3</v>
      </c>
      <c r="G1450" s="4">
        <v>1</v>
      </c>
      <c r="H1450" s="4" t="s">
        <v>132</v>
      </c>
      <c r="I1450" s="4" t="s">
        <v>65</v>
      </c>
      <c r="J1450" s="4">
        <v>28.4</v>
      </c>
      <c r="K1450" s="4">
        <v>11</v>
      </c>
    </row>
    <row r="1451" spans="1:11">
      <c r="A1451" s="4" t="s">
        <v>185</v>
      </c>
      <c r="B1451" s="4">
        <v>2019</v>
      </c>
      <c r="C1451" s="24">
        <v>43450</v>
      </c>
      <c r="D1451" s="4" t="s">
        <v>5879</v>
      </c>
      <c r="E1451" s="4" t="s">
        <v>5868</v>
      </c>
      <c r="F1451" s="4">
        <v>3</v>
      </c>
      <c r="G1451" s="4">
        <v>2</v>
      </c>
      <c r="H1451" s="4" t="s">
        <v>150</v>
      </c>
      <c r="I1451" s="4" t="s">
        <v>31</v>
      </c>
      <c r="J1451" s="4">
        <v>30.4</v>
      </c>
      <c r="K1451" s="4">
        <v>13</v>
      </c>
    </row>
    <row r="1452" spans="1:11">
      <c r="A1452" s="4" t="s">
        <v>185</v>
      </c>
      <c r="B1452" s="4">
        <v>2019</v>
      </c>
      <c r="C1452" s="24">
        <v>43450</v>
      </c>
      <c r="D1452" s="4" t="s">
        <v>5879</v>
      </c>
      <c r="E1452" s="4" t="s">
        <v>5868</v>
      </c>
      <c r="F1452" s="4">
        <v>3</v>
      </c>
      <c r="G1452" s="4">
        <v>3</v>
      </c>
      <c r="H1452" s="4" t="s">
        <v>43</v>
      </c>
      <c r="I1452" s="4" t="s">
        <v>44</v>
      </c>
      <c r="J1452" s="4">
        <v>26.1</v>
      </c>
      <c r="K1452" s="4">
        <v>17</v>
      </c>
    </row>
    <row r="1453" spans="1:11">
      <c r="A1453" s="4" t="s">
        <v>185</v>
      </c>
      <c r="B1453" s="4">
        <v>2019</v>
      </c>
      <c r="C1453" s="24">
        <v>43450</v>
      </c>
      <c r="D1453" s="4" t="s">
        <v>5879</v>
      </c>
      <c r="E1453" s="4" t="s">
        <v>5868</v>
      </c>
      <c r="F1453" s="4">
        <v>3</v>
      </c>
      <c r="G1453" s="4">
        <v>4</v>
      </c>
      <c r="H1453" s="4" t="s">
        <v>142</v>
      </c>
      <c r="I1453" s="4" t="s">
        <v>61</v>
      </c>
      <c r="J1453" s="4">
        <v>26.5</v>
      </c>
      <c r="K1453" s="4">
        <v>21</v>
      </c>
    </row>
    <row r="1454" spans="1:11">
      <c r="A1454" s="4" t="s">
        <v>185</v>
      </c>
      <c r="B1454" s="4">
        <v>2019</v>
      </c>
      <c r="C1454" s="24">
        <v>43450</v>
      </c>
      <c r="D1454" s="4" t="s">
        <v>5879</v>
      </c>
      <c r="E1454" s="4" t="s">
        <v>5868</v>
      </c>
      <c r="F1454" s="4">
        <v>4</v>
      </c>
      <c r="G1454" s="4">
        <v>1</v>
      </c>
      <c r="H1454" s="4" t="s">
        <v>137</v>
      </c>
      <c r="I1454" s="4" t="s">
        <v>38</v>
      </c>
      <c r="J1454" s="4">
        <v>27.9</v>
      </c>
      <c r="K1454" s="4">
        <v>8</v>
      </c>
    </row>
    <row r="1455" spans="1:11">
      <c r="A1455" s="4" t="s">
        <v>185</v>
      </c>
      <c r="B1455" s="4">
        <v>2019</v>
      </c>
      <c r="C1455" s="24">
        <v>43450</v>
      </c>
      <c r="D1455" s="4" t="s">
        <v>5879</v>
      </c>
      <c r="E1455" s="4" t="s">
        <v>5868</v>
      </c>
      <c r="F1455" s="4">
        <v>4</v>
      </c>
      <c r="G1455" s="4">
        <v>2</v>
      </c>
      <c r="H1455" s="4" t="s">
        <v>191</v>
      </c>
      <c r="I1455" s="4" t="s">
        <v>53</v>
      </c>
      <c r="J1455" s="4">
        <v>23.7</v>
      </c>
      <c r="K1455" s="4">
        <v>13</v>
      </c>
    </row>
    <row r="1456" spans="1:11">
      <c r="A1456" s="4" t="s">
        <v>185</v>
      </c>
      <c r="B1456" s="4">
        <v>2019</v>
      </c>
      <c r="C1456" s="24">
        <v>43450</v>
      </c>
      <c r="D1456" s="4" t="s">
        <v>5879</v>
      </c>
      <c r="E1456" s="4" t="s">
        <v>5868</v>
      </c>
      <c r="F1456" s="4">
        <v>4</v>
      </c>
      <c r="G1456" s="4">
        <v>3</v>
      </c>
      <c r="H1456" s="4" t="s">
        <v>5883</v>
      </c>
      <c r="I1456" s="4" t="s">
        <v>49</v>
      </c>
      <c r="J1456" s="4">
        <v>20.5</v>
      </c>
      <c r="K1456" s="4">
        <v>17</v>
      </c>
    </row>
    <row r="1457" spans="1:11">
      <c r="A1457" s="4" t="s">
        <v>185</v>
      </c>
      <c r="B1457" s="4">
        <v>2019</v>
      </c>
      <c r="C1457" s="24">
        <v>43450</v>
      </c>
      <c r="D1457" s="4" t="s">
        <v>5879</v>
      </c>
      <c r="E1457" s="4" t="s">
        <v>5868</v>
      </c>
      <c r="F1457" s="4">
        <v>4</v>
      </c>
      <c r="G1457" s="4">
        <v>4</v>
      </c>
      <c r="H1457" s="4" t="s">
        <v>160</v>
      </c>
      <c r="I1457" s="4" t="s">
        <v>161</v>
      </c>
      <c r="J1457" s="4">
        <v>21.7</v>
      </c>
      <c r="K1457" s="4">
        <v>21</v>
      </c>
    </row>
    <row r="1458" spans="1:11">
      <c r="A1458" s="4" t="s">
        <v>185</v>
      </c>
      <c r="B1458" s="4">
        <v>2019</v>
      </c>
      <c r="C1458" s="24">
        <v>43450</v>
      </c>
      <c r="D1458" s="4" t="s">
        <v>5879</v>
      </c>
      <c r="E1458" s="4" t="s">
        <v>5869</v>
      </c>
      <c r="F1458" s="4">
        <v>1</v>
      </c>
      <c r="G1458" s="4">
        <v>1</v>
      </c>
      <c r="H1458" s="4" t="s">
        <v>20</v>
      </c>
      <c r="I1458" s="4" t="s">
        <v>21</v>
      </c>
      <c r="J1458" s="4">
        <v>23.3</v>
      </c>
      <c r="K1458" s="4">
        <v>6</v>
      </c>
    </row>
    <row r="1459" spans="1:11">
      <c r="A1459" s="4" t="s">
        <v>185</v>
      </c>
      <c r="B1459" s="4">
        <v>2019</v>
      </c>
      <c r="C1459" s="24">
        <v>43450</v>
      </c>
      <c r="D1459" s="4" t="s">
        <v>5879</v>
      </c>
      <c r="E1459" s="4" t="s">
        <v>5869</v>
      </c>
      <c r="F1459" s="4">
        <v>1</v>
      </c>
      <c r="G1459" s="4">
        <v>2</v>
      </c>
      <c r="H1459" s="4" t="s">
        <v>178</v>
      </c>
      <c r="I1459" s="4" t="s">
        <v>159</v>
      </c>
      <c r="J1459" s="4">
        <v>26.9</v>
      </c>
      <c r="K1459" s="4">
        <v>6</v>
      </c>
    </row>
    <row r="1460" spans="1:11">
      <c r="A1460" s="4" t="s">
        <v>185</v>
      </c>
      <c r="B1460" s="4">
        <v>2019</v>
      </c>
      <c r="C1460" s="24">
        <v>43450</v>
      </c>
      <c r="D1460" s="4" t="s">
        <v>5879</v>
      </c>
      <c r="E1460" s="4" t="s">
        <v>5869</v>
      </c>
      <c r="F1460" s="4">
        <v>1</v>
      </c>
      <c r="G1460" s="4">
        <v>3</v>
      </c>
      <c r="H1460" s="4" t="s">
        <v>136</v>
      </c>
      <c r="I1460" s="4" t="s">
        <v>25</v>
      </c>
      <c r="J1460" s="4">
        <v>25.9</v>
      </c>
      <c r="K1460" s="4">
        <v>4</v>
      </c>
    </row>
    <row r="1461" spans="1:11">
      <c r="A1461" s="4" t="s">
        <v>185</v>
      </c>
      <c r="B1461" s="4">
        <v>2019</v>
      </c>
      <c r="C1461" s="24">
        <v>43450</v>
      </c>
      <c r="D1461" s="4" t="s">
        <v>5879</v>
      </c>
      <c r="E1461" s="4" t="s">
        <v>5869</v>
      </c>
      <c r="F1461" s="4">
        <v>1</v>
      </c>
      <c r="G1461" s="4">
        <v>4</v>
      </c>
      <c r="H1461" s="4" t="s">
        <v>137</v>
      </c>
      <c r="I1461" s="4" t="s">
        <v>38</v>
      </c>
      <c r="J1461" s="4">
        <v>27.9</v>
      </c>
      <c r="K1461" s="4">
        <v>8</v>
      </c>
    </row>
    <row r="1462" spans="1:11">
      <c r="A1462" s="4" t="s">
        <v>185</v>
      </c>
      <c r="B1462" s="4">
        <v>2019</v>
      </c>
      <c r="C1462" s="24">
        <v>43450</v>
      </c>
      <c r="D1462" s="4" t="s">
        <v>5879</v>
      </c>
      <c r="E1462" s="4" t="s">
        <v>5869</v>
      </c>
      <c r="F1462" s="4">
        <v>1</v>
      </c>
      <c r="G1462" s="4">
        <v>5</v>
      </c>
      <c r="H1462" s="4" t="s">
        <v>5882</v>
      </c>
      <c r="I1462" s="4" t="s">
        <v>123</v>
      </c>
      <c r="J1462" s="4">
        <v>36</v>
      </c>
      <c r="K1462" s="4">
        <v>12</v>
      </c>
    </row>
    <row r="1463" spans="1:11">
      <c r="A1463" s="4" t="s">
        <v>185</v>
      </c>
      <c r="B1463" s="4">
        <v>2019</v>
      </c>
      <c r="C1463" s="24">
        <v>43450</v>
      </c>
      <c r="D1463" s="4" t="s">
        <v>5879</v>
      </c>
      <c r="E1463" s="4" t="s">
        <v>5869</v>
      </c>
      <c r="F1463" s="4">
        <v>1</v>
      </c>
      <c r="G1463" s="4">
        <v>6</v>
      </c>
      <c r="H1463" s="4" t="s">
        <v>22</v>
      </c>
      <c r="I1463" s="4" t="s">
        <v>15</v>
      </c>
      <c r="J1463" s="4">
        <v>20.9</v>
      </c>
      <c r="K1463" s="4">
        <v>9</v>
      </c>
    </row>
    <row r="1464" spans="1:11">
      <c r="A1464" s="4" t="s">
        <v>185</v>
      </c>
      <c r="B1464" s="4">
        <v>2019</v>
      </c>
      <c r="C1464" s="24">
        <v>43450</v>
      </c>
      <c r="D1464" s="4" t="s">
        <v>5879</v>
      </c>
      <c r="E1464" s="4" t="s">
        <v>5869</v>
      </c>
      <c r="F1464" s="4">
        <v>2</v>
      </c>
      <c r="G1464" s="4">
        <v>1</v>
      </c>
      <c r="H1464" s="4" t="s">
        <v>135</v>
      </c>
      <c r="I1464" s="4" t="s">
        <v>36</v>
      </c>
      <c r="J1464" s="4">
        <v>28</v>
      </c>
      <c r="K1464" s="4">
        <v>1</v>
      </c>
    </row>
    <row r="1465" spans="1:11">
      <c r="A1465" s="4" t="s">
        <v>185</v>
      </c>
      <c r="B1465" s="4">
        <v>2019</v>
      </c>
      <c r="C1465" s="24">
        <v>43450</v>
      </c>
      <c r="D1465" s="4" t="s">
        <v>5879</v>
      </c>
      <c r="E1465" s="4" t="s">
        <v>5869</v>
      </c>
      <c r="F1465" s="4">
        <v>2</v>
      </c>
      <c r="G1465" s="4">
        <v>2</v>
      </c>
      <c r="H1465" s="4" t="s">
        <v>113</v>
      </c>
      <c r="I1465" s="4" t="s">
        <v>121</v>
      </c>
      <c r="J1465" s="4">
        <v>24.1</v>
      </c>
      <c r="K1465" s="4">
        <v>2</v>
      </c>
    </row>
    <row r="1466" spans="1:11">
      <c r="A1466" s="4" t="s">
        <v>185</v>
      </c>
      <c r="B1466" s="4">
        <v>2019</v>
      </c>
      <c r="C1466" s="24">
        <v>43450</v>
      </c>
      <c r="D1466" s="4" t="s">
        <v>5879</v>
      </c>
      <c r="E1466" s="4" t="s">
        <v>5869</v>
      </c>
      <c r="F1466" s="4">
        <v>2</v>
      </c>
      <c r="G1466" s="4">
        <v>3</v>
      </c>
      <c r="H1466" s="4" t="s">
        <v>101</v>
      </c>
      <c r="I1466" s="4" t="s">
        <v>47</v>
      </c>
      <c r="J1466" s="4">
        <v>24.8</v>
      </c>
      <c r="K1466" s="4">
        <v>3</v>
      </c>
    </row>
    <row r="1467" spans="1:11">
      <c r="A1467" s="4" t="s">
        <v>185</v>
      </c>
      <c r="B1467" s="4">
        <v>2019</v>
      </c>
      <c r="C1467" s="24">
        <v>43450</v>
      </c>
      <c r="D1467" s="4" t="s">
        <v>5879</v>
      </c>
      <c r="E1467" s="4" t="s">
        <v>5869</v>
      </c>
      <c r="F1467" s="4">
        <v>2</v>
      </c>
      <c r="G1467" s="4">
        <v>4</v>
      </c>
      <c r="H1467" s="4" t="s">
        <v>50</v>
      </c>
      <c r="I1467" s="4" t="s">
        <v>51</v>
      </c>
      <c r="J1467" s="4">
        <v>22.2</v>
      </c>
      <c r="K1467" s="4">
        <v>10</v>
      </c>
    </row>
    <row r="1468" spans="1:11">
      <c r="A1468" s="4" t="s">
        <v>185</v>
      </c>
      <c r="B1468" s="4">
        <v>2019</v>
      </c>
      <c r="C1468" s="24">
        <v>43450</v>
      </c>
      <c r="D1468" s="4" t="s">
        <v>5879</v>
      </c>
      <c r="E1468" s="4" t="s">
        <v>5869</v>
      </c>
      <c r="F1468" s="4">
        <v>2</v>
      </c>
      <c r="G1468" s="4">
        <v>5</v>
      </c>
      <c r="H1468" s="4" t="s">
        <v>34</v>
      </c>
      <c r="I1468" s="4" t="s">
        <v>19</v>
      </c>
      <c r="J1468" s="4">
        <v>31.4</v>
      </c>
      <c r="K1468" s="4">
        <v>7</v>
      </c>
    </row>
    <row r="1469" spans="1:11">
      <c r="A1469" s="4" t="s">
        <v>185</v>
      </c>
      <c r="B1469" s="4">
        <v>2019</v>
      </c>
      <c r="C1469" s="24">
        <v>43450</v>
      </c>
      <c r="D1469" s="4" t="s">
        <v>5879</v>
      </c>
      <c r="E1469" s="4" t="s">
        <v>5869</v>
      </c>
      <c r="F1469" s="4">
        <v>2</v>
      </c>
      <c r="G1469" s="4">
        <v>6</v>
      </c>
      <c r="H1469" s="4" t="s">
        <v>132</v>
      </c>
      <c r="I1469" s="4" t="s">
        <v>65</v>
      </c>
      <c r="J1469" s="4">
        <v>28.4</v>
      </c>
      <c r="K1469" s="4">
        <v>11</v>
      </c>
    </row>
    <row r="1470" spans="1:11">
      <c r="A1470" s="4" t="s">
        <v>185</v>
      </c>
      <c r="B1470" s="4">
        <v>2019</v>
      </c>
      <c r="C1470" s="24">
        <v>43450</v>
      </c>
      <c r="D1470" s="4" t="s">
        <v>5879</v>
      </c>
      <c r="E1470" s="4" t="s">
        <v>383</v>
      </c>
      <c r="F1470" s="4">
        <v>1</v>
      </c>
      <c r="G1470" s="4">
        <v>1</v>
      </c>
      <c r="H1470" s="4" t="s">
        <v>135</v>
      </c>
      <c r="I1470" s="4" t="s">
        <v>36</v>
      </c>
      <c r="J1470" s="4">
        <v>28</v>
      </c>
      <c r="K1470" s="4">
        <v>1</v>
      </c>
    </row>
    <row r="1471" spans="1:11">
      <c r="A1471" s="4" t="s">
        <v>185</v>
      </c>
      <c r="B1471" s="4">
        <v>2019</v>
      </c>
      <c r="C1471" s="24">
        <v>43450</v>
      </c>
      <c r="D1471" s="4" t="s">
        <v>5879</v>
      </c>
      <c r="E1471" s="4" t="s">
        <v>383</v>
      </c>
      <c r="F1471" s="4">
        <v>1</v>
      </c>
      <c r="G1471" s="4">
        <v>2</v>
      </c>
      <c r="H1471" s="4" t="s">
        <v>113</v>
      </c>
      <c r="I1471" s="4" t="s">
        <v>121</v>
      </c>
      <c r="J1471" s="4">
        <v>24.1</v>
      </c>
      <c r="K1471" s="4">
        <v>2</v>
      </c>
    </row>
    <row r="1472" spans="1:11">
      <c r="A1472" s="4" t="s">
        <v>185</v>
      </c>
      <c r="B1472" s="4">
        <v>2019</v>
      </c>
      <c r="C1472" s="24">
        <v>43450</v>
      </c>
      <c r="D1472" s="4" t="s">
        <v>5879</v>
      </c>
      <c r="E1472" s="4" t="s">
        <v>383</v>
      </c>
      <c r="F1472" s="4">
        <v>1</v>
      </c>
      <c r="G1472" s="4">
        <v>3</v>
      </c>
      <c r="H1472" s="4" t="s">
        <v>101</v>
      </c>
      <c r="I1472" s="4" t="s">
        <v>47</v>
      </c>
      <c r="J1472" s="4">
        <v>24.8</v>
      </c>
      <c r="K1472" s="4">
        <v>3</v>
      </c>
    </row>
    <row r="1473" spans="1:11">
      <c r="A1473" s="4" t="s">
        <v>185</v>
      </c>
      <c r="B1473" s="4">
        <v>2019</v>
      </c>
      <c r="C1473" s="24">
        <v>43450</v>
      </c>
      <c r="D1473" s="4" t="s">
        <v>5879</v>
      </c>
      <c r="E1473" s="4" t="s">
        <v>383</v>
      </c>
      <c r="F1473" s="4">
        <v>1</v>
      </c>
      <c r="G1473" s="4">
        <v>4</v>
      </c>
      <c r="H1473" s="4" t="s">
        <v>136</v>
      </c>
      <c r="I1473" s="4" t="s">
        <v>25</v>
      </c>
      <c r="J1473" s="4">
        <v>25.9</v>
      </c>
      <c r="K1473" s="4">
        <v>4</v>
      </c>
    </row>
    <row r="1474" spans="1:11">
      <c r="A1474" s="4" t="s">
        <v>185</v>
      </c>
      <c r="B1474" s="4">
        <v>2019</v>
      </c>
      <c r="C1474" s="24">
        <v>43450</v>
      </c>
      <c r="D1474" s="4" t="s">
        <v>5879</v>
      </c>
      <c r="E1474" s="4" t="s">
        <v>383</v>
      </c>
      <c r="F1474" s="4">
        <v>1</v>
      </c>
      <c r="G1474" s="4">
        <v>5</v>
      </c>
      <c r="H1474" s="4" t="s">
        <v>20</v>
      </c>
      <c r="I1474" s="4" t="s">
        <v>21</v>
      </c>
      <c r="J1474" s="4">
        <v>23.3</v>
      </c>
      <c r="K1474" s="4">
        <v>6</v>
      </c>
    </row>
    <row r="1475" spans="1:11">
      <c r="A1475" s="4" t="s">
        <v>185</v>
      </c>
      <c r="B1475" s="4">
        <v>2019</v>
      </c>
      <c r="C1475" s="24">
        <v>43450</v>
      </c>
      <c r="D1475" s="4" t="s">
        <v>5879</v>
      </c>
      <c r="E1475" s="4" t="s">
        <v>383</v>
      </c>
      <c r="F1475" s="4">
        <v>1</v>
      </c>
      <c r="G1475" s="4">
        <v>6</v>
      </c>
      <c r="H1475" s="4" t="s">
        <v>178</v>
      </c>
      <c r="I1475" s="4" t="s">
        <v>159</v>
      </c>
      <c r="J1475" s="4">
        <v>26.9</v>
      </c>
      <c r="K1475" s="4">
        <v>6</v>
      </c>
    </row>
    <row r="1476" spans="1:11">
      <c r="A1476" s="4" t="s">
        <v>185</v>
      </c>
      <c r="B1476" s="4">
        <v>2019</v>
      </c>
      <c r="C1476" s="24">
        <v>43450</v>
      </c>
      <c r="D1476" s="4" t="s">
        <v>5879</v>
      </c>
      <c r="E1476" s="4" t="s">
        <v>383</v>
      </c>
      <c r="F1476" s="4">
        <v>2</v>
      </c>
      <c r="G1476" s="4">
        <v>1</v>
      </c>
      <c r="H1476" s="4" t="s">
        <v>34</v>
      </c>
      <c r="I1476" s="4" t="s">
        <v>19</v>
      </c>
      <c r="J1476" s="4">
        <v>31.4</v>
      </c>
      <c r="K1476" s="4">
        <v>7</v>
      </c>
    </row>
    <row r="1477" spans="1:11">
      <c r="A1477" s="4" t="s">
        <v>185</v>
      </c>
      <c r="B1477" s="4">
        <v>2019</v>
      </c>
      <c r="C1477" s="24">
        <v>43450</v>
      </c>
      <c r="D1477" s="4" t="s">
        <v>5879</v>
      </c>
      <c r="E1477" s="4" t="s">
        <v>383</v>
      </c>
      <c r="F1477" s="4">
        <v>2</v>
      </c>
      <c r="G1477" s="4">
        <v>2</v>
      </c>
      <c r="H1477" s="4" t="s">
        <v>137</v>
      </c>
      <c r="I1477" s="4" t="s">
        <v>38</v>
      </c>
      <c r="J1477" s="4">
        <v>27.9</v>
      </c>
      <c r="K1477" s="4">
        <v>8</v>
      </c>
    </row>
    <row r="1478" spans="1:11">
      <c r="A1478" s="4" t="s">
        <v>185</v>
      </c>
      <c r="B1478" s="4">
        <v>2019</v>
      </c>
      <c r="C1478" s="24">
        <v>43450</v>
      </c>
      <c r="D1478" s="4" t="s">
        <v>5879</v>
      </c>
      <c r="E1478" s="4" t="s">
        <v>383</v>
      </c>
      <c r="F1478" s="4">
        <v>2</v>
      </c>
      <c r="G1478" s="4">
        <v>3</v>
      </c>
      <c r="H1478" s="4" t="s">
        <v>22</v>
      </c>
      <c r="I1478" s="4" t="s">
        <v>15</v>
      </c>
      <c r="J1478" s="4">
        <v>20.9</v>
      </c>
      <c r="K1478" s="4">
        <v>9</v>
      </c>
    </row>
    <row r="1479" spans="1:11">
      <c r="A1479" s="4" t="s">
        <v>185</v>
      </c>
      <c r="B1479" s="4">
        <v>2019</v>
      </c>
      <c r="C1479" s="24">
        <v>43450</v>
      </c>
      <c r="D1479" s="4" t="s">
        <v>5879</v>
      </c>
      <c r="E1479" s="4" t="s">
        <v>383</v>
      </c>
      <c r="F1479" s="4">
        <v>2</v>
      </c>
      <c r="G1479" s="4">
        <v>4</v>
      </c>
      <c r="H1479" s="4" t="s">
        <v>50</v>
      </c>
      <c r="I1479" s="4" t="s">
        <v>51</v>
      </c>
      <c r="J1479" s="4">
        <v>22.2</v>
      </c>
      <c r="K1479" s="4">
        <v>10</v>
      </c>
    </row>
    <row r="1480" spans="1:11">
      <c r="A1480" s="4" t="s">
        <v>185</v>
      </c>
      <c r="B1480" s="4">
        <v>2019</v>
      </c>
      <c r="C1480" s="24">
        <v>43450</v>
      </c>
      <c r="D1480" s="4" t="s">
        <v>5879</v>
      </c>
      <c r="E1480" s="4" t="s">
        <v>383</v>
      </c>
      <c r="F1480" s="4">
        <v>2</v>
      </c>
      <c r="G1480" s="4">
        <v>5</v>
      </c>
      <c r="H1480" s="4" t="s">
        <v>132</v>
      </c>
      <c r="I1480" s="4" t="s">
        <v>65</v>
      </c>
      <c r="J1480" s="4">
        <v>28.4</v>
      </c>
      <c r="K1480" s="4">
        <v>11</v>
      </c>
    </row>
    <row r="1481" spans="1:11">
      <c r="A1481" s="4" t="s">
        <v>185</v>
      </c>
      <c r="B1481" s="4">
        <v>2019</v>
      </c>
      <c r="C1481" s="24">
        <v>43450</v>
      </c>
      <c r="D1481" s="4" t="s">
        <v>5879</v>
      </c>
      <c r="E1481" s="4" t="s">
        <v>383</v>
      </c>
      <c r="F1481" s="4">
        <v>2</v>
      </c>
      <c r="G1481" s="4">
        <v>6</v>
      </c>
      <c r="H1481" s="4" t="s">
        <v>5882</v>
      </c>
      <c r="I1481" s="4" t="s">
        <v>123</v>
      </c>
      <c r="J1481" s="4">
        <v>36</v>
      </c>
      <c r="K1481" s="4">
        <v>12</v>
      </c>
    </row>
    <row r="1482" spans="1:11">
      <c r="A1482" s="4" t="s">
        <v>134</v>
      </c>
      <c r="B1482" s="4">
        <v>2019</v>
      </c>
      <c r="C1482" s="24">
        <v>43436</v>
      </c>
      <c r="D1482" s="4" t="s">
        <v>5879</v>
      </c>
      <c r="E1482" s="4" t="s">
        <v>595</v>
      </c>
      <c r="F1482" s="4">
        <v>1</v>
      </c>
      <c r="G1482" s="4">
        <v>1</v>
      </c>
      <c r="H1482" s="4" t="s">
        <v>5882</v>
      </c>
      <c r="I1482" s="4" t="s">
        <v>123</v>
      </c>
      <c r="J1482" s="4">
        <v>36</v>
      </c>
      <c r="K1482" s="4">
        <v>5</v>
      </c>
    </row>
    <row r="1483" spans="1:11">
      <c r="A1483" s="4" t="s">
        <v>134</v>
      </c>
      <c r="B1483" s="4">
        <v>2019</v>
      </c>
      <c r="C1483" s="24">
        <v>43436</v>
      </c>
      <c r="D1483" s="4" t="s">
        <v>5879</v>
      </c>
      <c r="E1483" s="4" t="s">
        <v>595</v>
      </c>
      <c r="F1483" s="4">
        <v>1</v>
      </c>
      <c r="G1483" s="4">
        <v>2</v>
      </c>
      <c r="H1483" s="4" t="s">
        <v>178</v>
      </c>
      <c r="I1483" s="4" t="s">
        <v>159</v>
      </c>
      <c r="J1483" s="4">
        <v>26.9</v>
      </c>
      <c r="K1483" s="4">
        <v>8</v>
      </c>
    </row>
    <row r="1484" spans="1:11">
      <c r="A1484" s="4" t="s">
        <v>134</v>
      </c>
      <c r="B1484" s="4">
        <v>2019</v>
      </c>
      <c r="C1484" s="24">
        <v>43436</v>
      </c>
      <c r="D1484" s="4" t="s">
        <v>5879</v>
      </c>
      <c r="E1484" s="4" t="s">
        <v>595</v>
      </c>
      <c r="F1484" s="4">
        <v>1</v>
      </c>
      <c r="G1484" s="4">
        <v>3</v>
      </c>
      <c r="H1484" s="4" t="s">
        <v>43</v>
      </c>
      <c r="I1484" s="4" t="s">
        <v>44</v>
      </c>
      <c r="J1484" s="4">
        <v>26</v>
      </c>
      <c r="K1484" s="4">
        <v>13</v>
      </c>
    </row>
    <row r="1485" spans="1:11">
      <c r="A1485" s="4" t="s">
        <v>134</v>
      </c>
      <c r="B1485" s="4">
        <v>2019</v>
      </c>
      <c r="C1485" s="24">
        <v>43436</v>
      </c>
      <c r="D1485" s="4" t="s">
        <v>5879</v>
      </c>
      <c r="E1485" s="4" t="s">
        <v>595</v>
      </c>
      <c r="F1485" s="4">
        <v>1</v>
      </c>
      <c r="G1485" s="4">
        <v>4</v>
      </c>
      <c r="H1485" s="4" t="s">
        <v>5883</v>
      </c>
      <c r="I1485" s="4" t="s">
        <v>49</v>
      </c>
      <c r="J1485" s="4">
        <v>20.399999999999999</v>
      </c>
      <c r="K1485" s="4">
        <v>13</v>
      </c>
    </row>
    <row r="1486" spans="1:11">
      <c r="A1486" s="4" t="s">
        <v>134</v>
      </c>
      <c r="B1486" s="4">
        <v>2019</v>
      </c>
      <c r="C1486" s="24">
        <v>43436</v>
      </c>
      <c r="D1486" s="4" t="s">
        <v>5879</v>
      </c>
      <c r="E1486" s="4" t="s">
        <v>595</v>
      </c>
      <c r="F1486" s="4">
        <v>1</v>
      </c>
      <c r="G1486" s="4">
        <v>5</v>
      </c>
      <c r="H1486" s="4" t="s">
        <v>191</v>
      </c>
      <c r="I1486" s="4" t="s">
        <v>53</v>
      </c>
      <c r="J1486" s="4">
        <v>23.7</v>
      </c>
      <c r="K1486" s="4">
        <v>24</v>
      </c>
    </row>
    <row r="1487" spans="1:11">
      <c r="A1487" s="4" t="s">
        <v>134</v>
      </c>
      <c r="B1487" s="4">
        <v>2019</v>
      </c>
      <c r="C1487" s="24">
        <v>43436</v>
      </c>
      <c r="D1487" s="4" t="s">
        <v>5879</v>
      </c>
      <c r="E1487" s="4" t="s">
        <v>595</v>
      </c>
      <c r="F1487" s="4">
        <v>1</v>
      </c>
      <c r="G1487" s="4">
        <v>6</v>
      </c>
      <c r="H1487" s="4" t="s">
        <v>241</v>
      </c>
      <c r="I1487" s="4" t="s">
        <v>242</v>
      </c>
      <c r="J1487" s="4">
        <v>22.2</v>
      </c>
      <c r="K1487" s="4">
        <v>21</v>
      </c>
    </row>
    <row r="1488" spans="1:11">
      <c r="A1488" s="4" t="s">
        <v>134</v>
      </c>
      <c r="B1488" s="4">
        <v>2019</v>
      </c>
      <c r="C1488" s="24">
        <v>43436</v>
      </c>
      <c r="D1488" s="4" t="s">
        <v>5879</v>
      </c>
      <c r="E1488" s="4" t="s">
        <v>595</v>
      </c>
      <c r="F1488" s="4">
        <v>2</v>
      </c>
      <c r="G1488" s="4">
        <v>1</v>
      </c>
      <c r="H1488" s="4" t="s">
        <v>97</v>
      </c>
      <c r="I1488" s="4" t="s">
        <v>40</v>
      </c>
      <c r="J1488" s="4">
        <v>24.9</v>
      </c>
      <c r="K1488" s="4">
        <v>3</v>
      </c>
    </row>
    <row r="1489" spans="1:11">
      <c r="A1489" s="4" t="s">
        <v>134</v>
      </c>
      <c r="B1489" s="4">
        <v>2019</v>
      </c>
      <c r="C1489" s="24">
        <v>43436</v>
      </c>
      <c r="D1489" s="4" t="s">
        <v>5879</v>
      </c>
      <c r="E1489" s="4" t="s">
        <v>595</v>
      </c>
      <c r="F1489" s="4">
        <v>2</v>
      </c>
      <c r="G1489" s="4">
        <v>2</v>
      </c>
      <c r="H1489" s="4" t="s">
        <v>34</v>
      </c>
      <c r="I1489" s="4" t="s">
        <v>19</v>
      </c>
      <c r="J1489" s="4">
        <v>31.3</v>
      </c>
      <c r="K1489" s="4">
        <v>1</v>
      </c>
    </row>
    <row r="1490" spans="1:11">
      <c r="A1490" s="4" t="s">
        <v>134</v>
      </c>
      <c r="B1490" s="4">
        <v>2019</v>
      </c>
      <c r="C1490" s="24">
        <v>43436</v>
      </c>
      <c r="D1490" s="4" t="s">
        <v>5879</v>
      </c>
      <c r="E1490" s="4" t="s">
        <v>595</v>
      </c>
      <c r="F1490" s="4">
        <v>2</v>
      </c>
      <c r="G1490" s="4">
        <v>3</v>
      </c>
      <c r="H1490" s="4" t="s">
        <v>136</v>
      </c>
      <c r="I1490" s="4" t="s">
        <v>25</v>
      </c>
      <c r="J1490" s="4">
        <v>25.8</v>
      </c>
      <c r="K1490" s="4">
        <v>13</v>
      </c>
    </row>
    <row r="1491" spans="1:11">
      <c r="A1491" s="4" t="s">
        <v>134</v>
      </c>
      <c r="B1491" s="4">
        <v>2019</v>
      </c>
      <c r="C1491" s="24">
        <v>43436</v>
      </c>
      <c r="D1491" s="4" t="s">
        <v>5879</v>
      </c>
      <c r="E1491" s="4" t="s">
        <v>595</v>
      </c>
      <c r="F1491" s="4">
        <v>2</v>
      </c>
      <c r="G1491" s="4">
        <v>4</v>
      </c>
      <c r="H1491" s="4" t="s">
        <v>100</v>
      </c>
      <c r="I1491" s="4" t="s">
        <v>47</v>
      </c>
      <c r="J1491" s="4">
        <v>21.8</v>
      </c>
      <c r="K1491" s="4">
        <v>13</v>
      </c>
    </row>
    <row r="1492" spans="1:11">
      <c r="A1492" s="4" t="s">
        <v>134</v>
      </c>
      <c r="B1492" s="4">
        <v>2019</v>
      </c>
      <c r="C1492" s="24">
        <v>43436</v>
      </c>
      <c r="D1492" s="4" t="s">
        <v>5879</v>
      </c>
      <c r="E1492" s="4" t="s">
        <v>595</v>
      </c>
      <c r="F1492" s="4">
        <v>2</v>
      </c>
      <c r="G1492" s="4">
        <v>5</v>
      </c>
      <c r="H1492" s="4" t="s">
        <v>160</v>
      </c>
      <c r="I1492" s="4" t="s">
        <v>161</v>
      </c>
      <c r="J1492" s="4">
        <v>21.7</v>
      </c>
      <c r="K1492" s="4">
        <v>17</v>
      </c>
    </row>
    <row r="1493" spans="1:11">
      <c r="A1493" s="4" t="s">
        <v>134</v>
      </c>
      <c r="B1493" s="4">
        <v>2019</v>
      </c>
      <c r="C1493" s="24">
        <v>43436</v>
      </c>
      <c r="D1493" s="4" t="s">
        <v>5879</v>
      </c>
      <c r="E1493" s="4" t="s">
        <v>595</v>
      </c>
      <c r="F1493" s="4">
        <v>2</v>
      </c>
      <c r="G1493" s="4">
        <v>6</v>
      </c>
      <c r="H1493" s="4" t="s">
        <v>137</v>
      </c>
      <c r="I1493" s="4" t="s">
        <v>38</v>
      </c>
      <c r="J1493" s="4">
        <v>27.8</v>
      </c>
      <c r="K1493" s="4">
        <v>9</v>
      </c>
    </row>
    <row r="1494" spans="1:11">
      <c r="A1494" s="4" t="s">
        <v>134</v>
      </c>
      <c r="B1494" s="4">
        <v>2019</v>
      </c>
      <c r="C1494" s="24">
        <v>43436</v>
      </c>
      <c r="D1494" s="4" t="s">
        <v>5879</v>
      </c>
      <c r="E1494" s="4" t="s">
        <v>595</v>
      </c>
      <c r="F1494" s="4">
        <v>3</v>
      </c>
      <c r="G1494" s="4">
        <v>1</v>
      </c>
      <c r="H1494" s="4" t="s">
        <v>135</v>
      </c>
      <c r="I1494" s="4" t="s">
        <v>36</v>
      </c>
      <c r="J1494" s="4">
        <v>28</v>
      </c>
      <c r="K1494" s="4">
        <v>6</v>
      </c>
    </row>
    <row r="1495" spans="1:11">
      <c r="A1495" s="4" t="s">
        <v>134</v>
      </c>
      <c r="B1495" s="4">
        <v>2019</v>
      </c>
      <c r="C1495" s="24">
        <v>43436</v>
      </c>
      <c r="D1495" s="4" t="s">
        <v>5879</v>
      </c>
      <c r="E1495" s="4" t="s">
        <v>595</v>
      </c>
      <c r="F1495" s="4">
        <v>3</v>
      </c>
      <c r="G1495" s="4">
        <v>2</v>
      </c>
      <c r="H1495" s="4" t="s">
        <v>39</v>
      </c>
      <c r="I1495" s="4" t="s">
        <v>40</v>
      </c>
      <c r="J1495" s="4">
        <v>24.3</v>
      </c>
      <c r="K1495" s="4">
        <v>7</v>
      </c>
    </row>
    <row r="1496" spans="1:11">
      <c r="A1496" s="4" t="s">
        <v>134</v>
      </c>
      <c r="B1496" s="4">
        <v>2019</v>
      </c>
      <c r="C1496" s="24">
        <v>43436</v>
      </c>
      <c r="D1496" s="4" t="s">
        <v>5879</v>
      </c>
      <c r="E1496" s="4" t="s">
        <v>595</v>
      </c>
      <c r="F1496" s="4">
        <v>3</v>
      </c>
      <c r="G1496" s="4">
        <v>3</v>
      </c>
      <c r="H1496" s="4" t="s">
        <v>20</v>
      </c>
      <c r="I1496" s="4" t="s">
        <v>21</v>
      </c>
      <c r="J1496" s="4">
        <v>23.3</v>
      </c>
      <c r="K1496" s="4">
        <v>12</v>
      </c>
    </row>
    <row r="1497" spans="1:11">
      <c r="A1497" s="4" t="s">
        <v>134</v>
      </c>
      <c r="B1497" s="4">
        <v>2019</v>
      </c>
      <c r="C1497" s="24">
        <v>43436</v>
      </c>
      <c r="D1497" s="4" t="s">
        <v>5879</v>
      </c>
      <c r="E1497" s="4" t="s">
        <v>595</v>
      </c>
      <c r="F1497" s="4">
        <v>3</v>
      </c>
      <c r="G1497" s="4">
        <v>4</v>
      </c>
      <c r="H1497" s="4" t="s">
        <v>132</v>
      </c>
      <c r="I1497" s="4" t="s">
        <v>65</v>
      </c>
      <c r="J1497" s="4">
        <v>28.4</v>
      </c>
      <c r="K1497" s="4">
        <v>25</v>
      </c>
    </row>
    <row r="1498" spans="1:11">
      <c r="A1498" s="4" t="s">
        <v>134</v>
      </c>
      <c r="B1498" s="4">
        <v>2019</v>
      </c>
      <c r="C1498" s="24">
        <v>43436</v>
      </c>
      <c r="D1498" s="4" t="s">
        <v>5879</v>
      </c>
      <c r="E1498" s="4" t="s">
        <v>595</v>
      </c>
      <c r="F1498" s="4">
        <v>3</v>
      </c>
      <c r="G1498" s="4">
        <v>5</v>
      </c>
      <c r="H1498" s="4" t="s">
        <v>149</v>
      </c>
      <c r="I1498" s="4" t="s">
        <v>56</v>
      </c>
      <c r="J1498" s="4">
        <v>28.6</v>
      </c>
      <c r="K1498" s="4">
        <v>17</v>
      </c>
    </row>
    <row r="1499" spans="1:11">
      <c r="A1499" s="4" t="s">
        <v>134</v>
      </c>
      <c r="B1499" s="4">
        <v>2019</v>
      </c>
      <c r="C1499" s="24">
        <v>43436</v>
      </c>
      <c r="D1499" s="4" t="s">
        <v>5879</v>
      </c>
      <c r="E1499" s="4" t="s">
        <v>595</v>
      </c>
      <c r="F1499" s="4">
        <v>3</v>
      </c>
      <c r="G1499" s="4">
        <v>6</v>
      </c>
      <c r="H1499" s="4" t="s">
        <v>167</v>
      </c>
      <c r="I1499" s="4" t="s">
        <v>121</v>
      </c>
      <c r="J1499" s="4">
        <v>26</v>
      </c>
      <c r="K1499" s="4">
        <v>10</v>
      </c>
    </row>
    <row r="1500" spans="1:11">
      <c r="A1500" s="4" t="s">
        <v>134</v>
      </c>
      <c r="B1500" s="4">
        <v>2019</v>
      </c>
      <c r="C1500" s="24">
        <v>43436</v>
      </c>
      <c r="D1500" s="4" t="s">
        <v>5879</v>
      </c>
      <c r="E1500" s="4" t="s">
        <v>595</v>
      </c>
      <c r="F1500" s="4">
        <v>3</v>
      </c>
      <c r="G1500" s="4">
        <v>7</v>
      </c>
      <c r="H1500" s="4" t="s">
        <v>60</v>
      </c>
      <c r="I1500" s="4" t="s">
        <v>61</v>
      </c>
      <c r="J1500" s="4">
        <v>30.4</v>
      </c>
      <c r="K1500" s="4">
        <v>21</v>
      </c>
    </row>
    <row r="1501" spans="1:11">
      <c r="A1501" s="4" t="s">
        <v>134</v>
      </c>
      <c r="B1501" s="4">
        <v>2019</v>
      </c>
      <c r="C1501" s="24">
        <v>43436</v>
      </c>
      <c r="D1501" s="4" t="s">
        <v>5879</v>
      </c>
      <c r="E1501" s="4" t="s">
        <v>595</v>
      </c>
      <c r="F1501" s="4">
        <v>4</v>
      </c>
      <c r="G1501" s="4">
        <v>1</v>
      </c>
      <c r="H1501" s="4" t="s">
        <v>23</v>
      </c>
      <c r="I1501" s="4" t="s">
        <v>15</v>
      </c>
      <c r="J1501" s="4">
        <v>21.2</v>
      </c>
      <c r="K1501" s="4">
        <v>2</v>
      </c>
    </row>
    <row r="1502" spans="1:11">
      <c r="A1502" s="4" t="s">
        <v>134</v>
      </c>
      <c r="B1502" s="4">
        <v>2019</v>
      </c>
      <c r="C1502" s="24">
        <v>43436</v>
      </c>
      <c r="D1502" s="4" t="s">
        <v>5879</v>
      </c>
      <c r="E1502" s="4" t="s">
        <v>595</v>
      </c>
      <c r="F1502" s="4">
        <v>4</v>
      </c>
      <c r="G1502" s="4">
        <v>2</v>
      </c>
      <c r="H1502" s="4" t="s">
        <v>78</v>
      </c>
      <c r="I1502" s="4" t="s">
        <v>19</v>
      </c>
      <c r="J1502" s="4">
        <v>27.5</v>
      </c>
      <c r="K1502" s="4">
        <v>4</v>
      </c>
    </row>
    <row r="1503" spans="1:11">
      <c r="A1503" s="4" t="s">
        <v>134</v>
      </c>
      <c r="B1503" s="4">
        <v>2019</v>
      </c>
      <c r="C1503" s="24">
        <v>43436</v>
      </c>
      <c r="D1503" s="4" t="s">
        <v>5879</v>
      </c>
      <c r="E1503" s="4" t="s">
        <v>595</v>
      </c>
      <c r="F1503" s="4">
        <v>4</v>
      </c>
      <c r="G1503" s="4">
        <v>3</v>
      </c>
      <c r="H1503" s="4" t="s">
        <v>189</v>
      </c>
      <c r="I1503" s="4" t="s">
        <v>190</v>
      </c>
      <c r="J1503" s="4">
        <v>23.8</v>
      </c>
      <c r="K1503" s="4">
        <v>17</v>
      </c>
    </row>
    <row r="1504" spans="1:11">
      <c r="A1504" s="4" t="s">
        <v>134</v>
      </c>
      <c r="B1504" s="4">
        <v>2019</v>
      </c>
      <c r="C1504" s="24">
        <v>43436</v>
      </c>
      <c r="D1504" s="4" t="s">
        <v>5879</v>
      </c>
      <c r="E1504" s="4" t="s">
        <v>595</v>
      </c>
      <c r="F1504" s="4">
        <v>4</v>
      </c>
      <c r="G1504" s="4">
        <v>4</v>
      </c>
      <c r="H1504" s="4" t="s">
        <v>26</v>
      </c>
      <c r="I1504" s="4" t="s">
        <v>27</v>
      </c>
      <c r="J1504" s="4">
        <v>20.5</v>
      </c>
      <c r="K1504" s="4">
        <v>25</v>
      </c>
    </row>
    <row r="1505" spans="1:11">
      <c r="A1505" s="4" t="s">
        <v>134</v>
      </c>
      <c r="B1505" s="4">
        <v>2019</v>
      </c>
      <c r="C1505" s="24">
        <v>43436</v>
      </c>
      <c r="D1505" s="4" t="s">
        <v>5879</v>
      </c>
      <c r="E1505" s="4" t="s">
        <v>595</v>
      </c>
      <c r="F1505" s="4">
        <v>4</v>
      </c>
      <c r="G1505" s="4">
        <v>5</v>
      </c>
      <c r="H1505" s="4" t="s">
        <v>150</v>
      </c>
      <c r="I1505" s="4" t="s">
        <v>31</v>
      </c>
      <c r="J1505" s="4">
        <v>30.4</v>
      </c>
      <c r="K1505" s="4">
        <v>17</v>
      </c>
    </row>
    <row r="1506" spans="1:11">
      <c r="A1506" s="4" t="s">
        <v>134</v>
      </c>
      <c r="B1506" s="4">
        <v>2019</v>
      </c>
      <c r="C1506" s="24">
        <v>43436</v>
      </c>
      <c r="D1506" s="4" t="s">
        <v>5879</v>
      </c>
      <c r="E1506" s="4" t="s">
        <v>595</v>
      </c>
      <c r="F1506" s="4">
        <v>4</v>
      </c>
      <c r="G1506" s="4">
        <v>6</v>
      </c>
      <c r="H1506" s="4" t="s">
        <v>52</v>
      </c>
      <c r="I1506" s="4" t="s">
        <v>53</v>
      </c>
      <c r="J1506" s="4">
        <v>21.7</v>
      </c>
      <c r="K1506" s="4">
        <v>21</v>
      </c>
    </row>
    <row r="1507" spans="1:11">
      <c r="A1507" s="4" t="s">
        <v>134</v>
      </c>
      <c r="B1507" s="4">
        <v>2019</v>
      </c>
      <c r="C1507" s="24">
        <v>43436</v>
      </c>
      <c r="D1507" s="4" t="s">
        <v>5879</v>
      </c>
      <c r="E1507" s="4" t="s">
        <v>595</v>
      </c>
      <c r="F1507" s="4">
        <v>4</v>
      </c>
      <c r="G1507" s="4">
        <v>7</v>
      </c>
      <c r="H1507" s="4" t="s">
        <v>111</v>
      </c>
      <c r="I1507" s="4" t="s">
        <v>121</v>
      </c>
      <c r="J1507" s="4">
        <v>25.8</v>
      </c>
      <c r="K1507" s="4">
        <v>11</v>
      </c>
    </row>
    <row r="1508" spans="1:11">
      <c r="A1508" s="4" t="s">
        <v>134</v>
      </c>
      <c r="B1508" s="4">
        <v>2019</v>
      </c>
      <c r="C1508" s="24">
        <v>43436</v>
      </c>
      <c r="D1508" s="4" t="s">
        <v>5879</v>
      </c>
      <c r="E1508" s="4" t="s">
        <v>5868</v>
      </c>
      <c r="F1508" s="4">
        <v>1</v>
      </c>
      <c r="G1508" s="4">
        <v>1</v>
      </c>
      <c r="H1508" s="4" t="s">
        <v>137</v>
      </c>
      <c r="I1508" s="4" t="s">
        <v>38</v>
      </c>
      <c r="J1508" s="4">
        <v>27.8</v>
      </c>
      <c r="K1508" s="4">
        <v>9</v>
      </c>
    </row>
    <row r="1509" spans="1:11">
      <c r="A1509" s="4" t="s">
        <v>134</v>
      </c>
      <c r="B1509" s="4">
        <v>2019</v>
      </c>
      <c r="C1509" s="24">
        <v>43436</v>
      </c>
      <c r="D1509" s="4" t="s">
        <v>5879</v>
      </c>
      <c r="E1509" s="4" t="s">
        <v>5868</v>
      </c>
      <c r="F1509" s="4">
        <v>1</v>
      </c>
      <c r="G1509" s="4">
        <v>2</v>
      </c>
      <c r="H1509" s="4" t="s">
        <v>43</v>
      </c>
      <c r="I1509" s="4" t="s">
        <v>44</v>
      </c>
      <c r="J1509" s="4">
        <v>26</v>
      </c>
      <c r="K1509" s="4">
        <v>13</v>
      </c>
    </row>
    <row r="1510" spans="1:11">
      <c r="A1510" s="4" t="s">
        <v>134</v>
      </c>
      <c r="B1510" s="4">
        <v>2019</v>
      </c>
      <c r="C1510" s="24">
        <v>43436</v>
      </c>
      <c r="D1510" s="4" t="s">
        <v>5879</v>
      </c>
      <c r="E1510" s="4" t="s">
        <v>5868</v>
      </c>
      <c r="F1510" s="4">
        <v>1</v>
      </c>
      <c r="G1510" s="4">
        <v>3</v>
      </c>
      <c r="H1510" s="4" t="s">
        <v>149</v>
      </c>
      <c r="I1510" s="4" t="s">
        <v>56</v>
      </c>
      <c r="J1510" s="4">
        <v>28.6</v>
      </c>
      <c r="K1510" s="4">
        <v>17</v>
      </c>
    </row>
    <row r="1511" spans="1:11">
      <c r="A1511" s="4" t="s">
        <v>134</v>
      </c>
      <c r="B1511" s="4">
        <v>2019</v>
      </c>
      <c r="C1511" s="24">
        <v>43436</v>
      </c>
      <c r="D1511" s="4" t="s">
        <v>5879</v>
      </c>
      <c r="E1511" s="4" t="s">
        <v>5868</v>
      </c>
      <c r="F1511" s="4">
        <v>1</v>
      </c>
      <c r="G1511" s="4">
        <v>4</v>
      </c>
      <c r="H1511" s="4" t="s">
        <v>26</v>
      </c>
      <c r="I1511" s="4" t="s">
        <v>27</v>
      </c>
      <c r="J1511" s="4">
        <v>20.5</v>
      </c>
      <c r="K1511" s="4">
        <v>25</v>
      </c>
    </row>
    <row r="1512" spans="1:11">
      <c r="A1512" s="4" t="s">
        <v>134</v>
      </c>
      <c r="B1512" s="4">
        <v>2019</v>
      </c>
      <c r="C1512" s="24">
        <v>43436</v>
      </c>
      <c r="D1512" s="4" t="s">
        <v>5879</v>
      </c>
      <c r="E1512" s="4" t="s">
        <v>5868</v>
      </c>
      <c r="F1512" s="4">
        <v>2</v>
      </c>
      <c r="G1512" s="4">
        <v>1</v>
      </c>
      <c r="H1512" s="4" t="s">
        <v>111</v>
      </c>
      <c r="I1512" s="4" t="s">
        <v>121</v>
      </c>
      <c r="J1512" s="4">
        <v>25.8</v>
      </c>
      <c r="K1512" s="4">
        <v>11</v>
      </c>
    </row>
    <row r="1513" spans="1:11">
      <c r="A1513" s="4" t="s">
        <v>134</v>
      </c>
      <c r="B1513" s="4">
        <v>2019</v>
      </c>
      <c r="C1513" s="24">
        <v>43436</v>
      </c>
      <c r="D1513" s="4" t="s">
        <v>5879</v>
      </c>
      <c r="E1513" s="4" t="s">
        <v>5868</v>
      </c>
      <c r="F1513" s="4">
        <v>2</v>
      </c>
      <c r="G1513" s="4">
        <v>2</v>
      </c>
      <c r="H1513" s="4" t="s">
        <v>136</v>
      </c>
      <c r="I1513" s="4" t="s">
        <v>25</v>
      </c>
      <c r="J1513" s="4">
        <v>25.8</v>
      </c>
      <c r="K1513" s="4">
        <v>13</v>
      </c>
    </row>
    <row r="1514" spans="1:11">
      <c r="A1514" s="4" t="s">
        <v>134</v>
      </c>
      <c r="B1514" s="4">
        <v>2019</v>
      </c>
      <c r="C1514" s="24">
        <v>43436</v>
      </c>
      <c r="D1514" s="4" t="s">
        <v>5879</v>
      </c>
      <c r="E1514" s="4" t="s">
        <v>5868</v>
      </c>
      <c r="F1514" s="4">
        <v>2</v>
      </c>
      <c r="G1514" s="4">
        <v>3</v>
      </c>
      <c r="H1514" s="4" t="s">
        <v>160</v>
      </c>
      <c r="I1514" s="4" t="s">
        <v>161</v>
      </c>
      <c r="J1514" s="4">
        <v>21.7</v>
      </c>
      <c r="K1514" s="4">
        <v>17</v>
      </c>
    </row>
    <row r="1515" spans="1:11">
      <c r="A1515" s="4" t="s">
        <v>134</v>
      </c>
      <c r="B1515" s="4">
        <v>2019</v>
      </c>
      <c r="C1515" s="24">
        <v>43436</v>
      </c>
      <c r="D1515" s="4" t="s">
        <v>5879</v>
      </c>
      <c r="E1515" s="4" t="s">
        <v>5868</v>
      </c>
      <c r="F1515" s="4">
        <v>2</v>
      </c>
      <c r="G1515" s="4">
        <v>4</v>
      </c>
      <c r="H1515" s="4" t="s">
        <v>241</v>
      </c>
      <c r="I1515" s="4" t="s">
        <v>242</v>
      </c>
      <c r="J1515" s="4">
        <v>22.2</v>
      </c>
      <c r="K1515" s="4">
        <v>21</v>
      </c>
    </row>
    <row r="1516" spans="1:11">
      <c r="A1516" s="4" t="s">
        <v>134</v>
      </c>
      <c r="B1516" s="4">
        <v>2019</v>
      </c>
      <c r="C1516" s="24">
        <v>43436</v>
      </c>
      <c r="D1516" s="4" t="s">
        <v>5879</v>
      </c>
      <c r="E1516" s="4" t="s">
        <v>5868</v>
      </c>
      <c r="F1516" s="4">
        <v>2</v>
      </c>
      <c r="G1516" s="4">
        <v>5</v>
      </c>
      <c r="H1516" s="4" t="s">
        <v>132</v>
      </c>
      <c r="I1516" s="4" t="s">
        <v>65</v>
      </c>
      <c r="J1516" s="4">
        <v>28.4</v>
      </c>
      <c r="K1516" s="4">
        <v>25</v>
      </c>
    </row>
    <row r="1517" spans="1:11">
      <c r="A1517" s="4" t="s">
        <v>134</v>
      </c>
      <c r="B1517" s="4">
        <v>2019</v>
      </c>
      <c r="C1517" s="24">
        <v>43436</v>
      </c>
      <c r="D1517" s="4" t="s">
        <v>5879</v>
      </c>
      <c r="E1517" s="4" t="s">
        <v>5868</v>
      </c>
      <c r="F1517" s="4">
        <v>3</v>
      </c>
      <c r="G1517" s="4">
        <v>1</v>
      </c>
      <c r="H1517" s="4" t="s">
        <v>20</v>
      </c>
      <c r="I1517" s="4" t="s">
        <v>21</v>
      </c>
      <c r="J1517" s="4">
        <v>23.3</v>
      </c>
      <c r="K1517" s="4">
        <v>12</v>
      </c>
    </row>
    <row r="1518" spans="1:11">
      <c r="A1518" s="4" t="s">
        <v>134</v>
      </c>
      <c r="B1518" s="4">
        <v>2019</v>
      </c>
      <c r="C1518" s="24">
        <v>43436</v>
      </c>
      <c r="D1518" s="4" t="s">
        <v>5879</v>
      </c>
      <c r="E1518" s="4" t="s">
        <v>5868</v>
      </c>
      <c r="F1518" s="4">
        <v>3</v>
      </c>
      <c r="G1518" s="4">
        <v>2</v>
      </c>
      <c r="H1518" s="4" t="s">
        <v>100</v>
      </c>
      <c r="I1518" s="4" t="s">
        <v>47</v>
      </c>
      <c r="J1518" s="4">
        <v>21.8</v>
      </c>
      <c r="K1518" s="4">
        <v>13</v>
      </c>
    </row>
    <row r="1519" spans="1:11">
      <c r="A1519" s="4" t="s">
        <v>134</v>
      </c>
      <c r="B1519" s="4">
        <v>2019</v>
      </c>
      <c r="C1519" s="24">
        <v>43436</v>
      </c>
      <c r="D1519" s="4" t="s">
        <v>5879</v>
      </c>
      <c r="E1519" s="4" t="s">
        <v>5868</v>
      </c>
      <c r="F1519" s="4">
        <v>3</v>
      </c>
      <c r="G1519" s="4">
        <v>3</v>
      </c>
      <c r="H1519" s="4" t="s">
        <v>150</v>
      </c>
      <c r="I1519" s="4" t="s">
        <v>31</v>
      </c>
      <c r="J1519" s="4">
        <v>30.4</v>
      </c>
      <c r="K1519" s="4">
        <v>17</v>
      </c>
    </row>
    <row r="1520" spans="1:11">
      <c r="A1520" s="4" t="s">
        <v>134</v>
      </c>
      <c r="B1520" s="4">
        <v>2019</v>
      </c>
      <c r="C1520" s="24">
        <v>43436</v>
      </c>
      <c r="D1520" s="4" t="s">
        <v>5879</v>
      </c>
      <c r="E1520" s="4" t="s">
        <v>5868</v>
      </c>
      <c r="F1520" s="4">
        <v>3</v>
      </c>
      <c r="G1520" s="4">
        <v>4</v>
      </c>
      <c r="H1520" s="4" t="s">
        <v>60</v>
      </c>
      <c r="I1520" s="4" t="s">
        <v>61</v>
      </c>
      <c r="J1520" s="4">
        <v>30.4</v>
      </c>
      <c r="K1520" s="4">
        <v>21</v>
      </c>
    </row>
    <row r="1521" spans="1:11">
      <c r="A1521" s="4" t="s">
        <v>134</v>
      </c>
      <c r="B1521" s="4">
        <v>2019</v>
      </c>
      <c r="C1521" s="24">
        <v>43436</v>
      </c>
      <c r="D1521" s="4" t="s">
        <v>5879</v>
      </c>
      <c r="E1521" s="4" t="s">
        <v>5868</v>
      </c>
      <c r="F1521" s="4">
        <v>3</v>
      </c>
      <c r="G1521" s="4">
        <v>5</v>
      </c>
      <c r="H1521" s="4" t="s">
        <v>191</v>
      </c>
      <c r="I1521" s="4" t="s">
        <v>53</v>
      </c>
      <c r="J1521" s="4">
        <v>23.7</v>
      </c>
      <c r="K1521" s="4">
        <v>24</v>
      </c>
    </row>
    <row r="1522" spans="1:11">
      <c r="A1522" s="4" t="s">
        <v>134</v>
      </c>
      <c r="B1522" s="4">
        <v>2019</v>
      </c>
      <c r="C1522" s="24">
        <v>43436</v>
      </c>
      <c r="D1522" s="4" t="s">
        <v>5879</v>
      </c>
      <c r="E1522" s="4" t="s">
        <v>5868</v>
      </c>
      <c r="F1522" s="4">
        <v>4</v>
      </c>
      <c r="G1522" s="4">
        <v>1</v>
      </c>
      <c r="H1522" s="4" t="s">
        <v>167</v>
      </c>
      <c r="I1522" s="4" t="s">
        <v>121</v>
      </c>
      <c r="J1522" s="4">
        <v>26</v>
      </c>
      <c r="K1522" s="4">
        <v>10</v>
      </c>
    </row>
    <row r="1523" spans="1:11">
      <c r="A1523" s="4" t="s">
        <v>134</v>
      </c>
      <c r="B1523" s="4">
        <v>2019</v>
      </c>
      <c r="C1523" s="24">
        <v>43436</v>
      </c>
      <c r="D1523" s="4" t="s">
        <v>5879</v>
      </c>
      <c r="E1523" s="4" t="s">
        <v>5868</v>
      </c>
      <c r="F1523" s="4">
        <v>4</v>
      </c>
      <c r="G1523" s="4">
        <v>2</v>
      </c>
      <c r="H1523" s="4" t="s">
        <v>5883</v>
      </c>
      <c r="I1523" s="4" t="s">
        <v>49</v>
      </c>
      <c r="J1523" s="4">
        <v>20.399999999999999</v>
      </c>
      <c r="K1523" s="4">
        <v>13</v>
      </c>
    </row>
    <row r="1524" spans="1:11">
      <c r="A1524" s="4" t="s">
        <v>134</v>
      </c>
      <c r="B1524" s="4">
        <v>2019</v>
      </c>
      <c r="C1524" s="24">
        <v>43436</v>
      </c>
      <c r="D1524" s="4" t="s">
        <v>5879</v>
      </c>
      <c r="E1524" s="4" t="s">
        <v>5868</v>
      </c>
      <c r="F1524" s="4">
        <v>4</v>
      </c>
      <c r="G1524" s="4">
        <v>3</v>
      </c>
      <c r="H1524" s="4" t="s">
        <v>189</v>
      </c>
      <c r="I1524" s="4" t="s">
        <v>190</v>
      </c>
      <c r="J1524" s="4">
        <v>23.8</v>
      </c>
      <c r="K1524" s="4">
        <v>17</v>
      </c>
    </row>
    <row r="1525" spans="1:11">
      <c r="A1525" s="4" t="s">
        <v>134</v>
      </c>
      <c r="B1525" s="4">
        <v>2019</v>
      </c>
      <c r="C1525" s="24">
        <v>43436</v>
      </c>
      <c r="D1525" s="4" t="s">
        <v>5879</v>
      </c>
      <c r="E1525" s="4" t="s">
        <v>5868</v>
      </c>
      <c r="F1525" s="4">
        <v>4</v>
      </c>
      <c r="G1525" s="4">
        <v>4</v>
      </c>
      <c r="H1525" s="4" t="s">
        <v>52</v>
      </c>
      <c r="I1525" s="4" t="s">
        <v>53</v>
      </c>
      <c r="J1525" s="4">
        <v>21.7</v>
      </c>
      <c r="K1525" s="4">
        <v>21</v>
      </c>
    </row>
    <row r="1526" spans="1:11">
      <c r="A1526" s="4" t="s">
        <v>134</v>
      </c>
      <c r="B1526" s="4">
        <v>2019</v>
      </c>
      <c r="C1526" s="24">
        <v>43436</v>
      </c>
      <c r="D1526" s="4" t="s">
        <v>5879</v>
      </c>
      <c r="E1526" s="4" t="s">
        <v>5869</v>
      </c>
      <c r="F1526" s="4">
        <v>1</v>
      </c>
      <c r="G1526" s="4">
        <v>1</v>
      </c>
      <c r="H1526" s="4" t="s">
        <v>23</v>
      </c>
      <c r="I1526" s="4" t="s">
        <v>15</v>
      </c>
      <c r="J1526" s="4">
        <v>21.2</v>
      </c>
      <c r="K1526" s="4">
        <v>2</v>
      </c>
    </row>
    <row r="1527" spans="1:11">
      <c r="A1527" s="4" t="s">
        <v>134</v>
      </c>
      <c r="B1527" s="4">
        <v>2019</v>
      </c>
      <c r="C1527" s="24">
        <v>43436</v>
      </c>
      <c r="D1527" s="4" t="s">
        <v>5879</v>
      </c>
      <c r="E1527" s="4" t="s">
        <v>5869</v>
      </c>
      <c r="F1527" s="4">
        <v>1</v>
      </c>
      <c r="G1527" s="4">
        <v>2</v>
      </c>
      <c r="H1527" s="4" t="s">
        <v>34</v>
      </c>
      <c r="I1527" s="4" t="s">
        <v>19</v>
      </c>
      <c r="J1527" s="4">
        <v>31.3</v>
      </c>
      <c r="K1527" s="4">
        <v>1</v>
      </c>
    </row>
    <row r="1528" spans="1:11">
      <c r="A1528" s="4" t="s">
        <v>134</v>
      </c>
      <c r="B1528" s="4">
        <v>2019</v>
      </c>
      <c r="C1528" s="24">
        <v>43436</v>
      </c>
      <c r="D1528" s="4" t="s">
        <v>5879</v>
      </c>
      <c r="E1528" s="4" t="s">
        <v>5869</v>
      </c>
      <c r="F1528" s="4">
        <v>1</v>
      </c>
      <c r="G1528" s="4">
        <v>3</v>
      </c>
      <c r="H1528" s="4" t="s">
        <v>5882</v>
      </c>
      <c r="I1528" s="4" t="s">
        <v>123</v>
      </c>
      <c r="J1528" s="4">
        <v>36</v>
      </c>
      <c r="K1528" s="4">
        <v>5</v>
      </c>
    </row>
    <row r="1529" spans="1:11">
      <c r="A1529" s="4" t="s">
        <v>134</v>
      </c>
      <c r="B1529" s="4">
        <v>2019</v>
      </c>
      <c r="C1529" s="24">
        <v>43436</v>
      </c>
      <c r="D1529" s="4" t="s">
        <v>5879</v>
      </c>
      <c r="E1529" s="4" t="s">
        <v>5869</v>
      </c>
      <c r="F1529" s="4">
        <v>1</v>
      </c>
      <c r="G1529" s="4">
        <v>4</v>
      </c>
      <c r="H1529" s="4" t="s">
        <v>167</v>
      </c>
      <c r="I1529" s="4" t="s">
        <v>121</v>
      </c>
      <c r="J1529" s="4">
        <v>26</v>
      </c>
      <c r="K1529" s="4">
        <v>10</v>
      </c>
    </row>
    <row r="1530" spans="1:11">
      <c r="A1530" s="4" t="s">
        <v>134</v>
      </c>
      <c r="B1530" s="4">
        <v>2019</v>
      </c>
      <c r="C1530" s="24">
        <v>43436</v>
      </c>
      <c r="D1530" s="4" t="s">
        <v>5879</v>
      </c>
      <c r="E1530" s="4" t="s">
        <v>5869</v>
      </c>
      <c r="F1530" s="4">
        <v>1</v>
      </c>
      <c r="G1530" s="4">
        <v>5</v>
      </c>
      <c r="H1530" s="4" t="s">
        <v>39</v>
      </c>
      <c r="I1530" s="4" t="s">
        <v>40</v>
      </c>
      <c r="J1530" s="4">
        <v>24.3</v>
      </c>
      <c r="K1530" s="4">
        <v>7</v>
      </c>
    </row>
    <row r="1531" spans="1:11">
      <c r="A1531" s="4" t="s">
        <v>134</v>
      </c>
      <c r="B1531" s="4">
        <v>2019</v>
      </c>
      <c r="C1531" s="24">
        <v>43436</v>
      </c>
      <c r="D1531" s="4" t="s">
        <v>5879</v>
      </c>
      <c r="E1531" s="4" t="s">
        <v>5869</v>
      </c>
      <c r="F1531" s="4">
        <v>1</v>
      </c>
      <c r="G1531" s="4">
        <v>6</v>
      </c>
      <c r="H1531" s="4" t="s">
        <v>137</v>
      </c>
      <c r="I1531" s="4" t="s">
        <v>38</v>
      </c>
      <c r="J1531" s="4">
        <v>27.8</v>
      </c>
      <c r="K1531" s="4">
        <v>9</v>
      </c>
    </row>
    <row r="1532" spans="1:11">
      <c r="A1532" s="4" t="s">
        <v>134</v>
      </c>
      <c r="B1532" s="4">
        <v>2019</v>
      </c>
      <c r="C1532" s="24">
        <v>43436</v>
      </c>
      <c r="D1532" s="4" t="s">
        <v>5879</v>
      </c>
      <c r="E1532" s="4" t="s">
        <v>5869</v>
      </c>
      <c r="F1532" s="4">
        <v>2</v>
      </c>
      <c r="G1532" s="4">
        <v>1</v>
      </c>
      <c r="H1532" s="4" t="s">
        <v>135</v>
      </c>
      <c r="I1532" s="4" t="s">
        <v>36</v>
      </c>
      <c r="J1532" s="4">
        <v>28</v>
      </c>
      <c r="K1532" s="4">
        <v>6</v>
      </c>
    </row>
    <row r="1533" spans="1:11">
      <c r="A1533" s="4" t="s">
        <v>134</v>
      </c>
      <c r="B1533" s="4">
        <v>2019</v>
      </c>
      <c r="C1533" s="24">
        <v>43436</v>
      </c>
      <c r="D1533" s="4" t="s">
        <v>5879</v>
      </c>
      <c r="E1533" s="4" t="s">
        <v>5869</v>
      </c>
      <c r="F1533" s="4">
        <v>2</v>
      </c>
      <c r="G1533" s="4">
        <v>2</v>
      </c>
      <c r="H1533" s="4" t="s">
        <v>78</v>
      </c>
      <c r="I1533" s="4" t="s">
        <v>19</v>
      </c>
      <c r="J1533" s="4">
        <v>27.5</v>
      </c>
      <c r="K1533" s="4">
        <v>4</v>
      </c>
    </row>
    <row r="1534" spans="1:11">
      <c r="A1534" s="4" t="s">
        <v>134</v>
      </c>
      <c r="B1534" s="4">
        <v>2019</v>
      </c>
      <c r="C1534" s="24">
        <v>43436</v>
      </c>
      <c r="D1534" s="4" t="s">
        <v>5879</v>
      </c>
      <c r="E1534" s="4" t="s">
        <v>5869</v>
      </c>
      <c r="F1534" s="4">
        <v>2</v>
      </c>
      <c r="G1534" s="4">
        <v>3</v>
      </c>
      <c r="H1534" s="4" t="s">
        <v>97</v>
      </c>
      <c r="I1534" s="4" t="s">
        <v>40</v>
      </c>
      <c r="J1534" s="4">
        <v>24.9</v>
      </c>
      <c r="K1534" s="4">
        <v>3</v>
      </c>
    </row>
    <row r="1535" spans="1:11">
      <c r="A1535" s="4" t="s">
        <v>134</v>
      </c>
      <c r="B1535" s="4">
        <v>2019</v>
      </c>
      <c r="C1535" s="24">
        <v>43436</v>
      </c>
      <c r="D1535" s="4" t="s">
        <v>5879</v>
      </c>
      <c r="E1535" s="4" t="s">
        <v>5869</v>
      </c>
      <c r="F1535" s="4">
        <v>2</v>
      </c>
      <c r="G1535" s="4">
        <v>4</v>
      </c>
      <c r="H1535" s="4" t="s">
        <v>178</v>
      </c>
      <c r="I1535" s="4" t="s">
        <v>159</v>
      </c>
      <c r="J1535" s="4">
        <v>26.9</v>
      </c>
      <c r="K1535" s="4">
        <v>8</v>
      </c>
    </row>
    <row r="1536" spans="1:11">
      <c r="A1536" s="4" t="s">
        <v>134</v>
      </c>
      <c r="B1536" s="4">
        <v>2019</v>
      </c>
      <c r="C1536" s="24">
        <v>43436</v>
      </c>
      <c r="D1536" s="4" t="s">
        <v>5879</v>
      </c>
      <c r="E1536" s="4" t="s">
        <v>5869</v>
      </c>
      <c r="F1536" s="4">
        <v>2</v>
      </c>
      <c r="G1536" s="4">
        <v>5</v>
      </c>
      <c r="H1536" s="4" t="s">
        <v>111</v>
      </c>
      <c r="I1536" s="4" t="s">
        <v>121</v>
      </c>
      <c r="J1536" s="4">
        <v>25.8</v>
      </c>
      <c r="K1536" s="4">
        <v>11</v>
      </c>
    </row>
    <row r="1537" spans="1:11">
      <c r="A1537" s="4" t="s">
        <v>134</v>
      </c>
      <c r="B1537" s="4">
        <v>2019</v>
      </c>
      <c r="C1537" s="24">
        <v>43436</v>
      </c>
      <c r="D1537" s="4" t="s">
        <v>5879</v>
      </c>
      <c r="E1537" s="4" t="s">
        <v>5869</v>
      </c>
      <c r="F1537" s="4">
        <v>2</v>
      </c>
      <c r="G1537" s="4">
        <v>6</v>
      </c>
      <c r="H1537" s="4" t="s">
        <v>20</v>
      </c>
      <c r="I1537" s="4" t="s">
        <v>21</v>
      </c>
      <c r="J1537" s="4">
        <v>23.3</v>
      </c>
      <c r="K1537" s="4">
        <v>12</v>
      </c>
    </row>
    <row r="1538" spans="1:11">
      <c r="A1538" s="4" t="s">
        <v>134</v>
      </c>
      <c r="B1538" s="4">
        <v>2019</v>
      </c>
      <c r="C1538" s="24">
        <v>43436</v>
      </c>
      <c r="D1538" s="4" t="s">
        <v>5879</v>
      </c>
      <c r="E1538" s="4" t="s">
        <v>383</v>
      </c>
      <c r="F1538" s="4">
        <v>1</v>
      </c>
      <c r="G1538" s="4">
        <v>1</v>
      </c>
      <c r="H1538" s="4" t="s">
        <v>34</v>
      </c>
      <c r="I1538" s="4" t="s">
        <v>19</v>
      </c>
      <c r="J1538" s="4">
        <v>31.3</v>
      </c>
      <c r="K1538" s="4">
        <v>1</v>
      </c>
    </row>
    <row r="1539" spans="1:11">
      <c r="A1539" s="4" t="s">
        <v>134</v>
      </c>
      <c r="B1539" s="4">
        <v>2019</v>
      </c>
      <c r="C1539" s="24">
        <v>43436</v>
      </c>
      <c r="D1539" s="4" t="s">
        <v>5879</v>
      </c>
      <c r="E1539" s="4" t="s">
        <v>383</v>
      </c>
      <c r="F1539" s="4">
        <v>1</v>
      </c>
      <c r="G1539" s="4">
        <v>2</v>
      </c>
      <c r="H1539" s="4" t="s">
        <v>23</v>
      </c>
      <c r="I1539" s="4" t="s">
        <v>15</v>
      </c>
      <c r="J1539" s="4">
        <v>21.2</v>
      </c>
      <c r="K1539" s="4">
        <v>2</v>
      </c>
    </row>
    <row r="1540" spans="1:11">
      <c r="A1540" s="4" t="s">
        <v>134</v>
      </c>
      <c r="B1540" s="4">
        <v>2019</v>
      </c>
      <c r="C1540" s="24">
        <v>43436</v>
      </c>
      <c r="D1540" s="4" t="s">
        <v>5879</v>
      </c>
      <c r="E1540" s="4" t="s">
        <v>383</v>
      </c>
      <c r="F1540" s="4">
        <v>1</v>
      </c>
      <c r="G1540" s="4">
        <v>3</v>
      </c>
      <c r="H1540" s="4" t="s">
        <v>97</v>
      </c>
      <c r="I1540" s="4" t="s">
        <v>40</v>
      </c>
      <c r="J1540" s="4">
        <v>24.9</v>
      </c>
      <c r="K1540" s="4">
        <v>3</v>
      </c>
    </row>
    <row r="1541" spans="1:11">
      <c r="A1541" s="4" t="s">
        <v>134</v>
      </c>
      <c r="B1541" s="4">
        <v>2019</v>
      </c>
      <c r="C1541" s="24">
        <v>43436</v>
      </c>
      <c r="D1541" s="4" t="s">
        <v>5879</v>
      </c>
      <c r="E1541" s="4" t="s">
        <v>383</v>
      </c>
      <c r="F1541" s="4">
        <v>1</v>
      </c>
      <c r="G1541" s="4">
        <v>4</v>
      </c>
      <c r="H1541" s="4" t="s">
        <v>78</v>
      </c>
      <c r="I1541" s="4" t="s">
        <v>19</v>
      </c>
      <c r="J1541" s="4">
        <v>27.5</v>
      </c>
      <c r="K1541" s="4">
        <v>4</v>
      </c>
    </row>
    <row r="1542" spans="1:11">
      <c r="A1542" s="4" t="s">
        <v>134</v>
      </c>
      <c r="B1542" s="4">
        <v>2019</v>
      </c>
      <c r="C1542" s="24">
        <v>43436</v>
      </c>
      <c r="D1542" s="4" t="s">
        <v>5879</v>
      </c>
      <c r="E1542" s="4" t="s">
        <v>383</v>
      </c>
      <c r="F1542" s="4">
        <v>1</v>
      </c>
      <c r="G1542" s="4">
        <v>5</v>
      </c>
      <c r="H1542" s="4" t="s">
        <v>5882</v>
      </c>
      <c r="I1542" s="4" t="s">
        <v>123</v>
      </c>
      <c r="J1542" s="4">
        <v>36</v>
      </c>
      <c r="K1542" s="4">
        <v>5</v>
      </c>
    </row>
    <row r="1543" spans="1:11">
      <c r="A1543" s="4" t="s">
        <v>134</v>
      </c>
      <c r="B1543" s="4">
        <v>2019</v>
      </c>
      <c r="C1543" s="24">
        <v>43436</v>
      </c>
      <c r="D1543" s="4" t="s">
        <v>5879</v>
      </c>
      <c r="E1543" s="4" t="s">
        <v>383</v>
      </c>
      <c r="F1543" s="4">
        <v>1</v>
      </c>
      <c r="G1543" s="4">
        <v>6</v>
      </c>
      <c r="H1543" s="4" t="s">
        <v>135</v>
      </c>
      <c r="I1543" s="4" t="s">
        <v>36</v>
      </c>
      <c r="J1543" s="4">
        <v>28</v>
      </c>
      <c r="K1543" s="4">
        <v>6</v>
      </c>
    </row>
    <row r="1544" spans="1:11">
      <c r="A1544" s="4" t="s">
        <v>134</v>
      </c>
      <c r="B1544" s="4">
        <v>2019</v>
      </c>
      <c r="C1544" s="24">
        <v>43436</v>
      </c>
      <c r="D1544" s="4" t="s">
        <v>5879</v>
      </c>
      <c r="E1544" s="4" t="s">
        <v>383</v>
      </c>
      <c r="F1544" s="4">
        <v>2</v>
      </c>
      <c r="G1544" s="4">
        <v>1</v>
      </c>
      <c r="H1544" s="4" t="s">
        <v>39</v>
      </c>
      <c r="I1544" s="4" t="s">
        <v>40</v>
      </c>
      <c r="J1544" s="4">
        <v>24.3</v>
      </c>
      <c r="K1544" s="4">
        <v>7</v>
      </c>
    </row>
    <row r="1545" spans="1:11">
      <c r="A1545" s="4" t="s">
        <v>134</v>
      </c>
      <c r="B1545" s="4">
        <v>2019</v>
      </c>
      <c r="C1545" s="24">
        <v>43436</v>
      </c>
      <c r="D1545" s="4" t="s">
        <v>5879</v>
      </c>
      <c r="E1545" s="4" t="s">
        <v>383</v>
      </c>
      <c r="F1545" s="4">
        <v>2</v>
      </c>
      <c r="G1545" s="4">
        <v>2</v>
      </c>
      <c r="H1545" s="4" t="s">
        <v>178</v>
      </c>
      <c r="I1545" s="4" t="s">
        <v>159</v>
      </c>
      <c r="J1545" s="4">
        <v>26.9</v>
      </c>
      <c r="K1545" s="4">
        <v>8</v>
      </c>
    </row>
    <row r="1546" spans="1:11">
      <c r="A1546" s="4" t="s">
        <v>134</v>
      </c>
      <c r="B1546" s="4">
        <v>2019</v>
      </c>
      <c r="C1546" s="24">
        <v>43436</v>
      </c>
      <c r="D1546" s="4" t="s">
        <v>5879</v>
      </c>
      <c r="E1546" s="4" t="s">
        <v>383</v>
      </c>
      <c r="F1546" s="4">
        <v>2</v>
      </c>
      <c r="G1546" s="4">
        <v>3</v>
      </c>
      <c r="H1546" s="4" t="s">
        <v>137</v>
      </c>
      <c r="I1546" s="4" t="s">
        <v>38</v>
      </c>
      <c r="J1546" s="4">
        <v>27.8</v>
      </c>
      <c r="K1546" s="4">
        <v>9</v>
      </c>
    </row>
    <row r="1547" spans="1:11">
      <c r="A1547" s="4" t="s">
        <v>134</v>
      </c>
      <c r="B1547" s="4">
        <v>2019</v>
      </c>
      <c r="C1547" s="24">
        <v>43436</v>
      </c>
      <c r="D1547" s="4" t="s">
        <v>5879</v>
      </c>
      <c r="E1547" s="4" t="s">
        <v>383</v>
      </c>
      <c r="F1547" s="4">
        <v>2</v>
      </c>
      <c r="G1547" s="4">
        <v>4</v>
      </c>
      <c r="H1547" s="4" t="s">
        <v>167</v>
      </c>
      <c r="I1547" s="4" t="s">
        <v>121</v>
      </c>
      <c r="J1547" s="4">
        <v>26</v>
      </c>
      <c r="K1547" s="4">
        <v>10</v>
      </c>
    </row>
    <row r="1548" spans="1:11">
      <c r="A1548" s="4" t="s">
        <v>134</v>
      </c>
      <c r="B1548" s="4">
        <v>2019</v>
      </c>
      <c r="C1548" s="24">
        <v>43436</v>
      </c>
      <c r="D1548" s="4" t="s">
        <v>5879</v>
      </c>
      <c r="E1548" s="4" t="s">
        <v>383</v>
      </c>
      <c r="F1548" s="4">
        <v>2</v>
      </c>
      <c r="G1548" s="4">
        <v>5</v>
      </c>
      <c r="H1548" s="4" t="s">
        <v>111</v>
      </c>
      <c r="I1548" s="4" t="s">
        <v>121</v>
      </c>
      <c r="J1548" s="4">
        <v>25.8</v>
      </c>
      <c r="K1548" s="4">
        <v>11</v>
      </c>
    </row>
    <row r="1549" spans="1:11">
      <c r="A1549" s="4" t="s">
        <v>134</v>
      </c>
      <c r="B1549" s="4">
        <v>2019</v>
      </c>
      <c r="C1549" s="24">
        <v>43436</v>
      </c>
      <c r="D1549" s="4" t="s">
        <v>5879</v>
      </c>
      <c r="E1549" s="4" t="s">
        <v>383</v>
      </c>
      <c r="F1549" s="4">
        <v>2</v>
      </c>
      <c r="G1549" s="4">
        <v>6</v>
      </c>
      <c r="H1549" s="4" t="s">
        <v>20</v>
      </c>
      <c r="I1549" s="4" t="s">
        <v>21</v>
      </c>
      <c r="J1549" s="4">
        <v>23.3</v>
      </c>
      <c r="K1549" s="4">
        <v>12</v>
      </c>
    </row>
    <row r="1550" spans="1:11">
      <c r="A1550" s="4" t="s">
        <v>94</v>
      </c>
      <c r="B1550" s="4">
        <v>2019</v>
      </c>
      <c r="C1550" s="24">
        <v>43401</v>
      </c>
      <c r="D1550" s="4" t="s">
        <v>5879</v>
      </c>
      <c r="E1550" s="4" t="s">
        <v>595</v>
      </c>
      <c r="F1550" s="4">
        <v>1</v>
      </c>
      <c r="G1550" s="4">
        <v>1</v>
      </c>
      <c r="H1550" s="4" t="s">
        <v>23</v>
      </c>
      <c r="I1550" s="4" t="s">
        <v>15</v>
      </c>
      <c r="J1550" s="4">
        <v>21.1</v>
      </c>
      <c r="K1550" s="4">
        <v>7</v>
      </c>
    </row>
    <row r="1551" spans="1:11">
      <c r="A1551" s="4" t="s">
        <v>94</v>
      </c>
      <c r="B1551" s="4">
        <v>2019</v>
      </c>
      <c r="C1551" s="24">
        <v>43401</v>
      </c>
      <c r="D1551" s="4" t="s">
        <v>5879</v>
      </c>
      <c r="E1551" s="4" t="s">
        <v>595</v>
      </c>
      <c r="F1551" s="4">
        <v>1</v>
      </c>
      <c r="G1551" s="4">
        <v>2</v>
      </c>
      <c r="H1551" s="4" t="s">
        <v>80</v>
      </c>
      <c r="I1551" s="4" t="s">
        <v>65</v>
      </c>
      <c r="J1551" s="4">
        <v>31.5</v>
      </c>
      <c r="K1551" s="4">
        <v>4</v>
      </c>
    </row>
    <row r="1552" spans="1:11">
      <c r="A1552" s="4" t="s">
        <v>94</v>
      </c>
      <c r="B1552" s="4">
        <v>2019</v>
      </c>
      <c r="C1552" s="24">
        <v>43401</v>
      </c>
      <c r="D1552" s="4" t="s">
        <v>5879</v>
      </c>
      <c r="E1552" s="4" t="s">
        <v>595</v>
      </c>
      <c r="F1552" s="4">
        <v>1</v>
      </c>
      <c r="G1552" s="4">
        <v>3</v>
      </c>
      <c r="H1552" s="4" t="s">
        <v>34</v>
      </c>
      <c r="I1552" s="4" t="s">
        <v>19</v>
      </c>
      <c r="J1552" s="4">
        <v>31.2</v>
      </c>
      <c r="K1552" s="4">
        <v>11</v>
      </c>
    </row>
    <row r="1553" spans="1:11">
      <c r="A1553" s="4" t="s">
        <v>94</v>
      </c>
      <c r="B1553" s="4">
        <v>2019</v>
      </c>
      <c r="C1553" s="24">
        <v>43401</v>
      </c>
      <c r="D1553" s="4" t="s">
        <v>5879</v>
      </c>
      <c r="E1553" s="4" t="s">
        <v>595</v>
      </c>
      <c r="F1553" s="4">
        <v>1</v>
      </c>
      <c r="G1553" s="4">
        <v>4</v>
      </c>
      <c r="H1553" s="4" t="s">
        <v>39</v>
      </c>
      <c r="I1553" s="4" t="s">
        <v>40</v>
      </c>
      <c r="J1553" s="4">
        <v>24.2</v>
      </c>
      <c r="K1553" s="4">
        <v>13</v>
      </c>
    </row>
    <row r="1554" spans="1:11">
      <c r="A1554" s="4" t="s">
        <v>94</v>
      </c>
      <c r="B1554" s="4">
        <v>2019</v>
      </c>
      <c r="C1554" s="24">
        <v>43401</v>
      </c>
      <c r="D1554" s="4" t="s">
        <v>5879</v>
      </c>
      <c r="E1554" s="4" t="s">
        <v>595</v>
      </c>
      <c r="F1554" s="4">
        <v>1</v>
      </c>
      <c r="G1554" s="4">
        <v>5</v>
      </c>
      <c r="H1554" s="4" t="s">
        <v>138</v>
      </c>
      <c r="I1554" s="4" t="s">
        <v>29</v>
      </c>
      <c r="J1554" s="4">
        <v>29</v>
      </c>
      <c r="K1554" s="4">
        <v>17</v>
      </c>
    </row>
    <row r="1555" spans="1:11">
      <c r="A1555" s="4" t="s">
        <v>94</v>
      </c>
      <c r="B1555" s="4">
        <v>2019</v>
      </c>
      <c r="C1555" s="24">
        <v>43401</v>
      </c>
      <c r="D1555" s="4" t="s">
        <v>5879</v>
      </c>
      <c r="E1555" s="4" t="s">
        <v>595</v>
      </c>
      <c r="F1555" s="4">
        <v>1</v>
      </c>
      <c r="G1555" s="4">
        <v>6</v>
      </c>
      <c r="H1555" s="4" t="s">
        <v>170</v>
      </c>
      <c r="I1555" s="4" t="s">
        <v>59</v>
      </c>
      <c r="J1555" s="4">
        <v>29.6</v>
      </c>
      <c r="K1555" s="4">
        <v>17</v>
      </c>
    </row>
    <row r="1556" spans="1:11">
      <c r="A1556" s="4" t="s">
        <v>94</v>
      </c>
      <c r="B1556" s="4">
        <v>2019</v>
      </c>
      <c r="C1556" s="24">
        <v>43401</v>
      </c>
      <c r="D1556" s="4" t="s">
        <v>5879</v>
      </c>
      <c r="E1556" s="4" t="s">
        <v>595</v>
      </c>
      <c r="F1556" s="4">
        <v>2</v>
      </c>
      <c r="G1556" s="4">
        <v>1</v>
      </c>
      <c r="H1556" s="4" t="s">
        <v>78</v>
      </c>
      <c r="I1556" s="4" t="s">
        <v>19</v>
      </c>
      <c r="J1556" s="4">
        <v>27.4</v>
      </c>
      <c r="K1556" s="4">
        <v>9</v>
      </c>
    </row>
    <row r="1557" spans="1:11">
      <c r="A1557" s="4" t="s">
        <v>94</v>
      </c>
      <c r="B1557" s="4">
        <v>2019</v>
      </c>
      <c r="C1557" s="24">
        <v>43401</v>
      </c>
      <c r="D1557" s="4" t="s">
        <v>5879</v>
      </c>
      <c r="E1557" s="4" t="s">
        <v>595</v>
      </c>
      <c r="F1557" s="4">
        <v>2</v>
      </c>
      <c r="G1557" s="4">
        <v>2</v>
      </c>
      <c r="H1557" s="4" t="s">
        <v>26</v>
      </c>
      <c r="I1557" s="4" t="s">
        <v>27</v>
      </c>
      <c r="J1557" s="4">
        <v>20.399999999999999</v>
      </c>
      <c r="K1557" s="4">
        <v>6</v>
      </c>
    </row>
    <row r="1558" spans="1:11">
      <c r="A1558" s="4" t="s">
        <v>94</v>
      </c>
      <c r="B1558" s="4">
        <v>2019</v>
      </c>
      <c r="C1558" s="24">
        <v>43401</v>
      </c>
      <c r="D1558" s="4" t="s">
        <v>5879</v>
      </c>
      <c r="E1558" s="4" t="s">
        <v>595</v>
      </c>
      <c r="F1558" s="4">
        <v>2</v>
      </c>
      <c r="G1558" s="4">
        <v>3</v>
      </c>
      <c r="H1558" s="4" t="s">
        <v>5882</v>
      </c>
      <c r="I1558" s="4" t="s">
        <v>123</v>
      </c>
      <c r="J1558" s="4">
        <v>35.9</v>
      </c>
      <c r="K1558" s="4">
        <v>10</v>
      </c>
    </row>
    <row r="1559" spans="1:11">
      <c r="A1559" s="4" t="s">
        <v>94</v>
      </c>
      <c r="B1559" s="4">
        <v>2019</v>
      </c>
      <c r="C1559" s="24">
        <v>43401</v>
      </c>
      <c r="D1559" s="4" t="s">
        <v>5879</v>
      </c>
      <c r="E1559" s="4" t="s">
        <v>595</v>
      </c>
      <c r="F1559" s="4">
        <v>2</v>
      </c>
      <c r="G1559" s="4">
        <v>4</v>
      </c>
      <c r="H1559" s="4" t="s">
        <v>83</v>
      </c>
      <c r="I1559" s="4" t="s">
        <v>67</v>
      </c>
      <c r="J1559" s="4">
        <v>26.1</v>
      </c>
      <c r="K1559" s="4">
        <v>1</v>
      </c>
    </row>
    <row r="1560" spans="1:11">
      <c r="A1560" s="4" t="s">
        <v>94</v>
      </c>
      <c r="B1560" s="4">
        <v>2019</v>
      </c>
      <c r="C1560" s="24">
        <v>43401</v>
      </c>
      <c r="D1560" s="4" t="s">
        <v>5879</v>
      </c>
      <c r="E1560" s="4" t="s">
        <v>595</v>
      </c>
      <c r="F1560" s="4">
        <v>2</v>
      </c>
      <c r="G1560" s="4">
        <v>5</v>
      </c>
      <c r="H1560" s="4" t="s">
        <v>84</v>
      </c>
      <c r="I1560" s="4" t="s">
        <v>85</v>
      </c>
      <c r="J1560" s="4">
        <v>25.9</v>
      </c>
      <c r="K1560" s="4">
        <v>21</v>
      </c>
    </row>
    <row r="1561" spans="1:11">
      <c r="A1561" s="4" t="s">
        <v>94</v>
      </c>
      <c r="B1561" s="4">
        <v>2019</v>
      </c>
      <c r="C1561" s="24">
        <v>43401</v>
      </c>
      <c r="D1561" s="4" t="s">
        <v>5879</v>
      </c>
      <c r="E1561" s="4" t="s">
        <v>595</v>
      </c>
      <c r="F1561" s="4">
        <v>2</v>
      </c>
      <c r="G1561" s="4">
        <v>6</v>
      </c>
      <c r="H1561" s="4" t="s">
        <v>101</v>
      </c>
      <c r="I1561" s="4" t="s">
        <v>47</v>
      </c>
      <c r="J1561" s="4">
        <v>24.7</v>
      </c>
      <c r="K1561" s="4">
        <v>13</v>
      </c>
    </row>
    <row r="1562" spans="1:11">
      <c r="A1562" s="4" t="s">
        <v>94</v>
      </c>
      <c r="B1562" s="4">
        <v>2019</v>
      </c>
      <c r="C1562" s="24">
        <v>43401</v>
      </c>
      <c r="D1562" s="4" t="s">
        <v>5879</v>
      </c>
      <c r="E1562" s="4" t="s">
        <v>595</v>
      </c>
      <c r="F1562" s="4">
        <v>3</v>
      </c>
      <c r="G1562" s="4">
        <v>1</v>
      </c>
      <c r="H1562" s="4" t="s">
        <v>113</v>
      </c>
      <c r="I1562" s="4" t="s">
        <v>121</v>
      </c>
      <c r="J1562" s="4">
        <v>24</v>
      </c>
      <c r="K1562" s="4">
        <v>5</v>
      </c>
    </row>
    <row r="1563" spans="1:11">
      <c r="A1563" s="4" t="s">
        <v>94</v>
      </c>
      <c r="B1563" s="4">
        <v>2019</v>
      </c>
      <c r="C1563" s="24">
        <v>43401</v>
      </c>
      <c r="D1563" s="4" t="s">
        <v>5879</v>
      </c>
      <c r="E1563" s="4" t="s">
        <v>595</v>
      </c>
      <c r="F1563" s="4">
        <v>3</v>
      </c>
      <c r="G1563" s="4">
        <v>2</v>
      </c>
      <c r="H1563" s="4" t="s">
        <v>149</v>
      </c>
      <c r="I1563" s="4" t="s">
        <v>56</v>
      </c>
      <c r="J1563" s="4">
        <v>28.6</v>
      </c>
      <c r="K1563" s="4">
        <v>12</v>
      </c>
    </row>
    <row r="1564" spans="1:11">
      <c r="A1564" s="4" t="s">
        <v>94</v>
      </c>
      <c r="B1564" s="4">
        <v>2019</v>
      </c>
      <c r="C1564" s="24">
        <v>43401</v>
      </c>
      <c r="D1564" s="4" t="s">
        <v>5879</v>
      </c>
      <c r="E1564" s="4" t="s">
        <v>595</v>
      </c>
      <c r="F1564" s="4">
        <v>3</v>
      </c>
      <c r="G1564" s="4">
        <v>3</v>
      </c>
      <c r="H1564" s="4" t="s">
        <v>97</v>
      </c>
      <c r="I1564" s="4" t="s">
        <v>40</v>
      </c>
      <c r="J1564" s="4">
        <v>24.8</v>
      </c>
      <c r="K1564" s="4">
        <v>13</v>
      </c>
    </row>
    <row r="1565" spans="1:11">
      <c r="A1565" s="4" t="s">
        <v>94</v>
      </c>
      <c r="B1565" s="4">
        <v>2019</v>
      </c>
      <c r="C1565" s="24">
        <v>43401</v>
      </c>
      <c r="D1565" s="4" t="s">
        <v>5879</v>
      </c>
      <c r="E1565" s="4" t="s">
        <v>595</v>
      </c>
      <c r="F1565" s="4">
        <v>3</v>
      </c>
      <c r="G1565" s="4">
        <v>4</v>
      </c>
      <c r="H1565" s="4" t="s">
        <v>150</v>
      </c>
      <c r="I1565" s="4" t="s">
        <v>31</v>
      </c>
      <c r="J1565" s="4">
        <v>30.3</v>
      </c>
      <c r="K1565" s="4">
        <v>13</v>
      </c>
    </row>
    <row r="1566" spans="1:11">
      <c r="A1566" s="4" t="s">
        <v>94</v>
      </c>
      <c r="B1566" s="4">
        <v>2019</v>
      </c>
      <c r="C1566" s="24">
        <v>43401</v>
      </c>
      <c r="D1566" s="4" t="s">
        <v>5879</v>
      </c>
      <c r="E1566" s="4" t="s">
        <v>595</v>
      </c>
      <c r="F1566" s="4">
        <v>3</v>
      </c>
      <c r="G1566" s="4">
        <v>5</v>
      </c>
      <c r="H1566" s="4" t="s">
        <v>5883</v>
      </c>
      <c r="I1566" s="4" t="s">
        <v>49</v>
      </c>
      <c r="J1566" s="4">
        <v>20.399999999999999</v>
      </c>
      <c r="K1566" s="4">
        <v>21</v>
      </c>
    </row>
    <row r="1567" spans="1:11">
      <c r="A1567" s="4" t="s">
        <v>94</v>
      </c>
      <c r="B1567" s="4">
        <v>2019</v>
      </c>
      <c r="C1567" s="24">
        <v>43401</v>
      </c>
      <c r="D1567" s="4" t="s">
        <v>5879</v>
      </c>
      <c r="E1567" s="4" t="s">
        <v>595</v>
      </c>
      <c r="F1567" s="4">
        <v>3</v>
      </c>
      <c r="G1567" s="4">
        <v>6</v>
      </c>
      <c r="H1567" s="4" t="s">
        <v>132</v>
      </c>
      <c r="I1567" s="4" t="s">
        <v>65</v>
      </c>
      <c r="J1567" s="4">
        <v>28.3</v>
      </c>
      <c r="K1567" s="4">
        <v>17</v>
      </c>
    </row>
    <row r="1568" spans="1:11">
      <c r="A1568" s="4" t="s">
        <v>94</v>
      </c>
      <c r="B1568" s="4">
        <v>2019</v>
      </c>
      <c r="C1568" s="24">
        <v>43401</v>
      </c>
      <c r="D1568" s="4" t="s">
        <v>5879</v>
      </c>
      <c r="E1568" s="4" t="s">
        <v>595</v>
      </c>
      <c r="F1568" s="4">
        <v>4</v>
      </c>
      <c r="G1568" s="4">
        <v>1</v>
      </c>
      <c r="H1568" s="4" t="s">
        <v>20</v>
      </c>
      <c r="I1568" s="4" t="s">
        <v>21</v>
      </c>
      <c r="J1568" s="4">
        <v>23.2</v>
      </c>
      <c r="K1568" s="4">
        <v>3</v>
      </c>
    </row>
    <row r="1569" spans="1:11">
      <c r="A1569" s="4" t="s">
        <v>94</v>
      </c>
      <c r="B1569" s="4">
        <v>2019</v>
      </c>
      <c r="C1569" s="24">
        <v>43401</v>
      </c>
      <c r="D1569" s="4" t="s">
        <v>5879</v>
      </c>
      <c r="E1569" s="4" t="s">
        <v>595</v>
      </c>
      <c r="F1569" s="4">
        <v>4</v>
      </c>
      <c r="G1569" s="4">
        <v>2</v>
      </c>
      <c r="H1569" s="4" t="s">
        <v>16</v>
      </c>
      <c r="I1569" s="4" t="s">
        <v>17</v>
      </c>
      <c r="J1569" s="4">
        <v>19.5</v>
      </c>
      <c r="K1569" s="4">
        <v>8</v>
      </c>
    </row>
    <row r="1570" spans="1:11">
      <c r="A1570" s="4" t="s">
        <v>94</v>
      </c>
      <c r="B1570" s="4">
        <v>2019</v>
      </c>
      <c r="C1570" s="24">
        <v>43401</v>
      </c>
      <c r="D1570" s="4" t="s">
        <v>5879</v>
      </c>
      <c r="E1570" s="4" t="s">
        <v>595</v>
      </c>
      <c r="F1570" s="4">
        <v>4</v>
      </c>
      <c r="G1570" s="4">
        <v>3</v>
      </c>
      <c r="H1570" s="4" t="s">
        <v>136</v>
      </c>
      <c r="I1570" s="4" t="s">
        <v>25</v>
      </c>
      <c r="J1570" s="4">
        <v>25.7</v>
      </c>
      <c r="K1570" s="4">
        <v>21</v>
      </c>
    </row>
    <row r="1571" spans="1:11">
      <c r="A1571" s="4" t="s">
        <v>94</v>
      </c>
      <c r="B1571" s="4">
        <v>2019</v>
      </c>
      <c r="C1571" s="24">
        <v>43401</v>
      </c>
      <c r="D1571" s="4" t="s">
        <v>5879</v>
      </c>
      <c r="E1571" s="4" t="s">
        <v>595</v>
      </c>
      <c r="F1571" s="4">
        <v>4</v>
      </c>
      <c r="G1571" s="4">
        <v>4</v>
      </c>
      <c r="H1571" s="4" t="s">
        <v>43</v>
      </c>
      <c r="I1571" s="4" t="s">
        <v>44</v>
      </c>
      <c r="J1571" s="4">
        <v>25.9</v>
      </c>
      <c r="K1571" s="4">
        <v>17</v>
      </c>
    </row>
    <row r="1572" spans="1:11">
      <c r="A1572" s="4" t="s">
        <v>94</v>
      </c>
      <c r="B1572" s="4">
        <v>2019</v>
      </c>
      <c r="C1572" s="24">
        <v>43401</v>
      </c>
      <c r="D1572" s="4" t="s">
        <v>5879</v>
      </c>
      <c r="E1572" s="4" t="s">
        <v>595</v>
      </c>
      <c r="F1572" s="4">
        <v>4</v>
      </c>
      <c r="G1572" s="4">
        <v>5</v>
      </c>
      <c r="H1572" s="4" t="s">
        <v>135</v>
      </c>
      <c r="I1572" s="4" t="s">
        <v>36</v>
      </c>
      <c r="J1572" s="4">
        <v>27.9</v>
      </c>
      <c r="K1572" s="4">
        <v>2</v>
      </c>
    </row>
    <row r="1573" spans="1:11">
      <c r="A1573" s="4" t="s">
        <v>94</v>
      </c>
      <c r="B1573" s="4">
        <v>2019</v>
      </c>
      <c r="C1573" s="24">
        <v>43401</v>
      </c>
      <c r="D1573" s="4" t="s">
        <v>5879</v>
      </c>
      <c r="E1573" s="4" t="s">
        <v>595</v>
      </c>
      <c r="F1573" s="4">
        <v>4</v>
      </c>
      <c r="G1573" s="4">
        <v>6</v>
      </c>
      <c r="H1573" s="4" t="s">
        <v>142</v>
      </c>
      <c r="I1573" s="4" t="s">
        <v>61</v>
      </c>
      <c r="J1573" s="4">
        <v>26.3</v>
      </c>
      <c r="K1573" s="4">
        <v>21</v>
      </c>
    </row>
    <row r="1574" spans="1:11">
      <c r="A1574" s="4" t="s">
        <v>94</v>
      </c>
      <c r="B1574" s="4">
        <v>2019</v>
      </c>
      <c r="C1574" s="24">
        <v>43401</v>
      </c>
      <c r="D1574" s="4" t="s">
        <v>5879</v>
      </c>
      <c r="E1574" s="4" t="s">
        <v>595</v>
      </c>
      <c r="F1574" s="4">
        <v>4</v>
      </c>
      <c r="G1574" s="4">
        <v>7</v>
      </c>
      <c r="H1574" s="4" t="s">
        <v>52</v>
      </c>
      <c r="I1574" s="4" t="s">
        <v>53</v>
      </c>
      <c r="J1574" s="4">
        <v>21.6</v>
      </c>
      <c r="K1574" s="4">
        <v>25</v>
      </c>
    </row>
    <row r="1575" spans="1:11">
      <c r="A1575" s="4" t="s">
        <v>94</v>
      </c>
      <c r="B1575" s="4">
        <v>2019</v>
      </c>
      <c r="C1575" s="24">
        <v>43401</v>
      </c>
      <c r="D1575" s="4" t="s">
        <v>5879</v>
      </c>
      <c r="E1575" s="4" t="s">
        <v>5868</v>
      </c>
      <c r="F1575" s="4">
        <v>1</v>
      </c>
      <c r="G1575" s="4">
        <v>1</v>
      </c>
      <c r="H1575" s="4" t="s">
        <v>34</v>
      </c>
      <c r="I1575" s="4" t="s">
        <v>19</v>
      </c>
      <c r="J1575" s="4">
        <v>31.2</v>
      </c>
      <c r="K1575" s="4">
        <v>11</v>
      </c>
    </row>
    <row r="1576" spans="1:11">
      <c r="A1576" s="4" t="s">
        <v>94</v>
      </c>
      <c r="B1576" s="4">
        <v>2019</v>
      </c>
      <c r="C1576" s="24">
        <v>43401</v>
      </c>
      <c r="D1576" s="4" t="s">
        <v>5879</v>
      </c>
      <c r="E1576" s="4" t="s">
        <v>5868</v>
      </c>
      <c r="F1576" s="4">
        <v>1</v>
      </c>
      <c r="G1576" s="4">
        <v>2</v>
      </c>
      <c r="H1576" s="4" t="s">
        <v>101</v>
      </c>
      <c r="I1576" s="4" t="s">
        <v>47</v>
      </c>
      <c r="J1576" s="4">
        <v>24.7</v>
      </c>
      <c r="K1576" s="4">
        <v>13</v>
      </c>
    </row>
    <row r="1577" spans="1:11">
      <c r="A1577" s="4" t="s">
        <v>94</v>
      </c>
      <c r="B1577" s="4">
        <v>2019</v>
      </c>
      <c r="C1577" s="24">
        <v>43401</v>
      </c>
      <c r="D1577" s="4" t="s">
        <v>5879</v>
      </c>
      <c r="E1577" s="4" t="s">
        <v>5868</v>
      </c>
      <c r="F1577" s="4">
        <v>1</v>
      </c>
      <c r="G1577" s="4">
        <v>3</v>
      </c>
      <c r="H1577" s="4" t="s">
        <v>43</v>
      </c>
      <c r="I1577" s="4" t="s">
        <v>44</v>
      </c>
      <c r="J1577" s="4">
        <v>25.9</v>
      </c>
      <c r="K1577" s="4">
        <v>17</v>
      </c>
    </row>
    <row r="1578" spans="1:11">
      <c r="A1578" s="4" t="s">
        <v>94</v>
      </c>
      <c r="B1578" s="4">
        <v>2019</v>
      </c>
      <c r="C1578" s="24">
        <v>43401</v>
      </c>
      <c r="D1578" s="4" t="s">
        <v>5879</v>
      </c>
      <c r="E1578" s="4" t="s">
        <v>5868</v>
      </c>
      <c r="F1578" s="4">
        <v>1</v>
      </c>
      <c r="G1578" s="4">
        <v>4</v>
      </c>
      <c r="H1578" s="4" t="s">
        <v>5883</v>
      </c>
      <c r="I1578" s="4" t="s">
        <v>49</v>
      </c>
      <c r="J1578" s="4">
        <v>20.399999999999999</v>
      </c>
      <c r="K1578" s="4">
        <v>21</v>
      </c>
    </row>
    <row r="1579" spans="1:11">
      <c r="A1579" s="4" t="s">
        <v>94</v>
      </c>
      <c r="B1579" s="4">
        <v>2019</v>
      </c>
      <c r="C1579" s="24">
        <v>43401</v>
      </c>
      <c r="D1579" s="4" t="s">
        <v>5879</v>
      </c>
      <c r="E1579" s="4" t="s">
        <v>5868</v>
      </c>
      <c r="F1579" s="4">
        <v>2</v>
      </c>
      <c r="G1579" s="4">
        <v>1</v>
      </c>
      <c r="H1579" s="4" t="s">
        <v>5882</v>
      </c>
      <c r="I1579" s="4" t="s">
        <v>123</v>
      </c>
      <c r="J1579" s="4">
        <v>35.9</v>
      </c>
      <c r="K1579" s="4">
        <v>10</v>
      </c>
    </row>
    <row r="1580" spans="1:11">
      <c r="A1580" s="4" t="s">
        <v>94</v>
      </c>
      <c r="B1580" s="4">
        <v>2019</v>
      </c>
      <c r="C1580" s="24">
        <v>43401</v>
      </c>
      <c r="D1580" s="4" t="s">
        <v>5879</v>
      </c>
      <c r="E1580" s="4" t="s">
        <v>5868</v>
      </c>
      <c r="F1580" s="4">
        <v>2</v>
      </c>
      <c r="G1580" s="4">
        <v>2</v>
      </c>
      <c r="H1580" s="4" t="s">
        <v>150</v>
      </c>
      <c r="I1580" s="4" t="s">
        <v>31</v>
      </c>
      <c r="J1580" s="4">
        <v>30.3</v>
      </c>
      <c r="K1580" s="4">
        <v>13</v>
      </c>
    </row>
    <row r="1581" spans="1:11">
      <c r="A1581" s="4" t="s">
        <v>94</v>
      </c>
      <c r="B1581" s="4">
        <v>2019</v>
      </c>
      <c r="C1581" s="24">
        <v>43401</v>
      </c>
      <c r="D1581" s="4" t="s">
        <v>5879</v>
      </c>
      <c r="E1581" s="4" t="s">
        <v>5868</v>
      </c>
      <c r="F1581" s="4">
        <v>2</v>
      </c>
      <c r="G1581" s="4">
        <v>3</v>
      </c>
      <c r="H1581" s="4" t="s">
        <v>170</v>
      </c>
      <c r="I1581" s="4" t="s">
        <v>59</v>
      </c>
      <c r="J1581" s="4">
        <v>29.6</v>
      </c>
      <c r="K1581" s="4">
        <v>17</v>
      </c>
    </row>
    <row r="1582" spans="1:11">
      <c r="A1582" s="4" t="s">
        <v>94</v>
      </c>
      <c r="B1582" s="4">
        <v>2019</v>
      </c>
      <c r="C1582" s="24">
        <v>43401</v>
      </c>
      <c r="D1582" s="4" t="s">
        <v>5879</v>
      </c>
      <c r="E1582" s="4" t="s">
        <v>5868</v>
      </c>
      <c r="F1582" s="4">
        <v>2</v>
      </c>
      <c r="G1582" s="4">
        <v>4</v>
      </c>
      <c r="H1582" s="4" t="s">
        <v>84</v>
      </c>
      <c r="I1582" s="4" t="s">
        <v>85</v>
      </c>
      <c r="J1582" s="4">
        <v>25.9</v>
      </c>
      <c r="K1582" s="4">
        <v>21</v>
      </c>
    </row>
    <row r="1583" spans="1:11">
      <c r="A1583" s="4" t="s">
        <v>94</v>
      </c>
      <c r="B1583" s="4">
        <v>2019</v>
      </c>
      <c r="C1583" s="24">
        <v>43401</v>
      </c>
      <c r="D1583" s="4" t="s">
        <v>5879</v>
      </c>
      <c r="E1583" s="4" t="s">
        <v>5868</v>
      </c>
      <c r="F1583" s="4">
        <v>3</v>
      </c>
      <c r="G1583" s="4">
        <v>1</v>
      </c>
      <c r="H1583" s="4" t="s">
        <v>83</v>
      </c>
      <c r="I1583" s="4" t="s">
        <v>67</v>
      </c>
      <c r="J1583" s="4">
        <v>26.1</v>
      </c>
      <c r="K1583" s="4">
        <v>1</v>
      </c>
    </row>
    <row r="1584" spans="1:11">
      <c r="A1584" s="4" t="s">
        <v>94</v>
      </c>
      <c r="B1584" s="4">
        <v>2019</v>
      </c>
      <c r="C1584" s="24">
        <v>43401</v>
      </c>
      <c r="D1584" s="4" t="s">
        <v>5879</v>
      </c>
      <c r="E1584" s="4" t="s">
        <v>5868</v>
      </c>
      <c r="F1584" s="4">
        <v>3</v>
      </c>
      <c r="G1584" s="4">
        <v>2</v>
      </c>
      <c r="H1584" s="4" t="s">
        <v>97</v>
      </c>
      <c r="I1584" s="4" t="s">
        <v>40</v>
      </c>
      <c r="J1584" s="4">
        <v>24.8</v>
      </c>
      <c r="K1584" s="4">
        <v>13</v>
      </c>
    </row>
    <row r="1585" spans="1:11">
      <c r="A1585" s="4" t="s">
        <v>94</v>
      </c>
      <c r="B1585" s="4">
        <v>2019</v>
      </c>
      <c r="C1585" s="24">
        <v>43401</v>
      </c>
      <c r="D1585" s="4" t="s">
        <v>5879</v>
      </c>
      <c r="E1585" s="4" t="s">
        <v>5868</v>
      </c>
      <c r="F1585" s="4">
        <v>3</v>
      </c>
      <c r="G1585" s="4">
        <v>3</v>
      </c>
      <c r="H1585" s="4" t="s">
        <v>138</v>
      </c>
      <c r="I1585" s="4" t="s">
        <v>29</v>
      </c>
      <c r="J1585" s="4">
        <v>29</v>
      </c>
      <c r="K1585" s="4">
        <v>17</v>
      </c>
    </row>
    <row r="1586" spans="1:11">
      <c r="A1586" s="4" t="s">
        <v>94</v>
      </c>
      <c r="B1586" s="4">
        <v>2019</v>
      </c>
      <c r="C1586" s="24">
        <v>43401</v>
      </c>
      <c r="D1586" s="4" t="s">
        <v>5879</v>
      </c>
      <c r="E1586" s="4" t="s">
        <v>5868</v>
      </c>
      <c r="F1586" s="4">
        <v>3</v>
      </c>
      <c r="G1586" s="4">
        <v>4</v>
      </c>
      <c r="H1586" s="4" t="s">
        <v>142</v>
      </c>
      <c r="I1586" s="4" t="s">
        <v>61</v>
      </c>
      <c r="J1586" s="4">
        <v>26.3</v>
      </c>
      <c r="K1586" s="4">
        <v>21</v>
      </c>
    </row>
    <row r="1587" spans="1:11">
      <c r="A1587" s="4" t="s">
        <v>94</v>
      </c>
      <c r="B1587" s="4">
        <v>2019</v>
      </c>
      <c r="C1587" s="24">
        <v>43401</v>
      </c>
      <c r="D1587" s="4" t="s">
        <v>5879</v>
      </c>
      <c r="E1587" s="4" t="s">
        <v>5868</v>
      </c>
      <c r="F1587" s="4">
        <v>4</v>
      </c>
      <c r="G1587" s="4">
        <v>1</v>
      </c>
      <c r="H1587" s="4" t="s">
        <v>135</v>
      </c>
      <c r="I1587" s="4" t="s">
        <v>36</v>
      </c>
      <c r="J1587" s="4">
        <v>27.9</v>
      </c>
      <c r="K1587" s="4">
        <v>2</v>
      </c>
    </row>
    <row r="1588" spans="1:11">
      <c r="A1588" s="4" t="s">
        <v>94</v>
      </c>
      <c r="B1588" s="4">
        <v>2019</v>
      </c>
      <c r="C1588" s="24">
        <v>43401</v>
      </c>
      <c r="D1588" s="4" t="s">
        <v>5879</v>
      </c>
      <c r="E1588" s="4" t="s">
        <v>5868</v>
      </c>
      <c r="F1588" s="4">
        <v>4</v>
      </c>
      <c r="G1588" s="4">
        <v>2</v>
      </c>
      <c r="H1588" s="4" t="s">
        <v>39</v>
      </c>
      <c r="I1588" s="4" t="s">
        <v>40</v>
      </c>
      <c r="J1588" s="4">
        <v>24.2</v>
      </c>
      <c r="K1588" s="4">
        <v>13</v>
      </c>
    </row>
    <row r="1589" spans="1:11">
      <c r="A1589" s="4" t="s">
        <v>94</v>
      </c>
      <c r="B1589" s="4">
        <v>2019</v>
      </c>
      <c r="C1589" s="24">
        <v>43401</v>
      </c>
      <c r="D1589" s="4" t="s">
        <v>5879</v>
      </c>
      <c r="E1589" s="4" t="s">
        <v>5868</v>
      </c>
      <c r="F1589" s="4">
        <v>4</v>
      </c>
      <c r="G1589" s="4">
        <v>3</v>
      </c>
      <c r="H1589" s="4" t="s">
        <v>132</v>
      </c>
      <c r="I1589" s="4" t="s">
        <v>65</v>
      </c>
      <c r="J1589" s="4">
        <v>28.3</v>
      </c>
      <c r="K1589" s="4">
        <v>17</v>
      </c>
    </row>
    <row r="1590" spans="1:11">
      <c r="A1590" s="4" t="s">
        <v>94</v>
      </c>
      <c r="B1590" s="4">
        <v>2019</v>
      </c>
      <c r="C1590" s="24">
        <v>43401</v>
      </c>
      <c r="D1590" s="4" t="s">
        <v>5879</v>
      </c>
      <c r="E1590" s="4" t="s">
        <v>5868</v>
      </c>
      <c r="F1590" s="4">
        <v>4</v>
      </c>
      <c r="G1590" s="4">
        <v>4</v>
      </c>
      <c r="H1590" s="4" t="s">
        <v>136</v>
      </c>
      <c r="I1590" s="4" t="s">
        <v>25</v>
      </c>
      <c r="J1590" s="4">
        <v>25.7</v>
      </c>
      <c r="K1590" s="4">
        <v>21</v>
      </c>
    </row>
    <row r="1591" spans="1:11">
      <c r="A1591" s="4" t="s">
        <v>94</v>
      </c>
      <c r="B1591" s="4">
        <v>2019</v>
      </c>
      <c r="C1591" s="24">
        <v>43401</v>
      </c>
      <c r="D1591" s="4" t="s">
        <v>5879</v>
      </c>
      <c r="E1591" s="4" t="s">
        <v>5868</v>
      </c>
      <c r="F1591" s="4">
        <v>4</v>
      </c>
      <c r="G1591" s="4">
        <v>5</v>
      </c>
      <c r="H1591" s="4" t="s">
        <v>52</v>
      </c>
      <c r="I1591" s="4" t="s">
        <v>53</v>
      </c>
      <c r="J1591" s="4">
        <v>21.6</v>
      </c>
      <c r="K1591" s="4">
        <v>25</v>
      </c>
    </row>
    <row r="1592" spans="1:11">
      <c r="A1592" s="4" t="s">
        <v>94</v>
      </c>
      <c r="B1592" s="4">
        <v>2019</v>
      </c>
      <c r="C1592" s="24">
        <v>43401</v>
      </c>
      <c r="D1592" s="4" t="s">
        <v>5879</v>
      </c>
      <c r="E1592" s="4" t="s">
        <v>5869</v>
      </c>
      <c r="F1592" s="4">
        <v>1</v>
      </c>
      <c r="G1592" s="4">
        <v>1</v>
      </c>
      <c r="H1592" s="4" t="s">
        <v>135</v>
      </c>
      <c r="I1592" s="4" t="s">
        <v>36</v>
      </c>
      <c r="J1592" s="4">
        <v>27.9</v>
      </c>
      <c r="K1592" s="4">
        <v>2</v>
      </c>
    </row>
    <row r="1593" spans="1:11">
      <c r="A1593" s="4" t="s">
        <v>94</v>
      </c>
      <c r="B1593" s="4">
        <v>2019</v>
      </c>
      <c r="C1593" s="24">
        <v>43401</v>
      </c>
      <c r="D1593" s="4" t="s">
        <v>5879</v>
      </c>
      <c r="E1593" s="4" t="s">
        <v>5869</v>
      </c>
      <c r="F1593" s="4">
        <v>1</v>
      </c>
      <c r="G1593" s="4">
        <v>2</v>
      </c>
      <c r="H1593" s="4" t="s">
        <v>26</v>
      </c>
      <c r="I1593" s="4" t="s">
        <v>27</v>
      </c>
      <c r="J1593" s="4">
        <v>20.399999999999999</v>
      </c>
      <c r="K1593" s="4">
        <v>6</v>
      </c>
    </row>
    <row r="1594" spans="1:11">
      <c r="A1594" s="4" t="s">
        <v>94</v>
      </c>
      <c r="B1594" s="4">
        <v>2019</v>
      </c>
      <c r="C1594" s="24">
        <v>43401</v>
      </c>
      <c r="D1594" s="4" t="s">
        <v>5879</v>
      </c>
      <c r="E1594" s="4" t="s">
        <v>5869</v>
      </c>
      <c r="F1594" s="4">
        <v>1</v>
      </c>
      <c r="G1594" s="4">
        <v>3</v>
      </c>
      <c r="H1594" s="4" t="s">
        <v>20</v>
      </c>
      <c r="I1594" s="4" t="s">
        <v>21</v>
      </c>
      <c r="J1594" s="4">
        <v>23.2</v>
      </c>
      <c r="K1594" s="4">
        <v>3</v>
      </c>
    </row>
    <row r="1595" spans="1:11">
      <c r="A1595" s="4" t="s">
        <v>94</v>
      </c>
      <c r="B1595" s="4">
        <v>2019</v>
      </c>
      <c r="C1595" s="24">
        <v>43401</v>
      </c>
      <c r="D1595" s="4" t="s">
        <v>5879</v>
      </c>
      <c r="E1595" s="4" t="s">
        <v>5869</v>
      </c>
      <c r="F1595" s="4">
        <v>1</v>
      </c>
      <c r="G1595" s="4">
        <v>4</v>
      </c>
      <c r="H1595" s="4" t="s">
        <v>149</v>
      </c>
      <c r="I1595" s="4" t="s">
        <v>56</v>
      </c>
      <c r="J1595" s="4">
        <v>28.6</v>
      </c>
      <c r="K1595" s="4">
        <v>12</v>
      </c>
    </row>
    <row r="1596" spans="1:11">
      <c r="A1596" s="4" t="s">
        <v>94</v>
      </c>
      <c r="B1596" s="4">
        <v>2019</v>
      </c>
      <c r="C1596" s="24">
        <v>43401</v>
      </c>
      <c r="D1596" s="4" t="s">
        <v>5879</v>
      </c>
      <c r="E1596" s="4" t="s">
        <v>5869</v>
      </c>
      <c r="F1596" s="4">
        <v>1</v>
      </c>
      <c r="G1596" s="4">
        <v>5</v>
      </c>
      <c r="H1596" s="4" t="s">
        <v>23</v>
      </c>
      <c r="I1596" s="4" t="s">
        <v>15</v>
      </c>
      <c r="J1596" s="4">
        <v>21.1</v>
      </c>
      <c r="K1596" s="4">
        <v>7</v>
      </c>
    </row>
    <row r="1597" spans="1:11">
      <c r="A1597" s="4" t="s">
        <v>94</v>
      </c>
      <c r="B1597" s="4">
        <v>2019</v>
      </c>
      <c r="C1597" s="24">
        <v>43401</v>
      </c>
      <c r="D1597" s="4" t="s">
        <v>5879</v>
      </c>
      <c r="E1597" s="4" t="s">
        <v>5869</v>
      </c>
      <c r="F1597" s="4">
        <v>1</v>
      </c>
      <c r="G1597" s="4">
        <v>6</v>
      </c>
      <c r="H1597" s="4" t="s">
        <v>34</v>
      </c>
      <c r="I1597" s="4" t="s">
        <v>19</v>
      </c>
      <c r="J1597" s="4">
        <v>31.2</v>
      </c>
      <c r="K1597" s="4">
        <v>11</v>
      </c>
    </row>
    <row r="1598" spans="1:11">
      <c r="A1598" s="4" t="s">
        <v>94</v>
      </c>
      <c r="B1598" s="4">
        <v>2019</v>
      </c>
      <c r="C1598" s="24">
        <v>43401</v>
      </c>
      <c r="D1598" s="4" t="s">
        <v>5879</v>
      </c>
      <c r="E1598" s="4" t="s">
        <v>5869</v>
      </c>
      <c r="F1598" s="4">
        <v>2</v>
      </c>
      <c r="G1598" s="4">
        <v>1</v>
      </c>
      <c r="H1598" s="4" t="s">
        <v>80</v>
      </c>
      <c r="I1598" s="4" t="s">
        <v>65</v>
      </c>
      <c r="J1598" s="4">
        <v>31.5</v>
      </c>
      <c r="K1598" s="4">
        <v>4</v>
      </c>
    </row>
    <row r="1599" spans="1:11">
      <c r="A1599" s="4" t="s">
        <v>94</v>
      </c>
      <c r="B1599" s="4">
        <v>2019</v>
      </c>
      <c r="C1599" s="24">
        <v>43401</v>
      </c>
      <c r="D1599" s="4" t="s">
        <v>5879</v>
      </c>
      <c r="E1599" s="4" t="s">
        <v>5869</v>
      </c>
      <c r="F1599" s="4">
        <v>2</v>
      </c>
      <c r="G1599" s="4">
        <v>2</v>
      </c>
      <c r="H1599" s="4" t="s">
        <v>113</v>
      </c>
      <c r="I1599" s="4" t="s">
        <v>121</v>
      </c>
      <c r="J1599" s="4">
        <v>24</v>
      </c>
      <c r="K1599" s="4">
        <v>5</v>
      </c>
    </row>
    <row r="1600" spans="1:11">
      <c r="A1600" s="4" t="s">
        <v>94</v>
      </c>
      <c r="B1600" s="4">
        <v>2019</v>
      </c>
      <c r="C1600" s="24">
        <v>43401</v>
      </c>
      <c r="D1600" s="4" t="s">
        <v>5879</v>
      </c>
      <c r="E1600" s="4" t="s">
        <v>5869</v>
      </c>
      <c r="F1600" s="4">
        <v>2</v>
      </c>
      <c r="G1600" s="4">
        <v>3</v>
      </c>
      <c r="H1600" s="4" t="s">
        <v>83</v>
      </c>
      <c r="I1600" s="4" t="s">
        <v>67</v>
      </c>
      <c r="J1600" s="4">
        <v>26.1</v>
      </c>
      <c r="K1600" s="4">
        <v>1</v>
      </c>
    </row>
    <row r="1601" spans="1:11">
      <c r="A1601" s="4" t="s">
        <v>94</v>
      </c>
      <c r="B1601" s="4">
        <v>2019</v>
      </c>
      <c r="C1601" s="24">
        <v>43401</v>
      </c>
      <c r="D1601" s="4" t="s">
        <v>5879</v>
      </c>
      <c r="E1601" s="4" t="s">
        <v>5869</v>
      </c>
      <c r="F1601" s="4">
        <v>2</v>
      </c>
      <c r="G1601" s="4">
        <v>4</v>
      </c>
      <c r="H1601" s="4" t="s">
        <v>16</v>
      </c>
      <c r="I1601" s="4" t="s">
        <v>17</v>
      </c>
      <c r="J1601" s="4">
        <v>19.5</v>
      </c>
      <c r="K1601" s="4">
        <v>8</v>
      </c>
    </row>
    <row r="1602" spans="1:11">
      <c r="A1602" s="4" t="s">
        <v>94</v>
      </c>
      <c r="B1602" s="4">
        <v>2019</v>
      </c>
      <c r="C1602" s="24">
        <v>43401</v>
      </c>
      <c r="D1602" s="4" t="s">
        <v>5879</v>
      </c>
      <c r="E1602" s="4" t="s">
        <v>5869</v>
      </c>
      <c r="F1602" s="4">
        <v>2</v>
      </c>
      <c r="G1602" s="4">
        <v>5</v>
      </c>
      <c r="H1602" s="4" t="s">
        <v>78</v>
      </c>
      <c r="I1602" s="4" t="s">
        <v>19</v>
      </c>
      <c r="J1602" s="4">
        <v>27.4</v>
      </c>
      <c r="K1602" s="4">
        <v>9</v>
      </c>
    </row>
    <row r="1603" spans="1:11">
      <c r="A1603" s="4" t="s">
        <v>94</v>
      </c>
      <c r="B1603" s="4">
        <v>2019</v>
      </c>
      <c r="C1603" s="24">
        <v>43401</v>
      </c>
      <c r="D1603" s="4" t="s">
        <v>5879</v>
      </c>
      <c r="E1603" s="4" t="s">
        <v>5869</v>
      </c>
      <c r="F1603" s="4">
        <v>2</v>
      </c>
      <c r="G1603" s="4">
        <v>6</v>
      </c>
      <c r="H1603" s="4" t="s">
        <v>5882</v>
      </c>
      <c r="I1603" s="4" t="s">
        <v>123</v>
      </c>
      <c r="J1603" s="4">
        <v>35.9</v>
      </c>
      <c r="K1603" s="4">
        <v>10</v>
      </c>
    </row>
    <row r="1604" spans="1:11">
      <c r="A1604" s="4" t="s">
        <v>94</v>
      </c>
      <c r="B1604" s="4">
        <v>2019</v>
      </c>
      <c r="C1604" s="24">
        <v>43401</v>
      </c>
      <c r="D1604" s="4" t="s">
        <v>5879</v>
      </c>
      <c r="E1604" s="4" t="s">
        <v>383</v>
      </c>
      <c r="F1604" s="4">
        <v>1</v>
      </c>
      <c r="G1604" s="4">
        <v>1</v>
      </c>
      <c r="H1604" s="4" t="s">
        <v>83</v>
      </c>
      <c r="I1604" s="4" t="s">
        <v>67</v>
      </c>
      <c r="J1604" s="4">
        <v>26.1</v>
      </c>
      <c r="K1604" s="4">
        <v>1</v>
      </c>
    </row>
    <row r="1605" spans="1:11">
      <c r="A1605" s="4" t="s">
        <v>94</v>
      </c>
      <c r="B1605" s="4">
        <v>2019</v>
      </c>
      <c r="C1605" s="24">
        <v>43401</v>
      </c>
      <c r="D1605" s="4" t="s">
        <v>5879</v>
      </c>
      <c r="E1605" s="4" t="s">
        <v>383</v>
      </c>
      <c r="F1605" s="4">
        <v>1</v>
      </c>
      <c r="G1605" s="4">
        <v>2</v>
      </c>
      <c r="H1605" s="4" t="s">
        <v>135</v>
      </c>
      <c r="I1605" s="4" t="s">
        <v>36</v>
      </c>
      <c r="J1605" s="4">
        <v>27.9</v>
      </c>
      <c r="K1605" s="4">
        <v>2</v>
      </c>
    </row>
    <row r="1606" spans="1:11">
      <c r="A1606" s="4" t="s">
        <v>94</v>
      </c>
      <c r="B1606" s="4">
        <v>2019</v>
      </c>
      <c r="C1606" s="24">
        <v>43401</v>
      </c>
      <c r="D1606" s="4" t="s">
        <v>5879</v>
      </c>
      <c r="E1606" s="4" t="s">
        <v>383</v>
      </c>
      <c r="F1606" s="4">
        <v>1</v>
      </c>
      <c r="G1606" s="4">
        <v>3</v>
      </c>
      <c r="H1606" s="4" t="s">
        <v>20</v>
      </c>
      <c r="I1606" s="4" t="s">
        <v>21</v>
      </c>
      <c r="J1606" s="4">
        <v>23.2</v>
      </c>
      <c r="K1606" s="4">
        <v>3</v>
      </c>
    </row>
    <row r="1607" spans="1:11">
      <c r="A1607" s="4" t="s">
        <v>94</v>
      </c>
      <c r="B1607" s="4">
        <v>2019</v>
      </c>
      <c r="C1607" s="24">
        <v>43401</v>
      </c>
      <c r="D1607" s="4" t="s">
        <v>5879</v>
      </c>
      <c r="E1607" s="4" t="s">
        <v>383</v>
      </c>
      <c r="F1607" s="4">
        <v>1</v>
      </c>
      <c r="G1607" s="4">
        <v>4</v>
      </c>
      <c r="H1607" s="4" t="s">
        <v>80</v>
      </c>
      <c r="I1607" s="4" t="s">
        <v>65</v>
      </c>
      <c r="J1607" s="4">
        <v>31.5</v>
      </c>
      <c r="K1607" s="4">
        <v>4</v>
      </c>
    </row>
    <row r="1608" spans="1:11">
      <c r="A1608" s="4" t="s">
        <v>94</v>
      </c>
      <c r="B1608" s="4">
        <v>2019</v>
      </c>
      <c r="C1608" s="24">
        <v>43401</v>
      </c>
      <c r="D1608" s="4" t="s">
        <v>5879</v>
      </c>
      <c r="E1608" s="4" t="s">
        <v>383</v>
      </c>
      <c r="F1608" s="4">
        <v>1</v>
      </c>
      <c r="G1608" s="4">
        <v>5</v>
      </c>
      <c r="H1608" s="4" t="s">
        <v>113</v>
      </c>
      <c r="I1608" s="4" t="s">
        <v>121</v>
      </c>
      <c r="J1608" s="4">
        <v>24</v>
      </c>
      <c r="K1608" s="4">
        <v>5</v>
      </c>
    </row>
    <row r="1609" spans="1:11">
      <c r="A1609" s="4" t="s">
        <v>94</v>
      </c>
      <c r="B1609" s="4">
        <v>2019</v>
      </c>
      <c r="C1609" s="24">
        <v>43401</v>
      </c>
      <c r="D1609" s="4" t="s">
        <v>5879</v>
      </c>
      <c r="E1609" s="4" t="s">
        <v>383</v>
      </c>
      <c r="F1609" s="4">
        <v>1</v>
      </c>
      <c r="G1609" s="4">
        <v>6</v>
      </c>
      <c r="H1609" s="4" t="s">
        <v>26</v>
      </c>
      <c r="I1609" s="4" t="s">
        <v>27</v>
      </c>
      <c r="J1609" s="4">
        <v>20.399999999999999</v>
      </c>
      <c r="K1609" s="4">
        <v>6</v>
      </c>
    </row>
    <row r="1610" spans="1:11">
      <c r="A1610" s="4" t="s">
        <v>94</v>
      </c>
      <c r="B1610" s="4">
        <v>2019</v>
      </c>
      <c r="C1610" s="24">
        <v>43401</v>
      </c>
      <c r="D1610" s="4" t="s">
        <v>5879</v>
      </c>
      <c r="E1610" s="4" t="s">
        <v>383</v>
      </c>
      <c r="F1610" s="4">
        <v>2</v>
      </c>
      <c r="G1610" s="4">
        <v>1</v>
      </c>
      <c r="H1610" s="4" t="s">
        <v>23</v>
      </c>
      <c r="I1610" s="4" t="s">
        <v>15</v>
      </c>
      <c r="J1610" s="4">
        <v>21.1</v>
      </c>
      <c r="K1610" s="4">
        <v>7</v>
      </c>
    </row>
    <row r="1611" spans="1:11">
      <c r="A1611" s="4" t="s">
        <v>94</v>
      </c>
      <c r="B1611" s="4">
        <v>2019</v>
      </c>
      <c r="C1611" s="24">
        <v>43401</v>
      </c>
      <c r="D1611" s="4" t="s">
        <v>5879</v>
      </c>
      <c r="E1611" s="4" t="s">
        <v>383</v>
      </c>
      <c r="F1611" s="4">
        <v>2</v>
      </c>
      <c r="G1611" s="4">
        <v>2</v>
      </c>
      <c r="H1611" s="4" t="s">
        <v>16</v>
      </c>
      <c r="I1611" s="4" t="s">
        <v>17</v>
      </c>
      <c r="J1611" s="4">
        <v>19.5</v>
      </c>
      <c r="K1611" s="4">
        <v>8</v>
      </c>
    </row>
    <row r="1612" spans="1:11">
      <c r="A1612" s="4" t="s">
        <v>94</v>
      </c>
      <c r="B1612" s="4">
        <v>2019</v>
      </c>
      <c r="C1612" s="24">
        <v>43401</v>
      </c>
      <c r="D1612" s="4" t="s">
        <v>5879</v>
      </c>
      <c r="E1612" s="4" t="s">
        <v>383</v>
      </c>
      <c r="F1612" s="4">
        <v>2</v>
      </c>
      <c r="G1612" s="4">
        <v>3</v>
      </c>
      <c r="H1612" s="4" t="s">
        <v>78</v>
      </c>
      <c r="I1612" s="4" t="s">
        <v>19</v>
      </c>
      <c r="J1612" s="4">
        <v>27.4</v>
      </c>
      <c r="K1612" s="4">
        <v>9</v>
      </c>
    </row>
    <row r="1613" spans="1:11">
      <c r="A1613" s="4" t="s">
        <v>94</v>
      </c>
      <c r="B1613" s="4">
        <v>2019</v>
      </c>
      <c r="C1613" s="24">
        <v>43401</v>
      </c>
      <c r="D1613" s="4" t="s">
        <v>5879</v>
      </c>
      <c r="E1613" s="4" t="s">
        <v>383</v>
      </c>
      <c r="F1613" s="4">
        <v>2</v>
      </c>
      <c r="G1613" s="4">
        <v>4</v>
      </c>
      <c r="H1613" s="4" t="s">
        <v>5882</v>
      </c>
      <c r="I1613" s="4" t="s">
        <v>123</v>
      </c>
      <c r="J1613" s="4">
        <v>35.9</v>
      </c>
      <c r="K1613" s="4">
        <v>10</v>
      </c>
    </row>
    <row r="1614" spans="1:11">
      <c r="A1614" s="4" t="s">
        <v>94</v>
      </c>
      <c r="B1614" s="4">
        <v>2019</v>
      </c>
      <c r="C1614" s="24">
        <v>43401</v>
      </c>
      <c r="D1614" s="4" t="s">
        <v>5879</v>
      </c>
      <c r="E1614" s="4" t="s">
        <v>383</v>
      </c>
      <c r="F1614" s="4">
        <v>2</v>
      </c>
      <c r="G1614" s="4">
        <v>5</v>
      </c>
      <c r="H1614" s="4" t="s">
        <v>34</v>
      </c>
      <c r="I1614" s="4" t="s">
        <v>19</v>
      </c>
      <c r="J1614" s="4">
        <v>31.2</v>
      </c>
      <c r="K1614" s="4">
        <v>11</v>
      </c>
    </row>
    <row r="1615" spans="1:11">
      <c r="A1615" s="4" t="s">
        <v>94</v>
      </c>
      <c r="B1615" s="4">
        <v>2019</v>
      </c>
      <c r="C1615" s="24">
        <v>43401</v>
      </c>
      <c r="D1615" s="4" t="s">
        <v>5879</v>
      </c>
      <c r="E1615" s="4" t="s">
        <v>383</v>
      </c>
      <c r="F1615" s="4">
        <v>2</v>
      </c>
      <c r="G1615" s="4">
        <v>6</v>
      </c>
      <c r="H1615" s="4" t="s">
        <v>149</v>
      </c>
      <c r="I1615" s="4" t="s">
        <v>56</v>
      </c>
      <c r="J1615" s="4">
        <v>28.6</v>
      </c>
      <c r="K1615" s="4">
        <v>12</v>
      </c>
    </row>
    <row r="1616" spans="1:11">
      <c r="A1616" s="4" t="s">
        <v>12</v>
      </c>
      <c r="B1616" s="4">
        <v>2019</v>
      </c>
      <c r="C1616" s="24">
        <v>43394</v>
      </c>
      <c r="D1616" s="4" t="s">
        <v>5879</v>
      </c>
      <c r="E1616" s="4" t="s">
        <v>595</v>
      </c>
      <c r="F1616" s="4">
        <v>1</v>
      </c>
      <c r="G1616" s="4">
        <v>1</v>
      </c>
      <c r="H1616" s="4" t="s">
        <v>34</v>
      </c>
      <c r="I1616" s="4" t="s">
        <v>19</v>
      </c>
      <c r="J1616" s="4">
        <v>31.2</v>
      </c>
      <c r="K1616" s="4">
        <v>1</v>
      </c>
    </row>
    <row r="1617" spans="1:11">
      <c r="A1617" s="4" t="s">
        <v>12</v>
      </c>
      <c r="B1617" s="4">
        <v>2019</v>
      </c>
      <c r="C1617" s="24">
        <v>43394</v>
      </c>
      <c r="D1617" s="4" t="s">
        <v>5879</v>
      </c>
      <c r="E1617" s="4" t="s">
        <v>595</v>
      </c>
      <c r="F1617" s="4">
        <v>1</v>
      </c>
      <c r="G1617" s="4">
        <v>2</v>
      </c>
      <c r="H1617" s="4" t="s">
        <v>113</v>
      </c>
      <c r="I1617" s="4" t="s">
        <v>121</v>
      </c>
      <c r="J1617" s="4">
        <v>24</v>
      </c>
      <c r="K1617" s="4">
        <v>2</v>
      </c>
    </row>
    <row r="1618" spans="1:11">
      <c r="A1618" s="4" t="s">
        <v>12</v>
      </c>
      <c r="B1618" s="4">
        <v>2019</v>
      </c>
      <c r="C1618" s="24">
        <v>43394</v>
      </c>
      <c r="D1618" s="4" t="s">
        <v>5879</v>
      </c>
      <c r="E1618" s="4" t="s">
        <v>595</v>
      </c>
      <c r="F1618" s="4">
        <v>1</v>
      </c>
      <c r="G1618" s="4">
        <v>3</v>
      </c>
      <c r="H1618" s="4" t="s">
        <v>39</v>
      </c>
      <c r="I1618" s="4" t="s">
        <v>40</v>
      </c>
      <c r="J1618" s="4">
        <v>24.2</v>
      </c>
      <c r="K1618" s="4">
        <v>12</v>
      </c>
    </row>
    <row r="1619" spans="1:11">
      <c r="A1619" s="4" t="s">
        <v>12</v>
      </c>
      <c r="B1619" s="4">
        <v>2019</v>
      </c>
      <c r="C1619" s="24">
        <v>43394</v>
      </c>
      <c r="D1619" s="4" t="s">
        <v>5879</v>
      </c>
      <c r="E1619" s="4" t="s">
        <v>595</v>
      </c>
      <c r="F1619" s="4">
        <v>1</v>
      </c>
      <c r="G1619" s="4">
        <v>4</v>
      </c>
      <c r="H1619" s="4" t="s">
        <v>170</v>
      </c>
      <c r="I1619" s="4" t="s">
        <v>59</v>
      </c>
      <c r="J1619" s="4">
        <v>29.6</v>
      </c>
      <c r="K1619" s="4">
        <v>13</v>
      </c>
    </row>
    <row r="1620" spans="1:11">
      <c r="A1620" s="4" t="s">
        <v>12</v>
      </c>
      <c r="B1620" s="4">
        <v>2019</v>
      </c>
      <c r="C1620" s="24">
        <v>43394</v>
      </c>
      <c r="D1620" s="4" t="s">
        <v>5879</v>
      </c>
      <c r="E1620" s="4" t="s">
        <v>595</v>
      </c>
      <c r="F1620" s="4">
        <v>1</v>
      </c>
      <c r="G1620" s="4">
        <v>5</v>
      </c>
      <c r="H1620" s="4" t="s">
        <v>5883</v>
      </c>
      <c r="I1620" s="4" t="s">
        <v>49</v>
      </c>
      <c r="J1620" s="4">
        <v>20.3</v>
      </c>
      <c r="K1620" s="4">
        <v>21</v>
      </c>
    </row>
    <row r="1621" spans="1:11">
      <c r="A1621" s="4" t="s">
        <v>12</v>
      </c>
      <c r="B1621" s="4">
        <v>2019</v>
      </c>
      <c r="C1621" s="24">
        <v>43394</v>
      </c>
      <c r="D1621" s="4" t="s">
        <v>5879</v>
      </c>
      <c r="E1621" s="4" t="s">
        <v>595</v>
      </c>
      <c r="F1621" s="4">
        <v>1</v>
      </c>
      <c r="G1621" s="4">
        <v>6</v>
      </c>
      <c r="H1621" s="4" t="s">
        <v>14</v>
      </c>
      <c r="I1621" s="4" t="s">
        <v>15</v>
      </c>
      <c r="J1621" s="4">
        <v>18.8</v>
      </c>
      <c r="K1621" s="4">
        <v>11</v>
      </c>
    </row>
    <row r="1622" spans="1:11">
      <c r="A1622" s="4" t="s">
        <v>12</v>
      </c>
      <c r="B1622" s="4">
        <v>2019</v>
      </c>
      <c r="C1622" s="24">
        <v>43394</v>
      </c>
      <c r="D1622" s="4" t="s">
        <v>5879</v>
      </c>
      <c r="E1622" s="4" t="s">
        <v>595</v>
      </c>
      <c r="F1622" s="4">
        <v>1</v>
      </c>
      <c r="G1622" s="4">
        <v>7</v>
      </c>
      <c r="H1622" s="4" t="s">
        <v>543</v>
      </c>
      <c r="I1622" s="4" t="s">
        <v>145</v>
      </c>
      <c r="J1622" s="4">
        <v>30.9</v>
      </c>
      <c r="K1622" s="4">
        <v>25</v>
      </c>
    </row>
    <row r="1623" spans="1:11">
      <c r="A1623" s="4" t="s">
        <v>12</v>
      </c>
      <c r="B1623" s="4">
        <v>2019</v>
      </c>
      <c r="C1623" s="24">
        <v>43394</v>
      </c>
      <c r="D1623" s="4" t="s">
        <v>5879</v>
      </c>
      <c r="E1623" s="4" t="s">
        <v>595</v>
      </c>
      <c r="F1623" s="4">
        <v>2</v>
      </c>
      <c r="G1623" s="4">
        <v>1</v>
      </c>
      <c r="H1623" s="4" t="s">
        <v>135</v>
      </c>
      <c r="I1623" s="4" t="s">
        <v>36</v>
      </c>
      <c r="J1623" s="4">
        <v>27.9</v>
      </c>
      <c r="K1623" s="4">
        <v>9</v>
      </c>
    </row>
    <row r="1624" spans="1:11">
      <c r="A1624" s="4" t="s">
        <v>12</v>
      </c>
      <c r="B1624" s="4">
        <v>2019</v>
      </c>
      <c r="C1624" s="24">
        <v>43394</v>
      </c>
      <c r="D1624" s="4" t="s">
        <v>5879</v>
      </c>
      <c r="E1624" s="4" t="s">
        <v>595</v>
      </c>
      <c r="F1624" s="4">
        <v>2</v>
      </c>
      <c r="G1624" s="4">
        <v>2</v>
      </c>
      <c r="H1624" s="4" t="s">
        <v>97</v>
      </c>
      <c r="I1624" s="4" t="s">
        <v>40</v>
      </c>
      <c r="J1624" s="4">
        <v>24.8</v>
      </c>
      <c r="K1624" s="4">
        <v>7</v>
      </c>
    </row>
    <row r="1625" spans="1:11">
      <c r="A1625" s="4" t="s">
        <v>12</v>
      </c>
      <c r="B1625" s="4">
        <v>2019</v>
      </c>
      <c r="C1625" s="24">
        <v>43394</v>
      </c>
      <c r="D1625" s="4" t="s">
        <v>5879</v>
      </c>
      <c r="E1625" s="4" t="s">
        <v>595</v>
      </c>
      <c r="F1625" s="4">
        <v>2</v>
      </c>
      <c r="G1625" s="4">
        <v>3</v>
      </c>
      <c r="H1625" s="4" t="s">
        <v>136</v>
      </c>
      <c r="I1625" s="4" t="s">
        <v>25</v>
      </c>
      <c r="J1625" s="4">
        <v>25.7</v>
      </c>
      <c r="K1625" s="4">
        <v>13</v>
      </c>
    </row>
    <row r="1626" spans="1:11">
      <c r="A1626" s="4" t="s">
        <v>12</v>
      </c>
      <c r="B1626" s="4">
        <v>2019</v>
      </c>
      <c r="C1626" s="24">
        <v>43394</v>
      </c>
      <c r="D1626" s="4" t="s">
        <v>5879</v>
      </c>
      <c r="E1626" s="4" t="s">
        <v>595</v>
      </c>
      <c r="F1626" s="4">
        <v>2</v>
      </c>
      <c r="G1626" s="4">
        <v>4</v>
      </c>
      <c r="H1626" s="4" t="s">
        <v>167</v>
      </c>
      <c r="I1626" s="4" t="s">
        <v>121</v>
      </c>
      <c r="J1626" s="4">
        <v>25.9</v>
      </c>
      <c r="K1626" s="4">
        <v>13</v>
      </c>
    </row>
    <row r="1627" spans="1:11">
      <c r="A1627" s="4" t="s">
        <v>12</v>
      </c>
      <c r="B1627" s="4">
        <v>2019</v>
      </c>
      <c r="C1627" s="24">
        <v>43394</v>
      </c>
      <c r="D1627" s="4" t="s">
        <v>5879</v>
      </c>
      <c r="E1627" s="4" t="s">
        <v>595</v>
      </c>
      <c r="F1627" s="4">
        <v>2</v>
      </c>
      <c r="G1627" s="4">
        <v>5</v>
      </c>
      <c r="H1627" s="4" t="s">
        <v>191</v>
      </c>
      <c r="I1627" s="4" t="s">
        <v>53</v>
      </c>
      <c r="J1627" s="4">
        <v>23.5</v>
      </c>
      <c r="K1627" s="4">
        <v>21</v>
      </c>
    </row>
    <row r="1628" spans="1:11">
      <c r="A1628" s="4" t="s">
        <v>12</v>
      </c>
      <c r="B1628" s="4">
        <v>2019</v>
      </c>
      <c r="C1628" s="24">
        <v>43394</v>
      </c>
      <c r="D1628" s="4" t="s">
        <v>5879</v>
      </c>
      <c r="E1628" s="4" t="s">
        <v>595</v>
      </c>
      <c r="F1628" s="4">
        <v>2</v>
      </c>
      <c r="G1628" s="4">
        <v>6</v>
      </c>
      <c r="H1628" s="4" t="s">
        <v>5918</v>
      </c>
      <c r="I1628" s="4" t="s">
        <v>38</v>
      </c>
      <c r="J1628" s="4">
        <v>20</v>
      </c>
      <c r="K1628" s="4">
        <v>13</v>
      </c>
    </row>
    <row r="1629" spans="1:11">
      <c r="A1629" s="4" t="s">
        <v>12</v>
      </c>
      <c r="B1629" s="4">
        <v>2019</v>
      </c>
      <c r="C1629" s="24">
        <v>43394</v>
      </c>
      <c r="D1629" s="4" t="s">
        <v>5879</v>
      </c>
      <c r="E1629" s="4" t="s">
        <v>595</v>
      </c>
      <c r="F1629" s="4">
        <v>3</v>
      </c>
      <c r="G1629" s="4">
        <v>1</v>
      </c>
      <c r="H1629" s="4" t="s">
        <v>80</v>
      </c>
      <c r="I1629" s="4" t="s">
        <v>65</v>
      </c>
      <c r="J1629" s="4">
        <v>31.4</v>
      </c>
      <c r="K1629" s="4">
        <v>3</v>
      </c>
    </row>
    <row r="1630" spans="1:11">
      <c r="A1630" s="4" t="s">
        <v>12</v>
      </c>
      <c r="B1630" s="4">
        <v>2019</v>
      </c>
      <c r="C1630" s="24">
        <v>43394</v>
      </c>
      <c r="D1630" s="4" t="s">
        <v>5879</v>
      </c>
      <c r="E1630" s="4" t="s">
        <v>595</v>
      </c>
      <c r="F1630" s="4">
        <v>3</v>
      </c>
      <c r="G1630" s="4">
        <v>2</v>
      </c>
      <c r="H1630" s="4" t="s">
        <v>138</v>
      </c>
      <c r="I1630" s="4" t="s">
        <v>29</v>
      </c>
      <c r="J1630" s="4">
        <v>28.9</v>
      </c>
      <c r="K1630" s="4">
        <v>5</v>
      </c>
    </row>
    <row r="1631" spans="1:11">
      <c r="A1631" s="4" t="s">
        <v>12</v>
      </c>
      <c r="B1631" s="4">
        <v>2019</v>
      </c>
      <c r="C1631" s="24">
        <v>43394</v>
      </c>
      <c r="D1631" s="4" t="s">
        <v>5879</v>
      </c>
      <c r="E1631" s="4" t="s">
        <v>595</v>
      </c>
      <c r="F1631" s="4">
        <v>3</v>
      </c>
      <c r="G1631" s="4">
        <v>3</v>
      </c>
      <c r="H1631" s="4" t="s">
        <v>20</v>
      </c>
      <c r="I1631" s="4" t="s">
        <v>21</v>
      </c>
      <c r="J1631" s="4">
        <v>23.2</v>
      </c>
      <c r="K1631" s="4">
        <v>17</v>
      </c>
    </row>
    <row r="1632" spans="1:11">
      <c r="A1632" s="4" t="s">
        <v>12</v>
      </c>
      <c r="B1632" s="4">
        <v>2019</v>
      </c>
      <c r="C1632" s="24">
        <v>43394</v>
      </c>
      <c r="D1632" s="4" t="s">
        <v>5879</v>
      </c>
      <c r="E1632" s="4" t="s">
        <v>595</v>
      </c>
      <c r="F1632" s="4">
        <v>3</v>
      </c>
      <c r="G1632" s="4">
        <v>4</v>
      </c>
      <c r="H1632" s="4" t="s">
        <v>60</v>
      </c>
      <c r="I1632" s="4" t="s">
        <v>61</v>
      </c>
      <c r="J1632" s="4">
        <v>30.2</v>
      </c>
      <c r="K1632" s="4">
        <v>17</v>
      </c>
    </row>
    <row r="1633" spans="1:11">
      <c r="A1633" s="4" t="s">
        <v>12</v>
      </c>
      <c r="B1633" s="4">
        <v>2019</v>
      </c>
      <c r="C1633" s="24">
        <v>43394</v>
      </c>
      <c r="D1633" s="4" t="s">
        <v>5879</v>
      </c>
      <c r="E1633" s="4" t="s">
        <v>595</v>
      </c>
      <c r="F1633" s="4">
        <v>3</v>
      </c>
      <c r="G1633" s="4">
        <v>5</v>
      </c>
      <c r="H1633" s="4" t="s">
        <v>149</v>
      </c>
      <c r="I1633" s="4" t="s">
        <v>56</v>
      </c>
      <c r="J1633" s="4">
        <v>28.5</v>
      </c>
      <c r="K1633" s="4">
        <v>17</v>
      </c>
    </row>
    <row r="1634" spans="1:11">
      <c r="A1634" s="4" t="s">
        <v>12</v>
      </c>
      <c r="B1634" s="4">
        <v>2019</v>
      </c>
      <c r="C1634" s="24">
        <v>43394</v>
      </c>
      <c r="D1634" s="4" t="s">
        <v>5879</v>
      </c>
      <c r="E1634" s="4" t="s">
        <v>595</v>
      </c>
      <c r="F1634" s="4">
        <v>3</v>
      </c>
      <c r="G1634" s="4">
        <v>6</v>
      </c>
      <c r="H1634" s="4" t="s">
        <v>5919</v>
      </c>
      <c r="I1634" s="4" t="s">
        <v>53</v>
      </c>
      <c r="J1634" s="4">
        <v>20.5</v>
      </c>
      <c r="K1634" s="4">
        <v>21</v>
      </c>
    </row>
    <row r="1635" spans="1:11">
      <c r="A1635" s="4" t="s">
        <v>12</v>
      </c>
      <c r="B1635" s="4">
        <v>2019</v>
      </c>
      <c r="C1635" s="24">
        <v>43394</v>
      </c>
      <c r="D1635" s="4" t="s">
        <v>5879</v>
      </c>
      <c r="E1635" s="4" t="s">
        <v>595</v>
      </c>
      <c r="F1635" s="4">
        <v>4</v>
      </c>
      <c r="G1635" s="4">
        <v>1</v>
      </c>
      <c r="H1635" s="4" t="s">
        <v>50</v>
      </c>
      <c r="I1635" s="4" t="s">
        <v>51</v>
      </c>
      <c r="J1635" s="4">
        <v>22</v>
      </c>
      <c r="K1635" s="4">
        <v>6</v>
      </c>
    </row>
    <row r="1636" spans="1:11">
      <c r="A1636" s="4" t="s">
        <v>12</v>
      </c>
      <c r="B1636" s="4">
        <v>2019</v>
      </c>
      <c r="C1636" s="24">
        <v>43394</v>
      </c>
      <c r="D1636" s="4" t="s">
        <v>5879</v>
      </c>
      <c r="E1636" s="4" t="s">
        <v>595</v>
      </c>
      <c r="F1636" s="4">
        <v>4</v>
      </c>
      <c r="G1636" s="4">
        <v>2</v>
      </c>
      <c r="H1636" s="4" t="s">
        <v>16</v>
      </c>
      <c r="I1636" s="4" t="s">
        <v>17</v>
      </c>
      <c r="J1636" s="4">
        <v>19.5</v>
      </c>
      <c r="K1636" s="4">
        <v>8</v>
      </c>
    </row>
    <row r="1637" spans="1:11">
      <c r="A1637" s="4" t="s">
        <v>12</v>
      </c>
      <c r="B1637" s="4">
        <v>2019</v>
      </c>
      <c r="C1637" s="24">
        <v>43394</v>
      </c>
      <c r="D1637" s="4" t="s">
        <v>5879</v>
      </c>
      <c r="E1637" s="4" t="s">
        <v>595</v>
      </c>
      <c r="F1637" s="4">
        <v>4</v>
      </c>
      <c r="G1637" s="4">
        <v>3</v>
      </c>
      <c r="H1637" s="4" t="s">
        <v>132</v>
      </c>
      <c r="I1637" s="4" t="s">
        <v>65</v>
      </c>
      <c r="J1637" s="4">
        <v>28.3</v>
      </c>
      <c r="K1637" s="4">
        <v>17</v>
      </c>
    </row>
    <row r="1638" spans="1:11">
      <c r="A1638" s="4" t="s">
        <v>12</v>
      </c>
      <c r="B1638" s="4">
        <v>2019</v>
      </c>
      <c r="C1638" s="24">
        <v>43394</v>
      </c>
      <c r="D1638" s="4" t="s">
        <v>5879</v>
      </c>
      <c r="E1638" s="4" t="s">
        <v>595</v>
      </c>
      <c r="F1638" s="4">
        <v>4</v>
      </c>
      <c r="G1638" s="4">
        <v>4</v>
      </c>
      <c r="H1638" s="4" t="s">
        <v>150</v>
      </c>
      <c r="I1638" s="4" t="s">
        <v>31</v>
      </c>
      <c r="J1638" s="4">
        <v>30.3</v>
      </c>
      <c r="K1638" s="4">
        <v>21</v>
      </c>
    </row>
    <row r="1639" spans="1:11">
      <c r="A1639" s="4" t="s">
        <v>12</v>
      </c>
      <c r="B1639" s="4">
        <v>2019</v>
      </c>
      <c r="C1639" s="24">
        <v>43394</v>
      </c>
      <c r="D1639" s="4" t="s">
        <v>5879</v>
      </c>
      <c r="E1639" s="4" t="s">
        <v>595</v>
      </c>
      <c r="F1639" s="4">
        <v>4</v>
      </c>
      <c r="G1639" s="4">
        <v>5</v>
      </c>
      <c r="H1639" s="4" t="s">
        <v>101</v>
      </c>
      <c r="I1639" s="4" t="s">
        <v>47</v>
      </c>
      <c r="J1639" s="4">
        <v>24.7</v>
      </c>
      <c r="K1639" s="4">
        <v>10</v>
      </c>
    </row>
    <row r="1640" spans="1:11">
      <c r="A1640" s="4" t="s">
        <v>12</v>
      </c>
      <c r="B1640" s="4">
        <v>2019</v>
      </c>
      <c r="C1640" s="24">
        <v>43394</v>
      </c>
      <c r="D1640" s="4" t="s">
        <v>5879</v>
      </c>
      <c r="E1640" s="4" t="s">
        <v>595</v>
      </c>
      <c r="F1640" s="4">
        <v>4</v>
      </c>
      <c r="G1640" s="4">
        <v>6</v>
      </c>
      <c r="H1640" s="4" t="s">
        <v>5882</v>
      </c>
      <c r="I1640" s="4" t="s">
        <v>123</v>
      </c>
      <c r="J1640" s="4">
        <v>35.9</v>
      </c>
      <c r="K1640" s="4">
        <v>4</v>
      </c>
    </row>
    <row r="1641" spans="1:11">
      <c r="A1641" s="4" t="s">
        <v>12</v>
      </c>
      <c r="B1641" s="4">
        <v>2019</v>
      </c>
      <c r="C1641" s="24">
        <v>43394</v>
      </c>
      <c r="D1641" s="4" t="s">
        <v>5879</v>
      </c>
      <c r="E1641" s="4" t="s">
        <v>5868</v>
      </c>
      <c r="F1641" s="4">
        <v>1</v>
      </c>
      <c r="G1641" s="4">
        <v>1</v>
      </c>
      <c r="H1641" s="4" t="s">
        <v>39</v>
      </c>
      <c r="I1641" s="4" t="s">
        <v>40</v>
      </c>
      <c r="J1641" s="4">
        <v>24.2</v>
      </c>
      <c r="K1641" s="4">
        <v>12</v>
      </c>
    </row>
    <row r="1642" spans="1:11">
      <c r="A1642" s="4" t="s">
        <v>12</v>
      </c>
      <c r="B1642" s="4">
        <v>2019</v>
      </c>
      <c r="C1642" s="24">
        <v>43394</v>
      </c>
      <c r="D1642" s="4" t="s">
        <v>5879</v>
      </c>
      <c r="E1642" s="4" t="s">
        <v>5868</v>
      </c>
      <c r="F1642" s="4">
        <v>1</v>
      </c>
      <c r="G1642" s="4">
        <v>2</v>
      </c>
      <c r="H1642" s="4" t="s">
        <v>5918</v>
      </c>
      <c r="I1642" s="4" t="s">
        <v>38</v>
      </c>
      <c r="J1642" s="4">
        <v>20</v>
      </c>
      <c r="K1642" s="4">
        <v>13</v>
      </c>
    </row>
    <row r="1643" spans="1:11">
      <c r="A1643" s="4" t="s">
        <v>12</v>
      </c>
      <c r="B1643" s="4">
        <v>2019</v>
      </c>
      <c r="C1643" s="24">
        <v>43394</v>
      </c>
      <c r="D1643" s="4" t="s">
        <v>5879</v>
      </c>
      <c r="E1643" s="4" t="s">
        <v>5868</v>
      </c>
      <c r="F1643" s="4">
        <v>1</v>
      </c>
      <c r="G1643" s="4">
        <v>3</v>
      </c>
      <c r="H1643" s="4" t="s">
        <v>149</v>
      </c>
      <c r="I1643" s="4" t="s">
        <v>56</v>
      </c>
      <c r="J1643" s="4">
        <v>28.5</v>
      </c>
      <c r="K1643" s="4">
        <v>17</v>
      </c>
    </row>
    <row r="1644" spans="1:11">
      <c r="A1644" s="4" t="s">
        <v>12</v>
      </c>
      <c r="B1644" s="4">
        <v>2019</v>
      </c>
      <c r="C1644" s="24">
        <v>43394</v>
      </c>
      <c r="D1644" s="4" t="s">
        <v>5879</v>
      </c>
      <c r="E1644" s="4" t="s">
        <v>5868</v>
      </c>
      <c r="F1644" s="4">
        <v>1</v>
      </c>
      <c r="G1644" s="4">
        <v>4</v>
      </c>
      <c r="H1644" s="4" t="s">
        <v>150</v>
      </c>
      <c r="I1644" s="4" t="s">
        <v>31</v>
      </c>
      <c r="J1644" s="4">
        <v>30.3</v>
      </c>
      <c r="K1644" s="4">
        <v>21</v>
      </c>
    </row>
    <row r="1645" spans="1:11">
      <c r="A1645" s="4" t="s">
        <v>12</v>
      </c>
      <c r="B1645" s="4">
        <v>2019</v>
      </c>
      <c r="C1645" s="24">
        <v>43394</v>
      </c>
      <c r="D1645" s="4" t="s">
        <v>5879</v>
      </c>
      <c r="E1645" s="4" t="s">
        <v>5868</v>
      </c>
      <c r="F1645" s="4">
        <v>1</v>
      </c>
      <c r="G1645" s="4">
        <v>5</v>
      </c>
      <c r="H1645" s="4" t="s">
        <v>543</v>
      </c>
      <c r="I1645" s="4" t="s">
        <v>145</v>
      </c>
      <c r="J1645" s="4">
        <v>30.9</v>
      </c>
      <c r="K1645" s="4">
        <v>25</v>
      </c>
    </row>
    <row r="1646" spans="1:11">
      <c r="A1646" s="4" t="s">
        <v>12</v>
      </c>
      <c r="B1646" s="4">
        <v>2019</v>
      </c>
      <c r="C1646" s="24">
        <v>43394</v>
      </c>
      <c r="D1646" s="4" t="s">
        <v>5879</v>
      </c>
      <c r="E1646" s="4" t="s">
        <v>5868</v>
      </c>
      <c r="F1646" s="4">
        <v>2</v>
      </c>
      <c r="G1646" s="4">
        <v>1</v>
      </c>
      <c r="H1646" s="4" t="s">
        <v>14</v>
      </c>
      <c r="I1646" s="4" t="s">
        <v>15</v>
      </c>
      <c r="J1646" s="4">
        <v>18.8</v>
      </c>
      <c r="K1646" s="4">
        <v>11</v>
      </c>
    </row>
    <row r="1647" spans="1:11">
      <c r="A1647" s="4" t="s">
        <v>12</v>
      </c>
      <c r="B1647" s="4">
        <v>2019</v>
      </c>
      <c r="C1647" s="24">
        <v>43394</v>
      </c>
      <c r="D1647" s="4" t="s">
        <v>5879</v>
      </c>
      <c r="E1647" s="4" t="s">
        <v>5868</v>
      </c>
      <c r="F1647" s="4">
        <v>2</v>
      </c>
      <c r="G1647" s="4">
        <v>2</v>
      </c>
      <c r="H1647" s="4" t="s">
        <v>136</v>
      </c>
      <c r="I1647" s="4" t="s">
        <v>25</v>
      </c>
      <c r="J1647" s="4">
        <v>25.7</v>
      </c>
      <c r="K1647" s="4">
        <v>13</v>
      </c>
    </row>
    <row r="1648" spans="1:11">
      <c r="A1648" s="4" t="s">
        <v>12</v>
      </c>
      <c r="B1648" s="4">
        <v>2019</v>
      </c>
      <c r="C1648" s="24">
        <v>43394</v>
      </c>
      <c r="D1648" s="4" t="s">
        <v>5879</v>
      </c>
      <c r="E1648" s="4" t="s">
        <v>5868</v>
      </c>
      <c r="F1648" s="4">
        <v>2</v>
      </c>
      <c r="G1648" s="4">
        <v>3</v>
      </c>
      <c r="H1648" s="4" t="s">
        <v>60</v>
      </c>
      <c r="I1648" s="4" t="s">
        <v>61</v>
      </c>
      <c r="J1648" s="4">
        <v>30.2</v>
      </c>
      <c r="K1648" s="4">
        <v>17</v>
      </c>
    </row>
    <row r="1649" spans="1:11">
      <c r="A1649" s="4" t="s">
        <v>12</v>
      </c>
      <c r="B1649" s="4">
        <v>2019</v>
      </c>
      <c r="C1649" s="24">
        <v>43394</v>
      </c>
      <c r="D1649" s="4" t="s">
        <v>5879</v>
      </c>
      <c r="E1649" s="4" t="s">
        <v>5868</v>
      </c>
      <c r="F1649" s="4">
        <v>2</v>
      </c>
      <c r="G1649" s="4">
        <v>4</v>
      </c>
      <c r="H1649" s="4" t="s">
        <v>191</v>
      </c>
      <c r="I1649" s="4" t="s">
        <v>53</v>
      </c>
      <c r="J1649" s="4">
        <v>23.5</v>
      </c>
      <c r="K1649" s="4">
        <v>21</v>
      </c>
    </row>
    <row r="1650" spans="1:11">
      <c r="A1650" s="4" t="s">
        <v>12</v>
      </c>
      <c r="B1650" s="4">
        <v>2019</v>
      </c>
      <c r="C1650" s="24">
        <v>43394</v>
      </c>
      <c r="D1650" s="4" t="s">
        <v>5879</v>
      </c>
      <c r="E1650" s="4" t="s">
        <v>5868</v>
      </c>
      <c r="F1650" s="4">
        <v>3</v>
      </c>
      <c r="G1650" s="4">
        <v>1</v>
      </c>
      <c r="H1650" s="4" t="s">
        <v>5882</v>
      </c>
      <c r="I1650" s="4" t="s">
        <v>123</v>
      </c>
      <c r="J1650" s="4">
        <v>35.9</v>
      </c>
      <c r="K1650" s="4">
        <v>4</v>
      </c>
    </row>
    <row r="1651" spans="1:11">
      <c r="A1651" s="4" t="s">
        <v>12</v>
      </c>
      <c r="B1651" s="4">
        <v>2019</v>
      </c>
      <c r="C1651" s="24">
        <v>43394</v>
      </c>
      <c r="D1651" s="4" t="s">
        <v>5879</v>
      </c>
      <c r="E1651" s="4" t="s">
        <v>5868</v>
      </c>
      <c r="F1651" s="4">
        <v>3</v>
      </c>
      <c r="G1651" s="4">
        <v>2</v>
      </c>
      <c r="H1651" s="4" t="s">
        <v>167</v>
      </c>
      <c r="I1651" s="4" t="s">
        <v>121</v>
      </c>
      <c r="J1651" s="4">
        <v>25.9</v>
      </c>
      <c r="K1651" s="4">
        <v>13</v>
      </c>
    </row>
    <row r="1652" spans="1:11">
      <c r="A1652" s="4" t="s">
        <v>12</v>
      </c>
      <c r="B1652" s="4">
        <v>2019</v>
      </c>
      <c r="C1652" s="24">
        <v>43394</v>
      </c>
      <c r="D1652" s="4" t="s">
        <v>5879</v>
      </c>
      <c r="E1652" s="4" t="s">
        <v>5868</v>
      </c>
      <c r="F1652" s="4">
        <v>3</v>
      </c>
      <c r="G1652" s="4">
        <v>3</v>
      </c>
      <c r="H1652" s="4" t="s">
        <v>20</v>
      </c>
      <c r="I1652" s="4" t="s">
        <v>21</v>
      </c>
      <c r="J1652" s="4">
        <v>23.2</v>
      </c>
      <c r="K1652" s="4">
        <v>17</v>
      </c>
    </row>
    <row r="1653" spans="1:11">
      <c r="A1653" s="4" t="s">
        <v>12</v>
      </c>
      <c r="B1653" s="4">
        <v>2019</v>
      </c>
      <c r="C1653" s="24">
        <v>43394</v>
      </c>
      <c r="D1653" s="4" t="s">
        <v>5879</v>
      </c>
      <c r="E1653" s="4" t="s">
        <v>5868</v>
      </c>
      <c r="F1653" s="4">
        <v>3</v>
      </c>
      <c r="G1653" s="4">
        <v>4</v>
      </c>
      <c r="H1653" s="4" t="s">
        <v>5883</v>
      </c>
      <c r="I1653" s="4" t="s">
        <v>49</v>
      </c>
      <c r="J1653" s="4">
        <v>20.3</v>
      </c>
      <c r="K1653" s="4">
        <v>21</v>
      </c>
    </row>
    <row r="1654" spans="1:11">
      <c r="A1654" s="4" t="s">
        <v>12</v>
      </c>
      <c r="B1654" s="4">
        <v>2019</v>
      </c>
      <c r="C1654" s="24">
        <v>43394</v>
      </c>
      <c r="D1654" s="4" t="s">
        <v>5879</v>
      </c>
      <c r="E1654" s="4" t="s">
        <v>5868</v>
      </c>
      <c r="F1654" s="4">
        <v>4</v>
      </c>
      <c r="G1654" s="4">
        <v>1</v>
      </c>
      <c r="H1654" s="4" t="s">
        <v>101</v>
      </c>
      <c r="I1654" s="4" t="s">
        <v>47</v>
      </c>
      <c r="J1654" s="4">
        <v>24.7</v>
      </c>
      <c r="K1654" s="4">
        <v>10</v>
      </c>
    </row>
    <row r="1655" spans="1:11">
      <c r="A1655" s="4" t="s">
        <v>12</v>
      </c>
      <c r="B1655" s="4">
        <v>2019</v>
      </c>
      <c r="C1655" s="24">
        <v>43394</v>
      </c>
      <c r="D1655" s="4" t="s">
        <v>5879</v>
      </c>
      <c r="E1655" s="4" t="s">
        <v>5868</v>
      </c>
      <c r="F1655" s="4">
        <v>4</v>
      </c>
      <c r="G1655" s="4">
        <v>2</v>
      </c>
      <c r="H1655" s="4" t="s">
        <v>170</v>
      </c>
      <c r="I1655" s="4" t="s">
        <v>59</v>
      </c>
      <c r="J1655" s="4">
        <v>29.6</v>
      </c>
      <c r="K1655" s="4">
        <v>13</v>
      </c>
    </row>
    <row r="1656" spans="1:11">
      <c r="A1656" s="4" t="s">
        <v>12</v>
      </c>
      <c r="B1656" s="4">
        <v>2019</v>
      </c>
      <c r="C1656" s="24">
        <v>43394</v>
      </c>
      <c r="D1656" s="4" t="s">
        <v>5879</v>
      </c>
      <c r="E1656" s="4" t="s">
        <v>5868</v>
      </c>
      <c r="F1656" s="4">
        <v>4</v>
      </c>
      <c r="G1656" s="4">
        <v>3</v>
      </c>
      <c r="H1656" s="4" t="s">
        <v>132</v>
      </c>
      <c r="I1656" s="4" t="s">
        <v>65</v>
      </c>
      <c r="J1656" s="4">
        <v>28.3</v>
      </c>
      <c r="K1656" s="4">
        <v>17</v>
      </c>
    </row>
    <row r="1657" spans="1:11">
      <c r="A1657" s="4" t="s">
        <v>12</v>
      </c>
      <c r="B1657" s="4">
        <v>2019</v>
      </c>
      <c r="C1657" s="24">
        <v>43394</v>
      </c>
      <c r="D1657" s="4" t="s">
        <v>5879</v>
      </c>
      <c r="E1657" s="4" t="s">
        <v>5868</v>
      </c>
      <c r="F1657" s="4">
        <v>4</v>
      </c>
      <c r="G1657" s="4">
        <v>4</v>
      </c>
      <c r="H1657" s="4" t="s">
        <v>5919</v>
      </c>
      <c r="I1657" s="4" t="s">
        <v>53</v>
      </c>
      <c r="J1657" s="4">
        <v>20.5</v>
      </c>
      <c r="K1657" s="4">
        <v>21</v>
      </c>
    </row>
    <row r="1658" spans="1:11">
      <c r="A1658" s="4" t="s">
        <v>12</v>
      </c>
      <c r="B1658" s="4">
        <v>2019</v>
      </c>
      <c r="C1658" s="24">
        <v>43394</v>
      </c>
      <c r="D1658" s="4" t="s">
        <v>5879</v>
      </c>
      <c r="E1658" s="4" t="s">
        <v>5869</v>
      </c>
      <c r="F1658" s="4">
        <v>1</v>
      </c>
      <c r="G1658" s="4">
        <v>1</v>
      </c>
      <c r="H1658" s="4" t="s">
        <v>50</v>
      </c>
      <c r="I1658" s="4" t="s">
        <v>51</v>
      </c>
      <c r="J1658" s="4">
        <v>22</v>
      </c>
      <c r="K1658" s="4">
        <v>6</v>
      </c>
    </row>
    <row r="1659" spans="1:11">
      <c r="A1659" s="4" t="s">
        <v>12</v>
      </c>
      <c r="B1659" s="4">
        <v>2019</v>
      </c>
      <c r="C1659" s="24">
        <v>43394</v>
      </c>
      <c r="D1659" s="4" t="s">
        <v>5879</v>
      </c>
      <c r="E1659" s="4" t="s">
        <v>5869</v>
      </c>
      <c r="F1659" s="4">
        <v>1</v>
      </c>
      <c r="G1659" s="4">
        <v>2</v>
      </c>
      <c r="H1659" s="4" t="s">
        <v>138</v>
      </c>
      <c r="I1659" s="4" t="s">
        <v>29</v>
      </c>
      <c r="J1659" s="4">
        <v>28.9</v>
      </c>
      <c r="K1659" s="4">
        <v>5</v>
      </c>
    </row>
    <row r="1660" spans="1:11">
      <c r="A1660" s="4" t="s">
        <v>12</v>
      </c>
      <c r="B1660" s="4">
        <v>2019</v>
      </c>
      <c r="C1660" s="24">
        <v>43394</v>
      </c>
      <c r="D1660" s="4" t="s">
        <v>5879</v>
      </c>
      <c r="E1660" s="4" t="s">
        <v>5869</v>
      </c>
      <c r="F1660" s="4">
        <v>1</v>
      </c>
      <c r="G1660" s="4">
        <v>3</v>
      </c>
      <c r="H1660" s="4" t="s">
        <v>34</v>
      </c>
      <c r="I1660" s="4" t="s">
        <v>19</v>
      </c>
      <c r="J1660" s="4">
        <v>31.2</v>
      </c>
      <c r="K1660" s="4">
        <v>1</v>
      </c>
    </row>
    <row r="1661" spans="1:11">
      <c r="A1661" s="4" t="s">
        <v>12</v>
      </c>
      <c r="B1661" s="4">
        <v>2019</v>
      </c>
      <c r="C1661" s="24">
        <v>43394</v>
      </c>
      <c r="D1661" s="4" t="s">
        <v>5879</v>
      </c>
      <c r="E1661" s="4" t="s">
        <v>5869</v>
      </c>
      <c r="F1661" s="4">
        <v>1</v>
      </c>
      <c r="G1661" s="4">
        <v>4</v>
      </c>
      <c r="H1661" s="4" t="s">
        <v>101</v>
      </c>
      <c r="I1661" s="4" t="s">
        <v>47</v>
      </c>
      <c r="J1661" s="4">
        <v>24.7</v>
      </c>
      <c r="K1661" s="4">
        <v>10</v>
      </c>
    </row>
    <row r="1662" spans="1:11">
      <c r="A1662" s="4" t="s">
        <v>12</v>
      </c>
      <c r="B1662" s="4">
        <v>2019</v>
      </c>
      <c r="C1662" s="24">
        <v>43394</v>
      </c>
      <c r="D1662" s="4" t="s">
        <v>5879</v>
      </c>
      <c r="E1662" s="4" t="s">
        <v>5869</v>
      </c>
      <c r="F1662" s="4">
        <v>1</v>
      </c>
      <c r="G1662" s="4">
        <v>5</v>
      </c>
      <c r="H1662" s="4" t="s">
        <v>39</v>
      </c>
      <c r="I1662" s="4" t="s">
        <v>40</v>
      </c>
      <c r="J1662" s="4">
        <v>24.2</v>
      </c>
      <c r="K1662" s="4">
        <v>12</v>
      </c>
    </row>
    <row r="1663" spans="1:11">
      <c r="A1663" s="4" t="s">
        <v>12</v>
      </c>
      <c r="B1663" s="4">
        <v>2019</v>
      </c>
      <c r="C1663" s="24">
        <v>43394</v>
      </c>
      <c r="D1663" s="4" t="s">
        <v>5879</v>
      </c>
      <c r="E1663" s="4" t="s">
        <v>5869</v>
      </c>
      <c r="F1663" s="4">
        <v>1</v>
      </c>
      <c r="G1663" s="4">
        <v>6</v>
      </c>
      <c r="H1663" s="4" t="s">
        <v>97</v>
      </c>
      <c r="I1663" s="4" t="s">
        <v>40</v>
      </c>
      <c r="J1663" s="4">
        <v>24.8</v>
      </c>
      <c r="K1663" s="4">
        <v>7</v>
      </c>
    </row>
    <row r="1664" spans="1:11">
      <c r="A1664" s="4" t="s">
        <v>12</v>
      </c>
      <c r="B1664" s="4">
        <v>2019</v>
      </c>
      <c r="C1664" s="24">
        <v>43394</v>
      </c>
      <c r="D1664" s="4" t="s">
        <v>5879</v>
      </c>
      <c r="E1664" s="4" t="s">
        <v>5869</v>
      </c>
      <c r="F1664" s="4">
        <v>2</v>
      </c>
      <c r="G1664" s="4">
        <v>1</v>
      </c>
      <c r="H1664" s="4" t="s">
        <v>80</v>
      </c>
      <c r="I1664" s="4" t="s">
        <v>65</v>
      </c>
      <c r="J1664" s="4">
        <v>31.4</v>
      </c>
      <c r="K1664" s="4">
        <v>3</v>
      </c>
    </row>
    <row r="1665" spans="1:11">
      <c r="A1665" s="4" t="s">
        <v>12</v>
      </c>
      <c r="B1665" s="4">
        <v>2019</v>
      </c>
      <c r="C1665" s="24">
        <v>43394</v>
      </c>
      <c r="D1665" s="4" t="s">
        <v>5879</v>
      </c>
      <c r="E1665" s="4" t="s">
        <v>5869</v>
      </c>
      <c r="F1665" s="4">
        <v>2</v>
      </c>
      <c r="G1665" s="4">
        <v>2</v>
      </c>
      <c r="H1665" s="4" t="s">
        <v>5882</v>
      </c>
      <c r="I1665" s="4" t="s">
        <v>123</v>
      </c>
      <c r="J1665" s="4">
        <v>35.9</v>
      </c>
      <c r="K1665" s="4">
        <v>4</v>
      </c>
    </row>
    <row r="1666" spans="1:11">
      <c r="A1666" s="4" t="s">
        <v>12</v>
      </c>
      <c r="B1666" s="4">
        <v>2019</v>
      </c>
      <c r="C1666" s="24">
        <v>43394</v>
      </c>
      <c r="D1666" s="4" t="s">
        <v>5879</v>
      </c>
      <c r="E1666" s="4" t="s">
        <v>5869</v>
      </c>
      <c r="F1666" s="4">
        <v>2</v>
      </c>
      <c r="G1666" s="4">
        <v>3</v>
      </c>
      <c r="H1666" s="4" t="s">
        <v>113</v>
      </c>
      <c r="I1666" s="4" t="s">
        <v>121</v>
      </c>
      <c r="J1666" s="4">
        <v>24</v>
      </c>
      <c r="K1666" s="4">
        <v>2</v>
      </c>
    </row>
    <row r="1667" spans="1:11">
      <c r="A1667" s="4" t="s">
        <v>12</v>
      </c>
      <c r="B1667" s="4">
        <v>2019</v>
      </c>
      <c r="C1667" s="24">
        <v>43394</v>
      </c>
      <c r="D1667" s="4" t="s">
        <v>5879</v>
      </c>
      <c r="E1667" s="4" t="s">
        <v>5869</v>
      </c>
      <c r="F1667" s="4">
        <v>2</v>
      </c>
      <c r="G1667" s="4">
        <v>4</v>
      </c>
      <c r="H1667" s="4" t="s">
        <v>135</v>
      </c>
      <c r="I1667" s="4" t="s">
        <v>36</v>
      </c>
      <c r="J1667" s="4">
        <v>27.9</v>
      </c>
      <c r="K1667" s="4">
        <v>9</v>
      </c>
    </row>
    <row r="1668" spans="1:11">
      <c r="A1668" s="4" t="s">
        <v>12</v>
      </c>
      <c r="B1668" s="4">
        <v>2019</v>
      </c>
      <c r="C1668" s="24">
        <v>43394</v>
      </c>
      <c r="D1668" s="4" t="s">
        <v>5879</v>
      </c>
      <c r="E1668" s="4" t="s">
        <v>5869</v>
      </c>
      <c r="F1668" s="4">
        <v>2</v>
      </c>
      <c r="G1668" s="4">
        <v>5</v>
      </c>
      <c r="H1668" s="4" t="s">
        <v>16</v>
      </c>
      <c r="I1668" s="4" t="s">
        <v>17</v>
      </c>
      <c r="J1668" s="4">
        <v>19.5</v>
      </c>
      <c r="K1668" s="4">
        <v>8</v>
      </c>
    </row>
    <row r="1669" spans="1:11">
      <c r="A1669" s="4" t="s">
        <v>12</v>
      </c>
      <c r="B1669" s="4">
        <v>2019</v>
      </c>
      <c r="C1669" s="24">
        <v>43394</v>
      </c>
      <c r="D1669" s="4" t="s">
        <v>5879</v>
      </c>
      <c r="E1669" s="4" t="s">
        <v>5869</v>
      </c>
      <c r="F1669" s="4">
        <v>2</v>
      </c>
      <c r="G1669" s="4">
        <v>6</v>
      </c>
      <c r="H1669" s="4" t="s">
        <v>14</v>
      </c>
      <c r="I1669" s="4" t="s">
        <v>15</v>
      </c>
      <c r="J1669" s="4">
        <v>18.8</v>
      </c>
      <c r="K1669" s="4">
        <v>11</v>
      </c>
    </row>
    <row r="1670" spans="1:11">
      <c r="A1670" s="4" t="s">
        <v>12</v>
      </c>
      <c r="B1670" s="4">
        <v>2019</v>
      </c>
      <c r="C1670" s="24">
        <v>43394</v>
      </c>
      <c r="D1670" s="4" t="s">
        <v>5879</v>
      </c>
      <c r="E1670" s="4" t="s">
        <v>383</v>
      </c>
      <c r="F1670" s="4">
        <v>1</v>
      </c>
      <c r="G1670" s="4">
        <v>1</v>
      </c>
      <c r="H1670" s="4" t="s">
        <v>34</v>
      </c>
      <c r="I1670" s="4" t="s">
        <v>19</v>
      </c>
      <c r="J1670" s="4">
        <v>31.2</v>
      </c>
      <c r="K1670" s="4">
        <v>1</v>
      </c>
    </row>
    <row r="1671" spans="1:11">
      <c r="A1671" s="4" t="s">
        <v>12</v>
      </c>
      <c r="B1671" s="4">
        <v>2019</v>
      </c>
      <c r="C1671" s="24">
        <v>43394</v>
      </c>
      <c r="D1671" s="4" t="s">
        <v>5879</v>
      </c>
      <c r="E1671" s="4" t="s">
        <v>383</v>
      </c>
      <c r="F1671" s="4">
        <v>1</v>
      </c>
      <c r="G1671" s="4">
        <v>2</v>
      </c>
      <c r="H1671" s="4" t="s">
        <v>113</v>
      </c>
      <c r="I1671" s="4" t="s">
        <v>121</v>
      </c>
      <c r="J1671" s="4">
        <v>24</v>
      </c>
      <c r="K1671" s="4">
        <v>2</v>
      </c>
    </row>
    <row r="1672" spans="1:11">
      <c r="A1672" s="4" t="s">
        <v>12</v>
      </c>
      <c r="B1672" s="4">
        <v>2019</v>
      </c>
      <c r="C1672" s="24">
        <v>43394</v>
      </c>
      <c r="D1672" s="4" t="s">
        <v>5879</v>
      </c>
      <c r="E1672" s="4" t="s">
        <v>383</v>
      </c>
      <c r="F1672" s="4">
        <v>1</v>
      </c>
      <c r="G1672" s="4">
        <v>3</v>
      </c>
      <c r="H1672" s="4" t="s">
        <v>80</v>
      </c>
      <c r="I1672" s="4" t="s">
        <v>65</v>
      </c>
      <c r="J1672" s="4">
        <v>31.4</v>
      </c>
      <c r="K1672" s="4">
        <v>3</v>
      </c>
    </row>
    <row r="1673" spans="1:11">
      <c r="A1673" s="4" t="s">
        <v>12</v>
      </c>
      <c r="B1673" s="4">
        <v>2019</v>
      </c>
      <c r="C1673" s="24">
        <v>43394</v>
      </c>
      <c r="D1673" s="4" t="s">
        <v>5879</v>
      </c>
      <c r="E1673" s="4" t="s">
        <v>383</v>
      </c>
      <c r="F1673" s="4">
        <v>1</v>
      </c>
      <c r="G1673" s="4">
        <v>4</v>
      </c>
      <c r="H1673" s="4" t="s">
        <v>5882</v>
      </c>
      <c r="I1673" s="4" t="s">
        <v>123</v>
      </c>
      <c r="J1673" s="4">
        <v>35.9</v>
      </c>
      <c r="K1673" s="4">
        <v>4</v>
      </c>
    </row>
    <row r="1674" spans="1:11">
      <c r="A1674" s="4" t="s">
        <v>12</v>
      </c>
      <c r="B1674" s="4">
        <v>2019</v>
      </c>
      <c r="C1674" s="24">
        <v>43394</v>
      </c>
      <c r="D1674" s="4" t="s">
        <v>5879</v>
      </c>
      <c r="E1674" s="4" t="s">
        <v>383</v>
      </c>
      <c r="F1674" s="4">
        <v>1</v>
      </c>
      <c r="G1674" s="4">
        <v>5</v>
      </c>
      <c r="H1674" s="4" t="s">
        <v>138</v>
      </c>
      <c r="I1674" s="4" t="s">
        <v>29</v>
      </c>
      <c r="J1674" s="4">
        <v>28.9</v>
      </c>
      <c r="K1674" s="4">
        <v>5</v>
      </c>
    </row>
    <row r="1675" spans="1:11">
      <c r="A1675" s="4" t="s">
        <v>12</v>
      </c>
      <c r="B1675" s="4">
        <v>2019</v>
      </c>
      <c r="C1675" s="24">
        <v>43394</v>
      </c>
      <c r="D1675" s="4" t="s">
        <v>5879</v>
      </c>
      <c r="E1675" s="4" t="s">
        <v>383</v>
      </c>
      <c r="F1675" s="4">
        <v>1</v>
      </c>
      <c r="G1675" s="4">
        <v>6</v>
      </c>
      <c r="H1675" s="4" t="s">
        <v>50</v>
      </c>
      <c r="I1675" s="4" t="s">
        <v>51</v>
      </c>
      <c r="J1675" s="4">
        <v>22</v>
      </c>
      <c r="K1675" s="4">
        <v>6</v>
      </c>
    </row>
    <row r="1676" spans="1:11">
      <c r="A1676" s="4" t="s">
        <v>12</v>
      </c>
      <c r="B1676" s="4">
        <v>2019</v>
      </c>
      <c r="C1676" s="24">
        <v>43394</v>
      </c>
      <c r="D1676" s="4" t="s">
        <v>5879</v>
      </c>
      <c r="E1676" s="4" t="s">
        <v>383</v>
      </c>
      <c r="F1676" s="4">
        <v>2</v>
      </c>
      <c r="G1676" s="4">
        <v>1</v>
      </c>
      <c r="H1676" s="4" t="s">
        <v>97</v>
      </c>
      <c r="I1676" s="4" t="s">
        <v>40</v>
      </c>
      <c r="J1676" s="4">
        <v>24.8</v>
      </c>
      <c r="K1676" s="4">
        <v>7</v>
      </c>
    </row>
    <row r="1677" spans="1:11">
      <c r="A1677" s="4" t="s">
        <v>12</v>
      </c>
      <c r="B1677" s="4">
        <v>2019</v>
      </c>
      <c r="C1677" s="24">
        <v>43394</v>
      </c>
      <c r="D1677" s="4" t="s">
        <v>5879</v>
      </c>
      <c r="E1677" s="4" t="s">
        <v>383</v>
      </c>
      <c r="F1677" s="4">
        <v>2</v>
      </c>
      <c r="G1677" s="4">
        <v>2</v>
      </c>
      <c r="H1677" s="4" t="s">
        <v>16</v>
      </c>
      <c r="I1677" s="4" t="s">
        <v>17</v>
      </c>
      <c r="J1677" s="4">
        <v>19.5</v>
      </c>
      <c r="K1677" s="4">
        <v>8</v>
      </c>
    </row>
    <row r="1678" spans="1:11">
      <c r="A1678" s="4" t="s">
        <v>12</v>
      </c>
      <c r="B1678" s="4">
        <v>2019</v>
      </c>
      <c r="C1678" s="24">
        <v>43394</v>
      </c>
      <c r="D1678" s="4" t="s">
        <v>5879</v>
      </c>
      <c r="E1678" s="4" t="s">
        <v>383</v>
      </c>
      <c r="F1678" s="4">
        <v>2</v>
      </c>
      <c r="G1678" s="4">
        <v>3</v>
      </c>
      <c r="H1678" s="4" t="s">
        <v>135</v>
      </c>
      <c r="I1678" s="4" t="s">
        <v>36</v>
      </c>
      <c r="J1678" s="4">
        <v>27.9</v>
      </c>
      <c r="K1678" s="4">
        <v>9</v>
      </c>
    </row>
    <row r="1679" spans="1:11">
      <c r="A1679" s="4" t="s">
        <v>12</v>
      </c>
      <c r="B1679" s="4">
        <v>2019</v>
      </c>
      <c r="C1679" s="24">
        <v>43394</v>
      </c>
      <c r="D1679" s="4" t="s">
        <v>5879</v>
      </c>
      <c r="E1679" s="4" t="s">
        <v>383</v>
      </c>
      <c r="F1679" s="4">
        <v>2</v>
      </c>
      <c r="G1679" s="4">
        <v>4</v>
      </c>
      <c r="H1679" s="4" t="s">
        <v>101</v>
      </c>
      <c r="I1679" s="4" t="s">
        <v>47</v>
      </c>
      <c r="J1679" s="4">
        <v>24.7</v>
      </c>
      <c r="K1679" s="4">
        <v>10</v>
      </c>
    </row>
    <row r="1680" spans="1:11">
      <c r="A1680" s="4" t="s">
        <v>12</v>
      </c>
      <c r="B1680" s="4">
        <v>2019</v>
      </c>
      <c r="C1680" s="24">
        <v>43394</v>
      </c>
      <c r="D1680" s="4" t="s">
        <v>5879</v>
      </c>
      <c r="E1680" s="4" t="s">
        <v>383</v>
      </c>
      <c r="F1680" s="4">
        <v>2</v>
      </c>
      <c r="G1680" s="4">
        <v>5</v>
      </c>
      <c r="H1680" s="4" t="s">
        <v>14</v>
      </c>
      <c r="I1680" s="4" t="s">
        <v>15</v>
      </c>
      <c r="J1680" s="4">
        <v>18.8</v>
      </c>
      <c r="K1680" s="4">
        <v>11</v>
      </c>
    </row>
    <row r="1681" spans="1:11">
      <c r="A1681" s="4" t="s">
        <v>12</v>
      </c>
      <c r="B1681" s="4">
        <v>2019</v>
      </c>
      <c r="C1681" s="24">
        <v>43394</v>
      </c>
      <c r="D1681" s="4" t="s">
        <v>5879</v>
      </c>
      <c r="E1681" s="4" t="s">
        <v>383</v>
      </c>
      <c r="F1681" s="4">
        <v>2</v>
      </c>
      <c r="G1681" s="4">
        <v>6</v>
      </c>
      <c r="H1681" s="4" t="s">
        <v>39</v>
      </c>
      <c r="I1681" s="4" t="s">
        <v>40</v>
      </c>
      <c r="J1681" s="4">
        <v>24.2</v>
      </c>
      <c r="K1681" s="4">
        <v>12</v>
      </c>
    </row>
    <row r="1682" spans="1:11">
      <c r="A1682" s="4" t="s">
        <v>5920</v>
      </c>
      <c r="B1682" s="4">
        <v>2019</v>
      </c>
      <c r="C1682" s="24">
        <v>43385</v>
      </c>
      <c r="D1682" s="4" t="s">
        <v>5885</v>
      </c>
      <c r="E1682" s="4" t="s">
        <v>595</v>
      </c>
      <c r="F1682" s="4">
        <v>1</v>
      </c>
      <c r="G1682" s="4">
        <v>1</v>
      </c>
      <c r="H1682" s="4" t="s">
        <v>135</v>
      </c>
      <c r="I1682" s="4" t="s">
        <v>36</v>
      </c>
      <c r="J1682" s="4">
        <v>27.9</v>
      </c>
      <c r="K1682" s="4"/>
    </row>
    <row r="1683" spans="1:11">
      <c r="A1683" s="4" t="s">
        <v>5920</v>
      </c>
      <c r="B1683" s="4">
        <v>2019</v>
      </c>
      <c r="C1683" s="24">
        <v>43385</v>
      </c>
      <c r="D1683" s="4" t="s">
        <v>5885</v>
      </c>
      <c r="E1683" s="4" t="s">
        <v>595</v>
      </c>
      <c r="F1683" s="4">
        <v>1</v>
      </c>
      <c r="G1683" s="4">
        <v>2</v>
      </c>
      <c r="H1683" s="4" t="s">
        <v>183</v>
      </c>
      <c r="I1683" s="4" t="s">
        <v>36</v>
      </c>
      <c r="J1683" s="4">
        <v>22.8</v>
      </c>
      <c r="K1683" s="4"/>
    </row>
    <row r="1684" spans="1:11">
      <c r="A1684" s="4" t="s">
        <v>5920</v>
      </c>
      <c r="B1684" s="4">
        <v>2019</v>
      </c>
      <c r="C1684" s="24">
        <v>43385</v>
      </c>
      <c r="D1684" s="4" t="s">
        <v>5885</v>
      </c>
      <c r="E1684" s="4" t="s">
        <v>595</v>
      </c>
      <c r="F1684" s="4">
        <v>1</v>
      </c>
      <c r="G1684" s="4">
        <v>3</v>
      </c>
      <c r="H1684" s="4" t="s">
        <v>5921</v>
      </c>
      <c r="I1684" s="4" t="s">
        <v>29</v>
      </c>
      <c r="J1684" s="4">
        <v>20.6</v>
      </c>
      <c r="K1684" s="4"/>
    </row>
    <row r="1685" spans="1:11">
      <c r="A1685" s="4" t="s">
        <v>5920</v>
      </c>
      <c r="B1685" s="4">
        <v>2019</v>
      </c>
      <c r="C1685" s="24">
        <v>43385</v>
      </c>
      <c r="D1685" s="4" t="s">
        <v>5885</v>
      </c>
      <c r="E1685" s="4" t="s">
        <v>595</v>
      </c>
      <c r="F1685" s="4">
        <v>1</v>
      </c>
      <c r="G1685" s="4">
        <v>4</v>
      </c>
      <c r="H1685" s="4" t="s">
        <v>5906</v>
      </c>
      <c r="I1685" s="4" t="s">
        <v>36</v>
      </c>
      <c r="J1685" s="4">
        <v>37.4</v>
      </c>
      <c r="K1685" s="4"/>
    </row>
    <row r="1686" spans="1:11">
      <c r="A1686" s="4" t="s">
        <v>5920</v>
      </c>
      <c r="B1686" s="4">
        <v>2019</v>
      </c>
      <c r="C1686" s="24">
        <v>43385</v>
      </c>
      <c r="D1686" s="4" t="s">
        <v>5885</v>
      </c>
      <c r="E1686" s="4" t="s">
        <v>595</v>
      </c>
      <c r="F1686" s="4">
        <v>1</v>
      </c>
      <c r="G1686" s="4">
        <v>5</v>
      </c>
      <c r="H1686" s="4" t="s">
        <v>5897</v>
      </c>
      <c r="I1686" s="4" t="s">
        <v>29</v>
      </c>
      <c r="J1686" s="4">
        <v>21.8</v>
      </c>
      <c r="K1686" s="4"/>
    </row>
    <row r="1687" spans="1:11">
      <c r="A1687" s="4" t="s">
        <v>5920</v>
      </c>
      <c r="B1687" s="4">
        <v>2019</v>
      </c>
      <c r="C1687" s="24">
        <v>43385</v>
      </c>
      <c r="D1687" s="4" t="s">
        <v>5885</v>
      </c>
      <c r="E1687" s="4" t="s">
        <v>595</v>
      </c>
      <c r="F1687" s="4">
        <v>2</v>
      </c>
      <c r="G1687" s="4">
        <v>1</v>
      </c>
      <c r="H1687" s="4" t="s">
        <v>138</v>
      </c>
      <c r="I1687" s="4" t="s">
        <v>29</v>
      </c>
      <c r="J1687" s="4">
        <v>28.9</v>
      </c>
      <c r="K1687" s="4"/>
    </row>
    <row r="1688" spans="1:11">
      <c r="A1688" s="4" t="s">
        <v>5920</v>
      </c>
      <c r="B1688" s="4">
        <v>2019</v>
      </c>
      <c r="C1688" s="24">
        <v>43385</v>
      </c>
      <c r="D1688" s="4" t="s">
        <v>5885</v>
      </c>
      <c r="E1688" s="4" t="s">
        <v>595</v>
      </c>
      <c r="F1688" s="4">
        <v>2</v>
      </c>
      <c r="G1688" s="4">
        <v>2</v>
      </c>
      <c r="H1688" s="4" t="s">
        <v>542</v>
      </c>
      <c r="I1688" s="4" t="s">
        <v>36</v>
      </c>
      <c r="J1688" s="4">
        <v>30.7</v>
      </c>
      <c r="K1688" s="4"/>
    </row>
    <row r="1689" spans="1:11">
      <c r="A1689" s="4" t="s">
        <v>5920</v>
      </c>
      <c r="B1689" s="4">
        <v>2019</v>
      </c>
      <c r="C1689" s="24">
        <v>43385</v>
      </c>
      <c r="D1689" s="4" t="s">
        <v>5885</v>
      </c>
      <c r="E1689" s="4" t="s">
        <v>595</v>
      </c>
      <c r="F1689" s="4">
        <v>2</v>
      </c>
      <c r="G1689" s="4">
        <v>3</v>
      </c>
      <c r="H1689" s="4" t="s">
        <v>5922</v>
      </c>
      <c r="I1689" s="4" t="s">
        <v>36</v>
      </c>
      <c r="J1689" s="4">
        <v>18</v>
      </c>
      <c r="K1689" s="4"/>
    </row>
    <row r="1690" spans="1:11">
      <c r="A1690" s="4" t="s">
        <v>5920</v>
      </c>
      <c r="B1690" s="4">
        <v>2019</v>
      </c>
      <c r="C1690" s="24">
        <v>43385</v>
      </c>
      <c r="D1690" s="4" t="s">
        <v>5885</v>
      </c>
      <c r="E1690" s="4" t="s">
        <v>595</v>
      </c>
      <c r="F1690" s="4">
        <v>2</v>
      </c>
      <c r="G1690" s="4">
        <v>4</v>
      </c>
      <c r="H1690" s="4" t="s">
        <v>5889</v>
      </c>
      <c r="I1690" s="4" t="s">
        <v>36</v>
      </c>
      <c r="J1690" s="4">
        <v>19.100000000000001</v>
      </c>
      <c r="K1690" s="4"/>
    </row>
    <row r="1691" spans="1:11">
      <c r="A1691" s="4" t="s">
        <v>5920</v>
      </c>
      <c r="B1691" s="4">
        <v>2019</v>
      </c>
      <c r="C1691" s="24">
        <v>43385</v>
      </c>
      <c r="D1691" s="4" t="s">
        <v>5885</v>
      </c>
      <c r="E1691" s="4" t="s">
        <v>595</v>
      </c>
      <c r="F1691" s="4">
        <v>2</v>
      </c>
      <c r="G1691" s="4">
        <v>5</v>
      </c>
      <c r="H1691" s="4" t="s">
        <v>5892</v>
      </c>
      <c r="I1691" s="4" t="s">
        <v>29</v>
      </c>
      <c r="J1691" s="4">
        <v>25.5</v>
      </c>
      <c r="K1691" s="4"/>
    </row>
    <row r="1692" spans="1:11">
      <c r="A1692" s="4" t="s">
        <v>5920</v>
      </c>
      <c r="B1692" s="4">
        <v>2019</v>
      </c>
      <c r="C1692" s="24">
        <v>43385</v>
      </c>
      <c r="D1692" s="4" t="s">
        <v>5885</v>
      </c>
      <c r="E1692" s="4" t="s">
        <v>595</v>
      </c>
      <c r="F1692" s="4">
        <v>3</v>
      </c>
      <c r="G1692" s="4">
        <v>1</v>
      </c>
      <c r="H1692" s="4" t="s">
        <v>140</v>
      </c>
      <c r="I1692" s="4" t="s">
        <v>29</v>
      </c>
      <c r="J1692" s="4">
        <v>21.4</v>
      </c>
      <c r="K1692" s="4"/>
    </row>
    <row r="1693" spans="1:11">
      <c r="A1693" s="4" t="s">
        <v>5920</v>
      </c>
      <c r="B1693" s="4">
        <v>2019</v>
      </c>
      <c r="C1693" s="24">
        <v>43385</v>
      </c>
      <c r="D1693" s="4" t="s">
        <v>5885</v>
      </c>
      <c r="E1693" s="4" t="s">
        <v>595</v>
      </c>
      <c r="F1693" s="4">
        <v>3</v>
      </c>
      <c r="G1693" s="4">
        <v>2</v>
      </c>
      <c r="H1693" s="4" t="s">
        <v>164</v>
      </c>
      <c r="I1693" s="4" t="s">
        <v>36</v>
      </c>
      <c r="J1693" s="4">
        <v>24.7</v>
      </c>
      <c r="K1693" s="4"/>
    </row>
    <row r="1694" spans="1:11">
      <c r="A1694" s="4" t="s">
        <v>5920</v>
      </c>
      <c r="B1694" s="4">
        <v>2019</v>
      </c>
      <c r="C1694" s="24">
        <v>43385</v>
      </c>
      <c r="D1694" s="4" t="s">
        <v>5885</v>
      </c>
      <c r="E1694" s="4" t="s">
        <v>595</v>
      </c>
      <c r="F1694" s="4">
        <v>3</v>
      </c>
      <c r="G1694" s="4">
        <v>3</v>
      </c>
      <c r="H1694" s="4" t="s">
        <v>5908</v>
      </c>
      <c r="I1694" s="4" t="s">
        <v>36</v>
      </c>
      <c r="J1694" s="4">
        <v>19.3</v>
      </c>
      <c r="K1694" s="4"/>
    </row>
    <row r="1695" spans="1:11">
      <c r="A1695" s="4" t="s">
        <v>5920</v>
      </c>
      <c r="B1695" s="4">
        <v>2019</v>
      </c>
      <c r="C1695" s="24">
        <v>43385</v>
      </c>
      <c r="D1695" s="4" t="s">
        <v>5885</v>
      </c>
      <c r="E1695" s="4" t="s">
        <v>595</v>
      </c>
      <c r="F1695" s="4">
        <v>3</v>
      </c>
      <c r="G1695" s="4">
        <v>4</v>
      </c>
      <c r="H1695" s="4" t="s">
        <v>5923</v>
      </c>
      <c r="I1695" s="4" t="s">
        <v>36</v>
      </c>
      <c r="J1695" s="4">
        <v>22.5</v>
      </c>
      <c r="K1695" s="4"/>
    </row>
    <row r="1696" spans="1:11">
      <c r="A1696" s="4" t="s">
        <v>5920</v>
      </c>
      <c r="B1696" s="4">
        <v>2019</v>
      </c>
      <c r="C1696" s="24">
        <v>43385</v>
      </c>
      <c r="D1696" s="4" t="s">
        <v>5885</v>
      </c>
      <c r="E1696" s="4" t="s">
        <v>595</v>
      </c>
      <c r="F1696" s="4">
        <v>3</v>
      </c>
      <c r="G1696" s="4">
        <v>5</v>
      </c>
      <c r="H1696" s="4" t="s">
        <v>5924</v>
      </c>
      <c r="I1696" s="4" t="s">
        <v>5925</v>
      </c>
      <c r="J1696" s="4">
        <v>41.2</v>
      </c>
      <c r="K1696" s="4"/>
    </row>
    <row r="1697" spans="1:11">
      <c r="A1697" s="4" t="s">
        <v>5920</v>
      </c>
      <c r="B1697" s="4">
        <v>2019</v>
      </c>
      <c r="C1697" s="24">
        <v>43385</v>
      </c>
      <c r="D1697" s="4" t="s">
        <v>5885</v>
      </c>
      <c r="E1697" s="4" t="s">
        <v>5868</v>
      </c>
      <c r="F1697" s="4">
        <v>1</v>
      </c>
      <c r="G1697" s="4">
        <v>1</v>
      </c>
      <c r="H1697" s="4" t="s">
        <v>5921</v>
      </c>
      <c r="I1697" s="4" t="s">
        <v>29</v>
      </c>
      <c r="J1697" s="4">
        <v>20.6</v>
      </c>
      <c r="K1697" s="4"/>
    </row>
    <row r="1698" spans="1:11">
      <c r="A1698" s="4" t="s">
        <v>5920</v>
      </c>
      <c r="B1698" s="4">
        <v>2019</v>
      </c>
      <c r="C1698" s="24">
        <v>43385</v>
      </c>
      <c r="D1698" s="4" t="s">
        <v>5885</v>
      </c>
      <c r="E1698" s="4" t="s">
        <v>5868</v>
      </c>
      <c r="F1698" s="4">
        <v>1</v>
      </c>
      <c r="G1698" s="4">
        <v>2</v>
      </c>
      <c r="H1698" s="4" t="s">
        <v>5889</v>
      </c>
      <c r="I1698" s="4" t="s">
        <v>36</v>
      </c>
      <c r="J1698" s="4">
        <v>19.100000000000001</v>
      </c>
      <c r="K1698" s="4"/>
    </row>
    <row r="1699" spans="1:11">
      <c r="A1699" s="4" t="s">
        <v>5920</v>
      </c>
      <c r="B1699" s="4">
        <v>2019</v>
      </c>
      <c r="C1699" s="24">
        <v>43385</v>
      </c>
      <c r="D1699" s="4" t="s">
        <v>5885</v>
      </c>
      <c r="E1699" s="4" t="s">
        <v>5868</v>
      </c>
      <c r="F1699" s="4">
        <v>1</v>
      </c>
      <c r="G1699" s="4">
        <v>3</v>
      </c>
      <c r="H1699" s="4" t="s">
        <v>5924</v>
      </c>
      <c r="I1699" s="4" t="s">
        <v>5925</v>
      </c>
      <c r="J1699" s="4">
        <v>41.2</v>
      </c>
      <c r="K1699" s="4"/>
    </row>
    <row r="1700" spans="1:11">
      <c r="A1700" s="4" t="s">
        <v>5920</v>
      </c>
      <c r="B1700" s="4">
        <v>2019</v>
      </c>
      <c r="C1700" s="24">
        <v>43385</v>
      </c>
      <c r="D1700" s="4" t="s">
        <v>5885</v>
      </c>
      <c r="E1700" s="4" t="s">
        <v>5868</v>
      </c>
      <c r="F1700" s="4">
        <v>1</v>
      </c>
      <c r="G1700" s="4">
        <v>4</v>
      </c>
      <c r="H1700" s="4" t="s">
        <v>5908</v>
      </c>
      <c r="I1700" s="4" t="s">
        <v>36</v>
      </c>
      <c r="J1700" s="4">
        <v>19.3</v>
      </c>
      <c r="K1700" s="4"/>
    </row>
    <row r="1701" spans="1:11">
      <c r="A1701" s="4" t="s">
        <v>5920</v>
      </c>
      <c r="B1701" s="4">
        <v>2019</v>
      </c>
      <c r="C1701" s="24">
        <v>43385</v>
      </c>
      <c r="D1701" s="4" t="s">
        <v>5885</v>
      </c>
      <c r="E1701" s="4" t="s">
        <v>5868</v>
      </c>
      <c r="F1701" s="4">
        <v>2</v>
      </c>
      <c r="G1701" s="4">
        <v>1</v>
      </c>
      <c r="H1701" s="4" t="s">
        <v>5892</v>
      </c>
      <c r="I1701" s="4" t="s">
        <v>29</v>
      </c>
      <c r="J1701" s="4">
        <v>25.5</v>
      </c>
      <c r="K1701" s="4"/>
    </row>
    <row r="1702" spans="1:11">
      <c r="A1702" s="4" t="s">
        <v>5920</v>
      </c>
      <c r="B1702" s="4">
        <v>2019</v>
      </c>
      <c r="C1702" s="24">
        <v>43385</v>
      </c>
      <c r="D1702" s="4" t="s">
        <v>5885</v>
      </c>
      <c r="E1702" s="4" t="s">
        <v>5868</v>
      </c>
      <c r="F1702" s="4">
        <v>2</v>
      </c>
      <c r="G1702" s="4">
        <v>2</v>
      </c>
      <c r="H1702" s="4" t="s">
        <v>5922</v>
      </c>
      <c r="I1702" s="4" t="s">
        <v>36</v>
      </c>
      <c r="J1702" s="4">
        <v>18</v>
      </c>
      <c r="K1702" s="4"/>
    </row>
    <row r="1703" spans="1:11">
      <c r="A1703" s="4" t="s">
        <v>5920</v>
      </c>
      <c r="B1703" s="4">
        <v>2019</v>
      </c>
      <c r="C1703" s="24">
        <v>43385</v>
      </c>
      <c r="D1703" s="4" t="s">
        <v>5885</v>
      </c>
      <c r="E1703" s="4" t="s">
        <v>5868</v>
      </c>
      <c r="F1703" s="4">
        <v>2</v>
      </c>
      <c r="G1703" s="4">
        <v>3</v>
      </c>
      <c r="H1703" s="4" t="s">
        <v>5923</v>
      </c>
      <c r="I1703" s="4" t="s">
        <v>36</v>
      </c>
      <c r="J1703" s="4">
        <v>22.5</v>
      </c>
      <c r="K1703" s="4"/>
    </row>
    <row r="1704" spans="1:11">
      <c r="A1704" s="4" t="s">
        <v>5920</v>
      </c>
      <c r="B1704" s="4">
        <v>2019</v>
      </c>
      <c r="C1704" s="24">
        <v>43385</v>
      </c>
      <c r="D1704" s="4" t="s">
        <v>5885</v>
      </c>
      <c r="E1704" s="4" t="s">
        <v>5868</v>
      </c>
      <c r="F1704" s="4">
        <v>2</v>
      </c>
      <c r="G1704" s="4">
        <v>4</v>
      </c>
      <c r="H1704" s="4" t="s">
        <v>5897</v>
      </c>
      <c r="I1704" s="4" t="s">
        <v>29</v>
      </c>
      <c r="J1704" s="4">
        <v>21.8</v>
      </c>
      <c r="K1704" s="4"/>
    </row>
    <row r="1705" spans="1:11">
      <c r="A1705" s="4" t="s">
        <v>5920</v>
      </c>
      <c r="B1705" s="4">
        <v>2019</v>
      </c>
      <c r="C1705" s="24">
        <v>43385</v>
      </c>
      <c r="D1705" s="4" t="s">
        <v>5885</v>
      </c>
      <c r="E1705" s="4" t="s">
        <v>5868</v>
      </c>
      <c r="F1705" s="4">
        <v>2</v>
      </c>
      <c r="G1705" s="4">
        <v>5</v>
      </c>
      <c r="H1705" s="4" t="s">
        <v>5906</v>
      </c>
      <c r="I1705" s="4" t="s">
        <v>36</v>
      </c>
      <c r="J1705" s="4">
        <v>37.4</v>
      </c>
      <c r="K1705" s="4"/>
    </row>
    <row r="1706" spans="1:11">
      <c r="A1706" s="4" t="s">
        <v>5920</v>
      </c>
      <c r="B1706" s="4">
        <v>2019</v>
      </c>
      <c r="C1706" s="24">
        <v>43385</v>
      </c>
      <c r="D1706" s="4" t="s">
        <v>5885</v>
      </c>
      <c r="E1706" s="4" t="s">
        <v>5869</v>
      </c>
      <c r="F1706" s="4">
        <v>1</v>
      </c>
      <c r="G1706" s="4">
        <v>1</v>
      </c>
      <c r="H1706" s="4" t="s">
        <v>135</v>
      </c>
      <c r="I1706" s="4" t="s">
        <v>36</v>
      </c>
      <c r="J1706" s="4">
        <v>27.9</v>
      </c>
      <c r="K1706" s="4"/>
    </row>
    <row r="1707" spans="1:11">
      <c r="A1707" s="4" t="s">
        <v>5920</v>
      </c>
      <c r="B1707" s="4">
        <v>2019</v>
      </c>
      <c r="C1707" s="24">
        <v>43385</v>
      </c>
      <c r="D1707" s="4" t="s">
        <v>5885</v>
      </c>
      <c r="E1707" s="4" t="s">
        <v>5869</v>
      </c>
      <c r="F1707" s="4">
        <v>1</v>
      </c>
      <c r="G1707" s="4">
        <v>2</v>
      </c>
      <c r="H1707" s="4" t="s">
        <v>5921</v>
      </c>
      <c r="I1707" s="4" t="s">
        <v>29</v>
      </c>
      <c r="J1707" s="4">
        <v>20.6</v>
      </c>
      <c r="K1707" s="4"/>
    </row>
    <row r="1708" spans="1:11">
      <c r="A1708" s="4" t="s">
        <v>5920</v>
      </c>
      <c r="B1708" s="4">
        <v>2019</v>
      </c>
      <c r="C1708" s="24">
        <v>43385</v>
      </c>
      <c r="D1708" s="4" t="s">
        <v>5885</v>
      </c>
      <c r="E1708" s="4" t="s">
        <v>5869</v>
      </c>
      <c r="F1708" s="4">
        <v>1</v>
      </c>
      <c r="G1708" s="4">
        <v>3</v>
      </c>
      <c r="H1708" s="4" t="s">
        <v>164</v>
      </c>
      <c r="I1708" s="4" t="s">
        <v>36</v>
      </c>
      <c r="J1708" s="4">
        <v>24.7</v>
      </c>
      <c r="K1708" s="4"/>
    </row>
    <row r="1709" spans="1:11">
      <c r="A1709" s="4" t="s">
        <v>5920</v>
      </c>
      <c r="B1709" s="4">
        <v>2019</v>
      </c>
      <c r="C1709" s="24">
        <v>43385</v>
      </c>
      <c r="D1709" s="4" t="s">
        <v>5885</v>
      </c>
      <c r="E1709" s="4" t="s">
        <v>5869</v>
      </c>
      <c r="F1709" s="4">
        <v>1</v>
      </c>
      <c r="G1709" s="4">
        <v>4</v>
      </c>
      <c r="H1709" s="4" t="s">
        <v>542</v>
      </c>
      <c r="I1709" s="4" t="s">
        <v>36</v>
      </c>
      <c r="J1709" s="4">
        <v>30.7</v>
      </c>
      <c r="K1709" s="4"/>
    </row>
    <row r="1710" spans="1:11">
      <c r="A1710" s="4" t="s">
        <v>5920</v>
      </c>
      <c r="B1710" s="4">
        <v>2019</v>
      </c>
      <c r="C1710" s="24">
        <v>43385</v>
      </c>
      <c r="D1710" s="4" t="s">
        <v>5885</v>
      </c>
      <c r="E1710" s="4" t="s">
        <v>5869</v>
      </c>
      <c r="F1710" s="4">
        <v>1</v>
      </c>
      <c r="G1710" s="4">
        <v>5</v>
      </c>
      <c r="H1710" s="4" t="s">
        <v>5923</v>
      </c>
      <c r="I1710" s="4" t="s">
        <v>36</v>
      </c>
      <c r="J1710" s="4">
        <v>22.5</v>
      </c>
      <c r="K1710" s="4"/>
    </row>
    <row r="1711" spans="1:11">
      <c r="A1711" s="4" t="s">
        <v>5920</v>
      </c>
      <c r="B1711" s="4">
        <v>2019</v>
      </c>
      <c r="C1711" s="24">
        <v>43385</v>
      </c>
      <c r="D1711" s="4" t="s">
        <v>5885</v>
      </c>
      <c r="E1711" s="4" t="s">
        <v>5869</v>
      </c>
      <c r="F1711" s="4">
        <v>1</v>
      </c>
      <c r="G1711" s="4">
        <v>6</v>
      </c>
      <c r="H1711" s="4" t="s">
        <v>5922</v>
      </c>
      <c r="I1711" s="4" t="s">
        <v>36</v>
      </c>
      <c r="J1711" s="4">
        <v>18</v>
      </c>
      <c r="K1711" s="4"/>
    </row>
    <row r="1712" spans="1:11">
      <c r="A1712" s="4" t="s">
        <v>5920</v>
      </c>
      <c r="B1712" s="4">
        <v>2019</v>
      </c>
      <c r="C1712" s="24">
        <v>43385</v>
      </c>
      <c r="D1712" s="4" t="s">
        <v>5885</v>
      </c>
      <c r="E1712" s="4" t="s">
        <v>5869</v>
      </c>
      <c r="F1712" s="4">
        <v>2</v>
      </c>
      <c r="G1712" s="4">
        <v>1</v>
      </c>
      <c r="H1712" s="4" t="s">
        <v>138</v>
      </c>
      <c r="I1712" s="4" t="s">
        <v>29</v>
      </c>
      <c r="J1712" s="4">
        <v>28.9</v>
      </c>
      <c r="K1712" s="4"/>
    </row>
    <row r="1713" spans="1:11">
      <c r="A1713" s="4" t="s">
        <v>5920</v>
      </c>
      <c r="B1713" s="4">
        <v>2019</v>
      </c>
      <c r="C1713" s="24">
        <v>43385</v>
      </c>
      <c r="D1713" s="4" t="s">
        <v>5885</v>
      </c>
      <c r="E1713" s="4" t="s">
        <v>5869</v>
      </c>
      <c r="F1713" s="4">
        <v>2</v>
      </c>
      <c r="G1713" s="4">
        <v>2</v>
      </c>
      <c r="H1713" s="4" t="s">
        <v>183</v>
      </c>
      <c r="I1713" s="4" t="s">
        <v>36</v>
      </c>
      <c r="J1713" s="4">
        <v>22.8</v>
      </c>
      <c r="K1713" s="4"/>
    </row>
    <row r="1714" spans="1:11">
      <c r="A1714" s="4" t="s">
        <v>5920</v>
      </c>
      <c r="B1714" s="4">
        <v>2019</v>
      </c>
      <c r="C1714" s="24">
        <v>43385</v>
      </c>
      <c r="D1714" s="4" t="s">
        <v>5885</v>
      </c>
      <c r="E1714" s="4" t="s">
        <v>5869</v>
      </c>
      <c r="F1714" s="4">
        <v>2</v>
      </c>
      <c r="G1714" s="4">
        <v>3</v>
      </c>
      <c r="H1714" s="4" t="s">
        <v>140</v>
      </c>
      <c r="I1714" s="4" t="s">
        <v>29</v>
      </c>
      <c r="J1714" s="4">
        <v>21.4</v>
      </c>
      <c r="K1714" s="4"/>
    </row>
    <row r="1715" spans="1:11">
      <c r="A1715" s="4" t="s">
        <v>5920</v>
      </c>
      <c r="B1715" s="4">
        <v>2019</v>
      </c>
      <c r="C1715" s="24">
        <v>43385</v>
      </c>
      <c r="D1715" s="4" t="s">
        <v>5885</v>
      </c>
      <c r="E1715" s="4" t="s">
        <v>5869</v>
      </c>
      <c r="F1715" s="4">
        <v>2</v>
      </c>
      <c r="G1715" s="4">
        <v>4</v>
      </c>
      <c r="H1715" s="4" t="s">
        <v>5889</v>
      </c>
      <c r="I1715" s="4" t="s">
        <v>36</v>
      </c>
      <c r="J1715" s="4">
        <v>19.100000000000001</v>
      </c>
      <c r="K1715" s="4"/>
    </row>
    <row r="1716" spans="1:11">
      <c r="A1716" s="4" t="s">
        <v>5920</v>
      </c>
      <c r="B1716" s="4">
        <v>2019</v>
      </c>
      <c r="C1716" s="24">
        <v>43385</v>
      </c>
      <c r="D1716" s="4" t="s">
        <v>5885</v>
      </c>
      <c r="E1716" s="4" t="s">
        <v>5869</v>
      </c>
      <c r="F1716" s="4">
        <v>2</v>
      </c>
      <c r="G1716" s="4">
        <v>5</v>
      </c>
      <c r="H1716" s="4" t="s">
        <v>5892</v>
      </c>
      <c r="I1716" s="4" t="s">
        <v>29</v>
      </c>
      <c r="J1716" s="4">
        <v>25.5</v>
      </c>
      <c r="K1716" s="4"/>
    </row>
    <row r="1717" spans="1:11">
      <c r="A1717" s="4" t="s">
        <v>5920</v>
      </c>
      <c r="B1717" s="4">
        <v>2019</v>
      </c>
      <c r="C1717" s="24">
        <v>43385</v>
      </c>
      <c r="D1717" s="4" t="s">
        <v>5885</v>
      </c>
      <c r="E1717" s="4" t="s">
        <v>5869</v>
      </c>
      <c r="F1717" s="4">
        <v>2</v>
      </c>
      <c r="G1717" s="4">
        <v>6</v>
      </c>
      <c r="H1717" s="4" t="s">
        <v>5908</v>
      </c>
      <c r="I1717" s="4" t="s">
        <v>36</v>
      </c>
      <c r="J1717" s="4">
        <v>19.3</v>
      </c>
      <c r="K1717" s="4"/>
    </row>
    <row r="1718" spans="1:11">
      <c r="A1718" s="4" t="s">
        <v>5920</v>
      </c>
      <c r="B1718" s="4">
        <v>2019</v>
      </c>
      <c r="C1718" s="24">
        <v>43385</v>
      </c>
      <c r="D1718" s="4" t="s">
        <v>5885</v>
      </c>
      <c r="E1718" s="4" t="s">
        <v>383</v>
      </c>
      <c r="F1718" s="4">
        <v>1</v>
      </c>
      <c r="G1718" s="4">
        <v>1</v>
      </c>
      <c r="H1718" s="4" t="s">
        <v>135</v>
      </c>
      <c r="I1718" s="4" t="s">
        <v>36</v>
      </c>
      <c r="J1718" s="4">
        <v>27.9</v>
      </c>
      <c r="K1718" s="4"/>
    </row>
    <row r="1719" spans="1:11">
      <c r="A1719" s="4" t="s">
        <v>5920</v>
      </c>
      <c r="B1719" s="4">
        <v>2019</v>
      </c>
      <c r="C1719" s="24">
        <v>43385</v>
      </c>
      <c r="D1719" s="4" t="s">
        <v>5885</v>
      </c>
      <c r="E1719" s="4" t="s">
        <v>383</v>
      </c>
      <c r="F1719" s="4">
        <v>1</v>
      </c>
      <c r="G1719" s="4">
        <v>2</v>
      </c>
      <c r="H1719" s="4" t="s">
        <v>140</v>
      </c>
      <c r="I1719" s="4" t="s">
        <v>29</v>
      </c>
      <c r="J1719" s="4">
        <v>21.4</v>
      </c>
      <c r="K1719" s="4"/>
    </row>
    <row r="1720" spans="1:11">
      <c r="A1720" s="4" t="s">
        <v>5920</v>
      </c>
      <c r="B1720" s="4">
        <v>2019</v>
      </c>
      <c r="C1720" s="24">
        <v>43385</v>
      </c>
      <c r="D1720" s="4" t="s">
        <v>5885</v>
      </c>
      <c r="E1720" s="4" t="s">
        <v>383</v>
      </c>
      <c r="F1720" s="4">
        <v>1</v>
      </c>
      <c r="G1720" s="4">
        <v>3</v>
      </c>
      <c r="H1720" s="4" t="s">
        <v>138</v>
      </c>
      <c r="I1720" s="4" t="s">
        <v>29</v>
      </c>
      <c r="J1720" s="4">
        <v>28.9</v>
      </c>
      <c r="K1720" s="4"/>
    </row>
    <row r="1721" spans="1:11">
      <c r="A1721" s="4" t="s">
        <v>5920</v>
      </c>
      <c r="B1721" s="4">
        <v>2019</v>
      </c>
      <c r="C1721" s="24">
        <v>43385</v>
      </c>
      <c r="D1721" s="4" t="s">
        <v>5885</v>
      </c>
      <c r="E1721" s="4" t="s">
        <v>383</v>
      </c>
      <c r="F1721" s="4">
        <v>1</v>
      </c>
      <c r="G1721" s="4">
        <v>4</v>
      </c>
      <c r="H1721" s="4" t="s">
        <v>183</v>
      </c>
      <c r="I1721" s="4" t="s">
        <v>36</v>
      </c>
      <c r="J1721" s="4">
        <v>22.8</v>
      </c>
      <c r="K1721" s="4"/>
    </row>
    <row r="1722" spans="1:11">
      <c r="A1722" s="4" t="s">
        <v>5920</v>
      </c>
      <c r="B1722" s="4">
        <v>2019</v>
      </c>
      <c r="C1722" s="24">
        <v>43385</v>
      </c>
      <c r="D1722" s="4" t="s">
        <v>5885</v>
      </c>
      <c r="E1722" s="4" t="s">
        <v>383</v>
      </c>
      <c r="F1722" s="4">
        <v>1</v>
      </c>
      <c r="G1722" s="4">
        <v>5</v>
      </c>
      <c r="H1722" s="4" t="s">
        <v>164</v>
      </c>
      <c r="I1722" s="4" t="s">
        <v>36</v>
      </c>
      <c r="J1722" s="4">
        <v>24.7</v>
      </c>
      <c r="K1722" s="4"/>
    </row>
    <row r="1723" spans="1:11">
      <c r="A1723" s="4" t="s">
        <v>5920</v>
      </c>
      <c r="B1723" s="4">
        <v>2019</v>
      </c>
      <c r="C1723" s="24">
        <v>43385</v>
      </c>
      <c r="D1723" s="4" t="s">
        <v>5885</v>
      </c>
      <c r="E1723" s="4" t="s">
        <v>383</v>
      </c>
      <c r="F1723" s="4">
        <v>1</v>
      </c>
      <c r="G1723" s="4">
        <v>6</v>
      </c>
      <c r="H1723" s="4" t="s">
        <v>5921</v>
      </c>
      <c r="I1723" s="4" t="s">
        <v>29</v>
      </c>
      <c r="J1723" s="4">
        <v>20.6</v>
      </c>
      <c r="K1723" s="4"/>
    </row>
    <row r="1724" spans="1:11">
      <c r="A1724" s="4" t="s">
        <v>5920</v>
      </c>
      <c r="B1724" s="4">
        <v>2019</v>
      </c>
      <c r="C1724" s="24">
        <v>43385</v>
      </c>
      <c r="D1724" s="4" t="s">
        <v>5885</v>
      </c>
      <c r="E1724" s="4" t="s">
        <v>383</v>
      </c>
      <c r="F1724" s="4">
        <v>2</v>
      </c>
      <c r="G1724" s="4">
        <v>1</v>
      </c>
      <c r="H1724" s="4" t="s">
        <v>542</v>
      </c>
      <c r="I1724" s="4" t="s">
        <v>36</v>
      </c>
      <c r="J1724" s="4">
        <v>30.7</v>
      </c>
      <c r="K1724" s="4"/>
    </row>
    <row r="1725" spans="1:11">
      <c r="A1725" s="4" t="s">
        <v>5920</v>
      </c>
      <c r="B1725" s="4">
        <v>2019</v>
      </c>
      <c r="C1725" s="24">
        <v>43385</v>
      </c>
      <c r="D1725" s="4" t="s">
        <v>5885</v>
      </c>
      <c r="E1725" s="4" t="s">
        <v>383</v>
      </c>
      <c r="F1725" s="4">
        <v>2</v>
      </c>
      <c r="G1725" s="4">
        <v>2</v>
      </c>
      <c r="H1725" s="4" t="s">
        <v>5892</v>
      </c>
      <c r="I1725" s="4" t="s">
        <v>29</v>
      </c>
      <c r="J1725" s="4">
        <v>25.5</v>
      </c>
      <c r="K1725" s="4"/>
    </row>
    <row r="1726" spans="1:11">
      <c r="A1726" s="4" t="s">
        <v>5920</v>
      </c>
      <c r="B1726" s="4">
        <v>2019</v>
      </c>
      <c r="C1726" s="24">
        <v>43385</v>
      </c>
      <c r="D1726" s="4" t="s">
        <v>5885</v>
      </c>
      <c r="E1726" s="4" t="s">
        <v>383</v>
      </c>
      <c r="F1726" s="4">
        <v>2</v>
      </c>
      <c r="G1726" s="4">
        <v>3</v>
      </c>
      <c r="H1726" s="4" t="s">
        <v>5922</v>
      </c>
      <c r="I1726" s="4" t="s">
        <v>36</v>
      </c>
      <c r="J1726" s="4">
        <v>18</v>
      </c>
      <c r="K1726" s="4"/>
    </row>
    <row r="1727" spans="1:11">
      <c r="A1727" s="4" t="s">
        <v>5920</v>
      </c>
      <c r="B1727" s="4">
        <v>2019</v>
      </c>
      <c r="C1727" s="24">
        <v>43385</v>
      </c>
      <c r="D1727" s="4" t="s">
        <v>5885</v>
      </c>
      <c r="E1727" s="4" t="s">
        <v>383</v>
      </c>
      <c r="F1727" s="4">
        <v>2</v>
      </c>
      <c r="G1727" s="4">
        <v>4</v>
      </c>
      <c r="H1727" s="4" t="s">
        <v>5923</v>
      </c>
      <c r="I1727" s="4" t="s">
        <v>36</v>
      </c>
      <c r="J1727" s="4">
        <v>22.5</v>
      </c>
      <c r="K1727" s="4"/>
    </row>
    <row r="1728" spans="1:11">
      <c r="A1728" s="4" t="s">
        <v>5920</v>
      </c>
      <c r="B1728" s="4">
        <v>2019</v>
      </c>
      <c r="C1728" s="24">
        <v>43385</v>
      </c>
      <c r="D1728" s="4" t="s">
        <v>5885</v>
      </c>
      <c r="E1728" s="4" t="s">
        <v>383</v>
      </c>
      <c r="F1728" s="4">
        <v>2</v>
      </c>
      <c r="G1728" s="4">
        <v>5</v>
      </c>
      <c r="H1728" s="4" t="s">
        <v>5908</v>
      </c>
      <c r="I1728" s="4" t="s">
        <v>36</v>
      </c>
      <c r="J1728" s="4">
        <v>19.3</v>
      </c>
      <c r="K1728" s="4"/>
    </row>
    <row r="1729" spans="1:11">
      <c r="A1729" s="4" t="s">
        <v>5920</v>
      </c>
      <c r="B1729" s="4">
        <v>2019</v>
      </c>
      <c r="C1729" s="24">
        <v>43385</v>
      </c>
      <c r="D1729" s="4" t="s">
        <v>5885</v>
      </c>
      <c r="E1729" s="4" t="s">
        <v>383</v>
      </c>
      <c r="F1729" s="4">
        <v>2</v>
      </c>
      <c r="G1729" s="4">
        <v>9</v>
      </c>
      <c r="H1729" s="4" t="s">
        <v>5889</v>
      </c>
      <c r="I1729" s="4" t="s">
        <v>36</v>
      </c>
      <c r="J1729" s="4">
        <v>19.100000000000001</v>
      </c>
      <c r="K1729" s="4"/>
    </row>
    <row r="1730" spans="1:11">
      <c r="A1730" s="4" t="s">
        <v>152</v>
      </c>
      <c r="B1730" s="4">
        <v>2018</v>
      </c>
      <c r="C1730" s="24">
        <v>43198</v>
      </c>
      <c r="D1730" s="4" t="s">
        <v>5872</v>
      </c>
      <c r="E1730" s="4" t="s">
        <v>595</v>
      </c>
      <c r="F1730" s="4">
        <v>1</v>
      </c>
      <c r="G1730" s="4">
        <v>1</v>
      </c>
      <c r="H1730" s="4" t="s">
        <v>138</v>
      </c>
      <c r="I1730" s="4" t="s">
        <v>29</v>
      </c>
      <c r="J1730" s="4">
        <v>28.4</v>
      </c>
      <c r="K1730" s="4"/>
    </row>
    <row r="1731" spans="1:11">
      <c r="A1731" s="4" t="s">
        <v>152</v>
      </c>
      <c r="B1731" s="4">
        <v>2018</v>
      </c>
      <c r="C1731" s="24">
        <v>43198</v>
      </c>
      <c r="D1731" s="4" t="s">
        <v>5872</v>
      </c>
      <c r="E1731" s="4" t="s">
        <v>595</v>
      </c>
      <c r="F1731" s="4">
        <v>1</v>
      </c>
      <c r="G1731" s="4">
        <v>2</v>
      </c>
      <c r="H1731" s="4" t="s">
        <v>149</v>
      </c>
      <c r="I1731" s="4" t="s">
        <v>56</v>
      </c>
      <c r="J1731" s="4">
        <v>28</v>
      </c>
      <c r="K1731" s="4"/>
    </row>
    <row r="1732" spans="1:11">
      <c r="A1732" s="4" t="s">
        <v>152</v>
      </c>
      <c r="B1732" s="4">
        <v>2018</v>
      </c>
      <c r="C1732" s="24">
        <v>43198</v>
      </c>
      <c r="D1732" s="4" t="s">
        <v>5872</v>
      </c>
      <c r="E1732" s="4" t="s">
        <v>595</v>
      </c>
      <c r="F1732" s="4">
        <v>1</v>
      </c>
      <c r="G1732" s="4">
        <v>3</v>
      </c>
      <c r="H1732" s="4" t="s">
        <v>186</v>
      </c>
      <c r="I1732" s="4" t="s">
        <v>25</v>
      </c>
      <c r="J1732" s="4">
        <v>18.5</v>
      </c>
      <c r="K1732" s="4"/>
    </row>
    <row r="1733" spans="1:11">
      <c r="A1733" s="4" t="s">
        <v>152</v>
      </c>
      <c r="B1733" s="4">
        <v>2018</v>
      </c>
      <c r="C1733" s="24">
        <v>43198</v>
      </c>
      <c r="D1733" s="4" t="s">
        <v>5872</v>
      </c>
      <c r="E1733" s="4" t="s">
        <v>595</v>
      </c>
      <c r="F1733" s="4">
        <v>1</v>
      </c>
      <c r="G1733" s="4">
        <v>4</v>
      </c>
      <c r="H1733" s="4" t="s">
        <v>5926</v>
      </c>
      <c r="I1733" s="4" t="s">
        <v>59</v>
      </c>
      <c r="J1733" s="4">
        <v>21.7</v>
      </c>
      <c r="K1733" s="4"/>
    </row>
    <row r="1734" spans="1:11">
      <c r="A1734" s="4" t="s">
        <v>152</v>
      </c>
      <c r="B1734" s="4">
        <v>2018</v>
      </c>
      <c r="C1734" s="24">
        <v>43198</v>
      </c>
      <c r="D1734" s="4" t="s">
        <v>5872</v>
      </c>
      <c r="E1734" s="4" t="s">
        <v>595</v>
      </c>
      <c r="F1734" s="4">
        <v>1</v>
      </c>
      <c r="G1734" s="4">
        <v>5</v>
      </c>
      <c r="H1734" s="4" t="s">
        <v>5927</v>
      </c>
      <c r="I1734" s="4" t="s">
        <v>5928</v>
      </c>
      <c r="J1734" s="4">
        <v>18.899999999999999</v>
      </c>
      <c r="K1734" s="4"/>
    </row>
    <row r="1735" spans="1:11">
      <c r="A1735" s="4" t="s">
        <v>152</v>
      </c>
      <c r="B1735" s="4">
        <v>2018</v>
      </c>
      <c r="C1735" s="24">
        <v>43198</v>
      </c>
      <c r="D1735" s="4" t="s">
        <v>5872</v>
      </c>
      <c r="E1735" s="4" t="s">
        <v>595</v>
      </c>
      <c r="F1735" s="4">
        <v>2</v>
      </c>
      <c r="G1735" s="4">
        <v>1</v>
      </c>
      <c r="H1735" s="4" t="s">
        <v>135</v>
      </c>
      <c r="I1735" s="4" t="s">
        <v>36</v>
      </c>
      <c r="J1735" s="4">
        <v>27.4</v>
      </c>
      <c r="K1735" s="4"/>
    </row>
    <row r="1736" spans="1:11">
      <c r="A1736" s="4" t="s">
        <v>152</v>
      </c>
      <c r="B1736" s="4">
        <v>2018</v>
      </c>
      <c r="C1736" s="24">
        <v>43198</v>
      </c>
      <c r="D1736" s="4" t="s">
        <v>5872</v>
      </c>
      <c r="E1736" s="4" t="s">
        <v>595</v>
      </c>
      <c r="F1736" s="4">
        <v>2</v>
      </c>
      <c r="G1736" s="4">
        <v>2</v>
      </c>
      <c r="H1736" s="4" t="s">
        <v>5874</v>
      </c>
      <c r="I1736" s="4"/>
      <c r="J1736" s="4"/>
      <c r="K1736" s="4"/>
    </row>
    <row r="1737" spans="1:11">
      <c r="A1737" s="4" t="s">
        <v>152</v>
      </c>
      <c r="B1737" s="4">
        <v>2018</v>
      </c>
      <c r="C1737" s="24">
        <v>43198</v>
      </c>
      <c r="D1737" s="4" t="s">
        <v>5872</v>
      </c>
      <c r="E1737" s="4" t="s">
        <v>595</v>
      </c>
      <c r="F1737" s="4">
        <v>2</v>
      </c>
      <c r="G1737" s="4">
        <v>2</v>
      </c>
      <c r="H1737" s="4" t="s">
        <v>26</v>
      </c>
      <c r="I1737" s="4" t="s">
        <v>27</v>
      </c>
      <c r="J1737" s="4">
        <v>19.899999999999999</v>
      </c>
      <c r="K1737" s="4"/>
    </row>
    <row r="1738" spans="1:11">
      <c r="A1738" s="4" t="s">
        <v>152</v>
      </c>
      <c r="B1738" s="4">
        <v>2018</v>
      </c>
      <c r="C1738" s="24">
        <v>43198</v>
      </c>
      <c r="D1738" s="4" t="s">
        <v>5872</v>
      </c>
      <c r="E1738" s="4" t="s">
        <v>595</v>
      </c>
      <c r="F1738" s="4">
        <v>2</v>
      </c>
      <c r="G1738" s="4">
        <v>4</v>
      </c>
      <c r="H1738" s="4" t="s">
        <v>189</v>
      </c>
      <c r="I1738" s="4" t="s">
        <v>190</v>
      </c>
      <c r="J1738" s="4">
        <v>23.1</v>
      </c>
      <c r="K1738" s="4"/>
    </row>
    <row r="1739" spans="1:11">
      <c r="A1739" s="4" t="s">
        <v>152</v>
      </c>
      <c r="B1739" s="4">
        <v>2018</v>
      </c>
      <c r="C1739" s="24">
        <v>43198</v>
      </c>
      <c r="D1739" s="4" t="s">
        <v>5872</v>
      </c>
      <c r="E1739" s="4" t="s">
        <v>595</v>
      </c>
      <c r="F1739" s="4">
        <v>2</v>
      </c>
      <c r="G1739" s="4">
        <v>5</v>
      </c>
      <c r="H1739" s="4" t="s">
        <v>140</v>
      </c>
      <c r="I1739" s="4" t="s">
        <v>29</v>
      </c>
      <c r="J1739" s="4">
        <v>20.9</v>
      </c>
      <c r="K1739" s="4"/>
    </row>
    <row r="1740" spans="1:11">
      <c r="A1740" s="4" t="s">
        <v>152</v>
      </c>
      <c r="B1740" s="4">
        <v>2018</v>
      </c>
      <c r="C1740" s="24">
        <v>43198</v>
      </c>
      <c r="D1740" s="4" t="s">
        <v>5872</v>
      </c>
      <c r="E1740" s="4" t="s">
        <v>595</v>
      </c>
      <c r="F1740" s="4">
        <v>3</v>
      </c>
      <c r="G1740" s="4">
        <v>1</v>
      </c>
      <c r="H1740" s="4" t="s">
        <v>170</v>
      </c>
      <c r="I1740" s="4" t="s">
        <v>59</v>
      </c>
      <c r="J1740" s="4">
        <v>29.1</v>
      </c>
      <c r="K1740" s="4"/>
    </row>
    <row r="1741" spans="1:11">
      <c r="A1741" s="4" t="s">
        <v>152</v>
      </c>
      <c r="B1741" s="4">
        <v>2018</v>
      </c>
      <c r="C1741" s="24">
        <v>43198</v>
      </c>
      <c r="D1741" s="4" t="s">
        <v>5872</v>
      </c>
      <c r="E1741" s="4" t="s">
        <v>595</v>
      </c>
      <c r="F1741" s="4">
        <v>3</v>
      </c>
      <c r="G1741" s="4">
        <v>2</v>
      </c>
      <c r="H1741" s="4" t="s">
        <v>542</v>
      </c>
      <c r="I1741" s="4" t="s">
        <v>36</v>
      </c>
      <c r="J1741" s="4">
        <v>30.2</v>
      </c>
      <c r="K1741" s="4"/>
    </row>
    <row r="1742" spans="1:11">
      <c r="A1742" s="4" t="s">
        <v>152</v>
      </c>
      <c r="B1742" s="4">
        <v>2018</v>
      </c>
      <c r="C1742" s="24">
        <v>43198</v>
      </c>
      <c r="D1742" s="4" t="s">
        <v>5872</v>
      </c>
      <c r="E1742" s="4" t="s">
        <v>595</v>
      </c>
      <c r="F1742" s="4">
        <v>3</v>
      </c>
      <c r="G1742" s="4">
        <v>3</v>
      </c>
      <c r="H1742" s="4" t="s">
        <v>5921</v>
      </c>
      <c r="I1742" s="4" t="s">
        <v>29</v>
      </c>
      <c r="J1742" s="4">
        <v>20.100000000000001</v>
      </c>
      <c r="K1742" s="4"/>
    </row>
    <row r="1743" spans="1:11">
      <c r="A1743" s="4" t="s">
        <v>152</v>
      </c>
      <c r="B1743" s="4">
        <v>2018</v>
      </c>
      <c r="C1743" s="24">
        <v>43198</v>
      </c>
      <c r="D1743" s="4" t="s">
        <v>5872</v>
      </c>
      <c r="E1743" s="4" t="s">
        <v>595</v>
      </c>
      <c r="F1743" s="4">
        <v>3</v>
      </c>
      <c r="G1743" s="4">
        <v>4</v>
      </c>
      <c r="H1743" s="4" t="s">
        <v>5929</v>
      </c>
      <c r="I1743" s="4" t="s">
        <v>25</v>
      </c>
      <c r="J1743" s="4">
        <v>29.6</v>
      </c>
      <c r="K1743" s="4"/>
    </row>
    <row r="1744" spans="1:11">
      <c r="A1744" s="4" t="s">
        <v>152</v>
      </c>
      <c r="B1744" s="4">
        <v>2018</v>
      </c>
      <c r="C1744" s="24">
        <v>43198</v>
      </c>
      <c r="D1744" s="4" t="s">
        <v>5872</v>
      </c>
      <c r="E1744" s="4" t="s">
        <v>595</v>
      </c>
      <c r="F1744" s="4">
        <v>3</v>
      </c>
      <c r="G1744" s="4">
        <v>5</v>
      </c>
      <c r="H1744" s="4" t="s">
        <v>180</v>
      </c>
      <c r="I1744" s="4" t="s">
        <v>27</v>
      </c>
      <c r="J1744" s="4">
        <v>25.7</v>
      </c>
      <c r="K1744" s="4"/>
    </row>
    <row r="1745" spans="1:11">
      <c r="A1745" s="4" t="s">
        <v>152</v>
      </c>
      <c r="B1745" s="4">
        <v>2018</v>
      </c>
      <c r="C1745" s="24">
        <v>43198</v>
      </c>
      <c r="D1745" s="4" t="s">
        <v>5872</v>
      </c>
      <c r="E1745" s="4" t="s">
        <v>5868</v>
      </c>
      <c r="F1745" s="4">
        <v>1</v>
      </c>
      <c r="G1745" s="4">
        <v>1</v>
      </c>
      <c r="H1745" s="4" t="s">
        <v>186</v>
      </c>
      <c r="I1745" s="4" t="s">
        <v>25</v>
      </c>
      <c r="J1745" s="4">
        <v>18.5</v>
      </c>
      <c r="K1745" s="4"/>
    </row>
    <row r="1746" spans="1:11">
      <c r="A1746" s="4" t="s">
        <v>152</v>
      </c>
      <c r="B1746" s="4">
        <v>2018</v>
      </c>
      <c r="C1746" s="24">
        <v>43198</v>
      </c>
      <c r="D1746" s="4" t="s">
        <v>5872</v>
      </c>
      <c r="E1746" s="4" t="s">
        <v>5868</v>
      </c>
      <c r="F1746" s="4">
        <v>1</v>
      </c>
      <c r="G1746" s="4">
        <v>2</v>
      </c>
      <c r="H1746" s="4" t="s">
        <v>5929</v>
      </c>
      <c r="I1746" s="4" t="s">
        <v>25</v>
      </c>
      <c r="J1746" s="4">
        <v>29.6</v>
      </c>
      <c r="K1746" s="4"/>
    </row>
    <row r="1747" spans="1:11">
      <c r="A1747" s="4" t="s">
        <v>152</v>
      </c>
      <c r="B1747" s="4">
        <v>2018</v>
      </c>
      <c r="C1747" s="24">
        <v>43198</v>
      </c>
      <c r="D1747" s="4" t="s">
        <v>5872</v>
      </c>
      <c r="E1747" s="4" t="s">
        <v>5868</v>
      </c>
      <c r="F1747" s="4">
        <v>1</v>
      </c>
      <c r="G1747" s="4">
        <v>3</v>
      </c>
      <c r="H1747" s="4" t="s">
        <v>5921</v>
      </c>
      <c r="I1747" s="4" t="s">
        <v>29</v>
      </c>
      <c r="J1747" s="4">
        <v>20.100000000000001</v>
      </c>
      <c r="K1747" s="4"/>
    </row>
    <row r="1748" spans="1:11">
      <c r="A1748" s="4" t="s">
        <v>152</v>
      </c>
      <c r="B1748" s="4">
        <v>2018</v>
      </c>
      <c r="C1748" s="24">
        <v>43198</v>
      </c>
      <c r="D1748" s="4" t="s">
        <v>5872</v>
      </c>
      <c r="E1748" s="4" t="s">
        <v>5868</v>
      </c>
      <c r="F1748" s="4">
        <v>1</v>
      </c>
      <c r="G1748" s="4">
        <v>4</v>
      </c>
      <c r="H1748" s="4" t="s">
        <v>5927</v>
      </c>
      <c r="I1748" s="4"/>
      <c r="J1748" s="4">
        <v>18.899999999999999</v>
      </c>
      <c r="K1748" s="4"/>
    </row>
    <row r="1749" spans="1:11">
      <c r="A1749" s="4" t="s">
        <v>152</v>
      </c>
      <c r="B1749" s="4">
        <v>2018</v>
      </c>
      <c r="C1749" s="24">
        <v>43198</v>
      </c>
      <c r="D1749" s="4" t="s">
        <v>5872</v>
      </c>
      <c r="E1749" s="4" t="s">
        <v>5868</v>
      </c>
      <c r="F1749" s="4">
        <v>2</v>
      </c>
      <c r="G1749" s="4">
        <v>1</v>
      </c>
      <c r="H1749" s="4" t="s">
        <v>140</v>
      </c>
      <c r="I1749" s="4" t="s">
        <v>29</v>
      </c>
      <c r="J1749" s="4">
        <v>20.9</v>
      </c>
      <c r="K1749" s="4"/>
    </row>
    <row r="1750" spans="1:11">
      <c r="A1750" s="4" t="s">
        <v>152</v>
      </c>
      <c r="B1750" s="4">
        <v>2018</v>
      </c>
      <c r="C1750" s="24">
        <v>43198</v>
      </c>
      <c r="D1750" s="4" t="s">
        <v>5872</v>
      </c>
      <c r="E1750" s="4" t="s">
        <v>5868</v>
      </c>
      <c r="F1750" s="4">
        <v>2</v>
      </c>
      <c r="G1750" s="4">
        <v>2</v>
      </c>
      <c r="H1750" s="4" t="s">
        <v>5926</v>
      </c>
      <c r="I1750" s="4" t="s">
        <v>59</v>
      </c>
      <c r="J1750" s="4">
        <v>21.7</v>
      </c>
      <c r="K1750" s="4"/>
    </row>
    <row r="1751" spans="1:11">
      <c r="A1751" s="4" t="s">
        <v>152</v>
      </c>
      <c r="B1751" s="4">
        <v>2018</v>
      </c>
      <c r="C1751" s="24">
        <v>43198</v>
      </c>
      <c r="D1751" s="4" t="s">
        <v>5872</v>
      </c>
      <c r="E1751" s="4" t="s">
        <v>5868</v>
      </c>
      <c r="F1751" s="4">
        <v>2</v>
      </c>
      <c r="G1751" s="4">
        <v>3</v>
      </c>
      <c r="H1751" s="4" t="s">
        <v>180</v>
      </c>
      <c r="I1751" s="4" t="s">
        <v>27</v>
      </c>
      <c r="J1751" s="4">
        <v>25.7</v>
      </c>
      <c r="K1751" s="4"/>
    </row>
    <row r="1752" spans="1:11">
      <c r="A1752" s="4" t="s">
        <v>152</v>
      </c>
      <c r="B1752" s="4">
        <v>2018</v>
      </c>
      <c r="C1752" s="24">
        <v>43198</v>
      </c>
      <c r="D1752" s="4" t="s">
        <v>5872</v>
      </c>
      <c r="E1752" s="4" t="s">
        <v>5868</v>
      </c>
      <c r="F1752" s="4">
        <v>2</v>
      </c>
      <c r="G1752" s="4">
        <v>4</v>
      </c>
      <c r="H1752" s="4" t="s">
        <v>189</v>
      </c>
      <c r="I1752" s="4" t="s">
        <v>190</v>
      </c>
      <c r="J1752" s="4">
        <v>23.1</v>
      </c>
      <c r="K1752" s="4"/>
    </row>
    <row r="1753" spans="1:11">
      <c r="A1753" s="4" t="s">
        <v>152</v>
      </c>
      <c r="B1753" s="4">
        <v>2018</v>
      </c>
      <c r="C1753" s="24">
        <v>43198</v>
      </c>
      <c r="D1753" s="4" t="s">
        <v>5872</v>
      </c>
      <c r="E1753" s="4" t="s">
        <v>5868</v>
      </c>
      <c r="F1753" s="4">
        <v>2</v>
      </c>
      <c r="G1753" s="4">
        <v>5</v>
      </c>
      <c r="H1753" s="4" t="s">
        <v>5874</v>
      </c>
      <c r="I1753" s="4"/>
      <c r="J1753" s="4"/>
      <c r="K1753" s="4"/>
    </row>
    <row r="1754" spans="1:11">
      <c r="A1754" s="4" t="s">
        <v>152</v>
      </c>
      <c r="B1754" s="4">
        <v>2018</v>
      </c>
      <c r="C1754" s="24">
        <v>43198</v>
      </c>
      <c r="D1754" s="4" t="s">
        <v>5872</v>
      </c>
      <c r="E1754" s="4" t="s">
        <v>5869</v>
      </c>
      <c r="F1754" s="4">
        <v>1</v>
      </c>
      <c r="G1754" s="4">
        <v>1</v>
      </c>
      <c r="H1754" s="4" t="s">
        <v>542</v>
      </c>
      <c r="I1754" s="4" t="s">
        <v>36</v>
      </c>
      <c r="J1754" s="4">
        <v>30.2</v>
      </c>
      <c r="K1754" s="4"/>
    </row>
    <row r="1755" spans="1:11">
      <c r="A1755" s="4" t="s">
        <v>152</v>
      </c>
      <c r="B1755" s="4">
        <v>2018</v>
      </c>
      <c r="C1755" s="24">
        <v>43198</v>
      </c>
      <c r="D1755" s="4" t="s">
        <v>5872</v>
      </c>
      <c r="E1755" s="4" t="s">
        <v>5869</v>
      </c>
      <c r="F1755" s="4">
        <v>1</v>
      </c>
      <c r="G1755" s="4">
        <v>2</v>
      </c>
      <c r="H1755" s="4" t="s">
        <v>138</v>
      </c>
      <c r="I1755" s="4" t="s">
        <v>29</v>
      </c>
      <c r="J1755" s="4">
        <v>28.4</v>
      </c>
      <c r="K1755" s="4"/>
    </row>
    <row r="1756" spans="1:11">
      <c r="A1756" s="4" t="s">
        <v>152</v>
      </c>
      <c r="B1756" s="4">
        <v>2018</v>
      </c>
      <c r="C1756" s="24">
        <v>43198</v>
      </c>
      <c r="D1756" s="4" t="s">
        <v>5872</v>
      </c>
      <c r="E1756" s="4" t="s">
        <v>5869</v>
      </c>
      <c r="F1756" s="4">
        <v>1</v>
      </c>
      <c r="G1756" s="4">
        <v>3</v>
      </c>
      <c r="H1756" s="4" t="s">
        <v>5926</v>
      </c>
      <c r="I1756" s="4" t="s">
        <v>59</v>
      </c>
      <c r="J1756" s="4">
        <v>21.7</v>
      </c>
      <c r="K1756" s="4"/>
    </row>
    <row r="1757" spans="1:11">
      <c r="A1757" s="4" t="s">
        <v>152</v>
      </c>
      <c r="B1757" s="4">
        <v>2018</v>
      </c>
      <c r="C1757" s="24">
        <v>43198</v>
      </c>
      <c r="D1757" s="4" t="s">
        <v>5872</v>
      </c>
      <c r="E1757" s="4" t="s">
        <v>5869</v>
      </c>
      <c r="F1757" s="4">
        <v>1</v>
      </c>
      <c r="G1757" s="4">
        <v>4</v>
      </c>
      <c r="H1757" s="4" t="s">
        <v>5921</v>
      </c>
      <c r="I1757" s="4" t="s">
        <v>29</v>
      </c>
      <c r="J1757" s="4">
        <v>20.100000000000001</v>
      </c>
      <c r="K1757" s="4"/>
    </row>
    <row r="1758" spans="1:11">
      <c r="A1758" s="4" t="s">
        <v>152</v>
      </c>
      <c r="B1758" s="4">
        <v>2018</v>
      </c>
      <c r="C1758" s="24">
        <v>43198</v>
      </c>
      <c r="D1758" s="4" t="s">
        <v>5872</v>
      </c>
      <c r="E1758" s="4" t="s">
        <v>5869</v>
      </c>
      <c r="F1758" s="4">
        <v>1</v>
      </c>
      <c r="G1758" s="4">
        <v>5</v>
      </c>
      <c r="H1758" s="4" t="s">
        <v>26</v>
      </c>
      <c r="I1758" s="4" t="s">
        <v>27</v>
      </c>
      <c r="J1758" s="4">
        <v>19.899999999999999</v>
      </c>
      <c r="K1758" s="4"/>
    </row>
    <row r="1759" spans="1:11">
      <c r="A1759" s="4" t="s">
        <v>152</v>
      </c>
      <c r="B1759" s="4">
        <v>2018</v>
      </c>
      <c r="C1759" s="24">
        <v>43198</v>
      </c>
      <c r="D1759" s="4" t="s">
        <v>5872</v>
      </c>
      <c r="E1759" s="4" t="s">
        <v>5869</v>
      </c>
      <c r="F1759" s="4">
        <v>1</v>
      </c>
      <c r="G1759" s="4">
        <v>6</v>
      </c>
      <c r="H1759" s="4" t="s">
        <v>186</v>
      </c>
      <c r="I1759" s="4" t="s">
        <v>25</v>
      </c>
      <c r="J1759" s="4">
        <v>18.5</v>
      </c>
      <c r="K1759" s="4"/>
    </row>
    <row r="1760" spans="1:11">
      <c r="A1760" s="4" t="s">
        <v>152</v>
      </c>
      <c r="B1760" s="4">
        <v>2018</v>
      </c>
      <c r="C1760" s="24">
        <v>43198</v>
      </c>
      <c r="D1760" s="4" t="s">
        <v>5872</v>
      </c>
      <c r="E1760" s="4" t="s">
        <v>5869</v>
      </c>
      <c r="F1760" s="4">
        <v>2</v>
      </c>
      <c r="G1760" s="4">
        <v>1</v>
      </c>
      <c r="H1760" s="4" t="s">
        <v>135</v>
      </c>
      <c r="I1760" s="4" t="s">
        <v>36</v>
      </c>
      <c r="J1760" s="4">
        <v>27.4</v>
      </c>
      <c r="K1760" s="4"/>
    </row>
    <row r="1761" spans="1:11">
      <c r="A1761" s="4" t="s">
        <v>152</v>
      </c>
      <c r="B1761" s="4">
        <v>2018</v>
      </c>
      <c r="C1761" s="24">
        <v>43198</v>
      </c>
      <c r="D1761" s="4" t="s">
        <v>5872</v>
      </c>
      <c r="E1761" s="4" t="s">
        <v>5869</v>
      </c>
      <c r="F1761" s="4">
        <v>2</v>
      </c>
      <c r="G1761" s="4">
        <v>2</v>
      </c>
      <c r="H1761" s="4" t="s">
        <v>140</v>
      </c>
      <c r="I1761" s="4" t="s">
        <v>29</v>
      </c>
      <c r="J1761" s="4">
        <v>20.9</v>
      </c>
      <c r="K1761" s="4"/>
    </row>
    <row r="1762" spans="1:11">
      <c r="A1762" s="4" t="s">
        <v>152</v>
      </c>
      <c r="B1762" s="4">
        <v>2018</v>
      </c>
      <c r="C1762" s="24">
        <v>43198</v>
      </c>
      <c r="D1762" s="4" t="s">
        <v>5872</v>
      </c>
      <c r="E1762" s="4" t="s">
        <v>5869</v>
      </c>
      <c r="F1762" s="4">
        <v>2</v>
      </c>
      <c r="G1762" s="4">
        <v>3</v>
      </c>
      <c r="H1762" s="4" t="s">
        <v>180</v>
      </c>
      <c r="I1762" s="4" t="s">
        <v>27</v>
      </c>
      <c r="J1762" s="4">
        <v>25.7</v>
      </c>
      <c r="K1762" s="4"/>
    </row>
    <row r="1763" spans="1:11">
      <c r="A1763" s="4" t="s">
        <v>152</v>
      </c>
      <c r="B1763" s="4">
        <v>2018</v>
      </c>
      <c r="C1763" s="24">
        <v>43198</v>
      </c>
      <c r="D1763" s="4" t="s">
        <v>5872</v>
      </c>
      <c r="E1763" s="4" t="s">
        <v>5869</v>
      </c>
      <c r="F1763" s="4">
        <v>2</v>
      </c>
      <c r="G1763" s="4">
        <v>4</v>
      </c>
      <c r="H1763" s="4" t="s">
        <v>149</v>
      </c>
      <c r="I1763" s="4" t="s">
        <v>56</v>
      </c>
      <c r="J1763" s="4">
        <v>28</v>
      </c>
      <c r="K1763" s="4"/>
    </row>
    <row r="1764" spans="1:11">
      <c r="A1764" s="4" t="s">
        <v>152</v>
      </c>
      <c r="B1764" s="4">
        <v>2018</v>
      </c>
      <c r="C1764" s="24">
        <v>43198</v>
      </c>
      <c r="D1764" s="4" t="s">
        <v>5872</v>
      </c>
      <c r="E1764" s="4" t="s">
        <v>5869</v>
      </c>
      <c r="F1764" s="4">
        <v>2</v>
      </c>
      <c r="G1764" s="4">
        <v>5</v>
      </c>
      <c r="H1764" s="4" t="s">
        <v>5929</v>
      </c>
      <c r="I1764" s="4" t="s">
        <v>25</v>
      </c>
      <c r="J1764" s="4">
        <v>29.6</v>
      </c>
      <c r="K1764" s="4"/>
    </row>
    <row r="1765" spans="1:11">
      <c r="A1765" s="4" t="s">
        <v>152</v>
      </c>
      <c r="B1765" s="4">
        <v>2018</v>
      </c>
      <c r="C1765" s="24">
        <v>43198</v>
      </c>
      <c r="D1765" s="4" t="s">
        <v>5872</v>
      </c>
      <c r="E1765" s="4" t="s">
        <v>5869</v>
      </c>
      <c r="F1765" s="4">
        <v>2</v>
      </c>
      <c r="G1765" s="4">
        <v>6</v>
      </c>
      <c r="H1765" s="4" t="s">
        <v>170</v>
      </c>
      <c r="I1765" s="4" t="s">
        <v>59</v>
      </c>
      <c r="J1765" s="4">
        <v>29.1</v>
      </c>
      <c r="K1765" s="4"/>
    </row>
    <row r="1766" spans="1:11">
      <c r="A1766" s="4" t="s">
        <v>152</v>
      </c>
      <c r="B1766" s="4">
        <v>2018</v>
      </c>
      <c r="C1766" s="24">
        <v>43198</v>
      </c>
      <c r="D1766" s="4" t="s">
        <v>5872</v>
      </c>
      <c r="E1766" s="4" t="s">
        <v>383</v>
      </c>
      <c r="F1766" s="4">
        <v>1</v>
      </c>
      <c r="G1766" s="4">
        <v>1</v>
      </c>
      <c r="H1766" s="4" t="s">
        <v>135</v>
      </c>
      <c r="I1766" s="4" t="s">
        <v>36</v>
      </c>
      <c r="J1766" s="4">
        <v>27.4</v>
      </c>
      <c r="K1766" s="4"/>
    </row>
    <row r="1767" spans="1:11">
      <c r="A1767" s="4" t="s">
        <v>152</v>
      </c>
      <c r="B1767" s="4">
        <v>2018</v>
      </c>
      <c r="C1767" s="24">
        <v>43198</v>
      </c>
      <c r="D1767" s="4" t="s">
        <v>5872</v>
      </c>
      <c r="E1767" s="4" t="s">
        <v>383</v>
      </c>
      <c r="F1767" s="4">
        <v>1</v>
      </c>
      <c r="G1767" s="4">
        <v>2</v>
      </c>
      <c r="H1767" s="4" t="s">
        <v>542</v>
      </c>
      <c r="I1767" s="4" t="s">
        <v>36</v>
      </c>
      <c r="J1767" s="4">
        <v>30.2</v>
      </c>
      <c r="K1767" s="4"/>
    </row>
    <row r="1768" spans="1:11">
      <c r="A1768" s="4" t="s">
        <v>152</v>
      </c>
      <c r="B1768" s="4">
        <v>2018</v>
      </c>
      <c r="C1768" s="24">
        <v>43198</v>
      </c>
      <c r="D1768" s="4" t="s">
        <v>5872</v>
      </c>
      <c r="E1768" s="4" t="s">
        <v>383</v>
      </c>
      <c r="F1768" s="4">
        <v>1</v>
      </c>
      <c r="G1768" s="4">
        <v>3</v>
      </c>
      <c r="H1768" s="4" t="s">
        <v>138</v>
      </c>
      <c r="I1768" s="4" t="s">
        <v>29</v>
      </c>
      <c r="J1768" s="4">
        <v>28.4</v>
      </c>
      <c r="K1768" s="4"/>
    </row>
    <row r="1769" spans="1:11">
      <c r="A1769" s="4" t="s">
        <v>152</v>
      </c>
      <c r="B1769" s="4">
        <v>2018</v>
      </c>
      <c r="C1769" s="24">
        <v>43198</v>
      </c>
      <c r="D1769" s="4" t="s">
        <v>5872</v>
      </c>
      <c r="E1769" s="4" t="s">
        <v>383</v>
      </c>
      <c r="F1769" s="4">
        <v>1</v>
      </c>
      <c r="G1769" s="4">
        <v>4</v>
      </c>
      <c r="H1769" s="4" t="s">
        <v>5926</v>
      </c>
      <c r="I1769" s="4" t="s">
        <v>59</v>
      </c>
      <c r="J1769" s="4">
        <v>21.7</v>
      </c>
      <c r="K1769" s="4"/>
    </row>
    <row r="1770" spans="1:11">
      <c r="A1770" s="4" t="s">
        <v>152</v>
      </c>
      <c r="B1770" s="4">
        <v>2018</v>
      </c>
      <c r="C1770" s="24">
        <v>43198</v>
      </c>
      <c r="D1770" s="4" t="s">
        <v>5872</v>
      </c>
      <c r="E1770" s="4" t="s">
        <v>383</v>
      </c>
      <c r="F1770" s="4">
        <v>1</v>
      </c>
      <c r="G1770" s="4">
        <v>5</v>
      </c>
      <c r="H1770" s="4" t="s">
        <v>180</v>
      </c>
      <c r="I1770" s="4" t="s">
        <v>27</v>
      </c>
      <c r="J1770" s="4">
        <v>25.7</v>
      </c>
      <c r="K1770" s="4"/>
    </row>
    <row r="1771" spans="1:11">
      <c r="A1771" s="4" t="s">
        <v>152</v>
      </c>
      <c r="B1771" s="4">
        <v>2018</v>
      </c>
      <c r="C1771" s="24">
        <v>43198</v>
      </c>
      <c r="D1771" s="4" t="s">
        <v>5872</v>
      </c>
      <c r="E1771" s="4" t="s">
        <v>383</v>
      </c>
      <c r="F1771" s="4">
        <v>1</v>
      </c>
      <c r="G1771" s="4">
        <v>6</v>
      </c>
      <c r="H1771" s="4" t="s">
        <v>140</v>
      </c>
      <c r="I1771" s="4" t="s">
        <v>29</v>
      </c>
      <c r="J1771" s="4">
        <v>20.9</v>
      </c>
      <c r="K1771" s="4"/>
    </row>
    <row r="1772" spans="1:11">
      <c r="A1772" s="4" t="s">
        <v>152</v>
      </c>
      <c r="B1772" s="4">
        <v>2018</v>
      </c>
      <c r="C1772" s="24">
        <v>43198</v>
      </c>
      <c r="D1772" s="4" t="s">
        <v>5872</v>
      </c>
      <c r="E1772" s="4" t="s">
        <v>383</v>
      </c>
      <c r="F1772" s="4">
        <v>2</v>
      </c>
      <c r="G1772" s="4">
        <v>1</v>
      </c>
      <c r="H1772" s="4" t="s">
        <v>26</v>
      </c>
      <c r="I1772" s="4" t="s">
        <v>27</v>
      </c>
      <c r="J1772" s="4">
        <v>19.899999999999999</v>
      </c>
      <c r="K1772" s="4"/>
    </row>
    <row r="1773" spans="1:11">
      <c r="A1773" s="4" t="s">
        <v>152</v>
      </c>
      <c r="B1773" s="4">
        <v>2018</v>
      </c>
      <c r="C1773" s="24">
        <v>43198</v>
      </c>
      <c r="D1773" s="4" t="s">
        <v>5872</v>
      </c>
      <c r="E1773" s="4" t="s">
        <v>383</v>
      </c>
      <c r="F1773" s="4">
        <v>2</v>
      </c>
      <c r="G1773" s="4">
        <v>2</v>
      </c>
      <c r="H1773" s="4" t="s">
        <v>170</v>
      </c>
      <c r="I1773" s="4" t="s">
        <v>59</v>
      </c>
      <c r="J1773" s="4">
        <v>29.1</v>
      </c>
      <c r="K1773" s="4"/>
    </row>
    <row r="1774" spans="1:11">
      <c r="A1774" s="4" t="s">
        <v>152</v>
      </c>
      <c r="B1774" s="4">
        <v>2018</v>
      </c>
      <c r="C1774" s="24">
        <v>43198</v>
      </c>
      <c r="D1774" s="4" t="s">
        <v>5872</v>
      </c>
      <c r="E1774" s="4" t="s">
        <v>383</v>
      </c>
      <c r="F1774" s="4">
        <v>2</v>
      </c>
      <c r="G1774" s="4">
        <v>3</v>
      </c>
      <c r="H1774" s="4" t="s">
        <v>5929</v>
      </c>
      <c r="I1774" s="4" t="s">
        <v>25</v>
      </c>
      <c r="J1774" s="4">
        <v>29.6</v>
      </c>
      <c r="K1774" s="4"/>
    </row>
    <row r="1775" spans="1:11">
      <c r="A1775" s="4" t="s">
        <v>152</v>
      </c>
      <c r="B1775" s="4">
        <v>2018</v>
      </c>
      <c r="C1775" s="24">
        <v>43198</v>
      </c>
      <c r="D1775" s="4" t="s">
        <v>5872</v>
      </c>
      <c r="E1775" s="4" t="s">
        <v>383</v>
      </c>
      <c r="F1775" s="4">
        <v>2</v>
      </c>
      <c r="G1775" s="4">
        <v>4</v>
      </c>
      <c r="H1775" s="4" t="s">
        <v>186</v>
      </c>
      <c r="I1775" s="4" t="s">
        <v>25</v>
      </c>
      <c r="J1775" s="4">
        <v>18.5</v>
      </c>
      <c r="K1775" s="4"/>
    </row>
    <row r="1776" spans="1:11">
      <c r="A1776" s="4" t="s">
        <v>152</v>
      </c>
      <c r="B1776" s="4">
        <v>2018</v>
      </c>
      <c r="C1776" s="24">
        <v>43198</v>
      </c>
      <c r="D1776" s="4" t="s">
        <v>5872</v>
      </c>
      <c r="E1776" s="4" t="s">
        <v>383</v>
      </c>
      <c r="F1776" s="4">
        <v>2</v>
      </c>
      <c r="G1776" s="4">
        <v>5</v>
      </c>
      <c r="H1776" s="4" t="s">
        <v>5921</v>
      </c>
      <c r="I1776" s="4" t="s">
        <v>29</v>
      </c>
      <c r="J1776" s="4">
        <v>20.100000000000001</v>
      </c>
      <c r="K1776" s="4"/>
    </row>
    <row r="1777" spans="1:11">
      <c r="A1777" s="4" t="s">
        <v>152</v>
      </c>
      <c r="B1777" s="4">
        <v>2018</v>
      </c>
      <c r="C1777" s="24">
        <v>43198</v>
      </c>
      <c r="D1777" s="4" t="s">
        <v>5872</v>
      </c>
      <c r="E1777" s="4" t="s">
        <v>383</v>
      </c>
      <c r="F1777" s="4">
        <v>2</v>
      </c>
      <c r="G1777" s="4">
        <v>6</v>
      </c>
      <c r="H1777" s="4" t="s">
        <v>149</v>
      </c>
      <c r="I1777" s="4" t="s">
        <v>56</v>
      </c>
      <c r="J1777" s="4">
        <v>28</v>
      </c>
      <c r="K1777" s="4"/>
    </row>
    <row r="1778" spans="1:11">
      <c r="A1778" s="4" t="s">
        <v>5884</v>
      </c>
      <c r="B1778" s="4">
        <v>2018</v>
      </c>
      <c r="C1778" s="24">
        <v>43163</v>
      </c>
      <c r="D1778" s="4" t="s">
        <v>5867</v>
      </c>
      <c r="E1778" s="4" t="s">
        <v>595</v>
      </c>
      <c r="F1778" s="4">
        <v>1</v>
      </c>
      <c r="G1778" s="4">
        <v>1</v>
      </c>
      <c r="H1778" s="4" t="s">
        <v>5930</v>
      </c>
      <c r="I1778" s="4" t="s">
        <v>15</v>
      </c>
      <c r="J1778" s="4">
        <v>27.3</v>
      </c>
      <c r="K1778" s="4">
        <v>6</v>
      </c>
    </row>
    <row r="1779" spans="1:11">
      <c r="A1779" s="4" t="s">
        <v>5884</v>
      </c>
      <c r="B1779" s="4">
        <v>2018</v>
      </c>
      <c r="C1779" s="24">
        <v>43163</v>
      </c>
      <c r="D1779" s="4" t="s">
        <v>5867</v>
      </c>
      <c r="E1779" s="4" t="s">
        <v>595</v>
      </c>
      <c r="F1779" s="4">
        <v>1</v>
      </c>
      <c r="G1779" s="4">
        <v>2</v>
      </c>
      <c r="H1779" s="4" t="s">
        <v>178</v>
      </c>
      <c r="I1779" s="4" t="s">
        <v>159</v>
      </c>
      <c r="J1779" s="4">
        <v>26.1</v>
      </c>
      <c r="K1779" s="4">
        <v>8</v>
      </c>
    </row>
    <row r="1780" spans="1:11">
      <c r="A1780" s="4" t="s">
        <v>5884</v>
      </c>
      <c r="B1780" s="4">
        <v>2018</v>
      </c>
      <c r="C1780" s="24">
        <v>43163</v>
      </c>
      <c r="D1780" s="4" t="s">
        <v>5867</v>
      </c>
      <c r="E1780" s="4" t="s">
        <v>595</v>
      </c>
      <c r="F1780" s="4">
        <v>1</v>
      </c>
      <c r="G1780" s="4">
        <v>3</v>
      </c>
      <c r="H1780" s="4" t="s">
        <v>111</v>
      </c>
      <c r="I1780" s="4" t="s">
        <v>121</v>
      </c>
      <c r="J1780" s="4">
        <v>25.1</v>
      </c>
      <c r="K1780" s="4">
        <v>17</v>
      </c>
    </row>
    <row r="1781" spans="1:11">
      <c r="A1781" s="4" t="s">
        <v>5884</v>
      </c>
      <c r="B1781" s="4">
        <v>2018</v>
      </c>
      <c r="C1781" s="24">
        <v>43163</v>
      </c>
      <c r="D1781" s="4" t="s">
        <v>5867</v>
      </c>
      <c r="E1781" s="4" t="s">
        <v>595</v>
      </c>
      <c r="F1781" s="4">
        <v>1</v>
      </c>
      <c r="G1781" s="4">
        <v>4</v>
      </c>
      <c r="H1781" s="4" t="s">
        <v>5883</v>
      </c>
      <c r="I1781" s="4" t="s">
        <v>49</v>
      </c>
      <c r="J1781" s="4">
        <v>19.7</v>
      </c>
      <c r="K1781" s="4">
        <v>17</v>
      </c>
    </row>
    <row r="1782" spans="1:11">
      <c r="A1782" s="4" t="s">
        <v>5884</v>
      </c>
      <c r="B1782" s="4">
        <v>2018</v>
      </c>
      <c r="C1782" s="24">
        <v>43163</v>
      </c>
      <c r="D1782" s="4" t="s">
        <v>5867</v>
      </c>
      <c r="E1782" s="4" t="s">
        <v>595</v>
      </c>
      <c r="F1782" s="4">
        <v>1</v>
      </c>
      <c r="G1782" s="4">
        <v>5</v>
      </c>
      <c r="H1782" s="4" t="s">
        <v>97</v>
      </c>
      <c r="I1782" s="4" t="s">
        <v>40</v>
      </c>
      <c r="J1782" s="4">
        <v>24.1</v>
      </c>
      <c r="K1782" s="4">
        <v>21</v>
      </c>
    </row>
    <row r="1783" spans="1:11">
      <c r="A1783" s="4" t="s">
        <v>5884</v>
      </c>
      <c r="B1783" s="4">
        <v>2018</v>
      </c>
      <c r="C1783" s="24">
        <v>43163</v>
      </c>
      <c r="D1783" s="4" t="s">
        <v>5867</v>
      </c>
      <c r="E1783" s="4" t="s">
        <v>595</v>
      </c>
      <c r="F1783" s="4">
        <v>1</v>
      </c>
      <c r="G1783" s="4">
        <v>6</v>
      </c>
      <c r="H1783" s="4" t="s">
        <v>184</v>
      </c>
      <c r="I1783" s="4" t="s">
        <v>65</v>
      </c>
      <c r="J1783" s="4">
        <v>20.6</v>
      </c>
      <c r="K1783" s="4">
        <v>17</v>
      </c>
    </row>
    <row r="1784" spans="1:11">
      <c r="A1784" s="4" t="s">
        <v>5884</v>
      </c>
      <c r="B1784" s="4">
        <v>2018</v>
      </c>
      <c r="C1784" s="24">
        <v>43163</v>
      </c>
      <c r="D1784" s="4" t="s">
        <v>5867</v>
      </c>
      <c r="E1784" s="4" t="s">
        <v>595</v>
      </c>
      <c r="F1784" s="4">
        <v>2</v>
      </c>
      <c r="G1784" s="4">
        <v>1</v>
      </c>
      <c r="H1784" s="4" t="s">
        <v>5882</v>
      </c>
      <c r="I1784" s="4" t="s">
        <v>123</v>
      </c>
      <c r="J1784" s="4">
        <v>35.200000000000003</v>
      </c>
      <c r="K1784" s="4">
        <v>3</v>
      </c>
    </row>
    <row r="1785" spans="1:11">
      <c r="A1785" s="4" t="s">
        <v>5884</v>
      </c>
      <c r="B1785" s="4">
        <v>2018</v>
      </c>
      <c r="C1785" s="24">
        <v>43163</v>
      </c>
      <c r="D1785" s="4" t="s">
        <v>5867</v>
      </c>
      <c r="E1785" s="4" t="s">
        <v>595</v>
      </c>
      <c r="F1785" s="4">
        <v>2</v>
      </c>
      <c r="G1785" s="4">
        <v>2</v>
      </c>
      <c r="H1785" s="4" t="s">
        <v>78</v>
      </c>
      <c r="I1785" s="4" t="s">
        <v>19</v>
      </c>
      <c r="J1785" s="4">
        <v>26.8</v>
      </c>
      <c r="K1785" s="4">
        <v>5</v>
      </c>
    </row>
    <row r="1786" spans="1:11">
      <c r="A1786" s="4" t="s">
        <v>5884</v>
      </c>
      <c r="B1786" s="4">
        <v>2018</v>
      </c>
      <c r="C1786" s="24">
        <v>43163</v>
      </c>
      <c r="D1786" s="4" t="s">
        <v>5867</v>
      </c>
      <c r="E1786" s="4" t="s">
        <v>595</v>
      </c>
      <c r="F1786" s="4">
        <v>2</v>
      </c>
      <c r="G1786" s="4">
        <v>3</v>
      </c>
      <c r="H1786" s="4" t="s">
        <v>16</v>
      </c>
      <c r="I1786" s="4" t="s">
        <v>17</v>
      </c>
      <c r="J1786" s="4">
        <v>18.899999999999999</v>
      </c>
      <c r="K1786" s="4">
        <v>21</v>
      </c>
    </row>
    <row r="1787" spans="1:11">
      <c r="A1787" s="4" t="s">
        <v>5884</v>
      </c>
      <c r="B1787" s="4">
        <v>2018</v>
      </c>
      <c r="C1787" s="24">
        <v>43163</v>
      </c>
      <c r="D1787" s="4" t="s">
        <v>5867</v>
      </c>
      <c r="E1787" s="4" t="s">
        <v>595</v>
      </c>
      <c r="F1787" s="4">
        <v>2</v>
      </c>
      <c r="G1787" s="4">
        <v>4</v>
      </c>
      <c r="H1787" s="4" t="s">
        <v>20</v>
      </c>
      <c r="I1787" s="4" t="s">
        <v>21</v>
      </c>
      <c r="J1787" s="4">
        <v>22.6</v>
      </c>
      <c r="K1787" s="4">
        <v>13</v>
      </c>
    </row>
    <row r="1788" spans="1:11">
      <c r="A1788" s="4" t="s">
        <v>5884</v>
      </c>
      <c r="B1788" s="4">
        <v>2018</v>
      </c>
      <c r="C1788" s="24">
        <v>43163</v>
      </c>
      <c r="D1788" s="4" t="s">
        <v>5867</v>
      </c>
      <c r="E1788" s="4" t="s">
        <v>595</v>
      </c>
      <c r="F1788" s="4">
        <v>2</v>
      </c>
      <c r="G1788" s="4">
        <v>5</v>
      </c>
      <c r="H1788" s="4" t="s">
        <v>43</v>
      </c>
      <c r="I1788" s="4" t="s">
        <v>44</v>
      </c>
      <c r="J1788" s="4">
        <v>25.3</v>
      </c>
      <c r="K1788" s="4">
        <v>12</v>
      </c>
    </row>
    <row r="1789" spans="1:11">
      <c r="A1789" s="4" t="s">
        <v>5884</v>
      </c>
      <c r="B1789" s="4">
        <v>2018</v>
      </c>
      <c r="C1789" s="24">
        <v>43163</v>
      </c>
      <c r="D1789" s="4" t="s">
        <v>5867</v>
      </c>
      <c r="E1789" s="4" t="s">
        <v>595</v>
      </c>
      <c r="F1789" s="4">
        <v>2</v>
      </c>
      <c r="G1789" s="4">
        <v>6</v>
      </c>
      <c r="H1789" s="4" t="s">
        <v>5931</v>
      </c>
      <c r="I1789" s="4" t="s">
        <v>40</v>
      </c>
      <c r="J1789" s="4">
        <v>27.1</v>
      </c>
      <c r="K1789" s="4">
        <v>13</v>
      </c>
    </row>
    <row r="1790" spans="1:11">
      <c r="A1790" s="4" t="s">
        <v>5884</v>
      </c>
      <c r="B1790" s="4">
        <v>2018</v>
      </c>
      <c r="C1790" s="24">
        <v>43163</v>
      </c>
      <c r="D1790" s="4" t="s">
        <v>5867</v>
      </c>
      <c r="E1790" s="4" t="s">
        <v>595</v>
      </c>
      <c r="F1790" s="4">
        <v>3</v>
      </c>
      <c r="G1790" s="4">
        <v>1</v>
      </c>
      <c r="H1790" s="4" t="s">
        <v>80</v>
      </c>
      <c r="I1790" s="4" t="s">
        <v>65</v>
      </c>
      <c r="J1790" s="4">
        <v>30.8</v>
      </c>
      <c r="K1790" s="4">
        <v>2</v>
      </c>
    </row>
    <row r="1791" spans="1:11">
      <c r="A1791" s="4" t="s">
        <v>5884</v>
      </c>
      <c r="B1791" s="4">
        <v>2018</v>
      </c>
      <c r="C1791" s="24">
        <v>43163</v>
      </c>
      <c r="D1791" s="4" t="s">
        <v>5867</v>
      </c>
      <c r="E1791" s="4" t="s">
        <v>595</v>
      </c>
      <c r="F1791" s="4">
        <v>3</v>
      </c>
      <c r="G1791" s="4">
        <v>2</v>
      </c>
      <c r="H1791" s="4" t="s">
        <v>136</v>
      </c>
      <c r="I1791" s="4" t="s">
        <v>25</v>
      </c>
      <c r="J1791" s="4">
        <v>25.1</v>
      </c>
      <c r="K1791" s="4">
        <v>9</v>
      </c>
    </row>
    <row r="1792" spans="1:11">
      <c r="A1792" s="4" t="s">
        <v>5884</v>
      </c>
      <c r="B1792" s="4">
        <v>2018</v>
      </c>
      <c r="C1792" s="24">
        <v>43163</v>
      </c>
      <c r="D1792" s="4" t="s">
        <v>5867</v>
      </c>
      <c r="E1792" s="4" t="s">
        <v>595</v>
      </c>
      <c r="F1792" s="4">
        <v>3</v>
      </c>
      <c r="G1792" s="4">
        <v>3</v>
      </c>
      <c r="H1792" s="4" t="s">
        <v>135</v>
      </c>
      <c r="I1792" s="4" t="s">
        <v>36</v>
      </c>
      <c r="J1792" s="4">
        <v>27.3</v>
      </c>
      <c r="K1792" s="4">
        <v>17</v>
      </c>
    </row>
    <row r="1793" spans="1:11">
      <c r="A1793" s="4" t="s">
        <v>5884</v>
      </c>
      <c r="B1793" s="4">
        <v>2018</v>
      </c>
      <c r="C1793" s="24">
        <v>43163</v>
      </c>
      <c r="D1793" s="4" t="s">
        <v>5867</v>
      </c>
      <c r="E1793" s="4" t="s">
        <v>595</v>
      </c>
      <c r="F1793" s="4">
        <v>3</v>
      </c>
      <c r="G1793" s="4">
        <v>4</v>
      </c>
      <c r="H1793" s="4" t="s">
        <v>83</v>
      </c>
      <c r="I1793" s="4" t="s">
        <v>67</v>
      </c>
      <c r="J1793" s="4">
        <v>25.5</v>
      </c>
      <c r="K1793" s="4">
        <v>13</v>
      </c>
    </row>
    <row r="1794" spans="1:11">
      <c r="A1794" s="4" t="s">
        <v>5884</v>
      </c>
      <c r="B1794" s="4">
        <v>2018</v>
      </c>
      <c r="C1794" s="24">
        <v>43163</v>
      </c>
      <c r="D1794" s="4" t="s">
        <v>5867</v>
      </c>
      <c r="E1794" s="4" t="s">
        <v>595</v>
      </c>
      <c r="F1794" s="4">
        <v>3</v>
      </c>
      <c r="G1794" s="4">
        <v>5</v>
      </c>
      <c r="H1794" s="4" t="s">
        <v>5921</v>
      </c>
      <c r="I1794" s="4" t="s">
        <v>29</v>
      </c>
      <c r="J1794" s="4">
        <v>20</v>
      </c>
      <c r="K1794" s="4">
        <v>21</v>
      </c>
    </row>
    <row r="1795" spans="1:11">
      <c r="A1795" s="4" t="s">
        <v>5884</v>
      </c>
      <c r="B1795" s="4">
        <v>2018</v>
      </c>
      <c r="C1795" s="24">
        <v>43163</v>
      </c>
      <c r="D1795" s="4" t="s">
        <v>5867</v>
      </c>
      <c r="E1795" s="4" t="s">
        <v>595</v>
      </c>
      <c r="F1795" s="4">
        <v>3</v>
      </c>
      <c r="G1795" s="4">
        <v>6</v>
      </c>
      <c r="H1795" s="4" t="s">
        <v>34</v>
      </c>
      <c r="I1795" s="4" t="s">
        <v>19</v>
      </c>
      <c r="J1795" s="4">
        <v>30.6</v>
      </c>
      <c r="K1795" s="4">
        <v>4</v>
      </c>
    </row>
    <row r="1796" spans="1:11">
      <c r="A1796" s="4" t="s">
        <v>5884</v>
      </c>
      <c r="B1796" s="4">
        <v>2018</v>
      </c>
      <c r="C1796" s="24">
        <v>43163</v>
      </c>
      <c r="D1796" s="4" t="s">
        <v>5867</v>
      </c>
      <c r="E1796" s="4" t="s">
        <v>595</v>
      </c>
      <c r="F1796" s="4">
        <v>4</v>
      </c>
      <c r="G1796" s="4">
        <v>1</v>
      </c>
      <c r="H1796" s="4" t="s">
        <v>50</v>
      </c>
      <c r="I1796" s="4" t="s">
        <v>51</v>
      </c>
      <c r="J1796" s="4">
        <v>21.4</v>
      </c>
      <c r="K1796" s="4">
        <v>1</v>
      </c>
    </row>
    <row r="1797" spans="1:11">
      <c r="A1797" s="4" t="s">
        <v>5884</v>
      </c>
      <c r="B1797" s="4">
        <v>2018</v>
      </c>
      <c r="C1797" s="24">
        <v>43163</v>
      </c>
      <c r="D1797" s="4" t="s">
        <v>5867</v>
      </c>
      <c r="E1797" s="4" t="s">
        <v>595</v>
      </c>
      <c r="F1797" s="4">
        <v>4</v>
      </c>
      <c r="G1797" s="4">
        <v>2</v>
      </c>
      <c r="H1797" s="4" t="s">
        <v>150</v>
      </c>
      <c r="I1797" s="4" t="s">
        <v>31</v>
      </c>
      <c r="J1797" s="4">
        <v>29.6</v>
      </c>
      <c r="K1797" s="4">
        <v>7</v>
      </c>
    </row>
    <row r="1798" spans="1:11">
      <c r="A1798" s="4" t="s">
        <v>5884</v>
      </c>
      <c r="B1798" s="4">
        <v>2018</v>
      </c>
      <c r="C1798" s="24">
        <v>43163</v>
      </c>
      <c r="D1798" s="4" t="s">
        <v>5867</v>
      </c>
      <c r="E1798" s="4" t="s">
        <v>595</v>
      </c>
      <c r="F1798" s="4">
        <v>4</v>
      </c>
      <c r="G1798" s="4">
        <v>3</v>
      </c>
      <c r="H1798" s="4" t="s">
        <v>138</v>
      </c>
      <c r="I1798" s="4" t="s">
        <v>29</v>
      </c>
      <c r="J1798" s="4">
        <v>28.3</v>
      </c>
      <c r="K1798" s="4">
        <v>13</v>
      </c>
    </row>
    <row r="1799" spans="1:11">
      <c r="A1799" s="4" t="s">
        <v>5884</v>
      </c>
      <c r="B1799" s="4">
        <v>2018</v>
      </c>
      <c r="C1799" s="24">
        <v>43163</v>
      </c>
      <c r="D1799" s="4" t="s">
        <v>5867</v>
      </c>
      <c r="E1799" s="4" t="s">
        <v>595</v>
      </c>
      <c r="F1799" s="4">
        <v>4</v>
      </c>
      <c r="G1799" s="4">
        <v>4</v>
      </c>
      <c r="H1799" s="4" t="s">
        <v>60</v>
      </c>
      <c r="I1799" s="4" t="s">
        <v>61</v>
      </c>
      <c r="J1799" s="4">
        <v>29.6</v>
      </c>
      <c r="K1799" s="4">
        <v>10</v>
      </c>
    </row>
    <row r="1800" spans="1:11">
      <c r="A1800" s="4" t="s">
        <v>5884</v>
      </c>
      <c r="B1800" s="4">
        <v>2018</v>
      </c>
      <c r="C1800" s="24">
        <v>43163</v>
      </c>
      <c r="D1800" s="4" t="s">
        <v>5867</v>
      </c>
      <c r="E1800" s="4" t="s">
        <v>595</v>
      </c>
      <c r="F1800" s="4">
        <v>4</v>
      </c>
      <c r="G1800" s="4">
        <v>5</v>
      </c>
      <c r="H1800" s="4" t="s">
        <v>124</v>
      </c>
      <c r="I1800" s="4" t="s">
        <v>123</v>
      </c>
      <c r="J1800" s="4">
        <v>22</v>
      </c>
      <c r="K1800" s="4">
        <v>21</v>
      </c>
    </row>
    <row r="1801" spans="1:11">
      <c r="A1801" s="4" t="s">
        <v>5884</v>
      </c>
      <c r="B1801" s="4">
        <v>2018</v>
      </c>
      <c r="C1801" s="24">
        <v>43163</v>
      </c>
      <c r="D1801" s="4" t="s">
        <v>5867</v>
      </c>
      <c r="E1801" s="4" t="s">
        <v>595</v>
      </c>
      <c r="F1801" s="4">
        <v>4</v>
      </c>
      <c r="G1801" s="4">
        <v>6</v>
      </c>
      <c r="H1801" s="4" t="s">
        <v>113</v>
      </c>
      <c r="I1801" s="4" t="s">
        <v>121</v>
      </c>
      <c r="J1801" s="4">
        <v>23.4</v>
      </c>
      <c r="K1801" s="4">
        <v>11</v>
      </c>
    </row>
    <row r="1802" spans="1:11">
      <c r="A1802" s="4" t="s">
        <v>5884</v>
      </c>
      <c r="B1802" s="4">
        <v>2018</v>
      </c>
      <c r="C1802" s="24">
        <v>43163</v>
      </c>
      <c r="D1802" s="4" t="s">
        <v>5867</v>
      </c>
      <c r="E1802" s="4" t="s">
        <v>5868</v>
      </c>
      <c r="F1802" s="4">
        <v>1</v>
      </c>
      <c r="G1802" s="4">
        <v>1</v>
      </c>
      <c r="H1802" s="4" t="s">
        <v>60</v>
      </c>
      <c r="I1802" s="4" t="s">
        <v>61</v>
      </c>
      <c r="J1802" s="4">
        <v>29.6</v>
      </c>
      <c r="K1802" s="4">
        <v>10</v>
      </c>
    </row>
    <row r="1803" spans="1:11">
      <c r="A1803" s="4" t="s">
        <v>5884</v>
      </c>
      <c r="B1803" s="4">
        <v>2018</v>
      </c>
      <c r="C1803" s="24">
        <v>43163</v>
      </c>
      <c r="D1803" s="4" t="s">
        <v>5867</v>
      </c>
      <c r="E1803" s="4" t="s">
        <v>5868</v>
      </c>
      <c r="F1803" s="4">
        <v>1</v>
      </c>
      <c r="G1803" s="4">
        <v>2</v>
      </c>
      <c r="H1803" s="4" t="s">
        <v>5931</v>
      </c>
      <c r="I1803" s="4" t="s">
        <v>40</v>
      </c>
      <c r="J1803" s="4">
        <v>27.1</v>
      </c>
      <c r="K1803" s="4">
        <v>13</v>
      </c>
    </row>
    <row r="1804" spans="1:11">
      <c r="A1804" s="4" t="s">
        <v>5884</v>
      </c>
      <c r="B1804" s="4">
        <v>2018</v>
      </c>
      <c r="C1804" s="24">
        <v>43163</v>
      </c>
      <c r="D1804" s="4" t="s">
        <v>5867</v>
      </c>
      <c r="E1804" s="4" t="s">
        <v>5868</v>
      </c>
      <c r="F1804" s="4">
        <v>1</v>
      </c>
      <c r="G1804" s="4">
        <v>3</v>
      </c>
      <c r="H1804" s="4" t="s">
        <v>111</v>
      </c>
      <c r="I1804" s="4" t="s">
        <v>121</v>
      </c>
      <c r="J1804" s="4">
        <v>25.1</v>
      </c>
      <c r="K1804" s="4">
        <v>17</v>
      </c>
    </row>
    <row r="1805" spans="1:11">
      <c r="A1805" s="4" t="s">
        <v>5884</v>
      </c>
      <c r="B1805" s="4">
        <v>2018</v>
      </c>
      <c r="C1805" s="24">
        <v>43163</v>
      </c>
      <c r="D1805" s="4" t="s">
        <v>5867</v>
      </c>
      <c r="E1805" s="4" t="s">
        <v>5868</v>
      </c>
      <c r="F1805" s="4">
        <v>1</v>
      </c>
      <c r="G1805" s="4">
        <v>4</v>
      </c>
      <c r="H1805" s="4" t="s">
        <v>5921</v>
      </c>
      <c r="I1805" s="4" t="s">
        <v>29</v>
      </c>
      <c r="J1805" s="4">
        <v>20</v>
      </c>
      <c r="K1805" s="4">
        <v>21</v>
      </c>
    </row>
    <row r="1806" spans="1:11">
      <c r="A1806" s="4" t="s">
        <v>5884</v>
      </c>
      <c r="B1806" s="4">
        <v>2018</v>
      </c>
      <c r="C1806" s="24">
        <v>43163</v>
      </c>
      <c r="D1806" s="4" t="s">
        <v>5867</v>
      </c>
      <c r="E1806" s="4" t="s">
        <v>5868</v>
      </c>
      <c r="F1806" s="4">
        <v>2</v>
      </c>
      <c r="G1806" s="4">
        <v>1</v>
      </c>
      <c r="H1806" s="4" t="s">
        <v>43</v>
      </c>
      <c r="I1806" s="4" t="s">
        <v>44</v>
      </c>
      <c r="J1806" s="4">
        <v>25.3</v>
      </c>
      <c r="K1806" s="4">
        <v>12</v>
      </c>
    </row>
    <row r="1807" spans="1:11">
      <c r="A1807" s="4" t="s">
        <v>5884</v>
      </c>
      <c r="B1807" s="4">
        <v>2018</v>
      </c>
      <c r="C1807" s="24">
        <v>43163</v>
      </c>
      <c r="D1807" s="4" t="s">
        <v>5867</v>
      </c>
      <c r="E1807" s="4" t="s">
        <v>5868</v>
      </c>
      <c r="F1807" s="4">
        <v>2</v>
      </c>
      <c r="G1807" s="4">
        <v>2</v>
      </c>
      <c r="H1807" s="4" t="s">
        <v>83</v>
      </c>
      <c r="I1807" s="4" t="s">
        <v>67</v>
      </c>
      <c r="J1807" s="4">
        <v>25.5</v>
      </c>
      <c r="K1807" s="4">
        <v>13</v>
      </c>
    </row>
    <row r="1808" spans="1:11">
      <c r="A1808" s="4" t="s">
        <v>5884</v>
      </c>
      <c r="B1808" s="4">
        <v>2018</v>
      </c>
      <c r="C1808" s="24">
        <v>43163</v>
      </c>
      <c r="D1808" s="4" t="s">
        <v>5867</v>
      </c>
      <c r="E1808" s="4" t="s">
        <v>5868</v>
      </c>
      <c r="F1808" s="4">
        <v>2</v>
      </c>
      <c r="G1808" s="4">
        <v>3</v>
      </c>
      <c r="H1808" s="4" t="s">
        <v>184</v>
      </c>
      <c r="I1808" s="4" t="s">
        <v>65</v>
      </c>
      <c r="J1808" s="4">
        <v>20.6</v>
      </c>
      <c r="K1808" s="4">
        <v>17</v>
      </c>
    </row>
    <row r="1809" spans="1:11">
      <c r="A1809" s="4" t="s">
        <v>5884</v>
      </c>
      <c r="B1809" s="4">
        <v>2018</v>
      </c>
      <c r="C1809" s="24">
        <v>43163</v>
      </c>
      <c r="D1809" s="4" t="s">
        <v>5867</v>
      </c>
      <c r="E1809" s="4" t="s">
        <v>5868</v>
      </c>
      <c r="F1809" s="4">
        <v>2</v>
      </c>
      <c r="G1809" s="4">
        <v>4</v>
      </c>
      <c r="H1809" s="4" t="s">
        <v>16</v>
      </c>
      <c r="I1809" s="4" t="s">
        <v>17</v>
      </c>
      <c r="J1809" s="4">
        <v>18.899999999999999</v>
      </c>
      <c r="K1809" s="4">
        <v>21</v>
      </c>
    </row>
    <row r="1810" spans="1:11">
      <c r="A1810" s="4" t="s">
        <v>5884</v>
      </c>
      <c r="B1810" s="4">
        <v>2018</v>
      </c>
      <c r="C1810" s="24">
        <v>43163</v>
      </c>
      <c r="D1810" s="4" t="s">
        <v>5867</v>
      </c>
      <c r="E1810" s="4" t="s">
        <v>5868</v>
      </c>
      <c r="F1810" s="4">
        <v>3</v>
      </c>
      <c r="G1810" s="4">
        <v>1</v>
      </c>
      <c r="H1810" s="4" t="s">
        <v>113</v>
      </c>
      <c r="I1810" s="4" t="s">
        <v>121</v>
      </c>
      <c r="J1810" s="4">
        <v>23.4</v>
      </c>
      <c r="K1810" s="4">
        <v>11</v>
      </c>
    </row>
    <row r="1811" spans="1:11">
      <c r="A1811" s="4" t="s">
        <v>5884</v>
      </c>
      <c r="B1811" s="4">
        <v>2018</v>
      </c>
      <c r="C1811" s="24">
        <v>43163</v>
      </c>
      <c r="D1811" s="4" t="s">
        <v>5867</v>
      </c>
      <c r="E1811" s="4" t="s">
        <v>5868</v>
      </c>
      <c r="F1811" s="4">
        <v>3</v>
      </c>
      <c r="G1811" s="4">
        <v>2</v>
      </c>
      <c r="H1811" s="4" t="s">
        <v>20</v>
      </c>
      <c r="I1811" s="4" t="s">
        <v>21</v>
      </c>
      <c r="J1811" s="4">
        <v>22.6</v>
      </c>
      <c r="K1811" s="4">
        <v>13</v>
      </c>
    </row>
    <row r="1812" spans="1:11">
      <c r="A1812" s="4" t="s">
        <v>5884</v>
      </c>
      <c r="B1812" s="4">
        <v>2018</v>
      </c>
      <c r="C1812" s="24">
        <v>43163</v>
      </c>
      <c r="D1812" s="4" t="s">
        <v>5867</v>
      </c>
      <c r="E1812" s="4" t="s">
        <v>5868</v>
      </c>
      <c r="F1812" s="4">
        <v>3</v>
      </c>
      <c r="G1812" s="4">
        <v>3</v>
      </c>
      <c r="H1812" s="4" t="s">
        <v>135</v>
      </c>
      <c r="I1812" s="4" t="s">
        <v>36</v>
      </c>
      <c r="J1812" s="4">
        <v>27.3</v>
      </c>
      <c r="K1812" s="4">
        <v>17</v>
      </c>
    </row>
    <row r="1813" spans="1:11">
      <c r="A1813" s="4" t="s">
        <v>5884</v>
      </c>
      <c r="B1813" s="4">
        <v>2018</v>
      </c>
      <c r="C1813" s="24">
        <v>43163</v>
      </c>
      <c r="D1813" s="4" t="s">
        <v>5867</v>
      </c>
      <c r="E1813" s="4" t="s">
        <v>5868</v>
      </c>
      <c r="F1813" s="4">
        <v>3</v>
      </c>
      <c r="G1813" s="4">
        <v>4</v>
      </c>
      <c r="H1813" s="4" t="s">
        <v>97</v>
      </c>
      <c r="I1813" s="4" t="s">
        <v>40</v>
      </c>
      <c r="J1813" s="4">
        <v>24.1</v>
      </c>
      <c r="K1813" s="4">
        <v>21</v>
      </c>
    </row>
    <row r="1814" spans="1:11">
      <c r="A1814" s="4" t="s">
        <v>5884</v>
      </c>
      <c r="B1814" s="4">
        <v>2018</v>
      </c>
      <c r="C1814" s="24">
        <v>43163</v>
      </c>
      <c r="D1814" s="4" t="s">
        <v>5867</v>
      </c>
      <c r="E1814" s="4" t="s">
        <v>5868</v>
      </c>
      <c r="F1814" s="4">
        <v>4</v>
      </c>
      <c r="G1814" s="4">
        <v>1</v>
      </c>
      <c r="H1814" s="4" t="s">
        <v>34</v>
      </c>
      <c r="I1814" s="4" t="s">
        <v>19</v>
      </c>
      <c r="J1814" s="4">
        <v>30.6</v>
      </c>
      <c r="K1814" s="4">
        <v>4</v>
      </c>
    </row>
    <row r="1815" spans="1:11">
      <c r="A1815" s="4" t="s">
        <v>5884</v>
      </c>
      <c r="B1815" s="4">
        <v>2018</v>
      </c>
      <c r="C1815" s="24">
        <v>43163</v>
      </c>
      <c r="D1815" s="4" t="s">
        <v>5867</v>
      </c>
      <c r="E1815" s="4" t="s">
        <v>5868</v>
      </c>
      <c r="F1815" s="4">
        <v>4</v>
      </c>
      <c r="G1815" s="4">
        <v>2</v>
      </c>
      <c r="H1815" s="4" t="s">
        <v>138</v>
      </c>
      <c r="I1815" s="4" t="s">
        <v>29</v>
      </c>
      <c r="J1815" s="4">
        <v>28.3</v>
      </c>
      <c r="K1815" s="4">
        <v>13</v>
      </c>
    </row>
    <row r="1816" spans="1:11">
      <c r="A1816" s="4" t="s">
        <v>5884</v>
      </c>
      <c r="B1816" s="4">
        <v>2018</v>
      </c>
      <c r="C1816" s="24">
        <v>43163</v>
      </c>
      <c r="D1816" s="4" t="s">
        <v>5867</v>
      </c>
      <c r="E1816" s="4" t="s">
        <v>5868</v>
      </c>
      <c r="F1816" s="4">
        <v>4</v>
      </c>
      <c r="G1816" s="4">
        <v>3</v>
      </c>
      <c r="H1816" s="4" t="s">
        <v>5883</v>
      </c>
      <c r="I1816" s="4" t="s">
        <v>49</v>
      </c>
      <c r="J1816" s="4">
        <v>19.7</v>
      </c>
      <c r="K1816" s="4">
        <v>17</v>
      </c>
    </row>
    <row r="1817" spans="1:11">
      <c r="A1817" s="4" t="s">
        <v>5884</v>
      </c>
      <c r="B1817" s="4">
        <v>2018</v>
      </c>
      <c r="C1817" s="24">
        <v>43163</v>
      </c>
      <c r="D1817" s="4" t="s">
        <v>5867</v>
      </c>
      <c r="E1817" s="4" t="s">
        <v>5868</v>
      </c>
      <c r="F1817" s="4">
        <v>4</v>
      </c>
      <c r="G1817" s="4">
        <v>4</v>
      </c>
      <c r="H1817" s="4" t="s">
        <v>124</v>
      </c>
      <c r="I1817" s="4" t="s">
        <v>123</v>
      </c>
      <c r="J1817" s="4">
        <v>22</v>
      </c>
      <c r="K1817" s="4">
        <v>21</v>
      </c>
    </row>
    <row r="1818" spans="1:11">
      <c r="A1818" s="4" t="s">
        <v>5884</v>
      </c>
      <c r="B1818" s="4">
        <v>2018</v>
      </c>
      <c r="C1818" s="24">
        <v>43163</v>
      </c>
      <c r="D1818" s="4" t="s">
        <v>5867</v>
      </c>
      <c r="E1818" s="4" t="s">
        <v>5869</v>
      </c>
      <c r="F1818" s="4">
        <v>1</v>
      </c>
      <c r="G1818" s="4">
        <v>1</v>
      </c>
      <c r="H1818" s="4" t="s">
        <v>5930</v>
      </c>
      <c r="I1818" s="4" t="s">
        <v>15</v>
      </c>
      <c r="J1818" s="4">
        <v>27.3</v>
      </c>
      <c r="K1818" s="4">
        <v>6</v>
      </c>
    </row>
    <row r="1819" spans="1:11">
      <c r="A1819" s="4" t="s">
        <v>5884</v>
      </c>
      <c r="B1819" s="4">
        <v>2018</v>
      </c>
      <c r="C1819" s="24">
        <v>43163</v>
      </c>
      <c r="D1819" s="4" t="s">
        <v>5867</v>
      </c>
      <c r="E1819" s="4" t="s">
        <v>5869</v>
      </c>
      <c r="F1819" s="4">
        <v>1</v>
      </c>
      <c r="G1819" s="4">
        <v>2</v>
      </c>
      <c r="H1819" s="4" t="s">
        <v>50</v>
      </c>
      <c r="I1819" s="4" t="s">
        <v>51</v>
      </c>
      <c r="J1819" s="4">
        <v>21.4</v>
      </c>
      <c r="K1819" s="4">
        <v>1</v>
      </c>
    </row>
    <row r="1820" spans="1:11">
      <c r="A1820" s="4" t="s">
        <v>5884</v>
      </c>
      <c r="B1820" s="4">
        <v>2018</v>
      </c>
      <c r="C1820" s="24">
        <v>43163</v>
      </c>
      <c r="D1820" s="4" t="s">
        <v>5867</v>
      </c>
      <c r="E1820" s="4" t="s">
        <v>5869</v>
      </c>
      <c r="F1820" s="4">
        <v>1</v>
      </c>
      <c r="G1820" s="4">
        <v>3</v>
      </c>
      <c r="H1820" s="4" t="s">
        <v>78</v>
      </c>
      <c r="I1820" s="4" t="s">
        <v>19</v>
      </c>
      <c r="J1820" s="4">
        <v>26.8</v>
      </c>
      <c r="K1820" s="4">
        <v>5</v>
      </c>
    </row>
    <row r="1821" spans="1:11">
      <c r="A1821" s="4" t="s">
        <v>5884</v>
      </c>
      <c r="B1821" s="4">
        <v>2018</v>
      </c>
      <c r="C1821" s="24">
        <v>43163</v>
      </c>
      <c r="D1821" s="4" t="s">
        <v>5867</v>
      </c>
      <c r="E1821" s="4" t="s">
        <v>5869</v>
      </c>
      <c r="F1821" s="4">
        <v>1</v>
      </c>
      <c r="G1821" s="4">
        <v>4</v>
      </c>
      <c r="H1821" s="4" t="s">
        <v>136</v>
      </c>
      <c r="I1821" s="4" t="s">
        <v>25</v>
      </c>
      <c r="J1821" s="4">
        <v>25.1</v>
      </c>
      <c r="K1821" s="4">
        <v>9</v>
      </c>
    </row>
    <row r="1822" spans="1:11">
      <c r="A1822" s="4" t="s">
        <v>5884</v>
      </c>
      <c r="B1822" s="4">
        <v>2018</v>
      </c>
      <c r="C1822" s="24">
        <v>43163</v>
      </c>
      <c r="D1822" s="4" t="s">
        <v>5867</v>
      </c>
      <c r="E1822" s="4" t="s">
        <v>5869</v>
      </c>
      <c r="F1822" s="4">
        <v>1</v>
      </c>
      <c r="G1822" s="4">
        <v>5</v>
      </c>
      <c r="H1822" s="4" t="s">
        <v>60</v>
      </c>
      <c r="I1822" s="4" t="s">
        <v>61</v>
      </c>
      <c r="J1822" s="4">
        <v>29.6</v>
      </c>
      <c r="K1822" s="4">
        <v>10</v>
      </c>
    </row>
    <row r="1823" spans="1:11">
      <c r="A1823" s="4" t="s">
        <v>5884</v>
      </c>
      <c r="B1823" s="4">
        <v>2018</v>
      </c>
      <c r="C1823" s="24">
        <v>43163</v>
      </c>
      <c r="D1823" s="4" t="s">
        <v>5867</v>
      </c>
      <c r="E1823" s="4" t="s">
        <v>5869</v>
      </c>
      <c r="F1823" s="4">
        <v>1</v>
      </c>
      <c r="G1823" s="4">
        <v>6</v>
      </c>
      <c r="H1823" s="4" t="s">
        <v>113</v>
      </c>
      <c r="I1823" s="4" t="s">
        <v>121</v>
      </c>
      <c r="J1823" s="4">
        <v>23.4</v>
      </c>
      <c r="K1823" s="4">
        <v>11</v>
      </c>
    </row>
    <row r="1824" spans="1:11">
      <c r="A1824" s="4" t="s">
        <v>5884</v>
      </c>
      <c r="B1824" s="4">
        <v>2018</v>
      </c>
      <c r="C1824" s="24">
        <v>43163</v>
      </c>
      <c r="D1824" s="4" t="s">
        <v>5867</v>
      </c>
      <c r="E1824" s="4" t="s">
        <v>5869</v>
      </c>
      <c r="F1824" s="4">
        <v>2</v>
      </c>
      <c r="G1824" s="4">
        <v>1</v>
      </c>
      <c r="H1824" s="4" t="s">
        <v>34</v>
      </c>
      <c r="I1824" s="4" t="s">
        <v>19</v>
      </c>
      <c r="J1824" s="4">
        <v>30.6</v>
      </c>
      <c r="K1824" s="4">
        <v>4</v>
      </c>
    </row>
    <row r="1825" spans="1:11">
      <c r="A1825" s="4" t="s">
        <v>5884</v>
      </c>
      <c r="B1825" s="4">
        <v>2018</v>
      </c>
      <c r="C1825" s="24">
        <v>43163</v>
      </c>
      <c r="D1825" s="4" t="s">
        <v>5867</v>
      </c>
      <c r="E1825" s="4" t="s">
        <v>5869</v>
      </c>
      <c r="F1825" s="4">
        <v>2</v>
      </c>
      <c r="G1825" s="4">
        <v>2</v>
      </c>
      <c r="H1825" s="4" t="s">
        <v>5882</v>
      </c>
      <c r="I1825" s="4" t="s">
        <v>123</v>
      </c>
      <c r="J1825" s="4">
        <v>35.200000000000003</v>
      </c>
      <c r="K1825" s="4">
        <v>3</v>
      </c>
    </row>
    <row r="1826" spans="1:11">
      <c r="A1826" s="4" t="s">
        <v>5884</v>
      </c>
      <c r="B1826" s="4">
        <v>2018</v>
      </c>
      <c r="C1826" s="24">
        <v>43163</v>
      </c>
      <c r="D1826" s="4" t="s">
        <v>5867</v>
      </c>
      <c r="E1826" s="4" t="s">
        <v>5869</v>
      </c>
      <c r="F1826" s="4">
        <v>2</v>
      </c>
      <c r="G1826" s="4">
        <v>3</v>
      </c>
      <c r="H1826" s="4" t="s">
        <v>80</v>
      </c>
      <c r="I1826" s="4" t="s">
        <v>65</v>
      </c>
      <c r="J1826" s="4">
        <v>30.8</v>
      </c>
      <c r="K1826" s="4">
        <v>2</v>
      </c>
    </row>
    <row r="1827" spans="1:11">
      <c r="A1827" s="4" t="s">
        <v>5884</v>
      </c>
      <c r="B1827" s="4">
        <v>2018</v>
      </c>
      <c r="C1827" s="24">
        <v>43163</v>
      </c>
      <c r="D1827" s="4" t="s">
        <v>5867</v>
      </c>
      <c r="E1827" s="4" t="s">
        <v>5869</v>
      </c>
      <c r="F1827" s="4">
        <v>2</v>
      </c>
      <c r="G1827" s="4">
        <v>4</v>
      </c>
      <c r="H1827" s="4" t="s">
        <v>178</v>
      </c>
      <c r="I1827" s="4" t="s">
        <v>159</v>
      </c>
      <c r="J1827" s="4">
        <v>26.1</v>
      </c>
      <c r="K1827" s="4">
        <v>8</v>
      </c>
    </row>
    <row r="1828" spans="1:11">
      <c r="A1828" s="4" t="s">
        <v>5884</v>
      </c>
      <c r="B1828" s="4">
        <v>2018</v>
      </c>
      <c r="C1828" s="24">
        <v>43163</v>
      </c>
      <c r="D1828" s="4" t="s">
        <v>5867</v>
      </c>
      <c r="E1828" s="4" t="s">
        <v>5869</v>
      </c>
      <c r="F1828" s="4">
        <v>2</v>
      </c>
      <c r="G1828" s="4">
        <v>5</v>
      </c>
      <c r="H1828" s="4" t="s">
        <v>150</v>
      </c>
      <c r="I1828" s="4" t="s">
        <v>31</v>
      </c>
      <c r="J1828" s="4">
        <v>29.6</v>
      </c>
      <c r="K1828" s="4">
        <v>7</v>
      </c>
    </row>
    <row r="1829" spans="1:11">
      <c r="A1829" s="4" t="s">
        <v>5884</v>
      </c>
      <c r="B1829" s="4">
        <v>2018</v>
      </c>
      <c r="C1829" s="24">
        <v>43163</v>
      </c>
      <c r="D1829" s="4" t="s">
        <v>5867</v>
      </c>
      <c r="E1829" s="4" t="s">
        <v>5869</v>
      </c>
      <c r="F1829" s="4">
        <v>2</v>
      </c>
      <c r="G1829" s="4">
        <v>6</v>
      </c>
      <c r="H1829" s="4" t="s">
        <v>43</v>
      </c>
      <c r="I1829" s="4" t="s">
        <v>44</v>
      </c>
      <c r="J1829" s="4">
        <v>25.3</v>
      </c>
      <c r="K1829" s="4">
        <v>12</v>
      </c>
    </row>
    <row r="1830" spans="1:11">
      <c r="A1830" s="4" t="s">
        <v>5884</v>
      </c>
      <c r="B1830" s="4">
        <v>2018</v>
      </c>
      <c r="C1830" s="24">
        <v>43163</v>
      </c>
      <c r="D1830" s="4" t="s">
        <v>5867</v>
      </c>
      <c r="E1830" s="4" t="s">
        <v>383</v>
      </c>
      <c r="F1830" s="4">
        <v>1</v>
      </c>
      <c r="G1830" s="4">
        <v>1</v>
      </c>
      <c r="H1830" s="4" t="s">
        <v>50</v>
      </c>
      <c r="I1830" s="4" t="s">
        <v>51</v>
      </c>
      <c r="J1830" s="4">
        <v>21.4</v>
      </c>
      <c r="K1830" s="4">
        <v>1</v>
      </c>
    </row>
    <row r="1831" spans="1:11">
      <c r="A1831" s="4" t="s">
        <v>5884</v>
      </c>
      <c r="B1831" s="4">
        <v>2018</v>
      </c>
      <c r="C1831" s="24">
        <v>43163</v>
      </c>
      <c r="D1831" s="4" t="s">
        <v>5867</v>
      </c>
      <c r="E1831" s="4" t="s">
        <v>383</v>
      </c>
      <c r="F1831" s="4">
        <v>1</v>
      </c>
      <c r="G1831" s="4">
        <v>2</v>
      </c>
      <c r="H1831" s="4" t="s">
        <v>80</v>
      </c>
      <c r="I1831" s="4" t="s">
        <v>65</v>
      </c>
      <c r="J1831" s="4">
        <v>30.8</v>
      </c>
      <c r="K1831" s="4">
        <v>2</v>
      </c>
    </row>
    <row r="1832" spans="1:11">
      <c r="A1832" s="4" t="s">
        <v>5884</v>
      </c>
      <c r="B1832" s="4">
        <v>2018</v>
      </c>
      <c r="C1832" s="24">
        <v>43163</v>
      </c>
      <c r="D1832" s="4" t="s">
        <v>5867</v>
      </c>
      <c r="E1832" s="4" t="s">
        <v>383</v>
      </c>
      <c r="F1832" s="4">
        <v>1</v>
      </c>
      <c r="G1832" s="4">
        <v>3</v>
      </c>
      <c r="H1832" s="4" t="s">
        <v>5882</v>
      </c>
      <c r="I1832" s="4" t="s">
        <v>123</v>
      </c>
      <c r="J1832" s="4">
        <v>35.200000000000003</v>
      </c>
      <c r="K1832" s="4">
        <v>3</v>
      </c>
    </row>
    <row r="1833" spans="1:11">
      <c r="A1833" s="4" t="s">
        <v>5884</v>
      </c>
      <c r="B1833" s="4">
        <v>2018</v>
      </c>
      <c r="C1833" s="24">
        <v>43163</v>
      </c>
      <c r="D1833" s="4" t="s">
        <v>5867</v>
      </c>
      <c r="E1833" s="4" t="s">
        <v>383</v>
      </c>
      <c r="F1833" s="4">
        <v>1</v>
      </c>
      <c r="G1833" s="4">
        <v>4</v>
      </c>
      <c r="H1833" s="4" t="s">
        <v>34</v>
      </c>
      <c r="I1833" s="4" t="s">
        <v>19</v>
      </c>
      <c r="J1833" s="4">
        <v>30.6</v>
      </c>
      <c r="K1833" s="4">
        <v>4</v>
      </c>
    </row>
    <row r="1834" spans="1:11">
      <c r="A1834" s="4" t="s">
        <v>5884</v>
      </c>
      <c r="B1834" s="4">
        <v>2018</v>
      </c>
      <c r="C1834" s="24">
        <v>43163</v>
      </c>
      <c r="D1834" s="4" t="s">
        <v>5867</v>
      </c>
      <c r="E1834" s="4" t="s">
        <v>383</v>
      </c>
      <c r="F1834" s="4">
        <v>1</v>
      </c>
      <c r="G1834" s="4">
        <v>5</v>
      </c>
      <c r="H1834" s="4" t="s">
        <v>78</v>
      </c>
      <c r="I1834" s="4" t="s">
        <v>19</v>
      </c>
      <c r="J1834" s="4">
        <v>26.8</v>
      </c>
      <c r="K1834" s="4">
        <v>5</v>
      </c>
    </row>
    <row r="1835" spans="1:11">
      <c r="A1835" s="4" t="s">
        <v>5884</v>
      </c>
      <c r="B1835" s="4">
        <v>2018</v>
      </c>
      <c r="C1835" s="24">
        <v>43163</v>
      </c>
      <c r="D1835" s="4" t="s">
        <v>5867</v>
      </c>
      <c r="E1835" s="4" t="s">
        <v>383</v>
      </c>
      <c r="F1835" s="4">
        <v>1</v>
      </c>
      <c r="G1835" s="4">
        <v>6</v>
      </c>
      <c r="H1835" s="4" t="s">
        <v>5930</v>
      </c>
      <c r="I1835" s="4" t="s">
        <v>15</v>
      </c>
      <c r="J1835" s="4">
        <v>27.3</v>
      </c>
      <c r="K1835" s="4">
        <v>6</v>
      </c>
    </row>
    <row r="1836" spans="1:11">
      <c r="A1836" s="4" t="s">
        <v>5884</v>
      </c>
      <c r="B1836" s="4">
        <v>2018</v>
      </c>
      <c r="C1836" s="24">
        <v>43163</v>
      </c>
      <c r="D1836" s="4" t="s">
        <v>5867</v>
      </c>
      <c r="E1836" s="4" t="s">
        <v>383</v>
      </c>
      <c r="F1836" s="4">
        <v>2</v>
      </c>
      <c r="G1836" s="4">
        <v>1</v>
      </c>
      <c r="H1836" s="4" t="s">
        <v>150</v>
      </c>
      <c r="I1836" s="4" t="s">
        <v>31</v>
      </c>
      <c r="J1836" s="4">
        <v>29.6</v>
      </c>
      <c r="K1836" s="4">
        <v>7</v>
      </c>
    </row>
    <row r="1837" spans="1:11">
      <c r="A1837" s="4" t="s">
        <v>5884</v>
      </c>
      <c r="B1837" s="4">
        <v>2018</v>
      </c>
      <c r="C1837" s="24">
        <v>43163</v>
      </c>
      <c r="D1837" s="4" t="s">
        <v>5867</v>
      </c>
      <c r="E1837" s="4" t="s">
        <v>383</v>
      </c>
      <c r="F1837" s="4">
        <v>2</v>
      </c>
      <c r="G1837" s="4">
        <v>2</v>
      </c>
      <c r="H1837" s="4" t="s">
        <v>178</v>
      </c>
      <c r="I1837" s="4" t="s">
        <v>159</v>
      </c>
      <c r="J1837" s="4">
        <v>26.1</v>
      </c>
      <c r="K1837" s="4">
        <v>8</v>
      </c>
    </row>
    <row r="1838" spans="1:11">
      <c r="A1838" s="4" t="s">
        <v>5884</v>
      </c>
      <c r="B1838" s="4">
        <v>2018</v>
      </c>
      <c r="C1838" s="24">
        <v>43163</v>
      </c>
      <c r="D1838" s="4" t="s">
        <v>5867</v>
      </c>
      <c r="E1838" s="4" t="s">
        <v>383</v>
      </c>
      <c r="F1838" s="4">
        <v>2</v>
      </c>
      <c r="G1838" s="4">
        <v>3</v>
      </c>
      <c r="H1838" s="4" t="s">
        <v>136</v>
      </c>
      <c r="I1838" s="4" t="s">
        <v>25</v>
      </c>
      <c r="J1838" s="4">
        <v>25.1</v>
      </c>
      <c r="K1838" s="4">
        <v>9</v>
      </c>
    </row>
    <row r="1839" spans="1:11">
      <c r="A1839" s="4" t="s">
        <v>5884</v>
      </c>
      <c r="B1839" s="4">
        <v>2018</v>
      </c>
      <c r="C1839" s="24">
        <v>43163</v>
      </c>
      <c r="D1839" s="4" t="s">
        <v>5867</v>
      </c>
      <c r="E1839" s="4" t="s">
        <v>383</v>
      </c>
      <c r="F1839" s="4">
        <v>2</v>
      </c>
      <c r="G1839" s="4">
        <v>4</v>
      </c>
      <c r="H1839" s="4" t="s">
        <v>60</v>
      </c>
      <c r="I1839" s="4" t="s">
        <v>61</v>
      </c>
      <c r="J1839" s="4">
        <v>29.6</v>
      </c>
      <c r="K1839" s="4">
        <v>10</v>
      </c>
    </row>
    <row r="1840" spans="1:11">
      <c r="A1840" s="4" t="s">
        <v>5884</v>
      </c>
      <c r="B1840" s="4">
        <v>2018</v>
      </c>
      <c r="C1840" s="24">
        <v>43163</v>
      </c>
      <c r="D1840" s="4" t="s">
        <v>5867</v>
      </c>
      <c r="E1840" s="4" t="s">
        <v>383</v>
      </c>
      <c r="F1840" s="4">
        <v>2</v>
      </c>
      <c r="G1840" s="4">
        <v>5</v>
      </c>
      <c r="H1840" s="4" t="s">
        <v>113</v>
      </c>
      <c r="I1840" s="4" t="s">
        <v>121</v>
      </c>
      <c r="J1840" s="4">
        <v>23.4</v>
      </c>
      <c r="K1840" s="4">
        <v>11</v>
      </c>
    </row>
    <row r="1841" spans="1:11">
      <c r="A1841" s="4" t="s">
        <v>5884</v>
      </c>
      <c r="B1841" s="4">
        <v>2018</v>
      </c>
      <c r="C1841" s="24">
        <v>43163</v>
      </c>
      <c r="D1841" s="4" t="s">
        <v>5867</v>
      </c>
      <c r="E1841" s="4" t="s">
        <v>383</v>
      </c>
      <c r="F1841" s="4">
        <v>2</v>
      </c>
      <c r="G1841" s="4">
        <v>6</v>
      </c>
      <c r="H1841" s="4" t="s">
        <v>43</v>
      </c>
      <c r="I1841" s="4" t="s">
        <v>44</v>
      </c>
      <c r="J1841" s="4">
        <v>25.3</v>
      </c>
      <c r="K1841" s="4">
        <v>12</v>
      </c>
    </row>
    <row r="1842" spans="1:11">
      <c r="A1842" s="4" t="s">
        <v>152</v>
      </c>
      <c r="B1842" s="4">
        <v>2018</v>
      </c>
      <c r="C1842" s="24">
        <v>43135</v>
      </c>
      <c r="D1842" s="4" t="s">
        <v>5903</v>
      </c>
      <c r="E1842" s="4" t="s">
        <v>595</v>
      </c>
      <c r="F1842" s="4">
        <v>1</v>
      </c>
      <c r="G1842" s="4">
        <v>1</v>
      </c>
      <c r="H1842" s="4" t="s">
        <v>542</v>
      </c>
      <c r="I1842" s="4" t="s">
        <v>36</v>
      </c>
      <c r="J1842" s="4">
        <v>30</v>
      </c>
      <c r="K1842" s="4">
        <v>2</v>
      </c>
    </row>
    <row r="1843" spans="1:11">
      <c r="A1843" s="4" t="s">
        <v>152</v>
      </c>
      <c r="B1843" s="4">
        <v>2018</v>
      </c>
      <c r="C1843" s="24">
        <v>43135</v>
      </c>
      <c r="D1843" s="4" t="s">
        <v>5903</v>
      </c>
      <c r="E1843" s="4" t="s">
        <v>595</v>
      </c>
      <c r="F1843" s="4">
        <v>1</v>
      </c>
      <c r="G1843" s="4">
        <v>2</v>
      </c>
      <c r="H1843" s="4" t="s">
        <v>183</v>
      </c>
      <c r="I1843" s="4" t="s">
        <v>36</v>
      </c>
      <c r="J1843" s="4">
        <v>22.1</v>
      </c>
      <c r="K1843" s="4">
        <v>5</v>
      </c>
    </row>
    <row r="1844" spans="1:11">
      <c r="A1844" s="4" t="s">
        <v>152</v>
      </c>
      <c r="B1844" s="4">
        <v>2018</v>
      </c>
      <c r="C1844" s="24">
        <v>43135</v>
      </c>
      <c r="D1844" s="4" t="s">
        <v>5903</v>
      </c>
      <c r="E1844" s="4" t="s">
        <v>595</v>
      </c>
      <c r="F1844" s="4">
        <v>1</v>
      </c>
      <c r="G1844" s="4">
        <v>3</v>
      </c>
      <c r="H1844" s="4" t="s">
        <v>5908</v>
      </c>
      <c r="I1844" s="4" t="s">
        <v>36</v>
      </c>
      <c r="J1844" s="4">
        <v>18.7</v>
      </c>
      <c r="K1844" s="4">
        <v>7</v>
      </c>
    </row>
    <row r="1845" spans="1:11">
      <c r="A1845" s="4" t="s">
        <v>152</v>
      </c>
      <c r="B1845" s="4">
        <v>2018</v>
      </c>
      <c r="C1845" s="24">
        <v>43135</v>
      </c>
      <c r="D1845" s="4" t="s">
        <v>5903</v>
      </c>
      <c r="E1845" s="4" t="s">
        <v>595</v>
      </c>
      <c r="F1845" s="4">
        <v>1</v>
      </c>
      <c r="G1845" s="4">
        <v>4</v>
      </c>
      <c r="H1845" s="4" t="s">
        <v>5932</v>
      </c>
      <c r="I1845" s="4" t="s">
        <v>36</v>
      </c>
      <c r="J1845" s="4">
        <v>39.1</v>
      </c>
      <c r="K1845" s="4">
        <v>12</v>
      </c>
    </row>
    <row r="1846" spans="1:11">
      <c r="A1846" s="4" t="s">
        <v>152</v>
      </c>
      <c r="B1846" s="4">
        <v>2018</v>
      </c>
      <c r="C1846" s="24">
        <v>43135</v>
      </c>
      <c r="D1846" s="4" t="s">
        <v>5903</v>
      </c>
      <c r="E1846" s="4" t="s">
        <v>595</v>
      </c>
      <c r="F1846" s="4">
        <v>1</v>
      </c>
      <c r="G1846" s="4">
        <v>5</v>
      </c>
      <c r="H1846" s="4" t="s">
        <v>5891</v>
      </c>
      <c r="I1846" s="4" t="s">
        <v>36</v>
      </c>
      <c r="J1846" s="4">
        <v>23.2</v>
      </c>
      <c r="K1846" s="4">
        <v>8</v>
      </c>
    </row>
    <row r="1847" spans="1:11">
      <c r="A1847" s="4" t="s">
        <v>152</v>
      </c>
      <c r="B1847" s="4">
        <v>2018</v>
      </c>
      <c r="C1847" s="24">
        <v>43135</v>
      </c>
      <c r="D1847" s="4" t="s">
        <v>5903</v>
      </c>
      <c r="E1847" s="4" t="s">
        <v>595</v>
      </c>
      <c r="F1847" s="4">
        <v>1</v>
      </c>
      <c r="G1847" s="4">
        <v>6</v>
      </c>
      <c r="H1847" s="4" t="s">
        <v>5933</v>
      </c>
      <c r="I1847" s="4" t="s">
        <v>29</v>
      </c>
      <c r="J1847" s="4">
        <v>19.600000000000001</v>
      </c>
      <c r="K1847" s="4">
        <v>13</v>
      </c>
    </row>
    <row r="1848" spans="1:11">
      <c r="A1848" s="4" t="s">
        <v>152</v>
      </c>
      <c r="B1848" s="4">
        <v>2018</v>
      </c>
      <c r="C1848" s="24">
        <v>43135</v>
      </c>
      <c r="D1848" s="4" t="s">
        <v>5903</v>
      </c>
      <c r="E1848" s="4" t="s">
        <v>595</v>
      </c>
      <c r="F1848" s="4">
        <v>2</v>
      </c>
      <c r="G1848" s="4">
        <v>1</v>
      </c>
      <c r="H1848" s="4" t="s">
        <v>135</v>
      </c>
      <c r="I1848" s="4" t="s">
        <v>36</v>
      </c>
      <c r="J1848" s="4">
        <v>27.2</v>
      </c>
      <c r="K1848" s="4">
        <v>1</v>
      </c>
    </row>
    <row r="1849" spans="1:11">
      <c r="A1849" s="4" t="s">
        <v>152</v>
      </c>
      <c r="B1849" s="4">
        <v>2018</v>
      </c>
      <c r="C1849" s="24">
        <v>43135</v>
      </c>
      <c r="D1849" s="4" t="s">
        <v>5903</v>
      </c>
      <c r="E1849" s="4" t="s">
        <v>595</v>
      </c>
      <c r="F1849" s="4">
        <v>2</v>
      </c>
      <c r="G1849" s="4">
        <v>2</v>
      </c>
      <c r="H1849" s="4" t="s">
        <v>164</v>
      </c>
      <c r="I1849" s="4" t="s">
        <v>36</v>
      </c>
      <c r="J1849" s="4">
        <v>24</v>
      </c>
      <c r="K1849" s="4">
        <v>6</v>
      </c>
    </row>
    <row r="1850" spans="1:11">
      <c r="A1850" s="4" t="s">
        <v>152</v>
      </c>
      <c r="B1850" s="4">
        <v>2018</v>
      </c>
      <c r="C1850" s="24">
        <v>43135</v>
      </c>
      <c r="D1850" s="4" t="s">
        <v>5903</v>
      </c>
      <c r="E1850" s="4" t="s">
        <v>595</v>
      </c>
      <c r="F1850" s="4">
        <v>2</v>
      </c>
      <c r="G1850" s="4">
        <v>3</v>
      </c>
      <c r="H1850" s="4" t="s">
        <v>5907</v>
      </c>
      <c r="I1850" s="4" t="s">
        <v>36</v>
      </c>
      <c r="J1850" s="4">
        <v>23.7</v>
      </c>
      <c r="K1850" s="4">
        <v>4</v>
      </c>
    </row>
    <row r="1851" spans="1:11">
      <c r="A1851" s="4" t="s">
        <v>152</v>
      </c>
      <c r="B1851" s="4">
        <v>2018</v>
      </c>
      <c r="C1851" s="24">
        <v>43135</v>
      </c>
      <c r="D1851" s="4" t="s">
        <v>5903</v>
      </c>
      <c r="E1851" s="4" t="s">
        <v>595</v>
      </c>
      <c r="F1851" s="4">
        <v>2</v>
      </c>
      <c r="G1851" s="4">
        <v>4</v>
      </c>
      <c r="H1851" s="4" t="s">
        <v>5923</v>
      </c>
      <c r="I1851" s="4" t="s">
        <v>36</v>
      </c>
      <c r="J1851" s="4">
        <v>21.9</v>
      </c>
      <c r="K1851" s="4">
        <v>9</v>
      </c>
    </row>
    <row r="1852" spans="1:11">
      <c r="A1852" s="4" t="s">
        <v>152</v>
      </c>
      <c r="B1852" s="4">
        <v>2018</v>
      </c>
      <c r="C1852" s="24">
        <v>43135</v>
      </c>
      <c r="D1852" s="4" t="s">
        <v>5903</v>
      </c>
      <c r="E1852" s="4" t="s">
        <v>595</v>
      </c>
      <c r="F1852" s="4">
        <v>2</v>
      </c>
      <c r="G1852" s="4">
        <v>5</v>
      </c>
      <c r="H1852" s="4" t="s">
        <v>5889</v>
      </c>
      <c r="I1852" s="4" t="s">
        <v>36</v>
      </c>
      <c r="J1852" s="4">
        <v>18.399999999999999</v>
      </c>
      <c r="K1852" s="4">
        <v>10</v>
      </c>
    </row>
    <row r="1853" spans="1:11">
      <c r="A1853" s="4" t="s">
        <v>152</v>
      </c>
      <c r="B1853" s="4">
        <v>2018</v>
      </c>
      <c r="C1853" s="24">
        <v>43135</v>
      </c>
      <c r="D1853" s="4" t="s">
        <v>5903</v>
      </c>
      <c r="E1853" s="4" t="s">
        <v>595</v>
      </c>
      <c r="F1853" s="4">
        <v>2</v>
      </c>
      <c r="G1853" s="4">
        <v>6</v>
      </c>
      <c r="H1853" s="4" t="s">
        <v>5934</v>
      </c>
      <c r="I1853" s="4" t="s">
        <v>36</v>
      </c>
      <c r="J1853" s="4">
        <v>24.6</v>
      </c>
      <c r="K1853" s="4">
        <v>3</v>
      </c>
    </row>
    <row r="1854" spans="1:11">
      <c r="A1854" s="4" t="s">
        <v>152</v>
      </c>
      <c r="B1854" s="4">
        <v>2018</v>
      </c>
      <c r="C1854" s="24">
        <v>43135</v>
      </c>
      <c r="D1854" s="4" t="s">
        <v>5903</v>
      </c>
      <c r="E1854" s="4" t="s">
        <v>595</v>
      </c>
      <c r="F1854" s="4">
        <v>2</v>
      </c>
      <c r="G1854" s="4">
        <v>7</v>
      </c>
      <c r="H1854" s="4" t="s">
        <v>5906</v>
      </c>
      <c r="I1854" s="4" t="s">
        <v>36</v>
      </c>
      <c r="J1854" s="4">
        <v>36.799999999999997</v>
      </c>
      <c r="K1854" s="4">
        <v>11</v>
      </c>
    </row>
    <row r="1855" spans="1:11">
      <c r="A1855" s="4" t="s">
        <v>152</v>
      </c>
      <c r="B1855" s="4">
        <v>2018</v>
      </c>
      <c r="C1855" s="24">
        <v>43135</v>
      </c>
      <c r="D1855" s="4" t="s">
        <v>5903</v>
      </c>
      <c r="E1855" s="4" t="s">
        <v>383</v>
      </c>
      <c r="F1855" s="4">
        <v>1</v>
      </c>
      <c r="G1855" s="4">
        <v>1</v>
      </c>
      <c r="H1855" s="4" t="s">
        <v>135</v>
      </c>
      <c r="I1855" s="4" t="s">
        <v>36</v>
      </c>
      <c r="J1855" s="4">
        <v>27.2</v>
      </c>
      <c r="K1855" s="4">
        <v>1</v>
      </c>
    </row>
    <row r="1856" spans="1:11">
      <c r="A1856" s="4" t="s">
        <v>152</v>
      </c>
      <c r="B1856" s="4">
        <v>2018</v>
      </c>
      <c r="C1856" s="24">
        <v>43135</v>
      </c>
      <c r="D1856" s="4" t="s">
        <v>5903</v>
      </c>
      <c r="E1856" s="4" t="s">
        <v>383</v>
      </c>
      <c r="F1856" s="4">
        <v>1</v>
      </c>
      <c r="G1856" s="4">
        <v>2</v>
      </c>
      <c r="H1856" s="4" t="s">
        <v>542</v>
      </c>
      <c r="I1856" s="4" t="s">
        <v>36</v>
      </c>
      <c r="J1856" s="4">
        <v>30</v>
      </c>
      <c r="K1856" s="4">
        <v>2</v>
      </c>
    </row>
    <row r="1857" spans="1:11">
      <c r="A1857" s="4" t="s">
        <v>152</v>
      </c>
      <c r="B1857" s="4">
        <v>2018</v>
      </c>
      <c r="C1857" s="24">
        <v>43135</v>
      </c>
      <c r="D1857" s="4" t="s">
        <v>5903</v>
      </c>
      <c r="E1857" s="4" t="s">
        <v>383</v>
      </c>
      <c r="F1857" s="4">
        <v>1</v>
      </c>
      <c r="G1857" s="4">
        <v>3</v>
      </c>
      <c r="H1857" s="4" t="s">
        <v>5934</v>
      </c>
      <c r="I1857" s="4" t="s">
        <v>36</v>
      </c>
      <c r="J1857" s="4">
        <v>24.6</v>
      </c>
      <c r="K1857" s="4">
        <v>3</v>
      </c>
    </row>
    <row r="1858" spans="1:11">
      <c r="A1858" s="4" t="s">
        <v>152</v>
      </c>
      <c r="B1858" s="4">
        <v>2018</v>
      </c>
      <c r="C1858" s="24">
        <v>43135</v>
      </c>
      <c r="D1858" s="4" t="s">
        <v>5903</v>
      </c>
      <c r="E1858" s="4" t="s">
        <v>383</v>
      </c>
      <c r="F1858" s="4">
        <v>1</v>
      </c>
      <c r="G1858" s="4">
        <v>4</v>
      </c>
      <c r="H1858" s="4" t="s">
        <v>5907</v>
      </c>
      <c r="I1858" s="4" t="s">
        <v>36</v>
      </c>
      <c r="J1858" s="4">
        <v>23.7</v>
      </c>
      <c r="K1858" s="4">
        <v>4</v>
      </c>
    </row>
    <row r="1859" spans="1:11">
      <c r="A1859" s="4" t="s">
        <v>152</v>
      </c>
      <c r="B1859" s="4">
        <v>2018</v>
      </c>
      <c r="C1859" s="24">
        <v>43135</v>
      </c>
      <c r="D1859" s="4" t="s">
        <v>5903</v>
      </c>
      <c r="E1859" s="4" t="s">
        <v>383</v>
      </c>
      <c r="F1859" s="4">
        <v>1</v>
      </c>
      <c r="G1859" s="4">
        <v>5</v>
      </c>
      <c r="H1859" s="4" t="s">
        <v>183</v>
      </c>
      <c r="I1859" s="4" t="s">
        <v>36</v>
      </c>
      <c r="J1859" s="4">
        <v>22.1</v>
      </c>
      <c r="K1859" s="4">
        <v>5</v>
      </c>
    </row>
    <row r="1860" spans="1:11">
      <c r="A1860" s="4" t="s">
        <v>152</v>
      </c>
      <c r="B1860" s="4">
        <v>2018</v>
      </c>
      <c r="C1860" s="24">
        <v>43135</v>
      </c>
      <c r="D1860" s="4" t="s">
        <v>5903</v>
      </c>
      <c r="E1860" s="4" t="s">
        <v>383</v>
      </c>
      <c r="F1860" s="4">
        <v>1</v>
      </c>
      <c r="G1860" s="4">
        <v>6</v>
      </c>
      <c r="H1860" s="4" t="s">
        <v>164</v>
      </c>
      <c r="I1860" s="4" t="s">
        <v>36</v>
      </c>
      <c r="J1860" s="4">
        <v>24</v>
      </c>
      <c r="K1860" s="4">
        <v>6</v>
      </c>
    </row>
    <row r="1861" spans="1:11">
      <c r="A1861" s="4" t="s">
        <v>152</v>
      </c>
      <c r="B1861" s="4">
        <v>2018</v>
      </c>
      <c r="C1861" s="24">
        <v>43135</v>
      </c>
      <c r="D1861" s="4" t="s">
        <v>5903</v>
      </c>
      <c r="E1861" s="4" t="s">
        <v>383</v>
      </c>
      <c r="F1861" s="4">
        <v>2</v>
      </c>
      <c r="G1861" s="4">
        <v>1</v>
      </c>
      <c r="H1861" s="4" t="s">
        <v>5908</v>
      </c>
      <c r="I1861" s="4" t="s">
        <v>36</v>
      </c>
      <c r="J1861" s="4">
        <v>18.7</v>
      </c>
      <c r="K1861" s="4">
        <v>7</v>
      </c>
    </row>
    <row r="1862" spans="1:11">
      <c r="A1862" s="4" t="s">
        <v>152</v>
      </c>
      <c r="B1862" s="4">
        <v>2018</v>
      </c>
      <c r="C1862" s="24">
        <v>43135</v>
      </c>
      <c r="D1862" s="4" t="s">
        <v>5903</v>
      </c>
      <c r="E1862" s="4" t="s">
        <v>383</v>
      </c>
      <c r="F1862" s="4">
        <v>2</v>
      </c>
      <c r="G1862" s="4">
        <v>2</v>
      </c>
      <c r="H1862" s="4" t="s">
        <v>5891</v>
      </c>
      <c r="I1862" s="4" t="s">
        <v>36</v>
      </c>
      <c r="J1862" s="4">
        <v>23.2</v>
      </c>
      <c r="K1862" s="4">
        <v>8</v>
      </c>
    </row>
    <row r="1863" spans="1:11">
      <c r="A1863" s="4" t="s">
        <v>152</v>
      </c>
      <c r="B1863" s="4">
        <v>2018</v>
      </c>
      <c r="C1863" s="24">
        <v>43135</v>
      </c>
      <c r="D1863" s="4" t="s">
        <v>5903</v>
      </c>
      <c r="E1863" s="4" t="s">
        <v>383</v>
      </c>
      <c r="F1863" s="4">
        <v>2</v>
      </c>
      <c r="G1863" s="4">
        <v>3</v>
      </c>
      <c r="H1863" s="4" t="s">
        <v>5923</v>
      </c>
      <c r="I1863" s="4" t="s">
        <v>36</v>
      </c>
      <c r="J1863" s="4">
        <v>21.9</v>
      </c>
      <c r="K1863" s="4">
        <v>9</v>
      </c>
    </row>
    <row r="1864" spans="1:11">
      <c r="A1864" s="4" t="s">
        <v>152</v>
      </c>
      <c r="B1864" s="4">
        <v>2018</v>
      </c>
      <c r="C1864" s="24">
        <v>43135</v>
      </c>
      <c r="D1864" s="4" t="s">
        <v>5903</v>
      </c>
      <c r="E1864" s="4" t="s">
        <v>383</v>
      </c>
      <c r="F1864" s="4">
        <v>2</v>
      </c>
      <c r="G1864" s="4">
        <v>4</v>
      </c>
      <c r="H1864" s="4" t="s">
        <v>5889</v>
      </c>
      <c r="I1864" s="4" t="s">
        <v>36</v>
      </c>
      <c r="J1864" s="4">
        <v>18.399999999999999</v>
      </c>
      <c r="K1864" s="4">
        <v>10</v>
      </c>
    </row>
    <row r="1865" spans="1:11">
      <c r="A1865" s="4" t="s">
        <v>152</v>
      </c>
      <c r="B1865" s="4">
        <v>2018</v>
      </c>
      <c r="C1865" s="24">
        <v>43135</v>
      </c>
      <c r="D1865" s="4" t="s">
        <v>5903</v>
      </c>
      <c r="E1865" s="4" t="s">
        <v>383</v>
      </c>
      <c r="F1865" s="4">
        <v>2</v>
      </c>
      <c r="G1865" s="4">
        <v>5</v>
      </c>
      <c r="H1865" s="4" t="s">
        <v>5906</v>
      </c>
      <c r="I1865" s="4" t="s">
        <v>36</v>
      </c>
      <c r="J1865" s="4">
        <v>36.799999999999997</v>
      </c>
      <c r="K1865" s="4">
        <v>11</v>
      </c>
    </row>
    <row r="1866" spans="1:11">
      <c r="A1866" s="4" t="s">
        <v>152</v>
      </c>
      <c r="B1866" s="4">
        <v>2018</v>
      </c>
      <c r="C1866" s="24">
        <v>43135</v>
      </c>
      <c r="D1866" s="4" t="s">
        <v>5903</v>
      </c>
      <c r="E1866" s="4" t="s">
        <v>383</v>
      </c>
      <c r="F1866" s="4">
        <v>2</v>
      </c>
      <c r="G1866" s="4">
        <v>6</v>
      </c>
      <c r="H1866" s="4" t="s">
        <v>5932</v>
      </c>
      <c r="I1866" s="4" t="s">
        <v>36</v>
      </c>
      <c r="J1866" s="4">
        <v>39.1</v>
      </c>
      <c r="K1866" s="4">
        <v>12</v>
      </c>
    </row>
    <row r="1867" spans="1:11">
      <c r="A1867" s="4" t="s">
        <v>152</v>
      </c>
      <c r="B1867" s="4">
        <v>2018</v>
      </c>
      <c r="C1867" s="24">
        <v>43135</v>
      </c>
      <c r="D1867" s="4" t="s">
        <v>5903</v>
      </c>
      <c r="E1867" s="4" t="s">
        <v>383</v>
      </c>
      <c r="F1867" s="4">
        <v>2</v>
      </c>
      <c r="G1867" s="4">
        <v>7</v>
      </c>
      <c r="H1867" s="4" t="s">
        <v>5933</v>
      </c>
      <c r="I1867" s="4" t="s">
        <v>29</v>
      </c>
      <c r="J1867" s="4">
        <v>19.600000000000001</v>
      </c>
      <c r="K1867" s="4">
        <v>13</v>
      </c>
    </row>
    <row r="1868" spans="1:11">
      <c r="A1868" s="4" t="s">
        <v>152</v>
      </c>
      <c r="B1868" s="4">
        <v>2018</v>
      </c>
      <c r="C1868" s="24">
        <v>43134</v>
      </c>
      <c r="D1868" s="4" t="s">
        <v>5903</v>
      </c>
      <c r="E1868" s="4" t="s">
        <v>595</v>
      </c>
      <c r="F1868" s="4">
        <v>1</v>
      </c>
      <c r="G1868" s="4">
        <v>1</v>
      </c>
      <c r="H1868" s="4" t="s">
        <v>5922</v>
      </c>
      <c r="I1868" s="4" t="s">
        <v>36</v>
      </c>
      <c r="J1868" s="4">
        <v>17.3</v>
      </c>
      <c r="K1868" s="4">
        <v>5</v>
      </c>
    </row>
    <row r="1869" spans="1:11">
      <c r="A1869" s="4" t="s">
        <v>152</v>
      </c>
      <c r="B1869" s="4">
        <v>2018</v>
      </c>
      <c r="C1869" s="24">
        <v>43134</v>
      </c>
      <c r="D1869" s="4" t="s">
        <v>5903</v>
      </c>
      <c r="E1869" s="4" t="s">
        <v>595</v>
      </c>
      <c r="F1869" s="4">
        <v>1</v>
      </c>
      <c r="G1869" s="4">
        <v>2</v>
      </c>
      <c r="H1869" s="4" t="s">
        <v>5935</v>
      </c>
      <c r="I1869" s="4" t="s">
        <v>36</v>
      </c>
      <c r="J1869" s="4">
        <v>17.2</v>
      </c>
      <c r="K1869" s="4">
        <v>2</v>
      </c>
    </row>
    <row r="1870" spans="1:11">
      <c r="A1870" s="4" t="s">
        <v>152</v>
      </c>
      <c r="B1870" s="4">
        <v>2018</v>
      </c>
      <c r="C1870" s="24">
        <v>43134</v>
      </c>
      <c r="D1870" s="4" t="s">
        <v>5903</v>
      </c>
      <c r="E1870" s="4" t="s">
        <v>595</v>
      </c>
      <c r="F1870" s="4">
        <v>1</v>
      </c>
      <c r="G1870" s="4">
        <v>3</v>
      </c>
      <c r="H1870" s="4" t="s">
        <v>5936</v>
      </c>
      <c r="I1870" s="4" t="s">
        <v>36</v>
      </c>
      <c r="J1870" s="4">
        <v>17.3</v>
      </c>
      <c r="K1870" s="4">
        <v>3</v>
      </c>
    </row>
    <row r="1871" spans="1:11">
      <c r="A1871" s="4" t="s">
        <v>152</v>
      </c>
      <c r="B1871" s="4">
        <v>2018</v>
      </c>
      <c r="C1871" s="24">
        <v>43134</v>
      </c>
      <c r="D1871" s="4" t="s">
        <v>5903</v>
      </c>
      <c r="E1871" s="4" t="s">
        <v>595</v>
      </c>
      <c r="F1871" s="4">
        <v>1</v>
      </c>
      <c r="G1871" s="4">
        <v>4</v>
      </c>
      <c r="H1871" s="4" t="s">
        <v>5937</v>
      </c>
      <c r="I1871" s="4" t="s">
        <v>36</v>
      </c>
      <c r="J1871" s="4">
        <v>18</v>
      </c>
      <c r="K1871" s="4">
        <v>4</v>
      </c>
    </row>
    <row r="1872" spans="1:11">
      <c r="A1872" s="4" t="s">
        <v>152</v>
      </c>
      <c r="B1872" s="4">
        <v>2018</v>
      </c>
      <c r="C1872" s="24">
        <v>43134</v>
      </c>
      <c r="D1872" s="4" t="s">
        <v>5903</v>
      </c>
      <c r="E1872" s="4" t="s">
        <v>595</v>
      </c>
      <c r="F1872" s="4">
        <v>1</v>
      </c>
      <c r="G1872" s="4">
        <v>5</v>
      </c>
      <c r="H1872" s="4" t="s">
        <v>5938</v>
      </c>
      <c r="I1872" s="4" t="s">
        <v>36</v>
      </c>
      <c r="J1872" s="4">
        <v>17.3</v>
      </c>
      <c r="K1872" s="4">
        <v>10</v>
      </c>
    </row>
    <row r="1873" spans="1:11">
      <c r="A1873" s="4" t="s">
        <v>152</v>
      </c>
      <c r="B1873" s="4">
        <v>2018</v>
      </c>
      <c r="C1873" s="24">
        <v>43134</v>
      </c>
      <c r="D1873" s="4" t="s">
        <v>5903</v>
      </c>
      <c r="E1873" s="4" t="s">
        <v>595</v>
      </c>
      <c r="F1873" s="4">
        <v>2</v>
      </c>
      <c r="G1873" s="4">
        <v>1</v>
      </c>
      <c r="H1873" s="4" t="s">
        <v>5893</v>
      </c>
      <c r="I1873" s="4" t="s">
        <v>36</v>
      </c>
      <c r="J1873" s="4">
        <v>17.5</v>
      </c>
      <c r="K1873" s="4">
        <v>1</v>
      </c>
    </row>
    <row r="1874" spans="1:11">
      <c r="A1874" s="4" t="s">
        <v>152</v>
      </c>
      <c r="B1874" s="4">
        <v>2018</v>
      </c>
      <c r="C1874" s="24">
        <v>43134</v>
      </c>
      <c r="D1874" s="4" t="s">
        <v>5903</v>
      </c>
      <c r="E1874" s="4" t="s">
        <v>595</v>
      </c>
      <c r="F1874" s="4">
        <v>2</v>
      </c>
      <c r="G1874" s="4">
        <v>2</v>
      </c>
      <c r="H1874" s="4" t="s">
        <v>5939</v>
      </c>
      <c r="I1874" s="4" t="s">
        <v>36</v>
      </c>
      <c r="J1874" s="4">
        <v>16.100000000000001</v>
      </c>
      <c r="K1874" s="4">
        <v>4</v>
      </c>
    </row>
    <row r="1875" spans="1:11">
      <c r="A1875" s="4" t="s">
        <v>152</v>
      </c>
      <c r="B1875" s="4">
        <v>2018</v>
      </c>
      <c r="C1875" s="24">
        <v>43134</v>
      </c>
      <c r="D1875" s="4" t="s">
        <v>5903</v>
      </c>
      <c r="E1875" s="4" t="s">
        <v>595</v>
      </c>
      <c r="F1875" s="4">
        <v>2</v>
      </c>
      <c r="G1875" s="4">
        <v>3</v>
      </c>
      <c r="H1875" s="4" t="s">
        <v>5894</v>
      </c>
      <c r="I1875" s="4" t="s">
        <v>36</v>
      </c>
      <c r="J1875" s="4">
        <v>16.5</v>
      </c>
      <c r="K1875" s="4">
        <v>3</v>
      </c>
    </row>
    <row r="1876" spans="1:11">
      <c r="A1876" s="4" t="s">
        <v>152</v>
      </c>
      <c r="B1876" s="4">
        <v>2018</v>
      </c>
      <c r="C1876" s="24">
        <v>43134</v>
      </c>
      <c r="D1876" s="4" t="s">
        <v>5903</v>
      </c>
      <c r="E1876" s="4" t="s">
        <v>595</v>
      </c>
      <c r="F1876" s="4">
        <v>2</v>
      </c>
      <c r="G1876" s="4">
        <v>4</v>
      </c>
      <c r="H1876" s="4" t="s">
        <v>5909</v>
      </c>
      <c r="I1876" s="4" t="s">
        <v>36</v>
      </c>
      <c r="J1876" s="4">
        <v>17</v>
      </c>
      <c r="K1876" s="4">
        <v>2</v>
      </c>
    </row>
    <row r="1877" spans="1:11">
      <c r="A1877" s="4" t="s">
        <v>152</v>
      </c>
      <c r="B1877" s="4">
        <v>2018</v>
      </c>
      <c r="C1877" s="24">
        <v>43134</v>
      </c>
      <c r="D1877" s="4" t="s">
        <v>5903</v>
      </c>
      <c r="E1877" s="4" t="s">
        <v>595</v>
      </c>
      <c r="F1877" s="4">
        <v>2</v>
      </c>
      <c r="G1877" s="4">
        <v>5</v>
      </c>
      <c r="H1877" s="4" t="s">
        <v>5940</v>
      </c>
      <c r="I1877" s="4" t="s">
        <v>36</v>
      </c>
      <c r="J1877" s="4">
        <v>17.3</v>
      </c>
      <c r="K1877" s="4">
        <v>5</v>
      </c>
    </row>
    <row r="1878" spans="1:11">
      <c r="A1878" s="4" t="s">
        <v>152</v>
      </c>
      <c r="B1878" s="4">
        <v>2018</v>
      </c>
      <c r="C1878" s="24">
        <v>43134</v>
      </c>
      <c r="D1878" s="4" t="s">
        <v>5903</v>
      </c>
      <c r="E1878" s="4" t="s">
        <v>595</v>
      </c>
      <c r="F1878" s="4">
        <v>2</v>
      </c>
      <c r="G1878" s="4">
        <v>6</v>
      </c>
      <c r="H1878" s="4" t="s">
        <v>5898</v>
      </c>
      <c r="I1878" s="4" t="s">
        <v>36</v>
      </c>
      <c r="J1878" s="4">
        <v>16.2</v>
      </c>
      <c r="K1878" s="4">
        <v>6</v>
      </c>
    </row>
    <row r="1879" spans="1:11">
      <c r="A1879" s="4" t="s">
        <v>152</v>
      </c>
      <c r="B1879" s="4">
        <v>2018</v>
      </c>
      <c r="C1879" s="24">
        <v>43134</v>
      </c>
      <c r="D1879" s="4" t="s">
        <v>5903</v>
      </c>
      <c r="E1879" s="4" t="s">
        <v>383</v>
      </c>
      <c r="F1879" s="4">
        <v>1</v>
      </c>
      <c r="G1879" s="4">
        <v>1</v>
      </c>
      <c r="H1879" s="4" t="s">
        <v>5893</v>
      </c>
      <c r="I1879" s="4" t="s">
        <v>36</v>
      </c>
      <c r="J1879" s="4">
        <v>17.5</v>
      </c>
      <c r="K1879" s="4">
        <v>1</v>
      </c>
    </row>
    <row r="1880" spans="1:11">
      <c r="A1880" s="4" t="s">
        <v>152</v>
      </c>
      <c r="B1880" s="4">
        <v>2018</v>
      </c>
      <c r="C1880" s="24">
        <v>43134</v>
      </c>
      <c r="D1880" s="4" t="s">
        <v>5903</v>
      </c>
      <c r="E1880" s="4" t="s">
        <v>383</v>
      </c>
      <c r="F1880" s="4">
        <v>1</v>
      </c>
      <c r="G1880" s="4">
        <v>2</v>
      </c>
      <c r="H1880" s="4" t="s">
        <v>5894</v>
      </c>
      <c r="I1880" s="4" t="s">
        <v>36</v>
      </c>
      <c r="J1880" s="4">
        <v>16.5</v>
      </c>
      <c r="K1880" s="4">
        <v>2</v>
      </c>
    </row>
    <row r="1881" spans="1:11">
      <c r="A1881" s="4" t="s">
        <v>152</v>
      </c>
      <c r="B1881" s="4">
        <v>2018</v>
      </c>
      <c r="C1881" s="24">
        <v>43134</v>
      </c>
      <c r="D1881" s="4" t="s">
        <v>5903</v>
      </c>
      <c r="E1881" s="4" t="s">
        <v>383</v>
      </c>
      <c r="F1881" s="4">
        <v>1</v>
      </c>
      <c r="G1881" s="4">
        <v>3</v>
      </c>
      <c r="H1881" s="4" t="s">
        <v>5935</v>
      </c>
      <c r="I1881" s="4" t="s">
        <v>36</v>
      </c>
      <c r="J1881" s="4">
        <v>17.2</v>
      </c>
      <c r="K1881" s="4">
        <v>3</v>
      </c>
    </row>
    <row r="1882" spans="1:11">
      <c r="A1882" s="4" t="s">
        <v>152</v>
      </c>
      <c r="B1882" s="4">
        <v>2018</v>
      </c>
      <c r="C1882" s="24">
        <v>43134</v>
      </c>
      <c r="D1882" s="4" t="s">
        <v>5903</v>
      </c>
      <c r="E1882" s="4" t="s">
        <v>383</v>
      </c>
      <c r="F1882" s="4">
        <v>1</v>
      </c>
      <c r="G1882" s="4">
        <v>4</v>
      </c>
      <c r="H1882" s="4" t="s">
        <v>5939</v>
      </c>
      <c r="I1882" s="4" t="s">
        <v>36</v>
      </c>
      <c r="J1882" s="4">
        <v>16.100000000000001</v>
      </c>
      <c r="K1882" s="4">
        <v>4</v>
      </c>
    </row>
    <row r="1883" spans="1:11">
      <c r="A1883" s="4" t="s">
        <v>152</v>
      </c>
      <c r="B1883" s="4">
        <v>2018</v>
      </c>
      <c r="C1883" s="24">
        <v>43134</v>
      </c>
      <c r="D1883" s="4" t="s">
        <v>5903</v>
      </c>
      <c r="E1883" s="4" t="s">
        <v>383</v>
      </c>
      <c r="F1883" s="4">
        <v>1</v>
      </c>
      <c r="G1883" s="4">
        <v>5</v>
      </c>
      <c r="H1883" s="4" t="s">
        <v>5922</v>
      </c>
      <c r="I1883" s="4" t="s">
        <v>36</v>
      </c>
      <c r="J1883" s="4">
        <v>17.3</v>
      </c>
      <c r="K1883" s="4">
        <v>5</v>
      </c>
    </row>
    <row r="1884" spans="1:11">
      <c r="A1884" s="4" t="s">
        <v>152</v>
      </c>
      <c r="B1884" s="4">
        <v>2018</v>
      </c>
      <c r="C1884" s="24">
        <v>43134</v>
      </c>
      <c r="D1884" s="4" t="s">
        <v>5903</v>
      </c>
      <c r="E1884" s="4" t="s">
        <v>383</v>
      </c>
      <c r="F1884" s="4">
        <v>1</v>
      </c>
      <c r="G1884" s="4">
        <v>6</v>
      </c>
      <c r="H1884" s="4" t="s">
        <v>5936</v>
      </c>
      <c r="I1884" s="4" t="s">
        <v>36</v>
      </c>
      <c r="J1884" s="4">
        <v>17.3</v>
      </c>
      <c r="K1884" s="4">
        <v>6</v>
      </c>
    </row>
    <row r="1885" spans="1:11">
      <c r="A1885" s="4" t="s">
        <v>152</v>
      </c>
      <c r="B1885" s="4">
        <v>2018</v>
      </c>
      <c r="C1885" s="24">
        <v>43134</v>
      </c>
      <c r="D1885" s="4" t="s">
        <v>5903</v>
      </c>
      <c r="E1885" s="4" t="s">
        <v>383</v>
      </c>
      <c r="F1885" s="4">
        <v>2</v>
      </c>
      <c r="G1885" s="4">
        <v>1</v>
      </c>
      <c r="H1885" s="4" t="s">
        <v>5937</v>
      </c>
      <c r="I1885" s="4" t="s">
        <v>36</v>
      </c>
      <c r="J1885" s="4">
        <v>18</v>
      </c>
      <c r="K1885" s="4">
        <v>7</v>
      </c>
    </row>
    <row r="1886" spans="1:11">
      <c r="A1886" s="4" t="s">
        <v>152</v>
      </c>
      <c r="B1886" s="4">
        <v>2018</v>
      </c>
      <c r="C1886" s="24">
        <v>43134</v>
      </c>
      <c r="D1886" s="4" t="s">
        <v>5903</v>
      </c>
      <c r="E1886" s="4" t="s">
        <v>383</v>
      </c>
      <c r="F1886" s="4">
        <v>2</v>
      </c>
      <c r="G1886" s="4">
        <v>2</v>
      </c>
      <c r="H1886" s="4" t="s">
        <v>5909</v>
      </c>
      <c r="I1886" s="4" t="s">
        <v>36</v>
      </c>
      <c r="J1886" s="4">
        <v>17</v>
      </c>
      <c r="K1886" s="4">
        <v>8</v>
      </c>
    </row>
    <row r="1887" spans="1:11">
      <c r="A1887" s="4" t="s">
        <v>152</v>
      </c>
      <c r="B1887" s="4">
        <v>2018</v>
      </c>
      <c r="C1887" s="24">
        <v>43134</v>
      </c>
      <c r="D1887" s="4" t="s">
        <v>5903</v>
      </c>
      <c r="E1887" s="4" t="s">
        <v>383</v>
      </c>
      <c r="F1887" s="4">
        <v>2</v>
      </c>
      <c r="G1887" s="4">
        <v>3</v>
      </c>
      <c r="H1887" s="4" t="s">
        <v>5940</v>
      </c>
      <c r="I1887" s="4" t="s">
        <v>36</v>
      </c>
      <c r="J1887" s="4">
        <v>17.3</v>
      </c>
      <c r="K1887" s="4">
        <v>9</v>
      </c>
    </row>
    <row r="1888" spans="1:11">
      <c r="A1888" s="4" t="s">
        <v>152</v>
      </c>
      <c r="B1888" s="4">
        <v>2018</v>
      </c>
      <c r="C1888" s="24">
        <v>43134</v>
      </c>
      <c r="D1888" s="4" t="s">
        <v>5903</v>
      </c>
      <c r="E1888" s="4" t="s">
        <v>383</v>
      </c>
      <c r="F1888" s="4">
        <v>2</v>
      </c>
      <c r="G1888" s="4">
        <v>4</v>
      </c>
      <c r="H1888" s="4" t="s">
        <v>5938</v>
      </c>
      <c r="I1888" s="4" t="s">
        <v>36</v>
      </c>
      <c r="J1888" s="4">
        <v>17.3</v>
      </c>
      <c r="K1888" s="4">
        <v>10</v>
      </c>
    </row>
    <row r="1889" spans="1:11">
      <c r="A1889" s="4" t="s">
        <v>152</v>
      </c>
      <c r="B1889" s="4">
        <v>2018</v>
      </c>
      <c r="C1889" s="24">
        <v>43134</v>
      </c>
      <c r="D1889" s="4" t="s">
        <v>5903</v>
      </c>
      <c r="E1889" s="4" t="s">
        <v>383</v>
      </c>
      <c r="F1889" s="4">
        <v>2</v>
      </c>
      <c r="G1889" s="4">
        <v>5</v>
      </c>
      <c r="H1889" s="4" t="s">
        <v>5898</v>
      </c>
      <c r="I1889" s="4" t="s">
        <v>36</v>
      </c>
      <c r="J1889" s="4">
        <v>16.2</v>
      </c>
      <c r="K1889" s="4">
        <v>11</v>
      </c>
    </row>
    <row r="1890" spans="1:11">
      <c r="A1890" s="4" t="s">
        <v>173</v>
      </c>
      <c r="B1890" s="4">
        <v>2018</v>
      </c>
      <c r="C1890" s="24">
        <v>43121</v>
      </c>
      <c r="D1890" s="4" t="s">
        <v>5879</v>
      </c>
      <c r="E1890" s="4" t="s">
        <v>595</v>
      </c>
      <c r="F1890" s="4">
        <v>1</v>
      </c>
      <c r="G1890" s="4">
        <v>1</v>
      </c>
      <c r="H1890" s="4" t="s">
        <v>178</v>
      </c>
      <c r="I1890" s="4" t="s">
        <v>159</v>
      </c>
      <c r="J1890" s="4">
        <v>26</v>
      </c>
      <c r="K1890" s="4">
        <v>2</v>
      </c>
    </row>
    <row r="1891" spans="1:11">
      <c r="A1891" s="4" t="s">
        <v>173</v>
      </c>
      <c r="B1891" s="4">
        <v>2018</v>
      </c>
      <c r="C1891" s="24">
        <v>43121</v>
      </c>
      <c r="D1891" s="4" t="s">
        <v>5879</v>
      </c>
      <c r="E1891" s="4" t="s">
        <v>595</v>
      </c>
      <c r="F1891" s="4">
        <v>1</v>
      </c>
      <c r="G1891" s="4">
        <v>2</v>
      </c>
      <c r="H1891" s="4" t="s">
        <v>34</v>
      </c>
      <c r="I1891" s="4" t="s">
        <v>19</v>
      </c>
      <c r="J1891" s="4">
        <v>30.5</v>
      </c>
      <c r="K1891" s="4">
        <v>7</v>
      </c>
    </row>
    <row r="1892" spans="1:11">
      <c r="A1892" s="4" t="s">
        <v>173</v>
      </c>
      <c r="B1892" s="4">
        <v>2018</v>
      </c>
      <c r="C1892" s="24">
        <v>43121</v>
      </c>
      <c r="D1892" s="4" t="s">
        <v>5879</v>
      </c>
      <c r="E1892" s="4" t="s">
        <v>595</v>
      </c>
      <c r="F1892" s="4">
        <v>1</v>
      </c>
      <c r="G1892" s="4">
        <v>3</v>
      </c>
      <c r="H1892" s="4" t="s">
        <v>5929</v>
      </c>
      <c r="I1892" s="4" t="s">
        <v>25</v>
      </c>
      <c r="J1892" s="4">
        <v>29.4</v>
      </c>
      <c r="K1892" s="4">
        <v>13</v>
      </c>
    </row>
    <row r="1893" spans="1:11">
      <c r="A1893" s="4" t="s">
        <v>173</v>
      </c>
      <c r="B1893" s="4">
        <v>2018</v>
      </c>
      <c r="C1893" s="24">
        <v>43121</v>
      </c>
      <c r="D1893" s="4" t="s">
        <v>5879</v>
      </c>
      <c r="E1893" s="4" t="s">
        <v>595</v>
      </c>
      <c r="F1893" s="4">
        <v>1</v>
      </c>
      <c r="G1893" s="4">
        <v>4</v>
      </c>
      <c r="H1893" s="4" t="s">
        <v>5941</v>
      </c>
      <c r="I1893" s="4" t="s">
        <v>5942</v>
      </c>
      <c r="J1893" s="4"/>
      <c r="K1893" s="4">
        <v>5</v>
      </c>
    </row>
    <row r="1894" spans="1:11">
      <c r="A1894" s="4" t="s">
        <v>173</v>
      </c>
      <c r="B1894" s="4">
        <v>2018</v>
      </c>
      <c r="C1894" s="24">
        <v>43121</v>
      </c>
      <c r="D1894" s="4" t="s">
        <v>5879</v>
      </c>
      <c r="E1894" s="4" t="s">
        <v>595</v>
      </c>
      <c r="F1894" s="4">
        <v>1</v>
      </c>
      <c r="G1894" s="4">
        <v>5</v>
      </c>
      <c r="H1894" s="4" t="s">
        <v>101</v>
      </c>
      <c r="I1894" s="4" t="s">
        <v>47</v>
      </c>
      <c r="J1894" s="4">
        <v>23.9</v>
      </c>
      <c r="K1894" s="4">
        <v>15</v>
      </c>
    </row>
    <row r="1895" spans="1:11">
      <c r="A1895" s="4" t="s">
        <v>173</v>
      </c>
      <c r="B1895" s="4">
        <v>2018</v>
      </c>
      <c r="C1895" s="24">
        <v>43121</v>
      </c>
      <c r="D1895" s="4" t="s">
        <v>5879</v>
      </c>
      <c r="E1895" s="4" t="s">
        <v>595</v>
      </c>
      <c r="F1895" s="4">
        <v>1</v>
      </c>
      <c r="G1895" s="4">
        <v>6</v>
      </c>
      <c r="H1895" s="4" t="s">
        <v>124</v>
      </c>
      <c r="I1895" s="4" t="s">
        <v>123</v>
      </c>
      <c r="J1895" s="4">
        <v>21.9</v>
      </c>
      <c r="K1895" s="4">
        <v>10</v>
      </c>
    </row>
    <row r="1896" spans="1:11">
      <c r="A1896" s="4" t="s">
        <v>173</v>
      </c>
      <c r="B1896" s="4">
        <v>2018</v>
      </c>
      <c r="C1896" s="24">
        <v>43121</v>
      </c>
      <c r="D1896" s="4" t="s">
        <v>5879</v>
      </c>
      <c r="E1896" s="4" t="s">
        <v>595</v>
      </c>
      <c r="F1896" s="4">
        <v>2</v>
      </c>
      <c r="G1896" s="4">
        <v>1</v>
      </c>
      <c r="H1896" s="4" t="s">
        <v>150</v>
      </c>
      <c r="I1896" s="4" t="s">
        <v>31</v>
      </c>
      <c r="J1896" s="4">
        <v>29.5</v>
      </c>
      <c r="K1896" s="4">
        <v>3</v>
      </c>
    </row>
    <row r="1897" spans="1:11">
      <c r="A1897" s="4" t="s">
        <v>173</v>
      </c>
      <c r="B1897" s="4">
        <v>2018</v>
      </c>
      <c r="C1897" s="24">
        <v>43121</v>
      </c>
      <c r="D1897" s="4" t="s">
        <v>5879</v>
      </c>
      <c r="E1897" s="4" t="s">
        <v>595</v>
      </c>
      <c r="F1897" s="4">
        <v>2</v>
      </c>
      <c r="G1897" s="4">
        <v>2</v>
      </c>
      <c r="H1897" s="4" t="s">
        <v>189</v>
      </c>
      <c r="I1897" s="4" t="s">
        <v>190</v>
      </c>
      <c r="J1897" s="4">
        <v>22.9</v>
      </c>
      <c r="K1897" s="4">
        <v>11</v>
      </c>
    </row>
    <row r="1898" spans="1:11">
      <c r="A1898" s="4" t="s">
        <v>173</v>
      </c>
      <c r="B1898" s="4">
        <v>2018</v>
      </c>
      <c r="C1898" s="24">
        <v>43121</v>
      </c>
      <c r="D1898" s="4" t="s">
        <v>5879</v>
      </c>
      <c r="E1898" s="4" t="s">
        <v>595</v>
      </c>
      <c r="F1898" s="4">
        <v>2</v>
      </c>
      <c r="G1898" s="4">
        <v>3</v>
      </c>
      <c r="H1898" s="4" t="s">
        <v>95</v>
      </c>
      <c r="I1898" s="4" t="s">
        <v>38</v>
      </c>
      <c r="J1898" s="4">
        <v>20.2</v>
      </c>
      <c r="K1898" s="4">
        <v>12</v>
      </c>
    </row>
    <row r="1899" spans="1:11">
      <c r="A1899" s="4" t="s">
        <v>173</v>
      </c>
      <c r="B1899" s="4">
        <v>2018</v>
      </c>
      <c r="C1899" s="24">
        <v>43121</v>
      </c>
      <c r="D1899" s="4" t="s">
        <v>5879</v>
      </c>
      <c r="E1899" s="4" t="s">
        <v>595</v>
      </c>
      <c r="F1899" s="4">
        <v>2</v>
      </c>
      <c r="G1899" s="4">
        <v>4</v>
      </c>
      <c r="H1899" s="4" t="s">
        <v>186</v>
      </c>
      <c r="I1899" s="4" t="s">
        <v>25</v>
      </c>
      <c r="J1899" s="4">
        <v>18.2</v>
      </c>
      <c r="K1899" s="4">
        <v>15</v>
      </c>
    </row>
    <row r="1900" spans="1:11">
      <c r="A1900" s="4" t="s">
        <v>173</v>
      </c>
      <c r="B1900" s="4">
        <v>2018</v>
      </c>
      <c r="C1900" s="24">
        <v>43121</v>
      </c>
      <c r="D1900" s="4" t="s">
        <v>5879</v>
      </c>
      <c r="E1900" s="4" t="s">
        <v>595</v>
      </c>
      <c r="F1900" s="4">
        <v>2</v>
      </c>
      <c r="G1900" s="4">
        <v>5</v>
      </c>
      <c r="H1900" s="4" t="s">
        <v>22</v>
      </c>
      <c r="I1900" s="4" t="s">
        <v>15</v>
      </c>
      <c r="J1900" s="4">
        <v>20</v>
      </c>
      <c r="K1900" s="4">
        <v>8</v>
      </c>
    </row>
    <row r="1901" spans="1:11">
      <c r="A1901" s="4" t="s">
        <v>173</v>
      </c>
      <c r="B1901" s="4">
        <v>2018</v>
      </c>
      <c r="C1901" s="24">
        <v>43121</v>
      </c>
      <c r="D1901" s="4" t="s">
        <v>5879</v>
      </c>
      <c r="E1901" s="4" t="s">
        <v>595</v>
      </c>
      <c r="F1901" s="4">
        <v>3</v>
      </c>
      <c r="G1901" s="4">
        <v>1</v>
      </c>
      <c r="H1901" s="4" t="s">
        <v>50</v>
      </c>
      <c r="I1901" s="4" t="s">
        <v>51</v>
      </c>
      <c r="J1901" s="4">
        <v>21.3</v>
      </c>
      <c r="K1901" s="4">
        <v>1</v>
      </c>
    </row>
    <row r="1902" spans="1:11">
      <c r="A1902" s="4" t="s">
        <v>173</v>
      </c>
      <c r="B1902" s="4">
        <v>2018</v>
      </c>
      <c r="C1902" s="24">
        <v>43121</v>
      </c>
      <c r="D1902" s="4" t="s">
        <v>5879</v>
      </c>
      <c r="E1902" s="4" t="s">
        <v>595</v>
      </c>
      <c r="F1902" s="4">
        <v>3</v>
      </c>
      <c r="G1902" s="4">
        <v>2</v>
      </c>
      <c r="H1902" s="4" t="s">
        <v>188</v>
      </c>
      <c r="I1902" s="4" t="s">
        <v>19</v>
      </c>
      <c r="J1902" s="4">
        <v>23.6</v>
      </c>
      <c r="K1902" s="4">
        <v>6</v>
      </c>
    </row>
    <row r="1903" spans="1:11">
      <c r="A1903" s="4" t="s">
        <v>173</v>
      </c>
      <c r="B1903" s="4">
        <v>2018</v>
      </c>
      <c r="C1903" s="24">
        <v>43121</v>
      </c>
      <c r="D1903" s="4" t="s">
        <v>5879</v>
      </c>
      <c r="E1903" s="4" t="s">
        <v>595</v>
      </c>
      <c r="F1903" s="4">
        <v>3</v>
      </c>
      <c r="G1903" s="4">
        <v>3</v>
      </c>
      <c r="H1903" s="4" t="s">
        <v>80</v>
      </c>
      <c r="I1903" s="4" t="s">
        <v>65</v>
      </c>
      <c r="J1903" s="4">
        <v>30.7</v>
      </c>
      <c r="K1903" s="4">
        <v>4</v>
      </c>
    </row>
    <row r="1904" spans="1:11">
      <c r="A1904" s="4" t="s">
        <v>173</v>
      </c>
      <c r="B1904" s="4">
        <v>2018</v>
      </c>
      <c r="C1904" s="24">
        <v>43121</v>
      </c>
      <c r="D1904" s="4" t="s">
        <v>5879</v>
      </c>
      <c r="E1904" s="4" t="s">
        <v>595</v>
      </c>
      <c r="F1904" s="4">
        <v>3</v>
      </c>
      <c r="G1904" s="4">
        <v>4</v>
      </c>
      <c r="H1904" s="4" t="s">
        <v>5856</v>
      </c>
      <c r="I1904" s="4" t="s">
        <v>53</v>
      </c>
      <c r="J1904" s="4">
        <v>21</v>
      </c>
      <c r="K1904" s="4">
        <v>13</v>
      </c>
    </row>
    <row r="1905" spans="1:11">
      <c r="A1905" s="4" t="s">
        <v>173</v>
      </c>
      <c r="B1905" s="4">
        <v>2018</v>
      </c>
      <c r="C1905" s="24">
        <v>43121</v>
      </c>
      <c r="D1905" s="4" t="s">
        <v>5879</v>
      </c>
      <c r="E1905" s="4" t="s">
        <v>595</v>
      </c>
      <c r="F1905" s="4">
        <v>3</v>
      </c>
      <c r="G1905" s="4">
        <v>5</v>
      </c>
      <c r="H1905" s="4" t="s">
        <v>149</v>
      </c>
      <c r="I1905" s="4" t="s">
        <v>56</v>
      </c>
      <c r="J1905" s="4">
        <v>27.8</v>
      </c>
      <c r="K1905" s="4">
        <v>9</v>
      </c>
    </row>
    <row r="1906" spans="1:11">
      <c r="A1906" s="4" t="s">
        <v>173</v>
      </c>
      <c r="B1906" s="4">
        <v>2018</v>
      </c>
      <c r="C1906" s="24">
        <v>43121</v>
      </c>
      <c r="D1906" s="4" t="s">
        <v>5879</v>
      </c>
      <c r="E1906" s="4" t="s">
        <v>5868</v>
      </c>
      <c r="F1906" s="4">
        <v>1</v>
      </c>
      <c r="G1906" s="4">
        <v>1</v>
      </c>
      <c r="H1906" s="4" t="s">
        <v>22</v>
      </c>
      <c r="I1906" s="4" t="s">
        <v>15</v>
      </c>
      <c r="J1906" s="4">
        <v>20</v>
      </c>
      <c r="K1906" s="4">
        <v>8</v>
      </c>
    </row>
    <row r="1907" spans="1:11">
      <c r="A1907" s="4" t="s">
        <v>173</v>
      </c>
      <c r="B1907" s="4">
        <v>2018</v>
      </c>
      <c r="C1907" s="24">
        <v>43121</v>
      </c>
      <c r="D1907" s="4" t="s">
        <v>5879</v>
      </c>
      <c r="E1907" s="4" t="s">
        <v>5868</v>
      </c>
      <c r="F1907" s="4">
        <v>1</v>
      </c>
      <c r="G1907" s="4">
        <v>2</v>
      </c>
      <c r="H1907" s="4" t="s">
        <v>149</v>
      </c>
      <c r="I1907" s="4" t="s">
        <v>56</v>
      </c>
      <c r="J1907" s="4">
        <v>27.8</v>
      </c>
      <c r="K1907" s="4">
        <v>9</v>
      </c>
    </row>
    <row r="1908" spans="1:11">
      <c r="A1908" s="4" t="s">
        <v>173</v>
      </c>
      <c r="B1908" s="4">
        <v>2018</v>
      </c>
      <c r="C1908" s="24">
        <v>43121</v>
      </c>
      <c r="D1908" s="4" t="s">
        <v>5879</v>
      </c>
      <c r="E1908" s="4" t="s">
        <v>5868</v>
      </c>
      <c r="F1908" s="4">
        <v>1</v>
      </c>
      <c r="G1908" s="4">
        <v>3</v>
      </c>
      <c r="H1908" s="4" t="s">
        <v>5941</v>
      </c>
      <c r="I1908" s="4" t="s">
        <v>5942</v>
      </c>
      <c r="J1908" s="4"/>
      <c r="K1908" s="4">
        <v>5</v>
      </c>
    </row>
    <row r="1909" spans="1:11">
      <c r="A1909" s="4" t="s">
        <v>173</v>
      </c>
      <c r="B1909" s="4">
        <v>2018</v>
      </c>
      <c r="C1909" s="24">
        <v>43121</v>
      </c>
      <c r="D1909" s="4" t="s">
        <v>5879</v>
      </c>
      <c r="E1909" s="4" t="s">
        <v>5868</v>
      </c>
      <c r="F1909" s="4">
        <v>1</v>
      </c>
      <c r="G1909" s="4">
        <v>4</v>
      </c>
      <c r="H1909" s="4" t="s">
        <v>5929</v>
      </c>
      <c r="I1909" s="4" t="s">
        <v>25</v>
      </c>
      <c r="J1909" s="4">
        <v>29.4</v>
      </c>
      <c r="K1909" s="4">
        <v>13</v>
      </c>
    </row>
    <row r="1910" spans="1:11">
      <c r="A1910" s="4" t="s">
        <v>173</v>
      </c>
      <c r="B1910" s="4">
        <v>2018</v>
      </c>
      <c r="C1910" s="24">
        <v>43121</v>
      </c>
      <c r="D1910" s="4" t="s">
        <v>5879</v>
      </c>
      <c r="E1910" s="4" t="s">
        <v>5868</v>
      </c>
      <c r="F1910" s="4">
        <v>1</v>
      </c>
      <c r="G1910" s="4">
        <v>5</v>
      </c>
      <c r="H1910" s="4" t="s">
        <v>186</v>
      </c>
      <c r="I1910" s="4" t="s">
        <v>25</v>
      </c>
      <c r="J1910" s="4">
        <v>18.2</v>
      </c>
      <c r="K1910" s="4">
        <v>15</v>
      </c>
    </row>
    <row r="1911" spans="1:11">
      <c r="A1911" s="4" t="s">
        <v>173</v>
      </c>
      <c r="B1911" s="4">
        <v>2018</v>
      </c>
      <c r="C1911" s="24">
        <v>43121</v>
      </c>
      <c r="D1911" s="4" t="s">
        <v>5879</v>
      </c>
      <c r="E1911" s="4" t="s">
        <v>5868</v>
      </c>
      <c r="F1911" s="4">
        <v>2</v>
      </c>
      <c r="G1911" s="4">
        <v>1</v>
      </c>
      <c r="H1911" s="4" t="s">
        <v>80</v>
      </c>
      <c r="I1911" s="4" t="s">
        <v>65</v>
      </c>
      <c r="J1911" s="4">
        <v>30.7</v>
      </c>
      <c r="K1911" s="4">
        <v>4</v>
      </c>
    </row>
    <row r="1912" spans="1:11">
      <c r="A1912" s="4" t="s">
        <v>173</v>
      </c>
      <c r="B1912" s="4">
        <v>2018</v>
      </c>
      <c r="C1912" s="24">
        <v>43121</v>
      </c>
      <c r="D1912" s="4" t="s">
        <v>5879</v>
      </c>
      <c r="E1912" s="4" t="s">
        <v>5868</v>
      </c>
      <c r="F1912" s="4">
        <v>2</v>
      </c>
      <c r="G1912" s="4">
        <v>2</v>
      </c>
      <c r="H1912" s="4" t="s">
        <v>124</v>
      </c>
      <c r="I1912" s="4" t="s">
        <v>123</v>
      </c>
      <c r="J1912" s="4">
        <v>21.9</v>
      </c>
      <c r="K1912" s="4">
        <v>10</v>
      </c>
    </row>
    <row r="1913" spans="1:11">
      <c r="A1913" s="4" t="s">
        <v>173</v>
      </c>
      <c r="B1913" s="4">
        <v>2018</v>
      </c>
      <c r="C1913" s="24">
        <v>43121</v>
      </c>
      <c r="D1913" s="4" t="s">
        <v>5879</v>
      </c>
      <c r="E1913" s="4" t="s">
        <v>5868</v>
      </c>
      <c r="F1913" s="4">
        <v>2</v>
      </c>
      <c r="G1913" s="4">
        <v>3</v>
      </c>
      <c r="H1913" s="4" t="s">
        <v>95</v>
      </c>
      <c r="I1913" s="4" t="s">
        <v>38</v>
      </c>
      <c r="J1913" s="4">
        <v>20.2</v>
      </c>
      <c r="K1913" s="4">
        <v>12</v>
      </c>
    </row>
    <row r="1914" spans="1:11">
      <c r="A1914" s="4" t="s">
        <v>173</v>
      </c>
      <c r="B1914" s="4">
        <v>2018</v>
      </c>
      <c r="C1914" s="24">
        <v>43121</v>
      </c>
      <c r="D1914" s="4" t="s">
        <v>5879</v>
      </c>
      <c r="E1914" s="4" t="s">
        <v>5868</v>
      </c>
      <c r="F1914" s="4">
        <v>2</v>
      </c>
      <c r="G1914" s="4">
        <v>4</v>
      </c>
      <c r="H1914" s="4" t="s">
        <v>5856</v>
      </c>
      <c r="I1914" s="4" t="s">
        <v>53</v>
      </c>
      <c r="J1914" s="4">
        <v>21</v>
      </c>
      <c r="K1914" s="4">
        <v>13</v>
      </c>
    </row>
    <row r="1915" spans="1:11">
      <c r="A1915" s="4" t="s">
        <v>173</v>
      </c>
      <c r="B1915" s="4">
        <v>2018</v>
      </c>
      <c r="C1915" s="24">
        <v>43121</v>
      </c>
      <c r="D1915" s="4" t="s">
        <v>5879</v>
      </c>
      <c r="E1915" s="4" t="s">
        <v>5868</v>
      </c>
      <c r="F1915" s="4">
        <v>2</v>
      </c>
      <c r="G1915" s="4">
        <v>5</v>
      </c>
      <c r="H1915" s="4" t="s">
        <v>101</v>
      </c>
      <c r="I1915" s="4" t="s">
        <v>47</v>
      </c>
      <c r="J1915" s="4">
        <v>23.9</v>
      </c>
      <c r="K1915" s="4">
        <v>15</v>
      </c>
    </row>
    <row r="1916" spans="1:11">
      <c r="A1916" s="4" t="s">
        <v>173</v>
      </c>
      <c r="B1916" s="4">
        <v>2018</v>
      </c>
      <c r="C1916" s="24">
        <v>43121</v>
      </c>
      <c r="D1916" s="4" t="s">
        <v>5879</v>
      </c>
      <c r="E1916" s="4" t="s">
        <v>5869</v>
      </c>
      <c r="F1916" s="4">
        <v>1</v>
      </c>
      <c r="G1916" s="4">
        <v>1</v>
      </c>
      <c r="H1916" s="4" t="s">
        <v>80</v>
      </c>
      <c r="I1916" s="4" t="s">
        <v>65</v>
      </c>
      <c r="J1916" s="4">
        <v>30.7</v>
      </c>
      <c r="K1916" s="4">
        <v>4</v>
      </c>
    </row>
    <row r="1917" spans="1:11">
      <c r="A1917" s="4" t="s">
        <v>173</v>
      </c>
      <c r="B1917" s="4">
        <v>2018</v>
      </c>
      <c r="C1917" s="24">
        <v>43121</v>
      </c>
      <c r="D1917" s="4" t="s">
        <v>5879</v>
      </c>
      <c r="E1917" s="4" t="s">
        <v>5869</v>
      </c>
      <c r="F1917" s="4">
        <v>1</v>
      </c>
      <c r="G1917" s="4">
        <v>2</v>
      </c>
      <c r="H1917" s="4" t="s">
        <v>188</v>
      </c>
      <c r="I1917" s="4" t="s">
        <v>19</v>
      </c>
      <c r="J1917" s="4">
        <v>23.6</v>
      </c>
      <c r="K1917" s="4">
        <v>6</v>
      </c>
    </row>
    <row r="1918" spans="1:11">
      <c r="A1918" s="4" t="s">
        <v>173</v>
      </c>
      <c r="B1918" s="4">
        <v>2018</v>
      </c>
      <c r="C1918" s="24">
        <v>43121</v>
      </c>
      <c r="D1918" s="4" t="s">
        <v>5879</v>
      </c>
      <c r="E1918" s="4" t="s">
        <v>5869</v>
      </c>
      <c r="F1918" s="4">
        <v>1</v>
      </c>
      <c r="G1918" s="4">
        <v>3</v>
      </c>
      <c r="H1918" s="4" t="s">
        <v>178</v>
      </c>
      <c r="I1918" s="4" t="s">
        <v>159</v>
      </c>
      <c r="J1918" s="4">
        <v>26</v>
      </c>
      <c r="K1918" s="4">
        <v>2</v>
      </c>
    </row>
    <row r="1919" spans="1:11">
      <c r="A1919" s="4" t="s">
        <v>173</v>
      </c>
      <c r="B1919" s="4">
        <v>2018</v>
      </c>
      <c r="C1919" s="24">
        <v>43121</v>
      </c>
      <c r="D1919" s="4" t="s">
        <v>5879</v>
      </c>
      <c r="E1919" s="4" t="s">
        <v>5869</v>
      </c>
      <c r="F1919" s="4">
        <v>1</v>
      </c>
      <c r="G1919" s="4">
        <v>4</v>
      </c>
      <c r="H1919" s="4" t="s">
        <v>149</v>
      </c>
      <c r="I1919" s="4" t="s">
        <v>56</v>
      </c>
      <c r="J1919" s="4">
        <v>27.8</v>
      </c>
      <c r="K1919" s="4">
        <v>9</v>
      </c>
    </row>
    <row r="1920" spans="1:11">
      <c r="A1920" s="4" t="s">
        <v>173</v>
      </c>
      <c r="B1920" s="4">
        <v>2018</v>
      </c>
      <c r="C1920" s="24">
        <v>43121</v>
      </c>
      <c r="D1920" s="4" t="s">
        <v>5879</v>
      </c>
      <c r="E1920" s="4" t="s">
        <v>5869</v>
      </c>
      <c r="F1920" s="4">
        <v>1</v>
      </c>
      <c r="G1920" s="4">
        <v>5</v>
      </c>
      <c r="H1920" s="4" t="s">
        <v>95</v>
      </c>
      <c r="I1920" s="4" t="s">
        <v>38</v>
      </c>
      <c r="J1920" s="4">
        <v>20.2</v>
      </c>
      <c r="K1920" s="4">
        <v>12</v>
      </c>
    </row>
    <row r="1921" spans="1:11">
      <c r="A1921" s="4" t="s">
        <v>173</v>
      </c>
      <c r="B1921" s="4">
        <v>2018</v>
      </c>
      <c r="C1921" s="24">
        <v>43121</v>
      </c>
      <c r="D1921" s="4" t="s">
        <v>5879</v>
      </c>
      <c r="E1921" s="4" t="s">
        <v>5869</v>
      </c>
      <c r="F1921" s="4">
        <v>1</v>
      </c>
      <c r="G1921" s="4">
        <v>6</v>
      </c>
      <c r="H1921" s="4" t="s">
        <v>189</v>
      </c>
      <c r="I1921" s="4" t="s">
        <v>190</v>
      </c>
      <c r="J1921" s="4">
        <v>22.9</v>
      </c>
      <c r="K1921" s="4">
        <v>11</v>
      </c>
    </row>
    <row r="1922" spans="1:11">
      <c r="A1922" s="4" t="s">
        <v>173</v>
      </c>
      <c r="B1922" s="4">
        <v>2018</v>
      </c>
      <c r="C1922" s="24">
        <v>43121</v>
      </c>
      <c r="D1922" s="4" t="s">
        <v>5879</v>
      </c>
      <c r="E1922" s="4" t="s">
        <v>5869</v>
      </c>
      <c r="F1922" s="4">
        <v>2</v>
      </c>
      <c r="G1922" s="4">
        <v>1</v>
      </c>
      <c r="H1922" s="4" t="s">
        <v>50</v>
      </c>
      <c r="I1922" s="4" t="s">
        <v>51</v>
      </c>
      <c r="J1922" s="4">
        <v>21.3</v>
      </c>
      <c r="K1922" s="4">
        <v>1</v>
      </c>
    </row>
    <row r="1923" spans="1:11">
      <c r="A1923" s="4" t="s">
        <v>173</v>
      </c>
      <c r="B1923" s="4">
        <v>2018</v>
      </c>
      <c r="C1923" s="24">
        <v>43121</v>
      </c>
      <c r="D1923" s="4" t="s">
        <v>5879</v>
      </c>
      <c r="E1923" s="4" t="s">
        <v>5869</v>
      </c>
      <c r="F1923" s="4">
        <v>2</v>
      </c>
      <c r="G1923" s="4">
        <v>2</v>
      </c>
      <c r="H1923" s="4" t="s">
        <v>150</v>
      </c>
      <c r="I1923" s="4" t="s">
        <v>31</v>
      </c>
      <c r="J1923" s="4">
        <v>29.5</v>
      </c>
      <c r="K1923" s="4">
        <v>3</v>
      </c>
    </row>
    <row r="1924" spans="1:11">
      <c r="A1924" s="4" t="s">
        <v>173</v>
      </c>
      <c r="B1924" s="4">
        <v>2018</v>
      </c>
      <c r="C1924" s="24">
        <v>43121</v>
      </c>
      <c r="D1924" s="4" t="s">
        <v>5879</v>
      </c>
      <c r="E1924" s="4" t="s">
        <v>5869</v>
      </c>
      <c r="F1924" s="4">
        <v>2</v>
      </c>
      <c r="G1924" s="4">
        <v>3</v>
      </c>
      <c r="H1924" s="4" t="s">
        <v>5941</v>
      </c>
      <c r="I1924" s="4" t="s">
        <v>5942</v>
      </c>
      <c r="J1924" s="4"/>
      <c r="K1924" s="4">
        <v>5</v>
      </c>
    </row>
    <row r="1925" spans="1:11">
      <c r="A1925" s="4" t="s">
        <v>173</v>
      </c>
      <c r="B1925" s="4">
        <v>2018</v>
      </c>
      <c r="C1925" s="24">
        <v>43121</v>
      </c>
      <c r="D1925" s="4" t="s">
        <v>5879</v>
      </c>
      <c r="E1925" s="4" t="s">
        <v>5869</v>
      </c>
      <c r="F1925" s="4">
        <v>2</v>
      </c>
      <c r="G1925" s="4">
        <v>4</v>
      </c>
      <c r="H1925" s="4" t="s">
        <v>34</v>
      </c>
      <c r="I1925" s="4" t="s">
        <v>19</v>
      </c>
      <c r="J1925" s="4">
        <v>30.5</v>
      </c>
      <c r="K1925" s="4">
        <v>7</v>
      </c>
    </row>
    <row r="1926" spans="1:11">
      <c r="A1926" s="4" t="s">
        <v>173</v>
      </c>
      <c r="B1926" s="4">
        <v>2018</v>
      </c>
      <c r="C1926" s="24">
        <v>43121</v>
      </c>
      <c r="D1926" s="4" t="s">
        <v>5879</v>
      </c>
      <c r="E1926" s="4" t="s">
        <v>5869</v>
      </c>
      <c r="F1926" s="4">
        <v>2</v>
      </c>
      <c r="G1926" s="4">
        <v>5</v>
      </c>
      <c r="H1926" s="4" t="s">
        <v>124</v>
      </c>
      <c r="I1926" s="4" t="s">
        <v>123</v>
      </c>
      <c r="J1926" s="4">
        <v>21.9</v>
      </c>
      <c r="K1926" s="4">
        <v>10</v>
      </c>
    </row>
    <row r="1927" spans="1:11">
      <c r="A1927" s="4" t="s">
        <v>173</v>
      </c>
      <c r="B1927" s="4">
        <v>2018</v>
      </c>
      <c r="C1927" s="24">
        <v>43121</v>
      </c>
      <c r="D1927" s="4" t="s">
        <v>5879</v>
      </c>
      <c r="E1927" s="4" t="s">
        <v>5869</v>
      </c>
      <c r="F1927" s="4">
        <v>2</v>
      </c>
      <c r="G1927" s="4">
        <v>6</v>
      </c>
      <c r="H1927" s="4" t="s">
        <v>22</v>
      </c>
      <c r="I1927" s="4" t="s">
        <v>15</v>
      </c>
      <c r="J1927" s="4">
        <v>20</v>
      </c>
      <c r="K1927" s="4">
        <v>8</v>
      </c>
    </row>
    <row r="1928" spans="1:11">
      <c r="A1928" s="4" t="s">
        <v>173</v>
      </c>
      <c r="B1928" s="4">
        <v>2018</v>
      </c>
      <c r="C1928" s="24">
        <v>43121</v>
      </c>
      <c r="D1928" s="4" t="s">
        <v>5879</v>
      </c>
      <c r="E1928" s="4" t="s">
        <v>383</v>
      </c>
      <c r="F1928" s="4">
        <v>1</v>
      </c>
      <c r="G1928" s="4">
        <v>1</v>
      </c>
      <c r="H1928" s="4" t="s">
        <v>50</v>
      </c>
      <c r="I1928" s="4" t="s">
        <v>51</v>
      </c>
      <c r="J1928" s="4">
        <v>21.3</v>
      </c>
      <c r="K1928" s="4">
        <v>1</v>
      </c>
    </row>
    <row r="1929" spans="1:11">
      <c r="A1929" s="4" t="s">
        <v>173</v>
      </c>
      <c r="B1929" s="4">
        <v>2018</v>
      </c>
      <c r="C1929" s="24">
        <v>43121</v>
      </c>
      <c r="D1929" s="4" t="s">
        <v>5879</v>
      </c>
      <c r="E1929" s="4" t="s">
        <v>383</v>
      </c>
      <c r="F1929" s="4">
        <v>1</v>
      </c>
      <c r="G1929" s="4">
        <v>2</v>
      </c>
      <c r="H1929" s="4" t="s">
        <v>178</v>
      </c>
      <c r="I1929" s="4" t="s">
        <v>159</v>
      </c>
      <c r="J1929" s="4">
        <v>26</v>
      </c>
      <c r="K1929" s="4">
        <v>2</v>
      </c>
    </row>
    <row r="1930" spans="1:11">
      <c r="A1930" s="4" t="s">
        <v>173</v>
      </c>
      <c r="B1930" s="4">
        <v>2018</v>
      </c>
      <c r="C1930" s="24">
        <v>43121</v>
      </c>
      <c r="D1930" s="4" t="s">
        <v>5879</v>
      </c>
      <c r="E1930" s="4" t="s">
        <v>383</v>
      </c>
      <c r="F1930" s="4">
        <v>1</v>
      </c>
      <c r="G1930" s="4">
        <v>3</v>
      </c>
      <c r="H1930" s="4" t="s">
        <v>150</v>
      </c>
      <c r="I1930" s="4" t="s">
        <v>31</v>
      </c>
      <c r="J1930" s="4">
        <v>29.5</v>
      </c>
      <c r="K1930" s="4">
        <v>3</v>
      </c>
    </row>
    <row r="1931" spans="1:11">
      <c r="A1931" s="4" t="s">
        <v>173</v>
      </c>
      <c r="B1931" s="4">
        <v>2018</v>
      </c>
      <c r="C1931" s="24">
        <v>43121</v>
      </c>
      <c r="D1931" s="4" t="s">
        <v>5879</v>
      </c>
      <c r="E1931" s="4" t="s">
        <v>383</v>
      </c>
      <c r="F1931" s="4">
        <v>1</v>
      </c>
      <c r="G1931" s="4">
        <v>4</v>
      </c>
      <c r="H1931" s="4" t="s">
        <v>80</v>
      </c>
      <c r="I1931" s="4" t="s">
        <v>65</v>
      </c>
      <c r="J1931" s="4">
        <v>30.7</v>
      </c>
      <c r="K1931" s="4">
        <v>4</v>
      </c>
    </row>
    <row r="1932" spans="1:11">
      <c r="A1932" s="4" t="s">
        <v>173</v>
      </c>
      <c r="B1932" s="4">
        <v>2018</v>
      </c>
      <c r="C1932" s="24">
        <v>43121</v>
      </c>
      <c r="D1932" s="4" t="s">
        <v>5879</v>
      </c>
      <c r="E1932" s="4" t="s">
        <v>383</v>
      </c>
      <c r="F1932" s="4">
        <v>1</v>
      </c>
      <c r="G1932" s="4">
        <v>5</v>
      </c>
      <c r="H1932" s="4" t="s">
        <v>5941</v>
      </c>
      <c r="I1932" s="4" t="s">
        <v>5942</v>
      </c>
      <c r="J1932" s="4"/>
      <c r="K1932" s="4">
        <v>5</v>
      </c>
    </row>
    <row r="1933" spans="1:11">
      <c r="A1933" s="4" t="s">
        <v>173</v>
      </c>
      <c r="B1933" s="4">
        <v>2018</v>
      </c>
      <c r="C1933" s="24">
        <v>43121</v>
      </c>
      <c r="D1933" s="4" t="s">
        <v>5879</v>
      </c>
      <c r="E1933" s="4" t="s">
        <v>383</v>
      </c>
      <c r="F1933" s="4">
        <v>1</v>
      </c>
      <c r="G1933" s="4">
        <v>6</v>
      </c>
      <c r="H1933" s="4" t="s">
        <v>188</v>
      </c>
      <c r="I1933" s="4" t="s">
        <v>19</v>
      </c>
      <c r="J1933" s="4">
        <v>23.6</v>
      </c>
      <c r="K1933" s="4">
        <v>6</v>
      </c>
    </row>
    <row r="1934" spans="1:11">
      <c r="A1934" s="4" t="s">
        <v>173</v>
      </c>
      <c r="B1934" s="4">
        <v>2018</v>
      </c>
      <c r="C1934" s="24">
        <v>43121</v>
      </c>
      <c r="D1934" s="4" t="s">
        <v>5879</v>
      </c>
      <c r="E1934" s="4" t="s">
        <v>383</v>
      </c>
      <c r="F1934" s="4">
        <v>2</v>
      </c>
      <c r="G1934" s="4">
        <v>1</v>
      </c>
      <c r="H1934" s="4" t="s">
        <v>34</v>
      </c>
      <c r="I1934" s="4" t="s">
        <v>19</v>
      </c>
      <c r="J1934" s="4">
        <v>30.5</v>
      </c>
      <c r="K1934" s="4">
        <v>7</v>
      </c>
    </row>
    <row r="1935" spans="1:11">
      <c r="A1935" s="4" t="s">
        <v>173</v>
      </c>
      <c r="B1935" s="4">
        <v>2018</v>
      </c>
      <c r="C1935" s="24">
        <v>43121</v>
      </c>
      <c r="D1935" s="4" t="s">
        <v>5879</v>
      </c>
      <c r="E1935" s="4" t="s">
        <v>383</v>
      </c>
      <c r="F1935" s="4">
        <v>2</v>
      </c>
      <c r="G1935" s="4">
        <v>2</v>
      </c>
      <c r="H1935" s="4" t="s">
        <v>22</v>
      </c>
      <c r="I1935" s="4" t="s">
        <v>15</v>
      </c>
      <c r="J1935" s="4">
        <v>20</v>
      </c>
      <c r="K1935" s="4">
        <v>8</v>
      </c>
    </row>
    <row r="1936" spans="1:11">
      <c r="A1936" s="4" t="s">
        <v>173</v>
      </c>
      <c r="B1936" s="4">
        <v>2018</v>
      </c>
      <c r="C1936" s="24">
        <v>43121</v>
      </c>
      <c r="D1936" s="4" t="s">
        <v>5879</v>
      </c>
      <c r="E1936" s="4" t="s">
        <v>383</v>
      </c>
      <c r="F1936" s="4">
        <v>2</v>
      </c>
      <c r="G1936" s="4">
        <v>3</v>
      </c>
      <c r="H1936" s="4" t="s">
        <v>149</v>
      </c>
      <c r="I1936" s="4" t="s">
        <v>56</v>
      </c>
      <c r="J1936" s="4">
        <v>27.8</v>
      </c>
      <c r="K1936" s="4">
        <v>9</v>
      </c>
    </row>
    <row r="1937" spans="1:11">
      <c r="A1937" s="4" t="s">
        <v>173</v>
      </c>
      <c r="B1937" s="4">
        <v>2018</v>
      </c>
      <c r="C1937" s="24">
        <v>43121</v>
      </c>
      <c r="D1937" s="4" t="s">
        <v>5879</v>
      </c>
      <c r="E1937" s="4" t="s">
        <v>383</v>
      </c>
      <c r="F1937" s="4">
        <v>2</v>
      </c>
      <c r="G1937" s="4">
        <v>4</v>
      </c>
      <c r="H1937" s="4" t="s">
        <v>124</v>
      </c>
      <c r="I1937" s="4" t="s">
        <v>123</v>
      </c>
      <c r="J1937" s="4">
        <v>21.9</v>
      </c>
      <c r="K1937" s="4">
        <v>10</v>
      </c>
    </row>
    <row r="1938" spans="1:11">
      <c r="A1938" s="4" t="s">
        <v>173</v>
      </c>
      <c r="B1938" s="4">
        <v>2018</v>
      </c>
      <c r="C1938" s="24">
        <v>43121</v>
      </c>
      <c r="D1938" s="4" t="s">
        <v>5879</v>
      </c>
      <c r="E1938" s="4" t="s">
        <v>383</v>
      </c>
      <c r="F1938" s="4">
        <v>2</v>
      </c>
      <c r="G1938" s="4">
        <v>5</v>
      </c>
      <c r="H1938" s="4" t="s">
        <v>189</v>
      </c>
      <c r="I1938" s="4" t="s">
        <v>190</v>
      </c>
      <c r="J1938" s="4">
        <v>22.9</v>
      </c>
      <c r="K1938" s="4">
        <v>11</v>
      </c>
    </row>
    <row r="1939" spans="1:11">
      <c r="A1939" s="4" t="s">
        <v>173</v>
      </c>
      <c r="B1939" s="4">
        <v>2018</v>
      </c>
      <c r="C1939" s="24">
        <v>43121</v>
      </c>
      <c r="D1939" s="4" t="s">
        <v>5879</v>
      </c>
      <c r="E1939" s="4" t="s">
        <v>383</v>
      </c>
      <c r="F1939" s="4">
        <v>2</v>
      </c>
      <c r="G1939" s="4">
        <v>6</v>
      </c>
      <c r="H1939" s="4" t="s">
        <v>95</v>
      </c>
      <c r="I1939" s="4" t="s">
        <v>38</v>
      </c>
      <c r="J1939" s="4">
        <v>20.2</v>
      </c>
      <c r="K1939" s="4">
        <v>12</v>
      </c>
    </row>
    <row r="1940" spans="1:11">
      <c r="A1940" s="4" t="s">
        <v>5943</v>
      </c>
      <c r="B1940" s="4">
        <v>2018</v>
      </c>
      <c r="C1940" s="24">
        <v>43079</v>
      </c>
      <c r="D1940" s="4" t="s">
        <v>5879</v>
      </c>
      <c r="E1940" s="4" t="s">
        <v>595</v>
      </c>
      <c r="F1940" s="4">
        <v>1</v>
      </c>
      <c r="G1940" s="4">
        <v>1</v>
      </c>
      <c r="H1940" s="4" t="s">
        <v>83</v>
      </c>
      <c r="I1940" s="4" t="s">
        <v>67</v>
      </c>
      <c r="J1940" s="4">
        <v>25.3</v>
      </c>
      <c r="K1940" s="4">
        <v>1</v>
      </c>
    </row>
    <row r="1941" spans="1:11">
      <c r="A1941" s="4" t="s">
        <v>5943</v>
      </c>
      <c r="B1941" s="4">
        <v>2018</v>
      </c>
      <c r="C1941" s="24">
        <v>43079</v>
      </c>
      <c r="D1941" s="4" t="s">
        <v>5879</v>
      </c>
      <c r="E1941" s="4" t="s">
        <v>595</v>
      </c>
      <c r="F1941" s="4">
        <v>1</v>
      </c>
      <c r="G1941" s="4">
        <v>2</v>
      </c>
      <c r="H1941" s="4" t="s">
        <v>113</v>
      </c>
      <c r="I1941" s="4" t="s">
        <v>121</v>
      </c>
      <c r="J1941" s="4">
        <v>23.1</v>
      </c>
      <c r="K1941" s="4">
        <v>5</v>
      </c>
    </row>
    <row r="1942" spans="1:11">
      <c r="A1942" s="4" t="s">
        <v>5943</v>
      </c>
      <c r="B1942" s="4">
        <v>2018</v>
      </c>
      <c r="C1942" s="24">
        <v>43079</v>
      </c>
      <c r="D1942" s="4" t="s">
        <v>5879</v>
      </c>
      <c r="E1942" s="4" t="s">
        <v>595</v>
      </c>
      <c r="F1942" s="4">
        <v>1</v>
      </c>
      <c r="G1942" s="4">
        <v>3</v>
      </c>
      <c r="H1942" s="4" t="s">
        <v>150</v>
      </c>
      <c r="I1942" s="4" t="s">
        <v>31</v>
      </c>
      <c r="J1942" s="4">
        <v>29.4</v>
      </c>
      <c r="K1942" s="4">
        <v>3</v>
      </c>
    </row>
    <row r="1943" spans="1:11">
      <c r="A1943" s="4" t="s">
        <v>5943</v>
      </c>
      <c r="B1943" s="4">
        <v>2018</v>
      </c>
      <c r="C1943" s="24">
        <v>43079</v>
      </c>
      <c r="D1943" s="4" t="s">
        <v>5879</v>
      </c>
      <c r="E1943" s="4" t="s">
        <v>595</v>
      </c>
      <c r="F1943" s="4">
        <v>1</v>
      </c>
      <c r="G1943" s="4">
        <v>4</v>
      </c>
      <c r="H1943" s="4" t="s">
        <v>5926</v>
      </c>
      <c r="I1943" s="4" t="s">
        <v>59</v>
      </c>
      <c r="J1943" s="4">
        <v>21.4</v>
      </c>
      <c r="K1943" s="4">
        <v>9</v>
      </c>
    </row>
    <row r="1944" spans="1:11">
      <c r="A1944" s="4" t="s">
        <v>5943</v>
      </c>
      <c r="B1944" s="4">
        <v>2018</v>
      </c>
      <c r="C1944" s="24">
        <v>43079</v>
      </c>
      <c r="D1944" s="4" t="s">
        <v>5879</v>
      </c>
      <c r="E1944" s="4" t="s">
        <v>595</v>
      </c>
      <c r="F1944" s="4">
        <v>1</v>
      </c>
      <c r="G1944" s="4">
        <v>5</v>
      </c>
      <c r="H1944" s="4" t="s">
        <v>5931</v>
      </c>
      <c r="I1944" s="4" t="s">
        <v>40</v>
      </c>
      <c r="J1944" s="4">
        <v>26.9</v>
      </c>
      <c r="K1944" s="4">
        <v>10</v>
      </c>
    </row>
    <row r="1945" spans="1:11">
      <c r="A1945" s="4" t="s">
        <v>5943</v>
      </c>
      <c r="B1945" s="4">
        <v>2018</v>
      </c>
      <c r="C1945" s="24">
        <v>43079</v>
      </c>
      <c r="D1945" s="4" t="s">
        <v>5879</v>
      </c>
      <c r="E1945" s="4" t="s">
        <v>595</v>
      </c>
      <c r="F1945" s="4">
        <v>1</v>
      </c>
      <c r="G1945" s="4">
        <v>6</v>
      </c>
      <c r="H1945" s="4" t="s">
        <v>180</v>
      </c>
      <c r="I1945" s="4" t="s">
        <v>27</v>
      </c>
      <c r="J1945" s="4">
        <v>25.4</v>
      </c>
      <c r="K1945" s="4">
        <v>12</v>
      </c>
    </row>
    <row r="1946" spans="1:11">
      <c r="A1946" s="4" t="s">
        <v>5943</v>
      </c>
      <c r="B1946" s="4">
        <v>2018</v>
      </c>
      <c r="C1946" s="24">
        <v>43079</v>
      </c>
      <c r="D1946" s="4" t="s">
        <v>5879</v>
      </c>
      <c r="E1946" s="4" t="s">
        <v>595</v>
      </c>
      <c r="F1946" s="4">
        <v>1</v>
      </c>
      <c r="G1946" s="4">
        <v>7</v>
      </c>
      <c r="H1946" s="4" t="s">
        <v>5918</v>
      </c>
      <c r="I1946" s="4" t="s">
        <v>38</v>
      </c>
      <c r="J1946" s="4">
        <v>19.100000000000001</v>
      </c>
      <c r="K1946" s="4">
        <v>13</v>
      </c>
    </row>
    <row r="1947" spans="1:11">
      <c r="A1947" s="4" t="s">
        <v>5943</v>
      </c>
      <c r="B1947" s="4">
        <v>2018</v>
      </c>
      <c r="C1947" s="24">
        <v>43079</v>
      </c>
      <c r="D1947" s="4" t="s">
        <v>5879</v>
      </c>
      <c r="E1947" s="4" t="s">
        <v>595</v>
      </c>
      <c r="F1947" s="4">
        <v>2</v>
      </c>
      <c r="G1947" s="4">
        <v>1</v>
      </c>
      <c r="H1947" s="4" t="s">
        <v>138</v>
      </c>
      <c r="I1947" s="4" t="s">
        <v>29</v>
      </c>
      <c r="J1947" s="4">
        <v>28.1</v>
      </c>
      <c r="K1947" s="4">
        <v>2</v>
      </c>
    </row>
    <row r="1948" spans="1:11">
      <c r="A1948" s="4" t="s">
        <v>5943</v>
      </c>
      <c r="B1948" s="4">
        <v>2018</v>
      </c>
      <c r="C1948" s="24">
        <v>43079</v>
      </c>
      <c r="D1948" s="4" t="s">
        <v>5879</v>
      </c>
      <c r="E1948" s="4" t="s">
        <v>595</v>
      </c>
      <c r="F1948" s="4">
        <v>2</v>
      </c>
      <c r="G1948" s="4">
        <v>2</v>
      </c>
      <c r="H1948" s="4" t="s">
        <v>5883</v>
      </c>
      <c r="I1948" s="4" t="s">
        <v>49</v>
      </c>
      <c r="J1948" s="4">
        <v>19.5</v>
      </c>
      <c r="K1948" s="4">
        <v>6</v>
      </c>
    </row>
    <row r="1949" spans="1:11">
      <c r="A1949" s="4" t="s">
        <v>5943</v>
      </c>
      <c r="B1949" s="4">
        <v>2018</v>
      </c>
      <c r="C1949" s="24">
        <v>43079</v>
      </c>
      <c r="D1949" s="4" t="s">
        <v>5879</v>
      </c>
      <c r="E1949" s="4" t="s">
        <v>595</v>
      </c>
      <c r="F1949" s="4">
        <v>2</v>
      </c>
      <c r="G1949" s="4">
        <v>3</v>
      </c>
      <c r="H1949" s="4" t="s">
        <v>97</v>
      </c>
      <c r="I1949" s="4" t="s">
        <v>40</v>
      </c>
      <c r="J1949" s="4">
        <v>23.9</v>
      </c>
      <c r="K1949" s="4">
        <v>4</v>
      </c>
    </row>
    <row r="1950" spans="1:11">
      <c r="A1950" s="4" t="s">
        <v>5943</v>
      </c>
      <c r="B1950" s="4">
        <v>2018</v>
      </c>
      <c r="C1950" s="24">
        <v>43079</v>
      </c>
      <c r="D1950" s="4" t="s">
        <v>5879</v>
      </c>
      <c r="E1950" s="4" t="s">
        <v>595</v>
      </c>
      <c r="F1950" s="4">
        <v>2</v>
      </c>
      <c r="G1950" s="4">
        <v>4</v>
      </c>
      <c r="H1950" s="4" t="s">
        <v>178</v>
      </c>
      <c r="I1950" s="4" t="s">
        <v>159</v>
      </c>
      <c r="J1950" s="4">
        <v>25.9</v>
      </c>
      <c r="K1950" s="4">
        <v>7</v>
      </c>
    </row>
    <row r="1951" spans="1:11">
      <c r="A1951" s="4" t="s">
        <v>5943</v>
      </c>
      <c r="B1951" s="4">
        <v>2018</v>
      </c>
      <c r="C1951" s="24">
        <v>43079</v>
      </c>
      <c r="D1951" s="4" t="s">
        <v>5879</v>
      </c>
      <c r="E1951" s="4" t="s">
        <v>595</v>
      </c>
      <c r="F1951" s="4">
        <v>2</v>
      </c>
      <c r="G1951" s="4">
        <v>5</v>
      </c>
      <c r="H1951" s="4" t="s">
        <v>160</v>
      </c>
      <c r="I1951" s="4" t="s">
        <v>161</v>
      </c>
      <c r="J1951" s="4">
        <v>20.7</v>
      </c>
      <c r="K1951" s="4">
        <v>11</v>
      </c>
    </row>
    <row r="1952" spans="1:11">
      <c r="A1952" s="4" t="s">
        <v>5943</v>
      </c>
      <c r="B1952" s="4">
        <v>2018</v>
      </c>
      <c r="C1952" s="24">
        <v>43079</v>
      </c>
      <c r="D1952" s="4" t="s">
        <v>5879</v>
      </c>
      <c r="E1952" s="4" t="s">
        <v>595</v>
      </c>
      <c r="F1952" s="4">
        <v>2</v>
      </c>
      <c r="G1952" s="4">
        <v>6</v>
      </c>
      <c r="H1952" s="4" t="s">
        <v>95</v>
      </c>
      <c r="I1952" s="4" t="s">
        <v>38</v>
      </c>
      <c r="J1952" s="4">
        <v>20.100000000000001</v>
      </c>
      <c r="K1952" s="4">
        <v>8</v>
      </c>
    </row>
    <row r="1953" spans="1:11">
      <c r="A1953" s="4" t="s">
        <v>5943</v>
      </c>
      <c r="B1953" s="4">
        <v>2018</v>
      </c>
      <c r="C1953" s="24">
        <v>43079</v>
      </c>
      <c r="D1953" s="4" t="s">
        <v>5879</v>
      </c>
      <c r="E1953" s="4" t="s">
        <v>595</v>
      </c>
      <c r="F1953" s="4">
        <v>2</v>
      </c>
      <c r="G1953" s="4">
        <v>7</v>
      </c>
      <c r="H1953" s="4" t="s">
        <v>332</v>
      </c>
      <c r="I1953" s="4" t="s">
        <v>56</v>
      </c>
      <c r="J1953" s="4">
        <v>25.6</v>
      </c>
      <c r="K1953" s="4">
        <v>13</v>
      </c>
    </row>
    <row r="1954" spans="1:11">
      <c r="A1954" s="4" t="s">
        <v>5943</v>
      </c>
      <c r="B1954" s="4">
        <v>2018</v>
      </c>
      <c r="C1954" s="24">
        <v>43079</v>
      </c>
      <c r="D1954" s="4" t="s">
        <v>5879</v>
      </c>
      <c r="E1954" s="4" t="s">
        <v>383</v>
      </c>
      <c r="F1954" s="4">
        <v>1</v>
      </c>
      <c r="G1954" s="4">
        <v>1</v>
      </c>
      <c r="H1954" s="4" t="s">
        <v>83</v>
      </c>
      <c r="I1954" s="4" t="s">
        <v>67</v>
      </c>
      <c r="J1954" s="4">
        <v>25.3</v>
      </c>
      <c r="K1954" s="4">
        <v>1</v>
      </c>
    </row>
    <row r="1955" spans="1:11">
      <c r="A1955" s="4" t="s">
        <v>5943</v>
      </c>
      <c r="B1955" s="4">
        <v>2018</v>
      </c>
      <c r="C1955" s="24">
        <v>43079</v>
      </c>
      <c r="D1955" s="4" t="s">
        <v>5879</v>
      </c>
      <c r="E1955" s="4" t="s">
        <v>383</v>
      </c>
      <c r="F1955" s="4">
        <v>1</v>
      </c>
      <c r="G1955" s="4">
        <v>2</v>
      </c>
      <c r="H1955" s="4" t="s">
        <v>138</v>
      </c>
      <c r="I1955" s="4" t="s">
        <v>29</v>
      </c>
      <c r="J1955" s="4">
        <v>28.1</v>
      </c>
      <c r="K1955" s="4">
        <v>2</v>
      </c>
    </row>
    <row r="1956" spans="1:11">
      <c r="A1956" s="4" t="s">
        <v>5943</v>
      </c>
      <c r="B1956" s="4">
        <v>2018</v>
      </c>
      <c r="C1956" s="24">
        <v>43079</v>
      </c>
      <c r="D1956" s="4" t="s">
        <v>5879</v>
      </c>
      <c r="E1956" s="4" t="s">
        <v>383</v>
      </c>
      <c r="F1956" s="4">
        <v>1</v>
      </c>
      <c r="G1956" s="4">
        <v>3</v>
      </c>
      <c r="H1956" s="4" t="s">
        <v>150</v>
      </c>
      <c r="I1956" s="4" t="s">
        <v>31</v>
      </c>
      <c r="J1956" s="4">
        <v>29.4</v>
      </c>
      <c r="K1956" s="4">
        <v>3</v>
      </c>
    </row>
    <row r="1957" spans="1:11">
      <c r="A1957" s="4" t="s">
        <v>5943</v>
      </c>
      <c r="B1957" s="4">
        <v>2018</v>
      </c>
      <c r="C1957" s="24">
        <v>43079</v>
      </c>
      <c r="D1957" s="4" t="s">
        <v>5879</v>
      </c>
      <c r="E1957" s="4" t="s">
        <v>383</v>
      </c>
      <c r="F1957" s="4">
        <v>1</v>
      </c>
      <c r="G1957" s="4">
        <v>4</v>
      </c>
      <c r="H1957" s="4" t="s">
        <v>97</v>
      </c>
      <c r="I1957" s="4" t="s">
        <v>40</v>
      </c>
      <c r="J1957" s="4">
        <v>23.9</v>
      </c>
      <c r="K1957" s="4">
        <v>4</v>
      </c>
    </row>
    <row r="1958" spans="1:11">
      <c r="A1958" s="4" t="s">
        <v>5943</v>
      </c>
      <c r="B1958" s="4">
        <v>2018</v>
      </c>
      <c r="C1958" s="24">
        <v>43079</v>
      </c>
      <c r="D1958" s="4" t="s">
        <v>5879</v>
      </c>
      <c r="E1958" s="4" t="s">
        <v>383</v>
      </c>
      <c r="F1958" s="4">
        <v>1</v>
      </c>
      <c r="G1958" s="4">
        <v>5</v>
      </c>
      <c r="H1958" s="4" t="s">
        <v>113</v>
      </c>
      <c r="I1958" s="4" t="s">
        <v>121</v>
      </c>
      <c r="J1958" s="4">
        <v>23.1</v>
      </c>
      <c r="K1958" s="4">
        <v>5</v>
      </c>
    </row>
    <row r="1959" spans="1:11">
      <c r="A1959" s="4" t="s">
        <v>5943</v>
      </c>
      <c r="B1959" s="4">
        <v>2018</v>
      </c>
      <c r="C1959" s="24">
        <v>43079</v>
      </c>
      <c r="D1959" s="4" t="s">
        <v>5879</v>
      </c>
      <c r="E1959" s="4" t="s">
        <v>383</v>
      </c>
      <c r="F1959" s="4">
        <v>1</v>
      </c>
      <c r="G1959" s="4">
        <v>6</v>
      </c>
      <c r="H1959" s="4" t="s">
        <v>5883</v>
      </c>
      <c r="I1959" s="4" t="s">
        <v>49</v>
      </c>
      <c r="J1959" s="4">
        <v>19.5</v>
      </c>
      <c r="K1959" s="4">
        <v>6</v>
      </c>
    </row>
    <row r="1960" spans="1:11">
      <c r="A1960" s="4" t="s">
        <v>5943</v>
      </c>
      <c r="B1960" s="4">
        <v>2018</v>
      </c>
      <c r="C1960" s="24">
        <v>43079</v>
      </c>
      <c r="D1960" s="4" t="s">
        <v>5879</v>
      </c>
      <c r="E1960" s="4" t="s">
        <v>383</v>
      </c>
      <c r="F1960" s="4">
        <v>2</v>
      </c>
      <c r="G1960" s="4">
        <v>1</v>
      </c>
      <c r="H1960" s="4" t="s">
        <v>178</v>
      </c>
      <c r="I1960" s="4" t="s">
        <v>159</v>
      </c>
      <c r="J1960" s="4">
        <v>25.9</v>
      </c>
      <c r="K1960" s="4">
        <v>7</v>
      </c>
    </row>
    <row r="1961" spans="1:11">
      <c r="A1961" s="4" t="s">
        <v>5943</v>
      </c>
      <c r="B1961" s="4">
        <v>2018</v>
      </c>
      <c r="C1961" s="24">
        <v>43079</v>
      </c>
      <c r="D1961" s="4" t="s">
        <v>5879</v>
      </c>
      <c r="E1961" s="4" t="s">
        <v>383</v>
      </c>
      <c r="F1961" s="4">
        <v>2</v>
      </c>
      <c r="G1961" s="4">
        <v>2</v>
      </c>
      <c r="H1961" s="4" t="s">
        <v>95</v>
      </c>
      <c r="I1961" s="4" t="s">
        <v>38</v>
      </c>
      <c r="J1961" s="4">
        <v>20.100000000000001</v>
      </c>
      <c r="K1961" s="4">
        <v>8</v>
      </c>
    </row>
    <row r="1962" spans="1:11">
      <c r="A1962" s="4" t="s">
        <v>5943</v>
      </c>
      <c r="B1962" s="4">
        <v>2018</v>
      </c>
      <c r="C1962" s="24">
        <v>43079</v>
      </c>
      <c r="D1962" s="4" t="s">
        <v>5879</v>
      </c>
      <c r="E1962" s="4" t="s">
        <v>383</v>
      </c>
      <c r="F1962" s="4">
        <v>2</v>
      </c>
      <c r="G1962" s="4">
        <v>3</v>
      </c>
      <c r="H1962" s="4" t="s">
        <v>5926</v>
      </c>
      <c r="I1962" s="4" t="s">
        <v>59</v>
      </c>
      <c r="J1962" s="4">
        <v>21.4</v>
      </c>
      <c r="K1962" s="4">
        <v>9</v>
      </c>
    </row>
    <row r="1963" spans="1:11">
      <c r="A1963" s="4" t="s">
        <v>5943</v>
      </c>
      <c r="B1963" s="4">
        <v>2018</v>
      </c>
      <c r="C1963" s="24">
        <v>43079</v>
      </c>
      <c r="D1963" s="4" t="s">
        <v>5879</v>
      </c>
      <c r="E1963" s="4" t="s">
        <v>383</v>
      </c>
      <c r="F1963" s="4">
        <v>2</v>
      </c>
      <c r="G1963" s="4">
        <v>4</v>
      </c>
      <c r="H1963" s="4" t="s">
        <v>5931</v>
      </c>
      <c r="I1963" s="4" t="s">
        <v>40</v>
      </c>
      <c r="J1963" s="4">
        <v>26.9</v>
      </c>
      <c r="K1963" s="4">
        <v>10</v>
      </c>
    </row>
    <row r="1964" spans="1:11">
      <c r="A1964" s="4" t="s">
        <v>5943</v>
      </c>
      <c r="B1964" s="4">
        <v>2018</v>
      </c>
      <c r="C1964" s="24">
        <v>43079</v>
      </c>
      <c r="D1964" s="4" t="s">
        <v>5879</v>
      </c>
      <c r="E1964" s="4" t="s">
        <v>383</v>
      </c>
      <c r="F1964" s="4">
        <v>2</v>
      </c>
      <c r="G1964" s="4">
        <v>5</v>
      </c>
      <c r="H1964" s="4" t="s">
        <v>160</v>
      </c>
      <c r="I1964" s="4" t="s">
        <v>161</v>
      </c>
      <c r="J1964" s="4">
        <v>20.7</v>
      </c>
      <c r="K1964" s="4">
        <v>11</v>
      </c>
    </row>
    <row r="1965" spans="1:11">
      <c r="A1965" s="4" t="s">
        <v>5943</v>
      </c>
      <c r="B1965" s="4">
        <v>2018</v>
      </c>
      <c r="C1965" s="24">
        <v>43079</v>
      </c>
      <c r="D1965" s="4" t="s">
        <v>5879</v>
      </c>
      <c r="E1965" s="4" t="s">
        <v>383</v>
      </c>
      <c r="F1965" s="4">
        <v>2</v>
      </c>
      <c r="G1965" s="4">
        <v>6</v>
      </c>
      <c r="H1965" s="4" t="s">
        <v>180</v>
      </c>
      <c r="I1965" s="4" t="s">
        <v>27</v>
      </c>
      <c r="J1965" s="4">
        <v>25.4</v>
      </c>
      <c r="K1965" s="4">
        <v>12</v>
      </c>
    </row>
    <row r="1966" spans="1:11">
      <c r="A1966" s="4" t="s">
        <v>94</v>
      </c>
      <c r="B1966" s="4">
        <v>2018</v>
      </c>
      <c r="C1966" s="24">
        <v>43072</v>
      </c>
      <c r="D1966" s="4" t="s">
        <v>5879</v>
      </c>
      <c r="E1966" s="4" t="s">
        <v>595</v>
      </c>
      <c r="F1966" s="4">
        <v>1</v>
      </c>
      <c r="G1966" s="4">
        <v>1</v>
      </c>
      <c r="H1966" s="4" t="s">
        <v>5930</v>
      </c>
      <c r="I1966" s="4" t="s">
        <v>15</v>
      </c>
      <c r="J1966" s="4">
        <v>27.1</v>
      </c>
      <c r="K1966" s="4">
        <v>1</v>
      </c>
    </row>
    <row r="1967" spans="1:11">
      <c r="A1967" s="4" t="s">
        <v>94</v>
      </c>
      <c r="B1967" s="4">
        <v>2018</v>
      </c>
      <c r="C1967" s="24">
        <v>43072</v>
      </c>
      <c r="D1967" s="4" t="s">
        <v>5879</v>
      </c>
      <c r="E1967" s="4" t="s">
        <v>595</v>
      </c>
      <c r="F1967" s="4">
        <v>1</v>
      </c>
      <c r="G1967" s="4">
        <v>2</v>
      </c>
      <c r="H1967" s="4" t="s">
        <v>97</v>
      </c>
      <c r="I1967" s="4" t="s">
        <v>40</v>
      </c>
      <c r="J1967" s="4">
        <v>23.9</v>
      </c>
      <c r="K1967" s="4">
        <v>9</v>
      </c>
    </row>
    <row r="1968" spans="1:11">
      <c r="A1968" s="4" t="s">
        <v>94</v>
      </c>
      <c r="B1968" s="4">
        <v>2018</v>
      </c>
      <c r="C1968" s="24">
        <v>43072</v>
      </c>
      <c r="D1968" s="4" t="s">
        <v>5879</v>
      </c>
      <c r="E1968" s="4" t="s">
        <v>595</v>
      </c>
      <c r="F1968" s="4">
        <v>1</v>
      </c>
      <c r="G1968" s="4">
        <v>3</v>
      </c>
      <c r="H1968" s="4" t="s">
        <v>5883</v>
      </c>
      <c r="I1968" s="4" t="s">
        <v>49</v>
      </c>
      <c r="J1968" s="4">
        <v>19.399999999999999</v>
      </c>
      <c r="K1968" s="4">
        <v>6</v>
      </c>
    </row>
    <row r="1969" spans="1:11">
      <c r="A1969" s="4" t="s">
        <v>94</v>
      </c>
      <c r="B1969" s="4">
        <v>2018</v>
      </c>
      <c r="C1969" s="24">
        <v>43072</v>
      </c>
      <c r="D1969" s="4" t="s">
        <v>5879</v>
      </c>
      <c r="E1969" s="4" t="s">
        <v>595</v>
      </c>
      <c r="F1969" s="4">
        <v>1</v>
      </c>
      <c r="G1969" s="4">
        <v>4</v>
      </c>
      <c r="H1969" s="4" t="s">
        <v>95</v>
      </c>
      <c r="I1969" s="4" t="s">
        <v>38</v>
      </c>
      <c r="J1969" s="4">
        <v>20.100000000000001</v>
      </c>
      <c r="K1969" s="4">
        <v>12</v>
      </c>
    </row>
    <row r="1970" spans="1:11">
      <c r="A1970" s="4" t="s">
        <v>94</v>
      </c>
      <c r="B1970" s="4">
        <v>2018</v>
      </c>
      <c r="C1970" s="24">
        <v>43072</v>
      </c>
      <c r="D1970" s="4" t="s">
        <v>5879</v>
      </c>
      <c r="E1970" s="4" t="s">
        <v>595</v>
      </c>
      <c r="F1970" s="4">
        <v>1</v>
      </c>
      <c r="G1970" s="4">
        <v>5</v>
      </c>
      <c r="H1970" s="4" t="s">
        <v>30</v>
      </c>
      <c r="I1970" s="4" t="s">
        <v>31</v>
      </c>
      <c r="J1970" s="4">
        <v>21.6</v>
      </c>
      <c r="K1970" s="4">
        <v>17</v>
      </c>
    </row>
    <row r="1971" spans="1:11">
      <c r="A1971" s="4" t="s">
        <v>94</v>
      </c>
      <c r="B1971" s="4">
        <v>2018</v>
      </c>
      <c r="C1971" s="24">
        <v>43072</v>
      </c>
      <c r="D1971" s="4" t="s">
        <v>5879</v>
      </c>
      <c r="E1971" s="4" t="s">
        <v>595</v>
      </c>
      <c r="F1971" s="4">
        <v>1</v>
      </c>
      <c r="G1971" s="4">
        <v>6</v>
      </c>
      <c r="H1971" s="4" t="s">
        <v>60</v>
      </c>
      <c r="I1971" s="4" t="s">
        <v>61</v>
      </c>
      <c r="J1971" s="4">
        <v>29.4</v>
      </c>
      <c r="K1971" s="4">
        <v>15</v>
      </c>
    </row>
    <row r="1972" spans="1:11">
      <c r="A1972" s="4" t="s">
        <v>94</v>
      </c>
      <c r="B1972" s="4">
        <v>2018</v>
      </c>
      <c r="C1972" s="24">
        <v>43072</v>
      </c>
      <c r="D1972" s="4" t="s">
        <v>5879</v>
      </c>
      <c r="E1972" s="4" t="s">
        <v>595</v>
      </c>
      <c r="F1972" s="4">
        <v>2</v>
      </c>
      <c r="G1972" s="4">
        <v>1</v>
      </c>
      <c r="H1972" s="4" t="s">
        <v>78</v>
      </c>
      <c r="I1972" s="4" t="s">
        <v>19</v>
      </c>
      <c r="J1972" s="4">
        <v>26.5</v>
      </c>
      <c r="K1972" s="4">
        <v>3</v>
      </c>
    </row>
    <row r="1973" spans="1:11">
      <c r="A1973" s="4" t="s">
        <v>94</v>
      </c>
      <c r="B1973" s="4">
        <v>2018</v>
      </c>
      <c r="C1973" s="24">
        <v>43072</v>
      </c>
      <c r="D1973" s="4" t="s">
        <v>5879</v>
      </c>
      <c r="E1973" s="4" t="s">
        <v>595</v>
      </c>
      <c r="F1973" s="4">
        <v>2</v>
      </c>
      <c r="G1973" s="4">
        <v>2</v>
      </c>
      <c r="H1973" s="4" t="s">
        <v>136</v>
      </c>
      <c r="I1973" s="4" t="s">
        <v>25</v>
      </c>
      <c r="J1973" s="4">
        <v>24.8</v>
      </c>
      <c r="K1973" s="4">
        <v>2</v>
      </c>
    </row>
    <row r="1974" spans="1:11">
      <c r="A1974" s="4" t="s">
        <v>94</v>
      </c>
      <c r="B1974" s="4">
        <v>2018</v>
      </c>
      <c r="C1974" s="24">
        <v>43072</v>
      </c>
      <c r="D1974" s="4" t="s">
        <v>5879</v>
      </c>
      <c r="E1974" s="4" t="s">
        <v>595</v>
      </c>
      <c r="F1974" s="4">
        <v>2</v>
      </c>
      <c r="G1974" s="4">
        <v>3</v>
      </c>
      <c r="H1974" s="4" t="s">
        <v>5931</v>
      </c>
      <c r="I1974" s="4" t="s">
        <v>40</v>
      </c>
      <c r="J1974" s="4">
        <v>26.9</v>
      </c>
      <c r="K1974" s="4">
        <v>8</v>
      </c>
    </row>
    <row r="1975" spans="1:11">
      <c r="A1975" s="4" t="s">
        <v>94</v>
      </c>
      <c r="B1975" s="4">
        <v>2018</v>
      </c>
      <c r="C1975" s="24">
        <v>43072</v>
      </c>
      <c r="D1975" s="4" t="s">
        <v>5879</v>
      </c>
      <c r="E1975" s="4" t="s">
        <v>595</v>
      </c>
      <c r="F1975" s="4">
        <v>2</v>
      </c>
      <c r="G1975" s="4">
        <v>4</v>
      </c>
      <c r="H1975" s="4" t="s">
        <v>187</v>
      </c>
      <c r="I1975" s="4" t="s">
        <v>47</v>
      </c>
      <c r="J1975" s="4">
        <v>20.8</v>
      </c>
      <c r="K1975" s="4">
        <v>13</v>
      </c>
    </row>
    <row r="1976" spans="1:11">
      <c r="A1976" s="4" t="s">
        <v>94</v>
      </c>
      <c r="B1976" s="4">
        <v>2018</v>
      </c>
      <c r="C1976" s="24">
        <v>43072</v>
      </c>
      <c r="D1976" s="4" t="s">
        <v>5879</v>
      </c>
      <c r="E1976" s="4" t="s">
        <v>595</v>
      </c>
      <c r="F1976" s="4">
        <v>2</v>
      </c>
      <c r="G1976" s="4">
        <v>5</v>
      </c>
      <c r="H1976" s="4" t="s">
        <v>160</v>
      </c>
      <c r="I1976" s="4" t="s">
        <v>161</v>
      </c>
      <c r="J1976" s="4">
        <v>20.7</v>
      </c>
      <c r="K1976" s="4">
        <v>17</v>
      </c>
    </row>
    <row r="1977" spans="1:11">
      <c r="A1977" s="4" t="s">
        <v>94</v>
      </c>
      <c r="B1977" s="4">
        <v>2018</v>
      </c>
      <c r="C1977" s="24">
        <v>43072</v>
      </c>
      <c r="D1977" s="4" t="s">
        <v>5879</v>
      </c>
      <c r="E1977" s="4" t="s">
        <v>595</v>
      </c>
      <c r="F1977" s="4">
        <v>2</v>
      </c>
      <c r="G1977" s="4">
        <v>6</v>
      </c>
      <c r="H1977" s="4" t="s">
        <v>332</v>
      </c>
      <c r="I1977" s="4" t="s">
        <v>56</v>
      </c>
      <c r="J1977" s="4">
        <v>25.6</v>
      </c>
      <c r="K1977" s="4">
        <v>15</v>
      </c>
    </row>
    <row r="1978" spans="1:11">
      <c r="A1978" s="4" t="s">
        <v>94</v>
      </c>
      <c r="B1978" s="4">
        <v>2018</v>
      </c>
      <c r="C1978" s="24">
        <v>43072</v>
      </c>
      <c r="D1978" s="4" t="s">
        <v>5879</v>
      </c>
      <c r="E1978" s="4" t="s">
        <v>595</v>
      </c>
      <c r="F1978" s="4">
        <v>2</v>
      </c>
      <c r="G1978" s="4">
        <v>7</v>
      </c>
      <c r="H1978" s="4" t="s">
        <v>5856</v>
      </c>
      <c r="I1978" s="4" t="s">
        <v>53</v>
      </c>
      <c r="J1978" s="4">
        <v>20.9</v>
      </c>
      <c r="K1978" s="4">
        <v>19</v>
      </c>
    </row>
    <row r="1979" spans="1:11">
      <c r="A1979" s="4" t="s">
        <v>94</v>
      </c>
      <c r="B1979" s="4">
        <v>2018</v>
      </c>
      <c r="C1979" s="24">
        <v>43072</v>
      </c>
      <c r="D1979" s="4" t="s">
        <v>5879</v>
      </c>
      <c r="E1979" s="4" t="s">
        <v>595</v>
      </c>
      <c r="F1979" s="4">
        <v>3</v>
      </c>
      <c r="G1979" s="4">
        <v>1</v>
      </c>
      <c r="H1979" s="4" t="s">
        <v>138</v>
      </c>
      <c r="I1979" s="4" t="s">
        <v>29</v>
      </c>
      <c r="J1979" s="4">
        <v>28</v>
      </c>
      <c r="K1979" s="4">
        <v>4</v>
      </c>
    </row>
    <row r="1980" spans="1:11">
      <c r="A1980" s="4" t="s">
        <v>94</v>
      </c>
      <c r="B1980" s="4">
        <v>2018</v>
      </c>
      <c r="C1980" s="24">
        <v>43072</v>
      </c>
      <c r="D1980" s="4" t="s">
        <v>5879</v>
      </c>
      <c r="E1980" s="4" t="s">
        <v>595</v>
      </c>
      <c r="F1980" s="4">
        <v>3</v>
      </c>
      <c r="G1980" s="4">
        <v>2</v>
      </c>
      <c r="H1980" s="4" t="s">
        <v>99</v>
      </c>
      <c r="I1980" s="4" t="s">
        <v>67</v>
      </c>
      <c r="J1980" s="4">
        <v>26.3</v>
      </c>
      <c r="K1980" s="4">
        <v>11</v>
      </c>
    </row>
    <row r="1981" spans="1:11">
      <c r="A1981" s="4" t="s">
        <v>94</v>
      </c>
      <c r="B1981" s="4">
        <v>2018</v>
      </c>
      <c r="C1981" s="24">
        <v>43072</v>
      </c>
      <c r="D1981" s="4" t="s">
        <v>5879</v>
      </c>
      <c r="E1981" s="4" t="s">
        <v>595</v>
      </c>
      <c r="F1981" s="4">
        <v>3</v>
      </c>
      <c r="G1981" s="4">
        <v>3</v>
      </c>
      <c r="H1981" s="4" t="s">
        <v>178</v>
      </c>
      <c r="I1981" s="4" t="s">
        <v>159</v>
      </c>
      <c r="J1981" s="4">
        <v>25.9</v>
      </c>
      <c r="K1981" s="4">
        <v>7</v>
      </c>
    </row>
    <row r="1982" spans="1:11">
      <c r="A1982" s="4" t="s">
        <v>94</v>
      </c>
      <c r="B1982" s="4">
        <v>2018</v>
      </c>
      <c r="C1982" s="24">
        <v>43072</v>
      </c>
      <c r="D1982" s="4" t="s">
        <v>5879</v>
      </c>
      <c r="E1982" s="4" t="s">
        <v>595</v>
      </c>
      <c r="F1982" s="4">
        <v>3</v>
      </c>
      <c r="G1982" s="4">
        <v>4</v>
      </c>
      <c r="H1982" s="4" t="s">
        <v>43</v>
      </c>
      <c r="I1982" s="4" t="s">
        <v>44</v>
      </c>
      <c r="J1982" s="4">
        <v>25</v>
      </c>
      <c r="K1982" s="4">
        <v>5</v>
      </c>
    </row>
    <row r="1983" spans="1:11">
      <c r="A1983" s="4" t="s">
        <v>94</v>
      </c>
      <c r="B1983" s="4">
        <v>2018</v>
      </c>
      <c r="C1983" s="24">
        <v>43072</v>
      </c>
      <c r="D1983" s="4" t="s">
        <v>5879</v>
      </c>
      <c r="E1983" s="4" t="s">
        <v>595</v>
      </c>
      <c r="F1983" s="4">
        <v>3</v>
      </c>
      <c r="G1983" s="4">
        <v>5</v>
      </c>
      <c r="H1983" s="4" t="s">
        <v>5926</v>
      </c>
      <c r="I1983" s="4" t="s">
        <v>59</v>
      </c>
      <c r="J1983" s="4">
        <v>21.4</v>
      </c>
      <c r="K1983" s="4">
        <v>13</v>
      </c>
    </row>
    <row r="1984" spans="1:11">
      <c r="A1984" s="4" t="s">
        <v>94</v>
      </c>
      <c r="B1984" s="4">
        <v>2018</v>
      </c>
      <c r="C1984" s="24">
        <v>43072</v>
      </c>
      <c r="D1984" s="4" t="s">
        <v>5879</v>
      </c>
      <c r="E1984" s="4" t="s">
        <v>595</v>
      </c>
      <c r="F1984" s="4">
        <v>3</v>
      </c>
      <c r="G1984" s="4">
        <v>6</v>
      </c>
      <c r="H1984" s="4" t="s">
        <v>180</v>
      </c>
      <c r="I1984" s="4" t="s">
        <v>27</v>
      </c>
      <c r="J1984" s="4">
        <v>25.3</v>
      </c>
      <c r="K1984" s="4">
        <v>10</v>
      </c>
    </row>
    <row r="1985" spans="1:11">
      <c r="A1985" s="4" t="s">
        <v>94</v>
      </c>
      <c r="B1985" s="4">
        <v>2018</v>
      </c>
      <c r="C1985" s="24">
        <v>43072</v>
      </c>
      <c r="D1985" s="4" t="s">
        <v>5879</v>
      </c>
      <c r="E1985" s="4" t="s">
        <v>595</v>
      </c>
      <c r="F1985" s="4">
        <v>3</v>
      </c>
      <c r="G1985" s="4">
        <v>7</v>
      </c>
      <c r="H1985" s="4" t="s">
        <v>189</v>
      </c>
      <c r="I1985" s="4" t="s">
        <v>190</v>
      </c>
      <c r="J1985" s="4">
        <v>22.8</v>
      </c>
      <c r="K1985" s="4">
        <v>19</v>
      </c>
    </row>
    <row r="1986" spans="1:11">
      <c r="A1986" s="4" t="s">
        <v>94</v>
      </c>
      <c r="B1986" s="4">
        <v>2018</v>
      </c>
      <c r="C1986" s="24">
        <v>43072</v>
      </c>
      <c r="D1986" s="4" t="s">
        <v>5879</v>
      </c>
      <c r="E1986" s="4" t="s">
        <v>5868</v>
      </c>
      <c r="F1986" s="4">
        <v>1</v>
      </c>
      <c r="G1986" s="4">
        <v>1</v>
      </c>
      <c r="H1986" s="4" t="s">
        <v>43</v>
      </c>
      <c r="I1986" s="4" t="s">
        <v>44</v>
      </c>
      <c r="J1986" s="4">
        <v>25</v>
      </c>
      <c r="K1986" s="4">
        <v>5</v>
      </c>
    </row>
    <row r="1987" spans="1:11">
      <c r="A1987" s="4" t="s">
        <v>94</v>
      </c>
      <c r="B1987" s="4">
        <v>2018</v>
      </c>
      <c r="C1987" s="24">
        <v>43072</v>
      </c>
      <c r="D1987" s="4" t="s">
        <v>5879</v>
      </c>
      <c r="E1987" s="4" t="s">
        <v>5868</v>
      </c>
      <c r="F1987" s="4">
        <v>1</v>
      </c>
      <c r="G1987" s="4">
        <v>2</v>
      </c>
      <c r="H1987" s="4" t="s">
        <v>5883</v>
      </c>
      <c r="I1987" s="4" t="s">
        <v>49</v>
      </c>
      <c r="J1987" s="4">
        <v>19.399999999999999</v>
      </c>
      <c r="K1987" s="4">
        <v>6</v>
      </c>
    </row>
    <row r="1988" spans="1:11">
      <c r="A1988" s="4" t="s">
        <v>94</v>
      </c>
      <c r="B1988" s="4">
        <v>2018</v>
      </c>
      <c r="C1988" s="24">
        <v>43072</v>
      </c>
      <c r="D1988" s="4" t="s">
        <v>5879</v>
      </c>
      <c r="E1988" s="4" t="s">
        <v>5868</v>
      </c>
      <c r="F1988" s="4">
        <v>1</v>
      </c>
      <c r="G1988" s="4">
        <v>3</v>
      </c>
      <c r="H1988" s="4" t="s">
        <v>180</v>
      </c>
      <c r="I1988" s="4" t="s">
        <v>27</v>
      </c>
      <c r="J1988" s="4">
        <v>25.3</v>
      </c>
      <c r="K1988" s="4">
        <v>10</v>
      </c>
    </row>
    <row r="1989" spans="1:11">
      <c r="A1989" s="4" t="s">
        <v>94</v>
      </c>
      <c r="B1989" s="4">
        <v>2018</v>
      </c>
      <c r="C1989" s="24">
        <v>43072</v>
      </c>
      <c r="D1989" s="4" t="s">
        <v>5879</v>
      </c>
      <c r="E1989" s="4" t="s">
        <v>5868</v>
      </c>
      <c r="F1989" s="4">
        <v>1</v>
      </c>
      <c r="G1989" s="4">
        <v>4</v>
      </c>
      <c r="H1989" s="4" t="s">
        <v>187</v>
      </c>
      <c r="I1989" s="4" t="s">
        <v>47</v>
      </c>
      <c r="J1989" s="4">
        <v>20.8</v>
      </c>
      <c r="K1989" s="4">
        <v>13</v>
      </c>
    </row>
    <row r="1990" spans="1:11">
      <c r="A1990" s="4" t="s">
        <v>94</v>
      </c>
      <c r="B1990" s="4">
        <v>2018</v>
      </c>
      <c r="C1990" s="24">
        <v>43072</v>
      </c>
      <c r="D1990" s="4" t="s">
        <v>5879</v>
      </c>
      <c r="E1990" s="4" t="s">
        <v>5868</v>
      </c>
      <c r="F1990" s="4">
        <v>1</v>
      </c>
      <c r="G1990" s="4">
        <v>5</v>
      </c>
      <c r="H1990" s="4" t="s">
        <v>60</v>
      </c>
      <c r="I1990" s="4" t="s">
        <v>61</v>
      </c>
      <c r="J1990" s="4">
        <v>29.4</v>
      </c>
      <c r="K1990" s="4">
        <v>15</v>
      </c>
    </row>
    <row r="1991" spans="1:11">
      <c r="A1991" s="4" t="s">
        <v>94</v>
      </c>
      <c r="B1991" s="4">
        <v>2018</v>
      </c>
      <c r="C1991" s="24">
        <v>43072</v>
      </c>
      <c r="D1991" s="4" t="s">
        <v>5879</v>
      </c>
      <c r="E1991" s="4" t="s">
        <v>5868</v>
      </c>
      <c r="F1991" s="4">
        <v>1</v>
      </c>
      <c r="G1991" s="4">
        <v>6</v>
      </c>
      <c r="H1991" s="4" t="s">
        <v>160</v>
      </c>
      <c r="I1991" s="4" t="s">
        <v>161</v>
      </c>
      <c r="J1991" s="4">
        <v>20.7</v>
      </c>
      <c r="K1991" s="4">
        <v>17</v>
      </c>
    </row>
    <row r="1992" spans="1:11">
      <c r="A1992" s="4" t="s">
        <v>94</v>
      </c>
      <c r="B1992" s="4">
        <v>2018</v>
      </c>
      <c r="C1992" s="24">
        <v>43072</v>
      </c>
      <c r="D1992" s="4" t="s">
        <v>5879</v>
      </c>
      <c r="E1992" s="4" t="s">
        <v>5868</v>
      </c>
      <c r="F1992" s="4">
        <v>1</v>
      </c>
      <c r="G1992" s="4">
        <v>7</v>
      </c>
      <c r="H1992" s="4" t="s">
        <v>5856</v>
      </c>
      <c r="I1992" s="4" t="s">
        <v>53</v>
      </c>
      <c r="J1992" s="4">
        <v>20.9</v>
      </c>
      <c r="K1992" s="4">
        <v>19</v>
      </c>
    </row>
    <row r="1993" spans="1:11">
      <c r="A1993" s="4" t="s">
        <v>94</v>
      </c>
      <c r="B1993" s="4">
        <v>2018</v>
      </c>
      <c r="C1993" s="24">
        <v>43072</v>
      </c>
      <c r="D1993" s="4" t="s">
        <v>5879</v>
      </c>
      <c r="E1993" s="4" t="s">
        <v>5868</v>
      </c>
      <c r="F1993" s="4">
        <v>2</v>
      </c>
      <c r="G1993" s="4">
        <v>1</v>
      </c>
      <c r="H1993" s="4" t="s">
        <v>178</v>
      </c>
      <c r="I1993" s="4" t="s">
        <v>159</v>
      </c>
      <c r="J1993" s="4">
        <v>25.9</v>
      </c>
      <c r="K1993" s="4">
        <v>7</v>
      </c>
    </row>
    <row r="1994" spans="1:11">
      <c r="A1994" s="4" t="s">
        <v>94</v>
      </c>
      <c r="B1994" s="4">
        <v>2018</v>
      </c>
      <c r="C1994" s="24">
        <v>43072</v>
      </c>
      <c r="D1994" s="4" t="s">
        <v>5879</v>
      </c>
      <c r="E1994" s="4" t="s">
        <v>5868</v>
      </c>
      <c r="F1994" s="4">
        <v>2</v>
      </c>
      <c r="G1994" s="4">
        <v>2</v>
      </c>
      <c r="H1994" s="4" t="s">
        <v>95</v>
      </c>
      <c r="I1994" s="4" t="s">
        <v>38</v>
      </c>
      <c r="J1994" s="4">
        <v>20.100000000000001</v>
      </c>
      <c r="K1994" s="4">
        <v>12</v>
      </c>
    </row>
    <row r="1995" spans="1:11">
      <c r="A1995" s="4" t="s">
        <v>94</v>
      </c>
      <c r="B1995" s="4">
        <v>2018</v>
      </c>
      <c r="C1995" s="24">
        <v>43072</v>
      </c>
      <c r="D1995" s="4" t="s">
        <v>5879</v>
      </c>
      <c r="E1995" s="4" t="s">
        <v>5868</v>
      </c>
      <c r="F1995" s="4">
        <v>2</v>
      </c>
      <c r="G1995" s="4">
        <v>3</v>
      </c>
      <c r="H1995" s="4" t="s">
        <v>5931</v>
      </c>
      <c r="I1995" s="4" t="s">
        <v>40</v>
      </c>
      <c r="J1995" s="4">
        <v>26.9</v>
      </c>
      <c r="K1995" s="4">
        <v>8</v>
      </c>
    </row>
    <row r="1996" spans="1:11">
      <c r="A1996" s="4" t="s">
        <v>94</v>
      </c>
      <c r="B1996" s="4">
        <v>2018</v>
      </c>
      <c r="C1996" s="24">
        <v>43072</v>
      </c>
      <c r="D1996" s="4" t="s">
        <v>5879</v>
      </c>
      <c r="E1996" s="4" t="s">
        <v>5868</v>
      </c>
      <c r="F1996" s="4">
        <v>2</v>
      </c>
      <c r="G1996" s="4">
        <v>4</v>
      </c>
      <c r="H1996" s="4" t="s">
        <v>5926</v>
      </c>
      <c r="I1996" s="4" t="s">
        <v>59</v>
      </c>
      <c r="J1996" s="4">
        <v>21.4</v>
      </c>
      <c r="K1996" s="4">
        <v>13</v>
      </c>
    </row>
    <row r="1997" spans="1:11">
      <c r="A1997" s="4" t="s">
        <v>94</v>
      </c>
      <c r="B1997" s="4">
        <v>2018</v>
      </c>
      <c r="C1997" s="24">
        <v>43072</v>
      </c>
      <c r="D1997" s="4" t="s">
        <v>5879</v>
      </c>
      <c r="E1997" s="4" t="s">
        <v>5868</v>
      </c>
      <c r="F1997" s="4">
        <v>2</v>
      </c>
      <c r="G1997" s="4">
        <v>5</v>
      </c>
      <c r="H1997" s="4" t="s">
        <v>332</v>
      </c>
      <c r="I1997" s="4" t="s">
        <v>56</v>
      </c>
      <c r="J1997" s="4">
        <v>25.6</v>
      </c>
      <c r="K1997" s="4">
        <v>15</v>
      </c>
    </row>
    <row r="1998" spans="1:11">
      <c r="A1998" s="4" t="s">
        <v>94</v>
      </c>
      <c r="B1998" s="4">
        <v>2018</v>
      </c>
      <c r="C1998" s="24">
        <v>43072</v>
      </c>
      <c r="D1998" s="4" t="s">
        <v>5879</v>
      </c>
      <c r="E1998" s="4" t="s">
        <v>5868</v>
      </c>
      <c r="F1998" s="4">
        <v>2</v>
      </c>
      <c r="G1998" s="4">
        <v>6</v>
      </c>
      <c r="H1998" s="4" t="s">
        <v>30</v>
      </c>
      <c r="I1998" s="4" t="s">
        <v>31</v>
      </c>
      <c r="J1998" s="4">
        <v>21.6</v>
      </c>
      <c r="K1998" s="4">
        <v>17</v>
      </c>
    </row>
    <row r="1999" spans="1:11">
      <c r="A1999" s="4" t="s">
        <v>94</v>
      </c>
      <c r="B1999" s="4">
        <v>2018</v>
      </c>
      <c r="C1999" s="24">
        <v>43072</v>
      </c>
      <c r="D1999" s="4" t="s">
        <v>5879</v>
      </c>
      <c r="E1999" s="4" t="s">
        <v>5868</v>
      </c>
      <c r="F1999" s="4">
        <v>2</v>
      </c>
      <c r="G1999" s="4">
        <v>7</v>
      </c>
      <c r="H1999" s="4" t="s">
        <v>189</v>
      </c>
      <c r="I1999" s="4" t="s">
        <v>190</v>
      </c>
      <c r="J1999" s="4">
        <v>22.8</v>
      </c>
      <c r="K1999" s="4">
        <v>19</v>
      </c>
    </row>
    <row r="2000" spans="1:11">
      <c r="A2000" s="4" t="s">
        <v>94</v>
      </c>
      <c r="B2000" s="4">
        <v>2018</v>
      </c>
      <c r="C2000" s="24">
        <v>43072</v>
      </c>
      <c r="D2000" s="4" t="s">
        <v>5879</v>
      </c>
      <c r="E2000" s="4" t="s">
        <v>5869</v>
      </c>
      <c r="F2000" s="4">
        <v>1</v>
      </c>
      <c r="G2000" s="4">
        <v>1</v>
      </c>
      <c r="H2000" s="4" t="s">
        <v>5930</v>
      </c>
      <c r="I2000" s="4" t="s">
        <v>15</v>
      </c>
      <c r="J2000" s="4">
        <v>27.1</v>
      </c>
      <c r="K2000" s="4">
        <v>1</v>
      </c>
    </row>
    <row r="2001" spans="1:11">
      <c r="A2001" s="4" t="s">
        <v>94</v>
      </c>
      <c r="B2001" s="4">
        <v>2018</v>
      </c>
      <c r="C2001" s="24">
        <v>43072</v>
      </c>
      <c r="D2001" s="4" t="s">
        <v>5879</v>
      </c>
      <c r="E2001" s="4" t="s">
        <v>5869</v>
      </c>
      <c r="F2001" s="4">
        <v>1</v>
      </c>
      <c r="G2001" s="4">
        <v>2</v>
      </c>
      <c r="H2001" s="4" t="s">
        <v>5883</v>
      </c>
      <c r="I2001" s="4" t="s">
        <v>49</v>
      </c>
      <c r="J2001" s="4">
        <v>19.399999999999999</v>
      </c>
      <c r="K2001" s="4">
        <v>6</v>
      </c>
    </row>
    <row r="2002" spans="1:11">
      <c r="A2002" s="4" t="s">
        <v>94</v>
      </c>
      <c r="B2002" s="4">
        <v>2018</v>
      </c>
      <c r="C2002" s="24">
        <v>43072</v>
      </c>
      <c r="D2002" s="4" t="s">
        <v>5879</v>
      </c>
      <c r="E2002" s="4" t="s">
        <v>5869</v>
      </c>
      <c r="F2002" s="4">
        <v>1</v>
      </c>
      <c r="G2002" s="4">
        <v>3</v>
      </c>
      <c r="H2002" s="4" t="s">
        <v>136</v>
      </c>
      <c r="I2002" s="4" t="s">
        <v>25</v>
      </c>
      <c r="J2002" s="4">
        <v>24.8</v>
      </c>
      <c r="K2002" s="4">
        <v>2</v>
      </c>
    </row>
    <row r="2003" spans="1:11">
      <c r="A2003" s="4" t="s">
        <v>94</v>
      </c>
      <c r="B2003" s="4">
        <v>2018</v>
      </c>
      <c r="C2003" s="24">
        <v>43072</v>
      </c>
      <c r="D2003" s="4" t="s">
        <v>5879</v>
      </c>
      <c r="E2003" s="4" t="s">
        <v>5869</v>
      </c>
      <c r="F2003" s="4">
        <v>1</v>
      </c>
      <c r="G2003" s="4">
        <v>4</v>
      </c>
      <c r="H2003" s="4" t="s">
        <v>5931</v>
      </c>
      <c r="I2003" s="4" t="s">
        <v>40</v>
      </c>
      <c r="J2003" s="4">
        <v>26.9</v>
      </c>
      <c r="K2003" s="4">
        <v>8</v>
      </c>
    </row>
    <row r="2004" spans="1:11">
      <c r="A2004" s="4" t="s">
        <v>94</v>
      </c>
      <c r="B2004" s="4">
        <v>2018</v>
      </c>
      <c r="C2004" s="24">
        <v>43072</v>
      </c>
      <c r="D2004" s="4" t="s">
        <v>5879</v>
      </c>
      <c r="E2004" s="4" t="s">
        <v>5869</v>
      </c>
      <c r="F2004" s="4">
        <v>1</v>
      </c>
      <c r="G2004" s="4">
        <v>5</v>
      </c>
      <c r="H2004" s="4" t="s">
        <v>178</v>
      </c>
      <c r="I2004" s="4" t="s">
        <v>159</v>
      </c>
      <c r="J2004" s="4">
        <v>25.9</v>
      </c>
      <c r="K2004" s="4">
        <v>7</v>
      </c>
    </row>
    <row r="2005" spans="1:11">
      <c r="A2005" s="4" t="s">
        <v>94</v>
      </c>
      <c r="B2005" s="4">
        <v>2018</v>
      </c>
      <c r="C2005" s="24">
        <v>43072</v>
      </c>
      <c r="D2005" s="4" t="s">
        <v>5879</v>
      </c>
      <c r="E2005" s="4" t="s">
        <v>5869</v>
      </c>
      <c r="F2005" s="4">
        <v>1</v>
      </c>
      <c r="G2005" s="4">
        <v>6</v>
      </c>
      <c r="H2005" s="4" t="s">
        <v>99</v>
      </c>
      <c r="I2005" s="4" t="s">
        <v>67</v>
      </c>
      <c r="J2005" s="4">
        <v>26.3</v>
      </c>
      <c r="K2005" s="4">
        <v>11</v>
      </c>
    </row>
    <row r="2006" spans="1:11">
      <c r="A2006" s="4" t="s">
        <v>94</v>
      </c>
      <c r="B2006" s="4">
        <v>2018</v>
      </c>
      <c r="C2006" s="24">
        <v>43072</v>
      </c>
      <c r="D2006" s="4" t="s">
        <v>5879</v>
      </c>
      <c r="E2006" s="4" t="s">
        <v>5869</v>
      </c>
      <c r="F2006" s="4">
        <v>2</v>
      </c>
      <c r="G2006" s="4">
        <v>1</v>
      </c>
      <c r="H2006" s="4" t="s">
        <v>43</v>
      </c>
      <c r="I2006" s="4" t="s">
        <v>44</v>
      </c>
      <c r="J2006" s="4">
        <v>25</v>
      </c>
      <c r="K2006" s="4">
        <v>5</v>
      </c>
    </row>
    <row r="2007" spans="1:11">
      <c r="A2007" s="4" t="s">
        <v>94</v>
      </c>
      <c r="B2007" s="4">
        <v>2018</v>
      </c>
      <c r="C2007" s="24">
        <v>43072</v>
      </c>
      <c r="D2007" s="4" t="s">
        <v>5879</v>
      </c>
      <c r="E2007" s="4" t="s">
        <v>5869</v>
      </c>
      <c r="F2007" s="4">
        <v>2</v>
      </c>
      <c r="G2007" s="4">
        <v>2</v>
      </c>
      <c r="H2007" s="4" t="s">
        <v>78</v>
      </c>
      <c r="I2007" s="4" t="s">
        <v>19</v>
      </c>
      <c r="J2007" s="4">
        <v>26.5</v>
      </c>
      <c r="K2007" s="4">
        <v>3</v>
      </c>
    </row>
    <row r="2008" spans="1:11">
      <c r="A2008" s="4" t="s">
        <v>94</v>
      </c>
      <c r="B2008" s="4">
        <v>2018</v>
      </c>
      <c r="C2008" s="24">
        <v>43072</v>
      </c>
      <c r="D2008" s="4" t="s">
        <v>5879</v>
      </c>
      <c r="E2008" s="4" t="s">
        <v>5869</v>
      </c>
      <c r="F2008" s="4">
        <v>2</v>
      </c>
      <c r="G2008" s="4">
        <v>3</v>
      </c>
      <c r="H2008" s="4" t="s">
        <v>138</v>
      </c>
      <c r="I2008" s="4" t="s">
        <v>29</v>
      </c>
      <c r="J2008" s="4">
        <v>28</v>
      </c>
      <c r="K2008" s="4">
        <v>4</v>
      </c>
    </row>
    <row r="2009" spans="1:11">
      <c r="A2009" s="4" t="s">
        <v>94</v>
      </c>
      <c r="B2009" s="4">
        <v>2018</v>
      </c>
      <c r="C2009" s="24">
        <v>43072</v>
      </c>
      <c r="D2009" s="4" t="s">
        <v>5879</v>
      </c>
      <c r="E2009" s="4" t="s">
        <v>5869</v>
      </c>
      <c r="F2009" s="4">
        <v>2</v>
      </c>
      <c r="G2009" s="4">
        <v>4</v>
      </c>
      <c r="H2009" s="4" t="s">
        <v>180</v>
      </c>
      <c r="I2009" s="4" t="s">
        <v>27</v>
      </c>
      <c r="J2009" s="4">
        <v>25.3</v>
      </c>
      <c r="K2009" s="4">
        <v>10</v>
      </c>
    </row>
    <row r="2010" spans="1:11">
      <c r="A2010" s="4" t="s">
        <v>94</v>
      </c>
      <c r="B2010" s="4">
        <v>2018</v>
      </c>
      <c r="C2010" s="24">
        <v>43072</v>
      </c>
      <c r="D2010" s="4" t="s">
        <v>5879</v>
      </c>
      <c r="E2010" s="4" t="s">
        <v>5869</v>
      </c>
      <c r="F2010" s="4">
        <v>2</v>
      </c>
      <c r="G2010" s="4">
        <v>5</v>
      </c>
      <c r="H2010" s="4" t="s">
        <v>95</v>
      </c>
      <c r="I2010" s="4" t="s">
        <v>38</v>
      </c>
      <c r="J2010" s="4">
        <v>20.100000000000001</v>
      </c>
      <c r="K2010" s="4">
        <v>12</v>
      </c>
    </row>
    <row r="2011" spans="1:11">
      <c r="A2011" s="4" t="s">
        <v>94</v>
      </c>
      <c r="B2011" s="4">
        <v>2018</v>
      </c>
      <c r="C2011" s="24">
        <v>43072</v>
      </c>
      <c r="D2011" s="4" t="s">
        <v>5879</v>
      </c>
      <c r="E2011" s="4" t="s">
        <v>5869</v>
      </c>
      <c r="F2011" s="4">
        <v>2</v>
      </c>
      <c r="G2011" s="4">
        <v>6</v>
      </c>
      <c r="H2011" s="4" t="s">
        <v>97</v>
      </c>
      <c r="I2011" s="4" t="s">
        <v>40</v>
      </c>
      <c r="J2011" s="4">
        <v>23.9</v>
      </c>
      <c r="K2011" s="4">
        <v>9</v>
      </c>
    </row>
    <row r="2012" spans="1:11">
      <c r="A2012" s="4" t="s">
        <v>94</v>
      </c>
      <c r="B2012" s="4">
        <v>2018</v>
      </c>
      <c r="C2012" s="24">
        <v>43072</v>
      </c>
      <c r="D2012" s="4" t="s">
        <v>5879</v>
      </c>
      <c r="E2012" s="4" t="s">
        <v>383</v>
      </c>
      <c r="F2012" s="4">
        <v>1</v>
      </c>
      <c r="G2012" s="4">
        <v>1</v>
      </c>
      <c r="H2012" s="4" t="s">
        <v>5930</v>
      </c>
      <c r="I2012" s="4" t="s">
        <v>15</v>
      </c>
      <c r="J2012" s="4">
        <v>27.1</v>
      </c>
      <c r="K2012" s="4">
        <v>1</v>
      </c>
    </row>
    <row r="2013" spans="1:11">
      <c r="A2013" s="4" t="s">
        <v>94</v>
      </c>
      <c r="B2013" s="4">
        <v>2018</v>
      </c>
      <c r="C2013" s="24">
        <v>43072</v>
      </c>
      <c r="D2013" s="4" t="s">
        <v>5879</v>
      </c>
      <c r="E2013" s="4" t="s">
        <v>383</v>
      </c>
      <c r="F2013" s="4">
        <v>1</v>
      </c>
      <c r="G2013" s="4">
        <v>2</v>
      </c>
      <c r="H2013" s="4" t="s">
        <v>136</v>
      </c>
      <c r="I2013" s="4" t="s">
        <v>25</v>
      </c>
      <c r="J2013" s="4">
        <v>24.8</v>
      </c>
      <c r="K2013" s="4">
        <v>2</v>
      </c>
    </row>
    <row r="2014" spans="1:11">
      <c r="A2014" s="4" t="s">
        <v>94</v>
      </c>
      <c r="B2014" s="4">
        <v>2018</v>
      </c>
      <c r="C2014" s="24">
        <v>43072</v>
      </c>
      <c r="D2014" s="4" t="s">
        <v>5879</v>
      </c>
      <c r="E2014" s="4" t="s">
        <v>383</v>
      </c>
      <c r="F2014" s="4">
        <v>1</v>
      </c>
      <c r="G2014" s="4">
        <v>3</v>
      </c>
      <c r="H2014" s="4" t="s">
        <v>78</v>
      </c>
      <c r="I2014" s="4" t="s">
        <v>19</v>
      </c>
      <c r="J2014" s="4">
        <v>26.5</v>
      </c>
      <c r="K2014" s="4">
        <v>3</v>
      </c>
    </row>
    <row r="2015" spans="1:11">
      <c r="A2015" s="4" t="s">
        <v>94</v>
      </c>
      <c r="B2015" s="4">
        <v>2018</v>
      </c>
      <c r="C2015" s="24">
        <v>43072</v>
      </c>
      <c r="D2015" s="4" t="s">
        <v>5879</v>
      </c>
      <c r="E2015" s="4" t="s">
        <v>383</v>
      </c>
      <c r="F2015" s="4">
        <v>1</v>
      </c>
      <c r="G2015" s="4">
        <v>4</v>
      </c>
      <c r="H2015" s="4" t="s">
        <v>138</v>
      </c>
      <c r="I2015" s="4" t="s">
        <v>29</v>
      </c>
      <c r="J2015" s="4">
        <v>28</v>
      </c>
      <c r="K2015" s="4">
        <v>4</v>
      </c>
    </row>
    <row r="2016" spans="1:11">
      <c r="A2016" s="4" t="s">
        <v>94</v>
      </c>
      <c r="B2016" s="4">
        <v>2018</v>
      </c>
      <c r="C2016" s="24">
        <v>43072</v>
      </c>
      <c r="D2016" s="4" t="s">
        <v>5879</v>
      </c>
      <c r="E2016" s="4" t="s">
        <v>383</v>
      </c>
      <c r="F2016" s="4">
        <v>1</v>
      </c>
      <c r="G2016" s="4">
        <v>5</v>
      </c>
      <c r="H2016" s="4" t="s">
        <v>43</v>
      </c>
      <c r="I2016" s="4" t="s">
        <v>44</v>
      </c>
      <c r="J2016" s="4">
        <v>25</v>
      </c>
      <c r="K2016" s="4">
        <v>5</v>
      </c>
    </row>
    <row r="2017" spans="1:11">
      <c r="A2017" s="4" t="s">
        <v>94</v>
      </c>
      <c r="B2017" s="4">
        <v>2018</v>
      </c>
      <c r="C2017" s="24">
        <v>43072</v>
      </c>
      <c r="D2017" s="4" t="s">
        <v>5879</v>
      </c>
      <c r="E2017" s="4" t="s">
        <v>383</v>
      </c>
      <c r="F2017" s="4">
        <v>1</v>
      </c>
      <c r="G2017" s="4">
        <v>6</v>
      </c>
      <c r="H2017" s="4" t="s">
        <v>5883</v>
      </c>
      <c r="I2017" s="4" t="s">
        <v>49</v>
      </c>
      <c r="J2017" s="4">
        <v>19.399999999999999</v>
      </c>
      <c r="K2017" s="4">
        <v>6</v>
      </c>
    </row>
    <row r="2018" spans="1:11">
      <c r="A2018" s="4" t="s">
        <v>94</v>
      </c>
      <c r="B2018" s="4">
        <v>2018</v>
      </c>
      <c r="C2018" s="24">
        <v>43072</v>
      </c>
      <c r="D2018" s="4" t="s">
        <v>5879</v>
      </c>
      <c r="E2018" s="4" t="s">
        <v>383</v>
      </c>
      <c r="F2018" s="4">
        <v>2</v>
      </c>
      <c r="G2018" s="4">
        <v>1</v>
      </c>
      <c r="H2018" s="4" t="s">
        <v>178</v>
      </c>
      <c r="I2018" s="4" t="s">
        <v>159</v>
      </c>
      <c r="J2018" s="4">
        <v>25.9</v>
      </c>
      <c r="K2018" s="4">
        <v>7</v>
      </c>
    </row>
    <row r="2019" spans="1:11">
      <c r="A2019" s="4" t="s">
        <v>94</v>
      </c>
      <c r="B2019" s="4">
        <v>2018</v>
      </c>
      <c r="C2019" s="24">
        <v>43072</v>
      </c>
      <c r="D2019" s="4" t="s">
        <v>5879</v>
      </c>
      <c r="E2019" s="4" t="s">
        <v>383</v>
      </c>
      <c r="F2019" s="4">
        <v>2</v>
      </c>
      <c r="G2019" s="4">
        <v>2</v>
      </c>
      <c r="H2019" s="4" t="s">
        <v>5931</v>
      </c>
      <c r="I2019" s="4" t="s">
        <v>40</v>
      </c>
      <c r="J2019" s="4">
        <v>26.9</v>
      </c>
      <c r="K2019" s="4">
        <v>8</v>
      </c>
    </row>
    <row r="2020" spans="1:11">
      <c r="A2020" s="4" t="s">
        <v>94</v>
      </c>
      <c r="B2020" s="4">
        <v>2018</v>
      </c>
      <c r="C2020" s="24">
        <v>43072</v>
      </c>
      <c r="D2020" s="4" t="s">
        <v>5879</v>
      </c>
      <c r="E2020" s="4" t="s">
        <v>383</v>
      </c>
      <c r="F2020" s="4">
        <v>2</v>
      </c>
      <c r="G2020" s="4">
        <v>3</v>
      </c>
      <c r="H2020" s="4" t="s">
        <v>97</v>
      </c>
      <c r="I2020" s="4" t="s">
        <v>40</v>
      </c>
      <c r="J2020" s="4">
        <v>23.9</v>
      </c>
      <c r="K2020" s="4">
        <v>9</v>
      </c>
    </row>
    <row r="2021" spans="1:11">
      <c r="A2021" s="4" t="s">
        <v>94</v>
      </c>
      <c r="B2021" s="4">
        <v>2018</v>
      </c>
      <c r="C2021" s="24">
        <v>43072</v>
      </c>
      <c r="D2021" s="4" t="s">
        <v>5879</v>
      </c>
      <c r="E2021" s="4" t="s">
        <v>383</v>
      </c>
      <c r="F2021" s="4">
        <v>2</v>
      </c>
      <c r="G2021" s="4">
        <v>4</v>
      </c>
      <c r="H2021" s="4" t="s">
        <v>180</v>
      </c>
      <c r="I2021" s="4" t="s">
        <v>27</v>
      </c>
      <c r="J2021" s="4">
        <v>25.3</v>
      </c>
      <c r="K2021" s="4">
        <v>10</v>
      </c>
    </row>
    <row r="2022" spans="1:11">
      <c r="A2022" s="4" t="s">
        <v>94</v>
      </c>
      <c r="B2022" s="4">
        <v>2018</v>
      </c>
      <c r="C2022" s="24">
        <v>43072</v>
      </c>
      <c r="D2022" s="4" t="s">
        <v>5879</v>
      </c>
      <c r="E2022" s="4" t="s">
        <v>383</v>
      </c>
      <c r="F2022" s="4">
        <v>2</v>
      </c>
      <c r="G2022" s="4">
        <v>5</v>
      </c>
      <c r="H2022" s="4" t="s">
        <v>99</v>
      </c>
      <c r="I2022" s="4" t="s">
        <v>67</v>
      </c>
      <c r="J2022" s="4">
        <v>26.3</v>
      </c>
      <c r="K2022" s="4">
        <v>11</v>
      </c>
    </row>
    <row r="2023" spans="1:11">
      <c r="A2023" s="4" t="s">
        <v>94</v>
      </c>
      <c r="B2023" s="4">
        <v>2018</v>
      </c>
      <c r="C2023" s="24">
        <v>43072</v>
      </c>
      <c r="D2023" s="4" t="s">
        <v>5879</v>
      </c>
      <c r="E2023" s="4" t="s">
        <v>383</v>
      </c>
      <c r="F2023" s="4">
        <v>2</v>
      </c>
      <c r="G2023" s="4">
        <v>6</v>
      </c>
      <c r="H2023" s="4" t="s">
        <v>95</v>
      </c>
      <c r="I2023" s="4" t="s">
        <v>38</v>
      </c>
      <c r="J2023" s="4">
        <v>20.100000000000001</v>
      </c>
      <c r="K2023" s="4">
        <v>12</v>
      </c>
    </row>
    <row r="2024" spans="1:11">
      <c r="A2024" s="4" t="s">
        <v>5944</v>
      </c>
      <c r="B2024" s="4">
        <v>2018</v>
      </c>
      <c r="C2024" s="24">
        <v>43050</v>
      </c>
      <c r="D2024" s="4" t="s">
        <v>5879</v>
      </c>
      <c r="E2024" s="4" t="s">
        <v>595</v>
      </c>
      <c r="F2024" s="4">
        <v>1</v>
      </c>
      <c r="G2024" s="4">
        <v>1</v>
      </c>
      <c r="H2024" s="4" t="s">
        <v>5930</v>
      </c>
      <c r="I2024" s="4" t="s">
        <v>15</v>
      </c>
      <c r="J2024" s="4">
        <v>27</v>
      </c>
      <c r="K2024" s="4">
        <v>1</v>
      </c>
    </row>
    <row r="2025" spans="1:11">
      <c r="A2025" s="4" t="s">
        <v>5944</v>
      </c>
      <c r="B2025" s="4">
        <v>2018</v>
      </c>
      <c r="C2025" s="24">
        <v>43050</v>
      </c>
      <c r="D2025" s="4" t="s">
        <v>5879</v>
      </c>
      <c r="E2025" s="4" t="s">
        <v>595</v>
      </c>
      <c r="F2025" s="4">
        <v>1</v>
      </c>
      <c r="G2025" s="4">
        <v>2</v>
      </c>
      <c r="H2025" s="4" t="s">
        <v>5882</v>
      </c>
      <c r="I2025" s="4" t="s">
        <v>123</v>
      </c>
      <c r="J2025" s="4">
        <v>34.9</v>
      </c>
      <c r="K2025" s="4">
        <v>4</v>
      </c>
    </row>
    <row r="2026" spans="1:11">
      <c r="A2026" s="4" t="s">
        <v>5944</v>
      </c>
      <c r="B2026" s="4">
        <v>2018</v>
      </c>
      <c r="C2026" s="24">
        <v>43050</v>
      </c>
      <c r="D2026" s="4" t="s">
        <v>5879</v>
      </c>
      <c r="E2026" s="4" t="s">
        <v>595</v>
      </c>
      <c r="F2026" s="4">
        <v>1</v>
      </c>
      <c r="G2026" s="4">
        <v>3</v>
      </c>
      <c r="H2026" s="4" t="s">
        <v>187</v>
      </c>
      <c r="I2026" s="4" t="s">
        <v>47</v>
      </c>
      <c r="J2026" s="4">
        <v>20.8</v>
      </c>
      <c r="K2026" s="4">
        <v>21</v>
      </c>
    </row>
    <row r="2027" spans="1:11">
      <c r="A2027" s="4" t="s">
        <v>5944</v>
      </c>
      <c r="B2027" s="4">
        <v>2018</v>
      </c>
      <c r="C2027" s="24">
        <v>43050</v>
      </c>
      <c r="D2027" s="4" t="s">
        <v>5879</v>
      </c>
      <c r="E2027" s="4" t="s">
        <v>595</v>
      </c>
      <c r="F2027" s="4">
        <v>1</v>
      </c>
      <c r="G2027" s="4">
        <v>4</v>
      </c>
      <c r="H2027" s="4" t="s">
        <v>5856</v>
      </c>
      <c r="I2027" s="4" t="s">
        <v>53</v>
      </c>
      <c r="J2027" s="4">
        <v>20.8</v>
      </c>
      <c r="K2027" s="4">
        <v>13</v>
      </c>
    </row>
    <row r="2028" spans="1:11">
      <c r="A2028" s="4" t="s">
        <v>5944</v>
      </c>
      <c r="B2028" s="4">
        <v>2018</v>
      </c>
      <c r="C2028" s="24">
        <v>43050</v>
      </c>
      <c r="D2028" s="4" t="s">
        <v>5879</v>
      </c>
      <c r="E2028" s="4" t="s">
        <v>595</v>
      </c>
      <c r="F2028" s="4">
        <v>1</v>
      </c>
      <c r="G2028" s="4">
        <v>5</v>
      </c>
      <c r="H2028" s="4" t="s">
        <v>43</v>
      </c>
      <c r="I2028" s="4" t="s">
        <v>44</v>
      </c>
      <c r="J2028" s="4">
        <v>25</v>
      </c>
      <c r="K2028" s="4">
        <v>11</v>
      </c>
    </row>
    <row r="2029" spans="1:11">
      <c r="A2029" s="4" t="s">
        <v>5944</v>
      </c>
      <c r="B2029" s="4">
        <v>2018</v>
      </c>
      <c r="C2029" s="24">
        <v>43050</v>
      </c>
      <c r="D2029" s="4" t="s">
        <v>5879</v>
      </c>
      <c r="E2029" s="4" t="s">
        <v>595</v>
      </c>
      <c r="F2029" s="4">
        <v>1</v>
      </c>
      <c r="G2029" s="4">
        <v>6</v>
      </c>
      <c r="H2029" s="4" t="s">
        <v>39</v>
      </c>
      <c r="I2029" s="4" t="s">
        <v>40</v>
      </c>
      <c r="J2029" s="4">
        <v>23.2</v>
      </c>
      <c r="K2029" s="4">
        <v>17</v>
      </c>
    </row>
    <row r="2030" spans="1:11">
      <c r="A2030" s="4" t="s">
        <v>5944</v>
      </c>
      <c r="B2030" s="4">
        <v>2018</v>
      </c>
      <c r="C2030" s="24">
        <v>43050</v>
      </c>
      <c r="D2030" s="4" t="s">
        <v>5879</v>
      </c>
      <c r="E2030" s="4" t="s">
        <v>595</v>
      </c>
      <c r="F2030" s="4">
        <v>1</v>
      </c>
      <c r="G2030" s="4">
        <v>7</v>
      </c>
      <c r="H2030" s="4" t="s">
        <v>140</v>
      </c>
      <c r="I2030" s="4" t="s">
        <v>29</v>
      </c>
      <c r="J2030" s="4">
        <v>20.5</v>
      </c>
      <c r="K2030" s="4">
        <v>10</v>
      </c>
    </row>
    <row r="2031" spans="1:11">
      <c r="A2031" s="4" t="s">
        <v>5944</v>
      </c>
      <c r="B2031" s="4">
        <v>2018</v>
      </c>
      <c r="C2031" s="24">
        <v>43050</v>
      </c>
      <c r="D2031" s="4" t="s">
        <v>5879</v>
      </c>
      <c r="E2031" s="4" t="s">
        <v>595</v>
      </c>
      <c r="F2031" s="4">
        <v>2</v>
      </c>
      <c r="G2031" s="4">
        <v>1</v>
      </c>
      <c r="H2031" s="4" t="s">
        <v>34</v>
      </c>
      <c r="I2031" s="4" t="s">
        <v>19</v>
      </c>
      <c r="J2031" s="4">
        <v>30.3</v>
      </c>
      <c r="K2031" s="4">
        <v>3</v>
      </c>
    </row>
    <row r="2032" spans="1:11">
      <c r="A2032" s="4" t="s">
        <v>5944</v>
      </c>
      <c r="B2032" s="4">
        <v>2018</v>
      </c>
      <c r="C2032" s="24">
        <v>43050</v>
      </c>
      <c r="D2032" s="4" t="s">
        <v>5879</v>
      </c>
      <c r="E2032" s="4" t="s">
        <v>595</v>
      </c>
      <c r="F2032" s="4">
        <v>2</v>
      </c>
      <c r="G2032" s="4">
        <v>2</v>
      </c>
      <c r="H2032" s="4" t="s">
        <v>136</v>
      </c>
      <c r="I2032" s="4" t="s">
        <v>25</v>
      </c>
      <c r="J2032" s="4">
        <v>24.8</v>
      </c>
      <c r="K2032" s="4">
        <v>8</v>
      </c>
    </row>
    <row r="2033" spans="1:11">
      <c r="A2033" s="4" t="s">
        <v>5944</v>
      </c>
      <c r="B2033" s="4">
        <v>2018</v>
      </c>
      <c r="C2033" s="24">
        <v>43050</v>
      </c>
      <c r="D2033" s="4" t="s">
        <v>5879</v>
      </c>
      <c r="E2033" s="4" t="s">
        <v>595</v>
      </c>
      <c r="F2033" s="4">
        <v>2</v>
      </c>
      <c r="G2033" s="4">
        <v>3</v>
      </c>
      <c r="H2033" s="4" t="s">
        <v>50</v>
      </c>
      <c r="I2033" s="4" t="s">
        <v>51</v>
      </c>
      <c r="J2033" s="4">
        <v>21.1</v>
      </c>
      <c r="K2033" s="4">
        <v>13</v>
      </c>
    </row>
    <row r="2034" spans="1:11">
      <c r="A2034" s="4" t="s">
        <v>5944</v>
      </c>
      <c r="B2034" s="4">
        <v>2018</v>
      </c>
      <c r="C2034" s="24">
        <v>43050</v>
      </c>
      <c r="D2034" s="4" t="s">
        <v>5879</v>
      </c>
      <c r="E2034" s="4" t="s">
        <v>595</v>
      </c>
      <c r="F2034" s="4">
        <v>2</v>
      </c>
      <c r="G2034" s="4">
        <v>4</v>
      </c>
      <c r="H2034" s="4" t="s">
        <v>5883</v>
      </c>
      <c r="I2034" s="4" t="s">
        <v>49</v>
      </c>
      <c r="J2034" s="4">
        <v>19.399999999999999</v>
      </c>
      <c r="K2034" s="4">
        <v>13</v>
      </c>
    </row>
    <row r="2035" spans="1:11">
      <c r="A2035" s="4" t="s">
        <v>5944</v>
      </c>
      <c r="B2035" s="4">
        <v>2018</v>
      </c>
      <c r="C2035" s="24">
        <v>43050</v>
      </c>
      <c r="D2035" s="4" t="s">
        <v>5879</v>
      </c>
      <c r="E2035" s="4" t="s">
        <v>595</v>
      </c>
      <c r="F2035" s="4">
        <v>2</v>
      </c>
      <c r="G2035" s="4">
        <v>5</v>
      </c>
      <c r="H2035" s="4" t="s">
        <v>97</v>
      </c>
      <c r="I2035" s="4" t="s">
        <v>40</v>
      </c>
      <c r="J2035" s="4">
        <v>23.8</v>
      </c>
      <c r="K2035" s="4">
        <v>9</v>
      </c>
    </row>
    <row r="2036" spans="1:11">
      <c r="A2036" s="4" t="s">
        <v>5944</v>
      </c>
      <c r="B2036" s="4">
        <v>2018</v>
      </c>
      <c r="C2036" s="24">
        <v>43050</v>
      </c>
      <c r="D2036" s="4" t="s">
        <v>5879</v>
      </c>
      <c r="E2036" s="4" t="s">
        <v>595</v>
      </c>
      <c r="F2036" s="4">
        <v>2</v>
      </c>
      <c r="G2036" s="4">
        <v>6</v>
      </c>
      <c r="H2036" s="4" t="s">
        <v>5926</v>
      </c>
      <c r="I2036" s="4" t="s">
        <v>59</v>
      </c>
      <c r="J2036" s="4">
        <v>21.3</v>
      </c>
      <c r="K2036" s="4">
        <v>25</v>
      </c>
    </row>
    <row r="2037" spans="1:11">
      <c r="A2037" s="4" t="s">
        <v>5944</v>
      </c>
      <c r="B2037" s="4">
        <v>2018</v>
      </c>
      <c r="C2037" s="24">
        <v>43050</v>
      </c>
      <c r="D2037" s="4" t="s">
        <v>5879</v>
      </c>
      <c r="E2037" s="4" t="s">
        <v>595</v>
      </c>
      <c r="F2037" s="4">
        <v>2</v>
      </c>
      <c r="G2037" s="4">
        <v>7</v>
      </c>
      <c r="H2037" s="4" t="s">
        <v>95</v>
      </c>
      <c r="I2037" s="4" t="s">
        <v>38</v>
      </c>
      <c r="J2037" s="4">
        <v>20</v>
      </c>
      <c r="K2037" s="4">
        <v>17</v>
      </c>
    </row>
    <row r="2038" spans="1:11">
      <c r="A2038" s="4" t="s">
        <v>5944</v>
      </c>
      <c r="B2038" s="4">
        <v>2018</v>
      </c>
      <c r="C2038" s="24">
        <v>43050</v>
      </c>
      <c r="D2038" s="4" t="s">
        <v>5879</v>
      </c>
      <c r="E2038" s="4" t="s">
        <v>595</v>
      </c>
      <c r="F2038" s="4">
        <v>3</v>
      </c>
      <c r="G2038" s="4">
        <v>1</v>
      </c>
      <c r="H2038" s="4" t="s">
        <v>111</v>
      </c>
      <c r="I2038" s="4" t="s">
        <v>121</v>
      </c>
      <c r="J2038" s="4">
        <v>24.8</v>
      </c>
      <c r="K2038" s="4">
        <v>7</v>
      </c>
    </row>
    <row r="2039" spans="1:11">
      <c r="A2039" s="4" t="s">
        <v>5944</v>
      </c>
      <c r="B2039" s="4">
        <v>2018</v>
      </c>
      <c r="C2039" s="24">
        <v>43050</v>
      </c>
      <c r="D2039" s="4" t="s">
        <v>5879</v>
      </c>
      <c r="E2039" s="4" t="s">
        <v>595</v>
      </c>
      <c r="F2039" s="4">
        <v>3</v>
      </c>
      <c r="G2039" s="4">
        <v>2</v>
      </c>
      <c r="H2039" s="4" t="s">
        <v>78</v>
      </c>
      <c r="I2039" s="4" t="s">
        <v>19</v>
      </c>
      <c r="J2039" s="4">
        <v>26.5</v>
      </c>
      <c r="K2039" s="4">
        <v>2</v>
      </c>
    </row>
    <row r="2040" spans="1:11">
      <c r="A2040" s="4" t="s">
        <v>5944</v>
      </c>
      <c r="B2040" s="4">
        <v>2018</v>
      </c>
      <c r="C2040" s="24">
        <v>43050</v>
      </c>
      <c r="D2040" s="4" t="s">
        <v>5879</v>
      </c>
      <c r="E2040" s="4" t="s">
        <v>595</v>
      </c>
      <c r="F2040" s="4">
        <v>3</v>
      </c>
      <c r="G2040" s="4">
        <v>3</v>
      </c>
      <c r="H2040" s="4" t="s">
        <v>184</v>
      </c>
      <c r="I2040" s="4" t="s">
        <v>65</v>
      </c>
      <c r="J2040" s="4">
        <v>20.2</v>
      </c>
      <c r="K2040" s="4">
        <v>25</v>
      </c>
    </row>
    <row r="2041" spans="1:11">
      <c r="A2041" s="4" t="s">
        <v>5944</v>
      </c>
      <c r="B2041" s="4">
        <v>2018</v>
      </c>
      <c r="C2041" s="24">
        <v>43050</v>
      </c>
      <c r="D2041" s="4" t="s">
        <v>5879</v>
      </c>
      <c r="E2041" s="4" t="s">
        <v>595</v>
      </c>
      <c r="F2041" s="4">
        <v>3</v>
      </c>
      <c r="G2041" s="4">
        <v>4</v>
      </c>
      <c r="H2041" s="4" t="s">
        <v>99</v>
      </c>
      <c r="I2041" s="4" t="s">
        <v>67</v>
      </c>
      <c r="J2041" s="4">
        <v>26.3</v>
      </c>
      <c r="K2041" s="4">
        <v>21</v>
      </c>
    </row>
    <row r="2042" spans="1:11">
      <c r="A2042" s="4" t="s">
        <v>5944</v>
      </c>
      <c r="B2042" s="4">
        <v>2018</v>
      </c>
      <c r="C2042" s="24">
        <v>43050</v>
      </c>
      <c r="D2042" s="4" t="s">
        <v>5879</v>
      </c>
      <c r="E2042" s="4" t="s">
        <v>595</v>
      </c>
      <c r="F2042" s="4">
        <v>3</v>
      </c>
      <c r="G2042" s="4">
        <v>5</v>
      </c>
      <c r="H2042" s="4" t="s">
        <v>332</v>
      </c>
      <c r="I2042" s="4" t="s">
        <v>56</v>
      </c>
      <c r="J2042" s="4">
        <v>25.5</v>
      </c>
      <c r="K2042" s="4">
        <v>17</v>
      </c>
    </row>
    <row r="2043" spans="1:11">
      <c r="A2043" s="4" t="s">
        <v>5944</v>
      </c>
      <c r="B2043" s="4">
        <v>2018</v>
      </c>
      <c r="C2043" s="24">
        <v>43050</v>
      </c>
      <c r="D2043" s="4" t="s">
        <v>5879</v>
      </c>
      <c r="E2043" s="4" t="s">
        <v>595</v>
      </c>
      <c r="F2043" s="4">
        <v>3</v>
      </c>
      <c r="G2043" s="4">
        <v>6</v>
      </c>
      <c r="H2043" s="4" t="s">
        <v>5931</v>
      </c>
      <c r="I2043" s="4" t="s">
        <v>40</v>
      </c>
      <c r="J2043" s="4">
        <v>26.8</v>
      </c>
      <c r="K2043" s="4">
        <v>12</v>
      </c>
    </row>
    <row r="2044" spans="1:11">
      <c r="A2044" s="4" t="s">
        <v>5944</v>
      </c>
      <c r="B2044" s="4">
        <v>2018</v>
      </c>
      <c r="C2044" s="24">
        <v>43050</v>
      </c>
      <c r="D2044" s="4" t="s">
        <v>5879</v>
      </c>
      <c r="E2044" s="4" t="s">
        <v>595</v>
      </c>
      <c r="F2044" s="4">
        <v>3</v>
      </c>
      <c r="G2044" s="4">
        <v>7</v>
      </c>
      <c r="H2044" s="4" t="s">
        <v>5918</v>
      </c>
      <c r="I2044" s="4" t="s">
        <v>38</v>
      </c>
      <c r="J2044" s="4">
        <v>19.100000000000001</v>
      </c>
      <c r="K2044" s="4">
        <v>25</v>
      </c>
    </row>
    <row r="2045" spans="1:11">
      <c r="A2045" s="4" t="s">
        <v>5944</v>
      </c>
      <c r="B2045" s="4">
        <v>2018</v>
      </c>
      <c r="C2045" s="24">
        <v>43050</v>
      </c>
      <c r="D2045" s="4" t="s">
        <v>5879</v>
      </c>
      <c r="E2045" s="4" t="s">
        <v>595</v>
      </c>
      <c r="F2045" s="4">
        <v>4</v>
      </c>
      <c r="G2045" s="4">
        <v>1</v>
      </c>
      <c r="H2045" s="4" t="s">
        <v>135</v>
      </c>
      <c r="I2045" s="4" t="s">
        <v>36</v>
      </c>
      <c r="J2045" s="4">
        <v>27</v>
      </c>
      <c r="K2045" s="4">
        <v>5</v>
      </c>
    </row>
    <row r="2046" spans="1:11">
      <c r="A2046" s="4" t="s">
        <v>5944</v>
      </c>
      <c r="B2046" s="4">
        <v>2018</v>
      </c>
      <c r="C2046" s="24">
        <v>43050</v>
      </c>
      <c r="D2046" s="4" t="s">
        <v>5879</v>
      </c>
      <c r="E2046" s="4" t="s">
        <v>595</v>
      </c>
      <c r="F2046" s="4">
        <v>4</v>
      </c>
      <c r="G2046" s="4">
        <v>2</v>
      </c>
      <c r="H2046" s="4" t="s">
        <v>170</v>
      </c>
      <c r="I2046" s="4" t="s">
        <v>59</v>
      </c>
      <c r="J2046" s="4">
        <v>28.7</v>
      </c>
      <c r="K2046" s="4"/>
    </row>
    <row r="2047" spans="1:11">
      <c r="A2047" s="4" t="s">
        <v>5944</v>
      </c>
      <c r="B2047" s="4">
        <v>2018</v>
      </c>
      <c r="C2047" s="24">
        <v>43050</v>
      </c>
      <c r="D2047" s="4" t="s">
        <v>5879</v>
      </c>
      <c r="E2047" s="4" t="s">
        <v>595</v>
      </c>
      <c r="F2047" s="4">
        <v>4</v>
      </c>
      <c r="G2047" s="4">
        <v>3</v>
      </c>
      <c r="H2047" s="4" t="s">
        <v>5929</v>
      </c>
      <c r="I2047" s="4" t="s">
        <v>25</v>
      </c>
      <c r="J2047" s="4">
        <v>29.2</v>
      </c>
      <c r="K2047" s="4">
        <v>17</v>
      </c>
    </row>
    <row r="2048" spans="1:11">
      <c r="A2048" s="4" t="s">
        <v>5944</v>
      </c>
      <c r="B2048" s="4">
        <v>2018</v>
      </c>
      <c r="C2048" s="24">
        <v>43050</v>
      </c>
      <c r="D2048" s="4" t="s">
        <v>5879</v>
      </c>
      <c r="E2048" s="4" t="s">
        <v>595</v>
      </c>
      <c r="F2048" s="4">
        <v>4</v>
      </c>
      <c r="G2048" s="4">
        <v>4</v>
      </c>
      <c r="H2048" s="4" t="s">
        <v>5917</v>
      </c>
      <c r="I2048" s="4" t="s">
        <v>17</v>
      </c>
      <c r="J2048" s="4">
        <v>29.6</v>
      </c>
      <c r="K2048" s="4">
        <v>13</v>
      </c>
    </row>
    <row r="2049" spans="1:11">
      <c r="A2049" s="4" t="s">
        <v>5944</v>
      </c>
      <c r="B2049" s="4">
        <v>2018</v>
      </c>
      <c r="C2049" s="24">
        <v>43050</v>
      </c>
      <c r="D2049" s="4" t="s">
        <v>5879</v>
      </c>
      <c r="E2049" s="4" t="s">
        <v>595</v>
      </c>
      <c r="F2049" s="4">
        <v>4</v>
      </c>
      <c r="G2049" s="4">
        <v>5</v>
      </c>
      <c r="H2049" s="4" t="s">
        <v>60</v>
      </c>
      <c r="I2049" s="4" t="s">
        <v>61</v>
      </c>
      <c r="J2049" s="4">
        <v>29.3</v>
      </c>
      <c r="K2049" s="4">
        <v>21</v>
      </c>
    </row>
    <row r="2050" spans="1:11">
      <c r="A2050" s="4" t="s">
        <v>5944</v>
      </c>
      <c r="B2050" s="4">
        <v>2018</v>
      </c>
      <c r="C2050" s="24">
        <v>43050</v>
      </c>
      <c r="D2050" s="4" t="s">
        <v>5879</v>
      </c>
      <c r="E2050" s="4" t="s">
        <v>595</v>
      </c>
      <c r="F2050" s="4">
        <v>4</v>
      </c>
      <c r="G2050" s="4">
        <v>6</v>
      </c>
      <c r="H2050" s="4" t="s">
        <v>189</v>
      </c>
      <c r="I2050" s="4" t="s">
        <v>190</v>
      </c>
      <c r="J2050" s="4">
        <v>22.7</v>
      </c>
      <c r="K2050" s="4">
        <v>21</v>
      </c>
    </row>
    <row r="2051" spans="1:11">
      <c r="A2051" s="4" t="s">
        <v>5944</v>
      </c>
      <c r="B2051" s="4">
        <v>2018</v>
      </c>
      <c r="C2051" s="24">
        <v>43050</v>
      </c>
      <c r="D2051" s="4" t="s">
        <v>5879</v>
      </c>
      <c r="E2051" s="4" t="s">
        <v>5868</v>
      </c>
      <c r="F2051" s="4">
        <v>1</v>
      </c>
      <c r="G2051" s="4">
        <v>1</v>
      </c>
      <c r="H2051" s="4" t="s">
        <v>140</v>
      </c>
      <c r="I2051" s="4" t="s">
        <v>29</v>
      </c>
      <c r="J2051" s="4">
        <v>20.5</v>
      </c>
      <c r="K2051" s="4">
        <v>10</v>
      </c>
    </row>
    <row r="2052" spans="1:11">
      <c r="A2052" s="4" t="s">
        <v>5944</v>
      </c>
      <c r="B2052" s="4">
        <v>2018</v>
      </c>
      <c r="C2052" s="24">
        <v>43050</v>
      </c>
      <c r="D2052" s="4" t="s">
        <v>5879</v>
      </c>
      <c r="E2052" s="4" t="s">
        <v>5868</v>
      </c>
      <c r="F2052" s="4">
        <v>1</v>
      </c>
      <c r="G2052" s="4">
        <v>2</v>
      </c>
      <c r="H2052" s="4" t="s">
        <v>5917</v>
      </c>
      <c r="I2052" s="4" t="s">
        <v>17</v>
      </c>
      <c r="J2052" s="4">
        <v>29.6</v>
      </c>
      <c r="K2052" s="4">
        <v>13</v>
      </c>
    </row>
    <row r="2053" spans="1:11">
      <c r="A2053" s="4" t="s">
        <v>5944</v>
      </c>
      <c r="B2053" s="4">
        <v>2018</v>
      </c>
      <c r="C2053" s="24">
        <v>43050</v>
      </c>
      <c r="D2053" s="4" t="s">
        <v>5879</v>
      </c>
      <c r="E2053" s="4" t="s">
        <v>5868</v>
      </c>
      <c r="F2053" s="4">
        <v>1</v>
      </c>
      <c r="G2053" s="4">
        <v>3</v>
      </c>
      <c r="H2053" s="4" t="s">
        <v>332</v>
      </c>
      <c r="I2053" s="4" t="s">
        <v>56</v>
      </c>
      <c r="J2053" s="4">
        <v>25.5</v>
      </c>
      <c r="K2053" s="4">
        <v>17</v>
      </c>
    </row>
    <row r="2054" spans="1:11">
      <c r="A2054" s="4" t="s">
        <v>5944</v>
      </c>
      <c r="B2054" s="4">
        <v>2018</v>
      </c>
      <c r="C2054" s="24">
        <v>43050</v>
      </c>
      <c r="D2054" s="4" t="s">
        <v>5879</v>
      </c>
      <c r="E2054" s="4" t="s">
        <v>5868</v>
      </c>
      <c r="F2054" s="4">
        <v>1</v>
      </c>
      <c r="G2054" s="4">
        <v>4</v>
      </c>
      <c r="H2054" s="4" t="s">
        <v>187</v>
      </c>
      <c r="I2054" s="4" t="s">
        <v>47</v>
      </c>
      <c r="J2054" s="4">
        <v>20.8</v>
      </c>
      <c r="K2054" s="4">
        <v>21</v>
      </c>
    </row>
    <row r="2055" spans="1:11">
      <c r="A2055" s="4" t="s">
        <v>5944</v>
      </c>
      <c r="B2055" s="4">
        <v>2018</v>
      </c>
      <c r="C2055" s="24">
        <v>43050</v>
      </c>
      <c r="D2055" s="4" t="s">
        <v>5879</v>
      </c>
      <c r="E2055" s="4" t="s">
        <v>5868</v>
      </c>
      <c r="F2055" s="4">
        <v>1</v>
      </c>
      <c r="G2055" s="4">
        <v>5</v>
      </c>
      <c r="H2055" s="4" t="s">
        <v>5926</v>
      </c>
      <c r="I2055" s="4" t="s">
        <v>59</v>
      </c>
      <c r="J2055" s="4">
        <v>21.3</v>
      </c>
      <c r="K2055" s="4">
        <v>25</v>
      </c>
    </row>
    <row r="2056" spans="1:11">
      <c r="A2056" s="4" t="s">
        <v>5944</v>
      </c>
      <c r="B2056" s="4">
        <v>2018</v>
      </c>
      <c r="C2056" s="24">
        <v>43050</v>
      </c>
      <c r="D2056" s="4" t="s">
        <v>5879</v>
      </c>
      <c r="E2056" s="4" t="s">
        <v>5868</v>
      </c>
      <c r="F2056" s="4">
        <v>2</v>
      </c>
      <c r="G2056" s="4">
        <v>1</v>
      </c>
      <c r="H2056" s="4" t="s">
        <v>43</v>
      </c>
      <c r="I2056" s="4" t="s">
        <v>44</v>
      </c>
      <c r="J2056" s="4">
        <v>25</v>
      </c>
      <c r="K2056" s="4">
        <v>11</v>
      </c>
    </row>
    <row r="2057" spans="1:11">
      <c r="A2057" s="4" t="s">
        <v>5944</v>
      </c>
      <c r="B2057" s="4">
        <v>2018</v>
      </c>
      <c r="C2057" s="24">
        <v>43050</v>
      </c>
      <c r="D2057" s="4" t="s">
        <v>5879</v>
      </c>
      <c r="E2057" s="4" t="s">
        <v>5868</v>
      </c>
      <c r="F2057" s="4">
        <v>2</v>
      </c>
      <c r="G2057" s="4">
        <v>2</v>
      </c>
      <c r="H2057" s="4" t="s">
        <v>50</v>
      </c>
      <c r="I2057" s="4" t="s">
        <v>51</v>
      </c>
      <c r="J2057" s="4">
        <v>21.1</v>
      </c>
      <c r="K2057" s="4">
        <v>13</v>
      </c>
    </row>
    <row r="2058" spans="1:11">
      <c r="A2058" s="4" t="s">
        <v>5944</v>
      </c>
      <c r="B2058" s="4">
        <v>2018</v>
      </c>
      <c r="C2058" s="24">
        <v>43050</v>
      </c>
      <c r="D2058" s="4" t="s">
        <v>5879</v>
      </c>
      <c r="E2058" s="4" t="s">
        <v>5868</v>
      </c>
      <c r="F2058" s="4">
        <v>2</v>
      </c>
      <c r="G2058" s="4">
        <v>3</v>
      </c>
      <c r="H2058" s="4" t="s">
        <v>39</v>
      </c>
      <c r="I2058" s="4" t="s">
        <v>40</v>
      </c>
      <c r="J2058" s="4">
        <v>23.2</v>
      </c>
      <c r="K2058" s="4">
        <v>17</v>
      </c>
    </row>
    <row r="2059" spans="1:11">
      <c r="A2059" s="4" t="s">
        <v>5944</v>
      </c>
      <c r="B2059" s="4">
        <v>2018</v>
      </c>
      <c r="C2059" s="24">
        <v>43050</v>
      </c>
      <c r="D2059" s="4" t="s">
        <v>5879</v>
      </c>
      <c r="E2059" s="4" t="s">
        <v>5868</v>
      </c>
      <c r="F2059" s="4">
        <v>2</v>
      </c>
      <c r="G2059" s="4">
        <v>4</v>
      </c>
      <c r="H2059" s="4" t="s">
        <v>99</v>
      </c>
      <c r="I2059" s="4" t="s">
        <v>67</v>
      </c>
      <c r="J2059" s="4">
        <v>26.3</v>
      </c>
      <c r="K2059" s="4">
        <v>21</v>
      </c>
    </row>
    <row r="2060" spans="1:11">
      <c r="A2060" s="4" t="s">
        <v>5944</v>
      </c>
      <c r="B2060" s="4">
        <v>2018</v>
      </c>
      <c r="C2060" s="24">
        <v>43050</v>
      </c>
      <c r="D2060" s="4" t="s">
        <v>5879</v>
      </c>
      <c r="E2060" s="4" t="s">
        <v>5868</v>
      </c>
      <c r="F2060" s="4">
        <v>2</v>
      </c>
      <c r="G2060" s="4">
        <v>5</v>
      </c>
      <c r="H2060" s="4" t="s">
        <v>5918</v>
      </c>
      <c r="I2060" s="4" t="s">
        <v>38</v>
      </c>
      <c r="J2060" s="4">
        <v>19.100000000000001</v>
      </c>
      <c r="K2060" s="4">
        <v>25</v>
      </c>
    </row>
    <row r="2061" spans="1:11">
      <c r="A2061" s="4" t="s">
        <v>5944</v>
      </c>
      <c r="B2061" s="4">
        <v>2018</v>
      </c>
      <c r="C2061" s="24">
        <v>43050</v>
      </c>
      <c r="D2061" s="4" t="s">
        <v>5879</v>
      </c>
      <c r="E2061" s="4" t="s">
        <v>5868</v>
      </c>
      <c r="F2061" s="4">
        <v>3</v>
      </c>
      <c r="G2061" s="4">
        <v>1</v>
      </c>
      <c r="H2061" s="4" t="s">
        <v>97</v>
      </c>
      <c r="I2061" s="4" t="s">
        <v>40</v>
      </c>
      <c r="J2061" s="4">
        <v>23.8</v>
      </c>
      <c r="K2061" s="4">
        <v>9</v>
      </c>
    </row>
    <row r="2062" spans="1:11">
      <c r="A2062" s="4" t="s">
        <v>5944</v>
      </c>
      <c r="B2062" s="4">
        <v>2018</v>
      </c>
      <c r="C2062" s="24">
        <v>43050</v>
      </c>
      <c r="D2062" s="4" t="s">
        <v>5879</v>
      </c>
      <c r="E2062" s="4" t="s">
        <v>5868</v>
      </c>
      <c r="F2062" s="4">
        <v>3</v>
      </c>
      <c r="G2062" s="4">
        <v>2</v>
      </c>
      <c r="H2062" s="4" t="s">
        <v>5883</v>
      </c>
      <c r="I2062" s="4" t="s">
        <v>49</v>
      </c>
      <c r="J2062" s="4">
        <v>19.399999999999999</v>
      </c>
      <c r="K2062" s="4">
        <v>13</v>
      </c>
    </row>
    <row r="2063" spans="1:11">
      <c r="A2063" s="4" t="s">
        <v>5944</v>
      </c>
      <c r="B2063" s="4">
        <v>2018</v>
      </c>
      <c r="C2063" s="24">
        <v>43050</v>
      </c>
      <c r="D2063" s="4" t="s">
        <v>5879</v>
      </c>
      <c r="E2063" s="4" t="s">
        <v>5868</v>
      </c>
      <c r="F2063" s="4">
        <v>3</v>
      </c>
      <c r="G2063" s="4">
        <v>3</v>
      </c>
      <c r="H2063" s="4" t="s">
        <v>95</v>
      </c>
      <c r="I2063" s="4" t="s">
        <v>38</v>
      </c>
      <c r="J2063" s="4">
        <v>20</v>
      </c>
      <c r="K2063" s="4">
        <v>17</v>
      </c>
    </row>
    <row r="2064" spans="1:11">
      <c r="A2064" s="4" t="s">
        <v>5944</v>
      </c>
      <c r="B2064" s="4">
        <v>2018</v>
      </c>
      <c r="C2064" s="24">
        <v>43050</v>
      </c>
      <c r="D2064" s="4" t="s">
        <v>5879</v>
      </c>
      <c r="E2064" s="4" t="s">
        <v>5868</v>
      </c>
      <c r="F2064" s="4">
        <v>3</v>
      </c>
      <c r="G2064" s="4">
        <v>4</v>
      </c>
      <c r="H2064" s="4" t="s">
        <v>189</v>
      </c>
      <c r="I2064" s="4" t="s">
        <v>190</v>
      </c>
      <c r="J2064" s="4">
        <v>22.7</v>
      </c>
      <c r="K2064" s="4">
        <v>21</v>
      </c>
    </row>
    <row r="2065" spans="1:11">
      <c r="A2065" s="4" t="s">
        <v>5944</v>
      </c>
      <c r="B2065" s="4">
        <v>2018</v>
      </c>
      <c r="C2065" s="24">
        <v>43050</v>
      </c>
      <c r="D2065" s="4" t="s">
        <v>5879</v>
      </c>
      <c r="E2065" s="4" t="s">
        <v>5868</v>
      </c>
      <c r="F2065" s="4">
        <v>3</v>
      </c>
      <c r="G2065" s="4">
        <v>5</v>
      </c>
      <c r="H2065" s="4" t="s">
        <v>184</v>
      </c>
      <c r="I2065" s="4" t="s">
        <v>65</v>
      </c>
      <c r="J2065" s="4">
        <v>20.2</v>
      </c>
      <c r="K2065" s="4">
        <v>15</v>
      </c>
    </row>
    <row r="2066" spans="1:11">
      <c r="A2066" s="4" t="s">
        <v>5944</v>
      </c>
      <c r="B2066" s="4">
        <v>2018</v>
      </c>
      <c r="C2066" s="24">
        <v>43050</v>
      </c>
      <c r="D2066" s="4" t="s">
        <v>5879</v>
      </c>
      <c r="E2066" s="4" t="s">
        <v>5868</v>
      </c>
      <c r="F2066" s="4">
        <v>4</v>
      </c>
      <c r="G2066" s="4">
        <v>1</v>
      </c>
      <c r="H2066" s="4" t="s">
        <v>5931</v>
      </c>
      <c r="I2066" s="4" t="s">
        <v>40</v>
      </c>
      <c r="J2066" s="4">
        <v>26.8</v>
      </c>
      <c r="K2066" s="4">
        <v>12</v>
      </c>
    </row>
    <row r="2067" spans="1:11">
      <c r="A2067" s="4" t="s">
        <v>5944</v>
      </c>
      <c r="B2067" s="4">
        <v>2018</v>
      </c>
      <c r="C2067" s="24">
        <v>43050</v>
      </c>
      <c r="D2067" s="4" t="s">
        <v>5879</v>
      </c>
      <c r="E2067" s="4" t="s">
        <v>5868</v>
      </c>
      <c r="F2067" s="4">
        <v>4</v>
      </c>
      <c r="G2067" s="4">
        <v>2</v>
      </c>
      <c r="H2067" s="4" t="s">
        <v>5856</v>
      </c>
      <c r="I2067" s="4" t="s">
        <v>53</v>
      </c>
      <c r="J2067" s="4">
        <v>20.8</v>
      </c>
      <c r="K2067" s="4">
        <v>13</v>
      </c>
    </row>
    <row r="2068" spans="1:11">
      <c r="A2068" s="4" t="s">
        <v>5944</v>
      </c>
      <c r="B2068" s="4">
        <v>2018</v>
      </c>
      <c r="C2068" s="24">
        <v>43050</v>
      </c>
      <c r="D2068" s="4" t="s">
        <v>5879</v>
      </c>
      <c r="E2068" s="4" t="s">
        <v>5868</v>
      </c>
      <c r="F2068" s="4">
        <v>4</v>
      </c>
      <c r="G2068" s="4">
        <v>3</v>
      </c>
      <c r="H2068" s="4" t="s">
        <v>5929</v>
      </c>
      <c r="I2068" s="4" t="s">
        <v>25</v>
      </c>
      <c r="J2068" s="4">
        <v>29.2</v>
      </c>
      <c r="K2068" s="4">
        <v>17</v>
      </c>
    </row>
    <row r="2069" spans="1:11">
      <c r="A2069" s="4" t="s">
        <v>5944</v>
      </c>
      <c r="B2069" s="4">
        <v>2018</v>
      </c>
      <c r="C2069" s="24">
        <v>43050</v>
      </c>
      <c r="D2069" s="4" t="s">
        <v>5879</v>
      </c>
      <c r="E2069" s="4" t="s">
        <v>5868</v>
      </c>
      <c r="F2069" s="4">
        <v>4</v>
      </c>
      <c r="G2069" s="4">
        <v>4</v>
      </c>
      <c r="H2069" s="4" t="s">
        <v>60</v>
      </c>
      <c r="I2069" s="4" t="s">
        <v>61</v>
      </c>
      <c r="J2069" s="4">
        <v>29.3</v>
      </c>
      <c r="K2069" s="4">
        <v>21</v>
      </c>
    </row>
    <row r="2070" spans="1:11">
      <c r="A2070" s="4" t="s">
        <v>5944</v>
      </c>
      <c r="B2070" s="4">
        <v>2018</v>
      </c>
      <c r="C2070" s="24">
        <v>43050</v>
      </c>
      <c r="D2070" s="4" t="s">
        <v>5879</v>
      </c>
      <c r="E2070" s="4" t="s">
        <v>5869</v>
      </c>
      <c r="F2070" s="4">
        <v>1</v>
      </c>
      <c r="G2070" s="4">
        <v>1</v>
      </c>
      <c r="H2070" s="4" t="s">
        <v>5930</v>
      </c>
      <c r="I2070" s="4" t="s">
        <v>15</v>
      </c>
      <c r="J2070" s="4">
        <v>27</v>
      </c>
      <c r="K2070" s="4">
        <v>1</v>
      </c>
    </row>
    <row r="2071" spans="1:11">
      <c r="A2071" s="4" t="s">
        <v>5944</v>
      </c>
      <c r="B2071" s="4">
        <v>2018</v>
      </c>
      <c r="C2071" s="24">
        <v>43050</v>
      </c>
      <c r="D2071" s="4" t="s">
        <v>5879</v>
      </c>
      <c r="E2071" s="4" t="s">
        <v>5869</v>
      </c>
      <c r="F2071" s="4">
        <v>1</v>
      </c>
      <c r="G2071" s="4">
        <v>2</v>
      </c>
      <c r="H2071" s="4" t="s">
        <v>135</v>
      </c>
      <c r="I2071" s="4" t="s">
        <v>36</v>
      </c>
      <c r="J2071" s="4">
        <v>27</v>
      </c>
      <c r="K2071" s="4">
        <v>5</v>
      </c>
    </row>
    <row r="2072" spans="1:11">
      <c r="A2072" s="4" t="s">
        <v>5944</v>
      </c>
      <c r="B2072" s="4">
        <v>2018</v>
      </c>
      <c r="C2072" s="24">
        <v>43050</v>
      </c>
      <c r="D2072" s="4" t="s">
        <v>5879</v>
      </c>
      <c r="E2072" s="4" t="s">
        <v>5869</v>
      </c>
      <c r="F2072" s="4">
        <v>1</v>
      </c>
      <c r="G2072" s="4">
        <v>3</v>
      </c>
      <c r="H2072" s="4" t="s">
        <v>78</v>
      </c>
      <c r="I2072" s="4" t="s">
        <v>19</v>
      </c>
      <c r="J2072" s="4">
        <v>26.5</v>
      </c>
      <c r="K2072" s="4">
        <v>2</v>
      </c>
    </row>
    <row r="2073" spans="1:11">
      <c r="A2073" s="4" t="s">
        <v>5944</v>
      </c>
      <c r="B2073" s="4">
        <v>2018</v>
      </c>
      <c r="C2073" s="24">
        <v>43050</v>
      </c>
      <c r="D2073" s="4" t="s">
        <v>5879</v>
      </c>
      <c r="E2073" s="4" t="s">
        <v>5869</v>
      </c>
      <c r="F2073" s="4">
        <v>1</v>
      </c>
      <c r="G2073" s="4">
        <v>4</v>
      </c>
      <c r="H2073" s="4" t="s">
        <v>140</v>
      </c>
      <c r="I2073" s="4" t="s">
        <v>29</v>
      </c>
      <c r="J2073" s="4">
        <v>20.5</v>
      </c>
      <c r="K2073" s="4">
        <v>10</v>
      </c>
    </row>
    <row r="2074" spans="1:11">
      <c r="A2074" s="4" t="s">
        <v>5944</v>
      </c>
      <c r="B2074" s="4">
        <v>2018</v>
      </c>
      <c r="C2074" s="24">
        <v>43050</v>
      </c>
      <c r="D2074" s="4" t="s">
        <v>5879</v>
      </c>
      <c r="E2074" s="4" t="s">
        <v>5869</v>
      </c>
      <c r="F2074" s="4">
        <v>1</v>
      </c>
      <c r="G2074" s="4">
        <v>5</v>
      </c>
      <c r="H2074" s="4" t="s">
        <v>136</v>
      </c>
      <c r="I2074" s="4" t="s">
        <v>25</v>
      </c>
      <c r="J2074" s="4">
        <v>24.8</v>
      </c>
      <c r="K2074" s="4">
        <v>8</v>
      </c>
    </row>
    <row r="2075" spans="1:11">
      <c r="A2075" s="4" t="s">
        <v>5944</v>
      </c>
      <c r="B2075" s="4">
        <v>2018</v>
      </c>
      <c r="C2075" s="24">
        <v>43050</v>
      </c>
      <c r="D2075" s="4" t="s">
        <v>5879</v>
      </c>
      <c r="E2075" s="4" t="s">
        <v>5869</v>
      </c>
      <c r="F2075" s="4">
        <v>1</v>
      </c>
      <c r="G2075" s="4">
        <v>6</v>
      </c>
      <c r="H2075" s="4" t="s">
        <v>5931</v>
      </c>
      <c r="I2075" s="4" t="s">
        <v>40</v>
      </c>
      <c r="J2075" s="4">
        <v>26.8</v>
      </c>
      <c r="K2075" s="4">
        <v>12</v>
      </c>
    </row>
    <row r="2076" spans="1:11">
      <c r="A2076" s="4" t="s">
        <v>5944</v>
      </c>
      <c r="B2076" s="4">
        <v>2018</v>
      </c>
      <c r="C2076" s="24">
        <v>43050</v>
      </c>
      <c r="D2076" s="4" t="s">
        <v>5879</v>
      </c>
      <c r="E2076" s="4" t="s">
        <v>5869</v>
      </c>
      <c r="F2076" s="4">
        <v>2</v>
      </c>
      <c r="G2076" s="4">
        <v>1</v>
      </c>
      <c r="H2076" s="4" t="s">
        <v>5882</v>
      </c>
      <c r="I2076" s="4" t="s">
        <v>123</v>
      </c>
      <c r="J2076" s="4">
        <v>34.9</v>
      </c>
      <c r="K2076" s="4">
        <v>4</v>
      </c>
    </row>
    <row r="2077" spans="1:11">
      <c r="A2077" s="4" t="s">
        <v>5944</v>
      </c>
      <c r="B2077" s="4">
        <v>2018</v>
      </c>
      <c r="C2077" s="24">
        <v>43050</v>
      </c>
      <c r="D2077" s="4" t="s">
        <v>5879</v>
      </c>
      <c r="E2077" s="4" t="s">
        <v>5869</v>
      </c>
      <c r="F2077" s="4">
        <v>2</v>
      </c>
      <c r="G2077" s="4">
        <v>2</v>
      </c>
      <c r="H2077" s="4" t="s">
        <v>170</v>
      </c>
      <c r="I2077" s="4" t="s">
        <v>59</v>
      </c>
      <c r="J2077" s="4">
        <v>28.7</v>
      </c>
      <c r="K2077" s="4"/>
    </row>
    <row r="2078" spans="1:11">
      <c r="A2078" s="4" t="s">
        <v>5944</v>
      </c>
      <c r="B2078" s="4">
        <v>2018</v>
      </c>
      <c r="C2078" s="24">
        <v>43050</v>
      </c>
      <c r="D2078" s="4" t="s">
        <v>5879</v>
      </c>
      <c r="E2078" s="4" t="s">
        <v>5869</v>
      </c>
      <c r="F2078" s="4">
        <v>2</v>
      </c>
      <c r="G2078" s="4">
        <v>3</v>
      </c>
      <c r="H2078" s="4" t="s">
        <v>34</v>
      </c>
      <c r="I2078" s="4" t="s">
        <v>19</v>
      </c>
      <c r="J2078" s="4">
        <v>30.3</v>
      </c>
      <c r="K2078" s="4">
        <v>3</v>
      </c>
    </row>
    <row r="2079" spans="1:11">
      <c r="A2079" s="4" t="s">
        <v>5944</v>
      </c>
      <c r="B2079" s="4">
        <v>2018</v>
      </c>
      <c r="C2079" s="24">
        <v>43050</v>
      </c>
      <c r="D2079" s="4" t="s">
        <v>5879</v>
      </c>
      <c r="E2079" s="4" t="s">
        <v>5869</v>
      </c>
      <c r="F2079" s="4">
        <v>2</v>
      </c>
      <c r="G2079" s="4">
        <v>4</v>
      </c>
      <c r="H2079" s="4" t="s">
        <v>43</v>
      </c>
      <c r="I2079" s="4" t="s">
        <v>44</v>
      </c>
      <c r="J2079" s="4">
        <v>25</v>
      </c>
      <c r="K2079" s="4">
        <v>11</v>
      </c>
    </row>
    <row r="2080" spans="1:11">
      <c r="A2080" s="4" t="s">
        <v>5944</v>
      </c>
      <c r="B2080" s="4">
        <v>2018</v>
      </c>
      <c r="C2080" s="24">
        <v>43050</v>
      </c>
      <c r="D2080" s="4" t="s">
        <v>5879</v>
      </c>
      <c r="E2080" s="4" t="s">
        <v>5869</v>
      </c>
      <c r="F2080" s="4">
        <v>2</v>
      </c>
      <c r="G2080" s="4">
        <v>5</v>
      </c>
      <c r="H2080" s="4" t="s">
        <v>111</v>
      </c>
      <c r="I2080" s="4" t="s">
        <v>121</v>
      </c>
      <c r="J2080" s="4">
        <v>24.8</v>
      </c>
      <c r="K2080" s="4">
        <v>7</v>
      </c>
    </row>
    <row r="2081" spans="1:11">
      <c r="A2081" s="4" t="s">
        <v>5944</v>
      </c>
      <c r="B2081" s="4">
        <v>2018</v>
      </c>
      <c r="C2081" s="24">
        <v>43050</v>
      </c>
      <c r="D2081" s="4" t="s">
        <v>5879</v>
      </c>
      <c r="E2081" s="4" t="s">
        <v>5869</v>
      </c>
      <c r="F2081" s="4">
        <v>2</v>
      </c>
      <c r="G2081" s="4">
        <v>6</v>
      </c>
      <c r="H2081" s="4" t="s">
        <v>97</v>
      </c>
      <c r="I2081" s="4" t="s">
        <v>40</v>
      </c>
      <c r="J2081" s="4">
        <v>23.8</v>
      </c>
      <c r="K2081" s="4">
        <v>9</v>
      </c>
    </row>
    <row r="2082" spans="1:11">
      <c r="A2082" s="4" t="s">
        <v>5944</v>
      </c>
      <c r="B2082" s="4">
        <v>2018</v>
      </c>
      <c r="C2082" s="24">
        <v>43050</v>
      </c>
      <c r="D2082" s="4" t="s">
        <v>5879</v>
      </c>
      <c r="E2082" s="4" t="s">
        <v>383</v>
      </c>
      <c r="F2082" s="4">
        <v>1</v>
      </c>
      <c r="G2082" s="4">
        <v>1</v>
      </c>
      <c r="H2082" s="4" t="s">
        <v>5930</v>
      </c>
      <c r="I2082" s="4" t="s">
        <v>15</v>
      </c>
      <c r="J2082" s="4">
        <v>27</v>
      </c>
      <c r="K2082" s="4">
        <v>1</v>
      </c>
    </row>
    <row r="2083" spans="1:11">
      <c r="A2083" s="4" t="s">
        <v>5944</v>
      </c>
      <c r="B2083" s="4">
        <v>2018</v>
      </c>
      <c r="C2083" s="24">
        <v>43050</v>
      </c>
      <c r="D2083" s="4" t="s">
        <v>5879</v>
      </c>
      <c r="E2083" s="4" t="s">
        <v>383</v>
      </c>
      <c r="F2083" s="4">
        <v>1</v>
      </c>
      <c r="G2083" s="4">
        <v>2</v>
      </c>
      <c r="H2083" s="4" t="s">
        <v>78</v>
      </c>
      <c r="I2083" s="4" t="s">
        <v>19</v>
      </c>
      <c r="J2083" s="4">
        <v>26.5</v>
      </c>
      <c r="K2083" s="4">
        <v>2</v>
      </c>
    </row>
    <row r="2084" spans="1:11">
      <c r="A2084" s="4" t="s">
        <v>5944</v>
      </c>
      <c r="B2084" s="4">
        <v>2018</v>
      </c>
      <c r="C2084" s="24">
        <v>43050</v>
      </c>
      <c r="D2084" s="4" t="s">
        <v>5879</v>
      </c>
      <c r="E2084" s="4" t="s">
        <v>383</v>
      </c>
      <c r="F2084" s="4">
        <v>1</v>
      </c>
      <c r="G2084" s="4">
        <v>3</v>
      </c>
      <c r="H2084" s="4" t="s">
        <v>34</v>
      </c>
      <c r="I2084" s="4" t="s">
        <v>19</v>
      </c>
      <c r="J2084" s="4">
        <v>30.3</v>
      </c>
      <c r="K2084" s="4">
        <v>3</v>
      </c>
    </row>
    <row r="2085" spans="1:11">
      <c r="A2085" s="4" t="s">
        <v>5944</v>
      </c>
      <c r="B2085" s="4">
        <v>2018</v>
      </c>
      <c r="C2085" s="24">
        <v>43050</v>
      </c>
      <c r="D2085" s="4" t="s">
        <v>5879</v>
      </c>
      <c r="E2085" s="4" t="s">
        <v>383</v>
      </c>
      <c r="F2085" s="4">
        <v>1</v>
      </c>
      <c r="G2085" s="4">
        <v>4</v>
      </c>
      <c r="H2085" s="4" t="s">
        <v>5882</v>
      </c>
      <c r="I2085" s="4" t="s">
        <v>123</v>
      </c>
      <c r="J2085" s="4">
        <v>34.9</v>
      </c>
      <c r="K2085" s="4">
        <v>4</v>
      </c>
    </row>
    <row r="2086" spans="1:11">
      <c r="A2086" s="4" t="s">
        <v>5944</v>
      </c>
      <c r="B2086" s="4">
        <v>2018</v>
      </c>
      <c r="C2086" s="24">
        <v>43050</v>
      </c>
      <c r="D2086" s="4" t="s">
        <v>5879</v>
      </c>
      <c r="E2086" s="4" t="s">
        <v>383</v>
      </c>
      <c r="F2086" s="4">
        <v>1</v>
      </c>
      <c r="G2086" s="4">
        <v>5</v>
      </c>
      <c r="H2086" s="4" t="s">
        <v>135</v>
      </c>
      <c r="I2086" s="4" t="s">
        <v>36</v>
      </c>
      <c r="J2086" s="4">
        <v>27</v>
      </c>
      <c r="K2086" s="4">
        <v>5</v>
      </c>
    </row>
    <row r="2087" spans="1:11">
      <c r="A2087" s="4" t="s">
        <v>5944</v>
      </c>
      <c r="B2087" s="4">
        <v>2018</v>
      </c>
      <c r="C2087" s="24">
        <v>43050</v>
      </c>
      <c r="D2087" s="4" t="s">
        <v>5879</v>
      </c>
      <c r="E2087" s="4" t="s">
        <v>383</v>
      </c>
      <c r="F2087" s="4">
        <v>1</v>
      </c>
      <c r="G2087" s="4">
        <v>6</v>
      </c>
      <c r="H2087" s="4" t="s">
        <v>170</v>
      </c>
      <c r="I2087" s="4" t="s">
        <v>59</v>
      </c>
      <c r="J2087" s="4">
        <v>28.7</v>
      </c>
      <c r="K2087" s="4"/>
    </row>
    <row r="2088" spans="1:11">
      <c r="A2088" s="4" t="s">
        <v>5944</v>
      </c>
      <c r="B2088" s="4">
        <v>2018</v>
      </c>
      <c r="C2088" s="24">
        <v>43050</v>
      </c>
      <c r="D2088" s="4" t="s">
        <v>5879</v>
      </c>
      <c r="E2088" s="4" t="s">
        <v>383</v>
      </c>
      <c r="F2088" s="4">
        <v>2</v>
      </c>
      <c r="G2088" s="4">
        <v>1</v>
      </c>
      <c r="H2088" s="4" t="s">
        <v>111</v>
      </c>
      <c r="I2088" s="4" t="s">
        <v>121</v>
      </c>
      <c r="J2088" s="4">
        <v>24.8</v>
      </c>
      <c r="K2088" s="4">
        <v>7</v>
      </c>
    </row>
    <row r="2089" spans="1:11">
      <c r="A2089" s="4" t="s">
        <v>5944</v>
      </c>
      <c r="B2089" s="4">
        <v>2018</v>
      </c>
      <c r="C2089" s="24">
        <v>43050</v>
      </c>
      <c r="D2089" s="4" t="s">
        <v>5879</v>
      </c>
      <c r="E2089" s="4" t="s">
        <v>383</v>
      </c>
      <c r="F2089" s="4">
        <v>2</v>
      </c>
      <c r="G2089" s="4">
        <v>2</v>
      </c>
      <c r="H2089" s="4" t="s">
        <v>136</v>
      </c>
      <c r="I2089" s="4" t="s">
        <v>25</v>
      </c>
      <c r="J2089" s="4">
        <v>24.8</v>
      </c>
      <c r="K2089" s="4">
        <v>8</v>
      </c>
    </row>
    <row r="2090" spans="1:11">
      <c r="A2090" s="4" t="s">
        <v>5944</v>
      </c>
      <c r="B2090" s="4">
        <v>2018</v>
      </c>
      <c r="C2090" s="24">
        <v>43050</v>
      </c>
      <c r="D2090" s="4" t="s">
        <v>5879</v>
      </c>
      <c r="E2090" s="4" t="s">
        <v>383</v>
      </c>
      <c r="F2090" s="4">
        <v>2</v>
      </c>
      <c r="G2090" s="4">
        <v>3</v>
      </c>
      <c r="H2090" s="4" t="s">
        <v>97</v>
      </c>
      <c r="I2090" s="4" t="s">
        <v>40</v>
      </c>
      <c r="J2090" s="4">
        <v>23.8</v>
      </c>
      <c r="K2090" s="4">
        <v>9</v>
      </c>
    </row>
    <row r="2091" spans="1:11">
      <c r="A2091" s="4" t="s">
        <v>5944</v>
      </c>
      <c r="B2091" s="4">
        <v>2018</v>
      </c>
      <c r="C2091" s="24">
        <v>43050</v>
      </c>
      <c r="D2091" s="4" t="s">
        <v>5879</v>
      </c>
      <c r="E2091" s="4" t="s">
        <v>383</v>
      </c>
      <c r="F2091" s="4">
        <v>2</v>
      </c>
      <c r="G2091" s="4">
        <v>4</v>
      </c>
      <c r="H2091" s="4" t="s">
        <v>140</v>
      </c>
      <c r="I2091" s="4" t="s">
        <v>29</v>
      </c>
      <c r="J2091" s="4">
        <v>20.5</v>
      </c>
      <c r="K2091" s="4">
        <v>10</v>
      </c>
    </row>
    <row r="2092" spans="1:11">
      <c r="A2092" s="4" t="s">
        <v>5944</v>
      </c>
      <c r="B2092" s="4">
        <v>2018</v>
      </c>
      <c r="C2092" s="24">
        <v>43050</v>
      </c>
      <c r="D2092" s="4" t="s">
        <v>5879</v>
      </c>
      <c r="E2092" s="4" t="s">
        <v>383</v>
      </c>
      <c r="F2092" s="4">
        <v>2</v>
      </c>
      <c r="G2092" s="4">
        <v>5</v>
      </c>
      <c r="H2092" s="4" t="s">
        <v>43</v>
      </c>
      <c r="I2092" s="4" t="s">
        <v>44</v>
      </c>
      <c r="J2092" s="4">
        <v>25</v>
      </c>
      <c r="K2092" s="4">
        <v>11</v>
      </c>
    </row>
    <row r="2093" spans="1:11">
      <c r="A2093" s="4" t="s">
        <v>5944</v>
      </c>
      <c r="B2093" s="4">
        <v>2018</v>
      </c>
      <c r="C2093" s="24">
        <v>43050</v>
      </c>
      <c r="D2093" s="4" t="s">
        <v>5879</v>
      </c>
      <c r="E2093" s="4" t="s">
        <v>383</v>
      </c>
      <c r="F2093" s="4">
        <v>2</v>
      </c>
      <c r="G2093" s="4">
        <v>6</v>
      </c>
      <c r="H2093" s="4" t="s">
        <v>5931</v>
      </c>
      <c r="I2093" s="4" t="s">
        <v>40</v>
      </c>
      <c r="J2093" s="4">
        <v>26.8</v>
      </c>
      <c r="K2093" s="4">
        <v>12</v>
      </c>
    </row>
    <row r="2094" spans="1:11">
      <c r="A2094" s="4" t="s">
        <v>176</v>
      </c>
      <c r="B2094" s="4">
        <v>2018</v>
      </c>
      <c r="C2094" s="24">
        <v>43044</v>
      </c>
      <c r="D2094" s="4" t="s">
        <v>5879</v>
      </c>
      <c r="E2094" s="4" t="s">
        <v>595</v>
      </c>
      <c r="F2094" s="4">
        <v>1</v>
      </c>
      <c r="G2094" s="4">
        <v>1</v>
      </c>
      <c r="H2094" s="4" t="s">
        <v>16</v>
      </c>
      <c r="I2094" s="4" t="s">
        <v>17</v>
      </c>
      <c r="J2094" s="4">
        <v>18.5</v>
      </c>
      <c r="K2094" s="4">
        <v>6</v>
      </c>
    </row>
    <row r="2095" spans="1:11">
      <c r="A2095" s="4" t="s">
        <v>176</v>
      </c>
      <c r="B2095" s="4">
        <v>2018</v>
      </c>
      <c r="C2095" s="24">
        <v>43044</v>
      </c>
      <c r="D2095" s="4" t="s">
        <v>5879</v>
      </c>
      <c r="E2095" s="4" t="s">
        <v>595</v>
      </c>
      <c r="F2095" s="4">
        <v>1</v>
      </c>
      <c r="G2095" s="4">
        <v>2</v>
      </c>
      <c r="H2095" s="4" t="s">
        <v>5883</v>
      </c>
      <c r="I2095" s="4" t="s">
        <v>49</v>
      </c>
      <c r="J2095" s="4">
        <v>19.399999999999999</v>
      </c>
      <c r="K2095" s="4">
        <v>9</v>
      </c>
    </row>
    <row r="2096" spans="1:11">
      <c r="A2096" s="4" t="s">
        <v>176</v>
      </c>
      <c r="B2096" s="4">
        <v>2018</v>
      </c>
      <c r="C2096" s="24">
        <v>43044</v>
      </c>
      <c r="D2096" s="4" t="s">
        <v>5879</v>
      </c>
      <c r="E2096" s="4" t="s">
        <v>595</v>
      </c>
      <c r="F2096" s="4">
        <v>1</v>
      </c>
      <c r="G2096" s="4">
        <v>3</v>
      </c>
      <c r="H2096" s="4" t="s">
        <v>20</v>
      </c>
      <c r="I2096" s="4" t="s">
        <v>21</v>
      </c>
      <c r="J2096" s="4">
        <v>22.2</v>
      </c>
      <c r="K2096" s="4">
        <v>13</v>
      </c>
    </row>
    <row r="2097" spans="1:11">
      <c r="A2097" s="4" t="s">
        <v>176</v>
      </c>
      <c r="B2097" s="4">
        <v>2018</v>
      </c>
      <c r="C2097" s="24">
        <v>43044</v>
      </c>
      <c r="D2097" s="4" t="s">
        <v>5879</v>
      </c>
      <c r="E2097" s="4" t="s">
        <v>595</v>
      </c>
      <c r="F2097" s="4">
        <v>1</v>
      </c>
      <c r="G2097" s="4">
        <v>4</v>
      </c>
      <c r="H2097" s="4" t="s">
        <v>5926</v>
      </c>
      <c r="I2097" s="4" t="s">
        <v>59</v>
      </c>
      <c r="J2097" s="4">
        <v>21.3</v>
      </c>
      <c r="K2097" s="4">
        <v>17</v>
      </c>
    </row>
    <row r="2098" spans="1:11">
      <c r="A2098" s="4" t="s">
        <v>176</v>
      </c>
      <c r="B2098" s="4">
        <v>2018</v>
      </c>
      <c r="C2098" s="24">
        <v>43044</v>
      </c>
      <c r="D2098" s="4" t="s">
        <v>5879</v>
      </c>
      <c r="E2098" s="4" t="s">
        <v>595</v>
      </c>
      <c r="F2098" s="4">
        <v>1</v>
      </c>
      <c r="G2098" s="4">
        <v>5</v>
      </c>
      <c r="H2098" s="4" t="s">
        <v>95</v>
      </c>
      <c r="I2098" s="4" t="s">
        <v>38</v>
      </c>
      <c r="J2098" s="4">
        <v>20</v>
      </c>
      <c r="K2098" s="4">
        <v>13</v>
      </c>
    </row>
    <row r="2099" spans="1:11">
      <c r="A2099" s="4" t="s">
        <v>176</v>
      </c>
      <c r="B2099" s="4">
        <v>2018</v>
      </c>
      <c r="C2099" s="24">
        <v>43044</v>
      </c>
      <c r="D2099" s="4" t="s">
        <v>5879</v>
      </c>
      <c r="E2099" s="4" t="s">
        <v>595</v>
      </c>
      <c r="F2099" s="4">
        <v>1</v>
      </c>
      <c r="G2099" s="4">
        <v>6</v>
      </c>
      <c r="H2099" s="4" t="s">
        <v>34</v>
      </c>
      <c r="I2099" s="4" t="s">
        <v>19</v>
      </c>
      <c r="J2099" s="4">
        <v>30.2</v>
      </c>
      <c r="K2099" s="4">
        <v>8</v>
      </c>
    </row>
    <row r="2100" spans="1:11">
      <c r="A2100" s="4" t="s">
        <v>176</v>
      </c>
      <c r="B2100" s="4">
        <v>2018</v>
      </c>
      <c r="C2100" s="24">
        <v>43044</v>
      </c>
      <c r="D2100" s="4" t="s">
        <v>5879</v>
      </c>
      <c r="E2100" s="4" t="s">
        <v>595</v>
      </c>
      <c r="F2100" s="4">
        <v>1</v>
      </c>
      <c r="G2100" s="4">
        <v>7</v>
      </c>
      <c r="H2100" s="4" t="s">
        <v>83</v>
      </c>
      <c r="I2100" s="4" t="s">
        <v>67</v>
      </c>
      <c r="J2100" s="4">
        <v>25.2</v>
      </c>
      <c r="K2100" s="4">
        <v>21</v>
      </c>
    </row>
    <row r="2101" spans="1:11">
      <c r="A2101" s="4" t="s">
        <v>176</v>
      </c>
      <c r="B2101" s="4">
        <v>2018</v>
      </c>
      <c r="C2101" s="24">
        <v>43044</v>
      </c>
      <c r="D2101" s="4" t="s">
        <v>5879</v>
      </c>
      <c r="E2101" s="4" t="s">
        <v>595</v>
      </c>
      <c r="F2101" s="4">
        <v>2</v>
      </c>
      <c r="G2101" s="4">
        <v>1</v>
      </c>
      <c r="H2101" s="4" t="s">
        <v>150</v>
      </c>
      <c r="I2101" s="4" t="s">
        <v>31</v>
      </c>
      <c r="J2101" s="4">
        <v>29.3</v>
      </c>
      <c r="K2101" s="4">
        <v>6</v>
      </c>
    </row>
    <row r="2102" spans="1:11">
      <c r="A2102" s="4" t="s">
        <v>176</v>
      </c>
      <c r="B2102" s="4">
        <v>2018</v>
      </c>
      <c r="C2102" s="24">
        <v>43044</v>
      </c>
      <c r="D2102" s="4" t="s">
        <v>5879</v>
      </c>
      <c r="E2102" s="4" t="s">
        <v>595</v>
      </c>
      <c r="F2102" s="4">
        <v>2</v>
      </c>
      <c r="G2102" s="4">
        <v>2</v>
      </c>
      <c r="H2102" s="4" t="s">
        <v>97</v>
      </c>
      <c r="I2102" s="4" t="s">
        <v>40</v>
      </c>
      <c r="J2102" s="4">
        <v>23.8</v>
      </c>
      <c r="K2102" s="4">
        <v>7</v>
      </c>
    </row>
    <row r="2103" spans="1:11">
      <c r="A2103" s="4" t="s">
        <v>176</v>
      </c>
      <c r="B2103" s="4">
        <v>2018</v>
      </c>
      <c r="C2103" s="24">
        <v>43044</v>
      </c>
      <c r="D2103" s="4" t="s">
        <v>5879</v>
      </c>
      <c r="E2103" s="4" t="s">
        <v>595</v>
      </c>
      <c r="F2103" s="4">
        <v>2</v>
      </c>
      <c r="G2103" s="4">
        <v>3</v>
      </c>
      <c r="H2103" s="4" t="s">
        <v>5929</v>
      </c>
      <c r="I2103" s="4" t="s">
        <v>25</v>
      </c>
      <c r="J2103" s="4">
        <v>29.2</v>
      </c>
      <c r="K2103" s="4">
        <v>17</v>
      </c>
    </row>
    <row r="2104" spans="1:11">
      <c r="A2104" s="4" t="s">
        <v>176</v>
      </c>
      <c r="B2104" s="4">
        <v>2018</v>
      </c>
      <c r="C2104" s="24">
        <v>43044</v>
      </c>
      <c r="D2104" s="4" t="s">
        <v>5879</v>
      </c>
      <c r="E2104" s="4" t="s">
        <v>595</v>
      </c>
      <c r="F2104" s="4">
        <v>2</v>
      </c>
      <c r="G2104" s="4">
        <v>4</v>
      </c>
      <c r="H2104" s="4" t="s">
        <v>135</v>
      </c>
      <c r="I2104" s="4" t="s">
        <v>36</v>
      </c>
      <c r="J2104" s="4">
        <v>26.9</v>
      </c>
      <c r="K2104" s="4">
        <v>3</v>
      </c>
    </row>
    <row r="2105" spans="1:11">
      <c r="A2105" s="4" t="s">
        <v>176</v>
      </c>
      <c r="B2105" s="4">
        <v>2018</v>
      </c>
      <c r="C2105" s="24">
        <v>43044</v>
      </c>
      <c r="D2105" s="4" t="s">
        <v>5879</v>
      </c>
      <c r="E2105" s="4" t="s">
        <v>595</v>
      </c>
      <c r="F2105" s="4">
        <v>2</v>
      </c>
      <c r="G2105" s="4">
        <v>5</v>
      </c>
      <c r="H2105" s="4" t="s">
        <v>187</v>
      </c>
      <c r="I2105" s="4" t="s">
        <v>47</v>
      </c>
      <c r="J2105" s="4">
        <v>20.7</v>
      </c>
      <c r="K2105" s="4">
        <v>21</v>
      </c>
    </row>
    <row r="2106" spans="1:11">
      <c r="A2106" s="4" t="s">
        <v>176</v>
      </c>
      <c r="B2106" s="4">
        <v>2018</v>
      </c>
      <c r="C2106" s="24">
        <v>43044</v>
      </c>
      <c r="D2106" s="4" t="s">
        <v>5879</v>
      </c>
      <c r="E2106" s="4" t="s">
        <v>595</v>
      </c>
      <c r="F2106" s="4">
        <v>2</v>
      </c>
      <c r="G2106" s="4">
        <v>6</v>
      </c>
      <c r="H2106" s="4" t="s">
        <v>113</v>
      </c>
      <c r="I2106" s="4" t="s">
        <v>121</v>
      </c>
      <c r="J2106" s="4">
        <v>23</v>
      </c>
      <c r="K2106" s="4">
        <v>2</v>
      </c>
    </row>
    <row r="2107" spans="1:11">
      <c r="A2107" s="4" t="s">
        <v>176</v>
      </c>
      <c r="B2107" s="4">
        <v>2018</v>
      </c>
      <c r="C2107" s="24">
        <v>43044</v>
      </c>
      <c r="D2107" s="4" t="s">
        <v>5879</v>
      </c>
      <c r="E2107" s="4" t="s">
        <v>595</v>
      </c>
      <c r="F2107" s="4">
        <v>3</v>
      </c>
      <c r="G2107" s="4">
        <v>1</v>
      </c>
      <c r="H2107" s="4" t="s">
        <v>78</v>
      </c>
      <c r="I2107" s="4" t="s">
        <v>19</v>
      </c>
      <c r="J2107" s="4">
        <v>26.5</v>
      </c>
      <c r="K2107" s="4">
        <v>4</v>
      </c>
    </row>
    <row r="2108" spans="1:11">
      <c r="A2108" s="4" t="s">
        <v>176</v>
      </c>
      <c r="B2108" s="4">
        <v>2018</v>
      </c>
      <c r="C2108" s="24">
        <v>43044</v>
      </c>
      <c r="D2108" s="4" t="s">
        <v>5879</v>
      </c>
      <c r="E2108" s="4" t="s">
        <v>595</v>
      </c>
      <c r="F2108" s="4">
        <v>3</v>
      </c>
      <c r="G2108" s="4">
        <v>2</v>
      </c>
      <c r="H2108" s="4" t="s">
        <v>140</v>
      </c>
      <c r="I2108" s="4" t="s">
        <v>29</v>
      </c>
      <c r="J2108" s="4">
        <v>20.5</v>
      </c>
      <c r="K2108" s="4">
        <v>12</v>
      </c>
    </row>
    <row r="2109" spans="1:11">
      <c r="A2109" s="4" t="s">
        <v>176</v>
      </c>
      <c r="B2109" s="4">
        <v>2018</v>
      </c>
      <c r="C2109" s="24">
        <v>43044</v>
      </c>
      <c r="D2109" s="4" t="s">
        <v>5879</v>
      </c>
      <c r="E2109" s="4" t="s">
        <v>595</v>
      </c>
      <c r="F2109" s="4">
        <v>3</v>
      </c>
      <c r="G2109" s="4">
        <v>3</v>
      </c>
      <c r="H2109" s="4" t="s">
        <v>136</v>
      </c>
      <c r="I2109" s="4" t="s">
        <v>25</v>
      </c>
      <c r="J2109" s="4">
        <v>24.8</v>
      </c>
      <c r="K2109" s="4">
        <v>17</v>
      </c>
    </row>
    <row r="2110" spans="1:11">
      <c r="A2110" s="4" t="s">
        <v>176</v>
      </c>
      <c r="B2110" s="4">
        <v>2018</v>
      </c>
      <c r="C2110" s="24">
        <v>43044</v>
      </c>
      <c r="D2110" s="4" t="s">
        <v>5879</v>
      </c>
      <c r="E2110" s="4" t="s">
        <v>595</v>
      </c>
      <c r="F2110" s="4">
        <v>3</v>
      </c>
      <c r="G2110" s="4">
        <v>4</v>
      </c>
      <c r="H2110" s="4" t="s">
        <v>170</v>
      </c>
      <c r="I2110" s="4" t="s">
        <v>59</v>
      </c>
      <c r="J2110" s="4">
        <v>28.7</v>
      </c>
      <c r="K2110" s="4">
        <v>13</v>
      </c>
    </row>
    <row r="2111" spans="1:11">
      <c r="A2111" s="4" t="s">
        <v>176</v>
      </c>
      <c r="B2111" s="4">
        <v>2018</v>
      </c>
      <c r="C2111" s="24">
        <v>43044</v>
      </c>
      <c r="D2111" s="4" t="s">
        <v>5879</v>
      </c>
      <c r="E2111" s="4" t="s">
        <v>595</v>
      </c>
      <c r="F2111" s="4">
        <v>3</v>
      </c>
      <c r="G2111" s="4">
        <v>5</v>
      </c>
      <c r="H2111" s="4" t="s">
        <v>50</v>
      </c>
      <c r="I2111" s="4" t="s">
        <v>51</v>
      </c>
      <c r="J2111" s="4">
        <v>21.1</v>
      </c>
      <c r="K2111" s="4">
        <v>17</v>
      </c>
    </row>
    <row r="2112" spans="1:11">
      <c r="A2112" s="4" t="s">
        <v>176</v>
      </c>
      <c r="B2112" s="4">
        <v>2018</v>
      </c>
      <c r="C2112" s="24">
        <v>43044</v>
      </c>
      <c r="D2112" s="4" t="s">
        <v>5879</v>
      </c>
      <c r="E2112" s="4" t="s">
        <v>595</v>
      </c>
      <c r="F2112" s="4">
        <v>3</v>
      </c>
      <c r="G2112" s="4">
        <v>6</v>
      </c>
      <c r="H2112" s="4" t="s">
        <v>184</v>
      </c>
      <c r="I2112" s="4" t="s">
        <v>65</v>
      </c>
      <c r="J2112" s="4">
        <v>20.2</v>
      </c>
      <c r="K2112" s="4">
        <v>21</v>
      </c>
    </row>
    <row r="2113" spans="1:11">
      <c r="A2113" s="4" t="s">
        <v>176</v>
      </c>
      <c r="B2113" s="4">
        <v>2018</v>
      </c>
      <c r="C2113" s="24">
        <v>43044</v>
      </c>
      <c r="D2113" s="4" t="s">
        <v>5879</v>
      </c>
      <c r="E2113" s="4" t="s">
        <v>595</v>
      </c>
      <c r="F2113" s="4">
        <v>4</v>
      </c>
      <c r="G2113" s="4">
        <v>1</v>
      </c>
      <c r="H2113" s="4" t="s">
        <v>5930</v>
      </c>
      <c r="I2113" s="4" t="s">
        <v>15</v>
      </c>
      <c r="J2113" s="4">
        <v>27</v>
      </c>
      <c r="K2113" s="4">
        <v>1</v>
      </c>
    </row>
    <row r="2114" spans="1:11">
      <c r="A2114" s="4" t="s">
        <v>176</v>
      </c>
      <c r="B2114" s="4">
        <v>2018</v>
      </c>
      <c r="C2114" s="24">
        <v>43044</v>
      </c>
      <c r="D2114" s="4" t="s">
        <v>5879</v>
      </c>
      <c r="E2114" s="4" t="s">
        <v>595</v>
      </c>
      <c r="F2114" s="4">
        <v>4</v>
      </c>
      <c r="G2114" s="4">
        <v>2</v>
      </c>
      <c r="H2114" s="4" t="s">
        <v>5882</v>
      </c>
      <c r="I2114" s="4" t="s">
        <v>123</v>
      </c>
      <c r="J2114" s="4">
        <v>34.9</v>
      </c>
      <c r="K2114" s="4">
        <v>11</v>
      </c>
    </row>
    <row r="2115" spans="1:11">
      <c r="A2115" s="4" t="s">
        <v>176</v>
      </c>
      <c r="B2115" s="4">
        <v>2018</v>
      </c>
      <c r="C2115" s="24">
        <v>43044</v>
      </c>
      <c r="D2115" s="4" t="s">
        <v>5879</v>
      </c>
      <c r="E2115" s="4" t="s">
        <v>595</v>
      </c>
      <c r="F2115" s="4">
        <v>4</v>
      </c>
      <c r="G2115" s="4">
        <v>3</v>
      </c>
      <c r="H2115" s="4" t="s">
        <v>191</v>
      </c>
      <c r="I2115" s="4" t="s">
        <v>53</v>
      </c>
      <c r="J2115" s="4">
        <v>22.6</v>
      </c>
      <c r="K2115" s="4">
        <v>13</v>
      </c>
    </row>
    <row r="2116" spans="1:11">
      <c r="A2116" s="4" t="s">
        <v>176</v>
      </c>
      <c r="B2116" s="4">
        <v>2018</v>
      </c>
      <c r="C2116" s="24">
        <v>43044</v>
      </c>
      <c r="D2116" s="4" t="s">
        <v>5879</v>
      </c>
      <c r="E2116" s="4" t="s">
        <v>595</v>
      </c>
      <c r="F2116" s="4">
        <v>4</v>
      </c>
      <c r="G2116" s="4">
        <v>4</v>
      </c>
      <c r="H2116" s="4" t="s">
        <v>39</v>
      </c>
      <c r="I2116" s="4" t="s">
        <v>40</v>
      </c>
      <c r="J2116" s="4">
        <v>23.2</v>
      </c>
      <c r="K2116" s="4">
        <v>25</v>
      </c>
    </row>
    <row r="2117" spans="1:11">
      <c r="A2117" s="4" t="s">
        <v>176</v>
      </c>
      <c r="B2117" s="4">
        <v>2018</v>
      </c>
      <c r="C2117" s="24">
        <v>43044</v>
      </c>
      <c r="D2117" s="4" t="s">
        <v>5879</v>
      </c>
      <c r="E2117" s="4" t="s">
        <v>595</v>
      </c>
      <c r="F2117" s="4">
        <v>4</v>
      </c>
      <c r="G2117" s="4">
        <v>5</v>
      </c>
      <c r="H2117" s="4" t="s">
        <v>142</v>
      </c>
      <c r="I2117" s="4" t="s">
        <v>61</v>
      </c>
      <c r="J2117" s="4">
        <v>25.4</v>
      </c>
      <c r="K2117" s="4">
        <v>10</v>
      </c>
    </row>
    <row r="2118" spans="1:11">
      <c r="A2118" s="4" t="s">
        <v>176</v>
      </c>
      <c r="B2118" s="4">
        <v>2018</v>
      </c>
      <c r="C2118" s="24">
        <v>43044</v>
      </c>
      <c r="D2118" s="4" t="s">
        <v>5879</v>
      </c>
      <c r="E2118" s="4" t="s">
        <v>595</v>
      </c>
      <c r="F2118" s="4">
        <v>4</v>
      </c>
      <c r="G2118" s="4">
        <v>6</v>
      </c>
      <c r="H2118" s="4" t="s">
        <v>332</v>
      </c>
      <c r="I2118" s="4" t="s">
        <v>56</v>
      </c>
      <c r="J2118" s="4">
        <v>25.5</v>
      </c>
      <c r="K2118" s="4">
        <v>21</v>
      </c>
    </row>
    <row r="2119" spans="1:11">
      <c r="A2119" s="4" t="s">
        <v>176</v>
      </c>
      <c r="B2119" s="4">
        <v>2018</v>
      </c>
      <c r="C2119" s="24">
        <v>43044</v>
      </c>
      <c r="D2119" s="4" t="s">
        <v>5879</v>
      </c>
      <c r="E2119" s="4" t="s">
        <v>5868</v>
      </c>
      <c r="F2119" s="4">
        <v>1</v>
      </c>
      <c r="G2119" s="4">
        <v>1</v>
      </c>
      <c r="H2119" s="4" t="s">
        <v>113</v>
      </c>
      <c r="I2119" s="4" t="s">
        <v>121</v>
      </c>
      <c r="J2119" s="4">
        <v>23</v>
      </c>
      <c r="K2119" s="4">
        <v>2</v>
      </c>
    </row>
    <row r="2120" spans="1:11">
      <c r="A2120" s="4" t="s">
        <v>176</v>
      </c>
      <c r="B2120" s="4">
        <v>2018</v>
      </c>
      <c r="C2120" s="24">
        <v>43044</v>
      </c>
      <c r="D2120" s="4" t="s">
        <v>5879</v>
      </c>
      <c r="E2120" s="4" t="s">
        <v>5868</v>
      </c>
      <c r="F2120" s="4">
        <v>1</v>
      </c>
      <c r="G2120" s="4">
        <v>2</v>
      </c>
      <c r="H2120" s="4" t="s">
        <v>20</v>
      </c>
      <c r="I2120" s="4" t="s">
        <v>21</v>
      </c>
      <c r="J2120" s="4">
        <v>22.2</v>
      </c>
      <c r="K2120" s="4">
        <v>13</v>
      </c>
    </row>
    <row r="2121" spans="1:11">
      <c r="A2121" s="4" t="s">
        <v>176</v>
      </c>
      <c r="B2121" s="4">
        <v>2018</v>
      </c>
      <c r="C2121" s="24">
        <v>43044</v>
      </c>
      <c r="D2121" s="4" t="s">
        <v>5879</v>
      </c>
      <c r="E2121" s="4" t="s">
        <v>5868</v>
      </c>
      <c r="F2121" s="4">
        <v>1</v>
      </c>
      <c r="G2121" s="4">
        <v>3</v>
      </c>
      <c r="H2121" s="4" t="s">
        <v>50</v>
      </c>
      <c r="I2121" s="4" t="s">
        <v>51</v>
      </c>
      <c r="J2121" s="4">
        <v>21.1</v>
      </c>
      <c r="K2121" s="4">
        <v>17</v>
      </c>
    </row>
    <row r="2122" spans="1:11">
      <c r="A2122" s="4" t="s">
        <v>176</v>
      </c>
      <c r="B2122" s="4">
        <v>2018</v>
      </c>
      <c r="C2122" s="24">
        <v>43044</v>
      </c>
      <c r="D2122" s="4" t="s">
        <v>5879</v>
      </c>
      <c r="E2122" s="4" t="s">
        <v>5868</v>
      </c>
      <c r="F2122" s="4">
        <v>1</v>
      </c>
      <c r="G2122" s="4">
        <v>4</v>
      </c>
      <c r="H2122" s="4" t="s">
        <v>83</v>
      </c>
      <c r="I2122" s="4" t="s">
        <v>67</v>
      </c>
      <c r="J2122" s="4">
        <v>25.2</v>
      </c>
      <c r="K2122" s="4">
        <v>21</v>
      </c>
    </row>
    <row r="2123" spans="1:11">
      <c r="A2123" s="4" t="s">
        <v>176</v>
      </c>
      <c r="B2123" s="4">
        <v>2018</v>
      </c>
      <c r="C2123" s="24">
        <v>43044</v>
      </c>
      <c r="D2123" s="4" t="s">
        <v>5879</v>
      </c>
      <c r="E2123" s="4" t="s">
        <v>5868</v>
      </c>
      <c r="F2123" s="4">
        <v>1</v>
      </c>
      <c r="G2123" s="4">
        <v>5</v>
      </c>
      <c r="H2123" s="4" t="s">
        <v>39</v>
      </c>
      <c r="I2123" s="4" t="s">
        <v>40</v>
      </c>
      <c r="J2123" s="4">
        <v>23.2</v>
      </c>
      <c r="K2123" s="4">
        <v>25</v>
      </c>
    </row>
    <row r="2124" spans="1:11">
      <c r="A2124" s="4" t="s">
        <v>176</v>
      </c>
      <c r="B2124" s="4">
        <v>2018</v>
      </c>
      <c r="C2124" s="24">
        <v>43044</v>
      </c>
      <c r="D2124" s="4" t="s">
        <v>5879</v>
      </c>
      <c r="E2124" s="4" t="s">
        <v>5868</v>
      </c>
      <c r="F2124" s="4">
        <v>2</v>
      </c>
      <c r="G2124" s="4">
        <v>1</v>
      </c>
      <c r="H2124" s="4" t="s">
        <v>34</v>
      </c>
      <c r="I2124" s="4" t="s">
        <v>19</v>
      </c>
      <c r="J2124" s="4">
        <v>30.2</v>
      </c>
      <c r="K2124" s="4">
        <v>8</v>
      </c>
    </row>
    <row r="2125" spans="1:11">
      <c r="A2125" s="4" t="s">
        <v>176</v>
      </c>
      <c r="B2125" s="4">
        <v>2018</v>
      </c>
      <c r="C2125" s="24">
        <v>43044</v>
      </c>
      <c r="D2125" s="4" t="s">
        <v>5879</v>
      </c>
      <c r="E2125" s="4" t="s">
        <v>5868</v>
      </c>
      <c r="F2125" s="4">
        <v>2</v>
      </c>
      <c r="G2125" s="4">
        <v>2</v>
      </c>
      <c r="H2125" s="4" t="s">
        <v>170</v>
      </c>
      <c r="I2125" s="4" t="s">
        <v>59</v>
      </c>
      <c r="J2125" s="4">
        <v>28.7</v>
      </c>
      <c r="K2125" s="4">
        <v>13</v>
      </c>
    </row>
    <row r="2126" spans="1:11">
      <c r="A2126" s="4" t="s">
        <v>176</v>
      </c>
      <c r="B2126" s="4">
        <v>2018</v>
      </c>
      <c r="C2126" s="24">
        <v>43044</v>
      </c>
      <c r="D2126" s="4" t="s">
        <v>5879</v>
      </c>
      <c r="E2126" s="4" t="s">
        <v>5868</v>
      </c>
      <c r="F2126" s="4">
        <v>2</v>
      </c>
      <c r="G2126" s="4">
        <v>3</v>
      </c>
      <c r="H2126" s="4" t="s">
        <v>5929</v>
      </c>
      <c r="I2126" s="4" t="s">
        <v>25</v>
      </c>
      <c r="J2126" s="4">
        <v>29.2</v>
      </c>
      <c r="K2126" s="4">
        <v>17</v>
      </c>
    </row>
    <row r="2127" spans="1:11">
      <c r="A2127" s="4" t="s">
        <v>176</v>
      </c>
      <c r="B2127" s="4">
        <v>2018</v>
      </c>
      <c r="C2127" s="24">
        <v>43044</v>
      </c>
      <c r="D2127" s="4" t="s">
        <v>5879</v>
      </c>
      <c r="E2127" s="4" t="s">
        <v>5868</v>
      </c>
      <c r="F2127" s="4">
        <v>2</v>
      </c>
      <c r="G2127" s="4">
        <v>4</v>
      </c>
      <c r="H2127" s="4" t="s">
        <v>187</v>
      </c>
      <c r="I2127" s="4" t="s">
        <v>47</v>
      </c>
      <c r="J2127" s="4">
        <v>20.7</v>
      </c>
      <c r="K2127" s="4">
        <v>21</v>
      </c>
    </row>
    <row r="2128" spans="1:11">
      <c r="A2128" s="4" t="s">
        <v>176</v>
      </c>
      <c r="B2128" s="4">
        <v>2018</v>
      </c>
      <c r="C2128" s="24">
        <v>43044</v>
      </c>
      <c r="D2128" s="4" t="s">
        <v>5879</v>
      </c>
      <c r="E2128" s="4" t="s">
        <v>5868</v>
      </c>
      <c r="F2128" s="4">
        <v>3</v>
      </c>
      <c r="G2128" s="4">
        <v>1</v>
      </c>
      <c r="H2128" s="4" t="s">
        <v>135</v>
      </c>
      <c r="I2128" s="4" t="s">
        <v>36</v>
      </c>
      <c r="J2128" s="4">
        <v>26.9</v>
      </c>
      <c r="K2128" s="4">
        <v>3</v>
      </c>
    </row>
    <row r="2129" spans="1:11">
      <c r="A2129" s="4" t="s">
        <v>176</v>
      </c>
      <c r="B2129" s="4">
        <v>2018</v>
      </c>
      <c r="C2129" s="24">
        <v>43044</v>
      </c>
      <c r="D2129" s="4" t="s">
        <v>5879</v>
      </c>
      <c r="E2129" s="4" t="s">
        <v>5868</v>
      </c>
      <c r="F2129" s="4">
        <v>3</v>
      </c>
      <c r="G2129" s="4">
        <v>2</v>
      </c>
      <c r="H2129" s="4" t="s">
        <v>95</v>
      </c>
      <c r="I2129" s="4" t="s">
        <v>38</v>
      </c>
      <c r="J2129" s="4">
        <v>20</v>
      </c>
      <c r="K2129" s="4">
        <v>13</v>
      </c>
    </row>
    <row r="2130" spans="1:11">
      <c r="A2130" s="4" t="s">
        <v>176</v>
      </c>
      <c r="B2130" s="4">
        <v>2018</v>
      </c>
      <c r="C2130" s="24">
        <v>43044</v>
      </c>
      <c r="D2130" s="4" t="s">
        <v>5879</v>
      </c>
      <c r="E2130" s="4" t="s">
        <v>5868</v>
      </c>
      <c r="F2130" s="4">
        <v>3</v>
      </c>
      <c r="G2130" s="4">
        <v>3</v>
      </c>
      <c r="H2130" s="4" t="s">
        <v>136</v>
      </c>
      <c r="I2130" s="4" t="s">
        <v>25</v>
      </c>
      <c r="J2130" s="4">
        <v>24.8</v>
      </c>
      <c r="K2130" s="4">
        <v>17</v>
      </c>
    </row>
    <row r="2131" spans="1:11">
      <c r="A2131" s="4" t="s">
        <v>176</v>
      </c>
      <c r="B2131" s="4">
        <v>2018</v>
      </c>
      <c r="C2131" s="24">
        <v>43044</v>
      </c>
      <c r="D2131" s="4" t="s">
        <v>5879</v>
      </c>
      <c r="E2131" s="4" t="s">
        <v>5868</v>
      </c>
      <c r="F2131" s="4">
        <v>3</v>
      </c>
      <c r="G2131" s="4">
        <v>4</v>
      </c>
      <c r="H2131" s="4" t="s">
        <v>332</v>
      </c>
      <c r="I2131" s="4" t="s">
        <v>56</v>
      </c>
      <c r="J2131" s="4">
        <v>25.5</v>
      </c>
      <c r="K2131" s="4">
        <v>21</v>
      </c>
    </row>
    <row r="2132" spans="1:11">
      <c r="A2132" s="4" t="s">
        <v>176</v>
      </c>
      <c r="B2132" s="4">
        <v>2018</v>
      </c>
      <c r="C2132" s="24">
        <v>43044</v>
      </c>
      <c r="D2132" s="4" t="s">
        <v>5879</v>
      </c>
      <c r="E2132" s="4" t="s">
        <v>5868</v>
      </c>
      <c r="F2132" s="4">
        <v>4</v>
      </c>
      <c r="G2132" s="4">
        <v>1</v>
      </c>
      <c r="H2132" s="4" t="s">
        <v>142</v>
      </c>
      <c r="I2132" s="4" t="s">
        <v>61</v>
      </c>
      <c r="J2132" s="4">
        <v>25.4</v>
      </c>
      <c r="K2132" s="4">
        <v>10</v>
      </c>
    </row>
    <row r="2133" spans="1:11">
      <c r="A2133" s="4" t="s">
        <v>176</v>
      </c>
      <c r="B2133" s="4">
        <v>2018</v>
      </c>
      <c r="C2133" s="24">
        <v>43044</v>
      </c>
      <c r="D2133" s="4" t="s">
        <v>5879</v>
      </c>
      <c r="E2133" s="4" t="s">
        <v>5868</v>
      </c>
      <c r="F2133" s="4">
        <v>4</v>
      </c>
      <c r="G2133" s="4">
        <v>2</v>
      </c>
      <c r="H2133" s="4" t="s">
        <v>191</v>
      </c>
      <c r="I2133" s="4" t="s">
        <v>53</v>
      </c>
      <c r="J2133" s="4">
        <v>22.6</v>
      </c>
      <c r="K2133" s="4">
        <v>13</v>
      </c>
    </row>
    <row r="2134" spans="1:11">
      <c r="A2134" s="4" t="s">
        <v>176</v>
      </c>
      <c r="B2134" s="4">
        <v>2018</v>
      </c>
      <c r="C2134" s="24">
        <v>43044</v>
      </c>
      <c r="D2134" s="4" t="s">
        <v>5879</v>
      </c>
      <c r="E2134" s="4" t="s">
        <v>5868</v>
      </c>
      <c r="F2134" s="4">
        <v>4</v>
      </c>
      <c r="G2134" s="4">
        <v>3</v>
      </c>
      <c r="H2134" s="4" t="s">
        <v>5926</v>
      </c>
      <c r="I2134" s="4" t="s">
        <v>59</v>
      </c>
      <c r="J2134" s="4">
        <v>21.3</v>
      </c>
      <c r="K2134" s="4">
        <v>17</v>
      </c>
    </row>
    <row r="2135" spans="1:11">
      <c r="A2135" s="4" t="s">
        <v>176</v>
      </c>
      <c r="B2135" s="4">
        <v>2018</v>
      </c>
      <c r="C2135" s="24">
        <v>43044</v>
      </c>
      <c r="D2135" s="4" t="s">
        <v>5879</v>
      </c>
      <c r="E2135" s="4" t="s">
        <v>5868</v>
      </c>
      <c r="F2135" s="4">
        <v>4</v>
      </c>
      <c r="G2135" s="4">
        <v>4</v>
      </c>
      <c r="H2135" s="4" t="s">
        <v>184</v>
      </c>
      <c r="I2135" s="4" t="s">
        <v>65</v>
      </c>
      <c r="J2135" s="4">
        <v>20.2</v>
      </c>
      <c r="K2135" s="4">
        <v>21</v>
      </c>
    </row>
    <row r="2136" spans="1:11">
      <c r="A2136" s="4" t="s">
        <v>176</v>
      </c>
      <c r="B2136" s="4">
        <v>2018</v>
      </c>
      <c r="C2136" s="24">
        <v>43044</v>
      </c>
      <c r="D2136" s="4" t="s">
        <v>5879</v>
      </c>
      <c r="E2136" s="4" t="s">
        <v>5869</v>
      </c>
      <c r="F2136" s="4">
        <v>1</v>
      </c>
      <c r="G2136" s="4">
        <v>1</v>
      </c>
      <c r="H2136" s="4" t="s">
        <v>16</v>
      </c>
      <c r="I2136" s="4" t="s">
        <v>17</v>
      </c>
      <c r="J2136" s="4">
        <v>18.5</v>
      </c>
      <c r="K2136" s="4">
        <v>6</v>
      </c>
    </row>
    <row r="2137" spans="1:11">
      <c r="A2137" s="4" t="s">
        <v>176</v>
      </c>
      <c r="B2137" s="4">
        <v>2018</v>
      </c>
      <c r="C2137" s="24">
        <v>43044</v>
      </c>
      <c r="D2137" s="4" t="s">
        <v>5879</v>
      </c>
      <c r="E2137" s="4" t="s">
        <v>5869</v>
      </c>
      <c r="F2137" s="4">
        <v>1</v>
      </c>
      <c r="G2137" s="4">
        <v>2</v>
      </c>
      <c r="H2137" s="4" t="s">
        <v>5930</v>
      </c>
      <c r="I2137" s="4" t="s">
        <v>15</v>
      </c>
      <c r="J2137" s="4">
        <v>27</v>
      </c>
      <c r="K2137" s="4">
        <v>1</v>
      </c>
    </row>
    <row r="2138" spans="1:11">
      <c r="A2138" s="4" t="s">
        <v>176</v>
      </c>
      <c r="B2138" s="4">
        <v>2018</v>
      </c>
      <c r="C2138" s="24">
        <v>43044</v>
      </c>
      <c r="D2138" s="4" t="s">
        <v>5879</v>
      </c>
      <c r="E2138" s="4" t="s">
        <v>5869</v>
      </c>
      <c r="F2138" s="4">
        <v>1</v>
      </c>
      <c r="G2138" s="4">
        <v>3</v>
      </c>
      <c r="H2138" s="4" t="s">
        <v>113</v>
      </c>
      <c r="I2138" s="4" t="s">
        <v>121</v>
      </c>
      <c r="J2138" s="4">
        <v>23</v>
      </c>
      <c r="K2138" s="4">
        <v>2</v>
      </c>
    </row>
    <row r="2139" spans="1:11">
      <c r="A2139" s="4" t="s">
        <v>176</v>
      </c>
      <c r="B2139" s="4">
        <v>2018</v>
      </c>
      <c r="C2139" s="24">
        <v>43044</v>
      </c>
      <c r="D2139" s="4" t="s">
        <v>5879</v>
      </c>
      <c r="E2139" s="4" t="s">
        <v>5869</v>
      </c>
      <c r="F2139" s="4">
        <v>1</v>
      </c>
      <c r="G2139" s="4">
        <v>4</v>
      </c>
      <c r="H2139" s="4" t="s">
        <v>97</v>
      </c>
      <c r="I2139" s="4" t="s">
        <v>40</v>
      </c>
      <c r="J2139" s="4">
        <v>23.8</v>
      </c>
      <c r="K2139" s="4">
        <v>7</v>
      </c>
    </row>
    <row r="2140" spans="1:11">
      <c r="A2140" s="4" t="s">
        <v>176</v>
      </c>
      <c r="B2140" s="4">
        <v>2018</v>
      </c>
      <c r="C2140" s="24">
        <v>43044</v>
      </c>
      <c r="D2140" s="4" t="s">
        <v>5879</v>
      </c>
      <c r="E2140" s="4" t="s">
        <v>5869</v>
      </c>
      <c r="F2140" s="4">
        <v>1</v>
      </c>
      <c r="G2140" s="4">
        <v>5</v>
      </c>
      <c r="H2140" s="4" t="s">
        <v>142</v>
      </c>
      <c r="I2140" s="4" t="s">
        <v>61</v>
      </c>
      <c r="J2140" s="4">
        <v>25.4</v>
      </c>
      <c r="K2140" s="4">
        <v>10</v>
      </c>
    </row>
    <row r="2141" spans="1:11">
      <c r="A2141" s="4" t="s">
        <v>176</v>
      </c>
      <c r="B2141" s="4">
        <v>2018</v>
      </c>
      <c r="C2141" s="24">
        <v>43044</v>
      </c>
      <c r="D2141" s="4" t="s">
        <v>5879</v>
      </c>
      <c r="E2141" s="4" t="s">
        <v>5869</v>
      </c>
      <c r="F2141" s="4">
        <v>1</v>
      </c>
      <c r="G2141" s="4">
        <v>6</v>
      </c>
      <c r="H2141" s="4" t="s">
        <v>140</v>
      </c>
      <c r="I2141" s="4" t="s">
        <v>29</v>
      </c>
      <c r="J2141" s="4">
        <v>20.5</v>
      </c>
      <c r="K2141" s="4">
        <v>12</v>
      </c>
    </row>
    <row r="2142" spans="1:11">
      <c r="A2142" s="4" t="s">
        <v>176</v>
      </c>
      <c r="B2142" s="4">
        <v>2018</v>
      </c>
      <c r="C2142" s="24">
        <v>43044</v>
      </c>
      <c r="D2142" s="4" t="s">
        <v>5879</v>
      </c>
      <c r="E2142" s="4" t="s">
        <v>5869</v>
      </c>
      <c r="F2142" s="4">
        <v>2</v>
      </c>
      <c r="G2142" s="4">
        <v>1</v>
      </c>
      <c r="H2142" s="4" t="s">
        <v>135</v>
      </c>
      <c r="I2142" s="4" t="s">
        <v>36</v>
      </c>
      <c r="J2142" s="4">
        <v>26.9</v>
      </c>
      <c r="K2142" s="4">
        <v>3</v>
      </c>
    </row>
    <row r="2143" spans="1:11">
      <c r="A2143" s="4" t="s">
        <v>176</v>
      </c>
      <c r="B2143" s="4">
        <v>2018</v>
      </c>
      <c r="C2143" s="24">
        <v>43044</v>
      </c>
      <c r="D2143" s="4" t="s">
        <v>5879</v>
      </c>
      <c r="E2143" s="4" t="s">
        <v>5869</v>
      </c>
      <c r="F2143" s="4">
        <v>2</v>
      </c>
      <c r="G2143" s="4">
        <v>2</v>
      </c>
      <c r="H2143" s="4" t="s">
        <v>78</v>
      </c>
      <c r="I2143" s="4" t="s">
        <v>19</v>
      </c>
      <c r="J2143" s="4">
        <v>26.5</v>
      </c>
      <c r="K2143" s="4">
        <v>4</v>
      </c>
    </row>
    <row r="2144" spans="1:11">
      <c r="A2144" s="4" t="s">
        <v>176</v>
      </c>
      <c r="B2144" s="4">
        <v>2018</v>
      </c>
      <c r="C2144" s="24">
        <v>43044</v>
      </c>
      <c r="D2144" s="4" t="s">
        <v>5879</v>
      </c>
      <c r="E2144" s="4" t="s">
        <v>5869</v>
      </c>
      <c r="F2144" s="4">
        <v>2</v>
      </c>
      <c r="G2144" s="4">
        <v>3</v>
      </c>
      <c r="H2144" s="4" t="s">
        <v>150</v>
      </c>
      <c r="I2144" s="4" t="s">
        <v>31</v>
      </c>
      <c r="J2144" s="4">
        <v>29.3</v>
      </c>
      <c r="K2144" s="4">
        <v>6</v>
      </c>
    </row>
    <row r="2145" spans="1:11">
      <c r="A2145" s="4" t="s">
        <v>176</v>
      </c>
      <c r="B2145" s="4">
        <v>2018</v>
      </c>
      <c r="C2145" s="24">
        <v>43044</v>
      </c>
      <c r="D2145" s="4" t="s">
        <v>5879</v>
      </c>
      <c r="E2145" s="4" t="s">
        <v>5869</v>
      </c>
      <c r="F2145" s="4">
        <v>2</v>
      </c>
      <c r="G2145" s="4">
        <v>4</v>
      </c>
      <c r="H2145" s="4" t="s">
        <v>5883</v>
      </c>
      <c r="I2145" s="4" t="s">
        <v>49</v>
      </c>
      <c r="J2145" s="4">
        <v>19.399999999999999</v>
      </c>
      <c r="K2145" s="4">
        <v>9</v>
      </c>
    </row>
    <row r="2146" spans="1:11">
      <c r="A2146" s="4" t="s">
        <v>176</v>
      </c>
      <c r="B2146" s="4">
        <v>2018</v>
      </c>
      <c r="C2146" s="24">
        <v>43044</v>
      </c>
      <c r="D2146" s="4" t="s">
        <v>5879</v>
      </c>
      <c r="E2146" s="4" t="s">
        <v>5869</v>
      </c>
      <c r="F2146" s="4">
        <v>2</v>
      </c>
      <c r="G2146" s="4">
        <v>5</v>
      </c>
      <c r="H2146" s="4" t="s">
        <v>34</v>
      </c>
      <c r="I2146" s="4" t="s">
        <v>19</v>
      </c>
      <c r="J2146" s="4">
        <v>30.2</v>
      </c>
      <c r="K2146" s="4">
        <v>8</v>
      </c>
    </row>
    <row r="2147" spans="1:11">
      <c r="A2147" s="4" t="s">
        <v>176</v>
      </c>
      <c r="B2147" s="4">
        <v>2018</v>
      </c>
      <c r="C2147" s="24">
        <v>43044</v>
      </c>
      <c r="D2147" s="4" t="s">
        <v>5879</v>
      </c>
      <c r="E2147" s="4" t="s">
        <v>5869</v>
      </c>
      <c r="F2147" s="4">
        <v>2</v>
      </c>
      <c r="G2147" s="4">
        <v>6</v>
      </c>
      <c r="H2147" s="4" t="s">
        <v>5882</v>
      </c>
      <c r="I2147" s="4" t="s">
        <v>123</v>
      </c>
      <c r="J2147" s="4">
        <v>34.9</v>
      </c>
      <c r="K2147" s="4">
        <v>11</v>
      </c>
    </row>
    <row r="2148" spans="1:11">
      <c r="A2148" s="4" t="s">
        <v>176</v>
      </c>
      <c r="B2148" s="4">
        <v>2018</v>
      </c>
      <c r="C2148" s="24">
        <v>43044</v>
      </c>
      <c r="D2148" s="4" t="s">
        <v>5879</v>
      </c>
      <c r="E2148" s="4" t="s">
        <v>383</v>
      </c>
      <c r="F2148" s="4">
        <v>1</v>
      </c>
      <c r="G2148" s="4">
        <v>1</v>
      </c>
      <c r="H2148" s="4" t="s">
        <v>5930</v>
      </c>
      <c r="I2148" s="4" t="s">
        <v>15</v>
      </c>
      <c r="J2148" s="4">
        <v>27</v>
      </c>
      <c r="K2148" s="4">
        <v>1</v>
      </c>
    </row>
    <row r="2149" spans="1:11">
      <c r="A2149" s="4" t="s">
        <v>176</v>
      </c>
      <c r="B2149" s="4">
        <v>2018</v>
      </c>
      <c r="C2149" s="24">
        <v>43044</v>
      </c>
      <c r="D2149" s="4" t="s">
        <v>5879</v>
      </c>
      <c r="E2149" s="4" t="s">
        <v>383</v>
      </c>
      <c r="F2149" s="4">
        <v>1</v>
      </c>
      <c r="G2149" s="4">
        <v>2</v>
      </c>
      <c r="H2149" s="4" t="s">
        <v>113</v>
      </c>
      <c r="I2149" s="4" t="s">
        <v>121</v>
      </c>
      <c r="J2149" s="4">
        <v>23</v>
      </c>
      <c r="K2149" s="4">
        <v>2</v>
      </c>
    </row>
    <row r="2150" spans="1:11">
      <c r="A2150" s="4" t="s">
        <v>176</v>
      </c>
      <c r="B2150" s="4">
        <v>2018</v>
      </c>
      <c r="C2150" s="24">
        <v>43044</v>
      </c>
      <c r="D2150" s="4" t="s">
        <v>5879</v>
      </c>
      <c r="E2150" s="4" t="s">
        <v>383</v>
      </c>
      <c r="F2150" s="4">
        <v>1</v>
      </c>
      <c r="G2150" s="4">
        <v>3</v>
      </c>
      <c r="H2150" s="4" t="s">
        <v>135</v>
      </c>
      <c r="I2150" s="4" t="s">
        <v>36</v>
      </c>
      <c r="J2150" s="4">
        <v>26.9</v>
      </c>
      <c r="K2150" s="4">
        <v>3</v>
      </c>
    </row>
    <row r="2151" spans="1:11">
      <c r="A2151" s="4" t="s">
        <v>176</v>
      </c>
      <c r="B2151" s="4">
        <v>2018</v>
      </c>
      <c r="C2151" s="24">
        <v>43044</v>
      </c>
      <c r="D2151" s="4" t="s">
        <v>5879</v>
      </c>
      <c r="E2151" s="4" t="s">
        <v>383</v>
      </c>
      <c r="F2151" s="4">
        <v>1</v>
      </c>
      <c r="G2151" s="4">
        <v>4</v>
      </c>
      <c r="H2151" s="4" t="s">
        <v>78</v>
      </c>
      <c r="I2151" s="4" t="s">
        <v>19</v>
      </c>
      <c r="J2151" s="4">
        <v>26.5</v>
      </c>
      <c r="K2151" s="4">
        <v>4</v>
      </c>
    </row>
    <row r="2152" spans="1:11">
      <c r="A2152" s="4" t="s">
        <v>176</v>
      </c>
      <c r="B2152" s="4">
        <v>2018</v>
      </c>
      <c r="C2152" s="24">
        <v>43044</v>
      </c>
      <c r="D2152" s="4" t="s">
        <v>5879</v>
      </c>
      <c r="E2152" s="4" t="s">
        <v>383</v>
      </c>
      <c r="F2152" s="4">
        <v>1</v>
      </c>
      <c r="G2152" s="4">
        <v>5</v>
      </c>
      <c r="H2152" s="4" t="s">
        <v>16</v>
      </c>
      <c r="I2152" s="4" t="s">
        <v>17</v>
      </c>
      <c r="J2152" s="4">
        <v>18.5</v>
      </c>
      <c r="K2152" s="4">
        <v>6</v>
      </c>
    </row>
    <row r="2153" spans="1:11">
      <c r="A2153" s="4" t="s">
        <v>176</v>
      </c>
      <c r="B2153" s="4">
        <v>2018</v>
      </c>
      <c r="C2153" s="24">
        <v>43044</v>
      </c>
      <c r="D2153" s="4" t="s">
        <v>5879</v>
      </c>
      <c r="E2153" s="4" t="s">
        <v>383</v>
      </c>
      <c r="F2153" s="4">
        <v>1</v>
      </c>
      <c r="G2153" s="4">
        <v>6</v>
      </c>
      <c r="H2153" s="4" t="s">
        <v>150</v>
      </c>
      <c r="I2153" s="4" t="s">
        <v>31</v>
      </c>
      <c r="J2153" s="4">
        <v>29.3</v>
      </c>
      <c r="K2153" s="4">
        <v>6</v>
      </c>
    </row>
    <row r="2154" spans="1:11">
      <c r="A2154" s="4" t="s">
        <v>176</v>
      </c>
      <c r="B2154" s="4">
        <v>2018</v>
      </c>
      <c r="C2154" s="24">
        <v>43044</v>
      </c>
      <c r="D2154" s="4" t="s">
        <v>5879</v>
      </c>
      <c r="E2154" s="4" t="s">
        <v>383</v>
      </c>
      <c r="F2154" s="4">
        <v>2</v>
      </c>
      <c r="G2154" s="4">
        <v>1</v>
      </c>
      <c r="H2154" s="4" t="s">
        <v>97</v>
      </c>
      <c r="I2154" s="4" t="s">
        <v>40</v>
      </c>
      <c r="J2154" s="4">
        <v>23.8</v>
      </c>
      <c r="K2154" s="4">
        <v>7</v>
      </c>
    </row>
    <row r="2155" spans="1:11">
      <c r="A2155" s="4" t="s">
        <v>176</v>
      </c>
      <c r="B2155" s="4">
        <v>2018</v>
      </c>
      <c r="C2155" s="24">
        <v>43044</v>
      </c>
      <c r="D2155" s="4" t="s">
        <v>5879</v>
      </c>
      <c r="E2155" s="4" t="s">
        <v>383</v>
      </c>
      <c r="F2155" s="4">
        <v>2</v>
      </c>
      <c r="G2155" s="4">
        <v>2</v>
      </c>
      <c r="H2155" s="4" t="s">
        <v>34</v>
      </c>
      <c r="I2155" s="4" t="s">
        <v>19</v>
      </c>
      <c r="J2155" s="4">
        <v>30.2</v>
      </c>
      <c r="K2155" s="4">
        <v>8</v>
      </c>
    </row>
    <row r="2156" spans="1:11">
      <c r="A2156" s="4" t="s">
        <v>176</v>
      </c>
      <c r="B2156" s="4">
        <v>2018</v>
      </c>
      <c r="C2156" s="24">
        <v>43044</v>
      </c>
      <c r="D2156" s="4" t="s">
        <v>5879</v>
      </c>
      <c r="E2156" s="4" t="s">
        <v>383</v>
      </c>
      <c r="F2156" s="4">
        <v>2</v>
      </c>
      <c r="G2156" s="4">
        <v>3</v>
      </c>
      <c r="H2156" s="4" t="s">
        <v>5883</v>
      </c>
      <c r="I2156" s="4" t="s">
        <v>49</v>
      </c>
      <c r="J2156" s="4">
        <v>19.399999999999999</v>
      </c>
      <c r="K2156" s="4">
        <v>9</v>
      </c>
    </row>
    <row r="2157" spans="1:11">
      <c r="A2157" s="4" t="s">
        <v>176</v>
      </c>
      <c r="B2157" s="4">
        <v>2018</v>
      </c>
      <c r="C2157" s="24">
        <v>43044</v>
      </c>
      <c r="D2157" s="4" t="s">
        <v>5879</v>
      </c>
      <c r="E2157" s="4" t="s">
        <v>383</v>
      </c>
      <c r="F2157" s="4">
        <v>2</v>
      </c>
      <c r="G2157" s="4">
        <v>4</v>
      </c>
      <c r="H2157" s="4" t="s">
        <v>142</v>
      </c>
      <c r="I2157" s="4" t="s">
        <v>61</v>
      </c>
      <c r="J2157" s="4">
        <v>25.4</v>
      </c>
      <c r="K2157" s="4">
        <v>10</v>
      </c>
    </row>
    <row r="2158" spans="1:11">
      <c r="A2158" s="4" t="s">
        <v>176</v>
      </c>
      <c r="B2158" s="4">
        <v>2018</v>
      </c>
      <c r="C2158" s="24">
        <v>43044</v>
      </c>
      <c r="D2158" s="4" t="s">
        <v>5879</v>
      </c>
      <c r="E2158" s="4" t="s">
        <v>383</v>
      </c>
      <c r="F2158" s="4">
        <v>2</v>
      </c>
      <c r="G2158" s="4">
        <v>5</v>
      </c>
      <c r="H2158" s="4" t="s">
        <v>5882</v>
      </c>
      <c r="I2158" s="4" t="s">
        <v>123</v>
      </c>
      <c r="J2158" s="4">
        <v>34.9</v>
      </c>
      <c r="K2158" s="4">
        <v>11</v>
      </c>
    </row>
    <row r="2159" spans="1:11">
      <c r="A2159" s="4" t="s">
        <v>176</v>
      </c>
      <c r="B2159" s="4">
        <v>2018</v>
      </c>
      <c r="C2159" s="24">
        <v>43044</v>
      </c>
      <c r="D2159" s="4" t="s">
        <v>5879</v>
      </c>
      <c r="E2159" s="4" t="s">
        <v>383</v>
      </c>
      <c r="F2159" s="4">
        <v>2</v>
      </c>
      <c r="G2159" s="4">
        <v>6</v>
      </c>
      <c r="H2159" s="4" t="s">
        <v>140</v>
      </c>
      <c r="I2159" s="4" t="s">
        <v>29</v>
      </c>
      <c r="J2159" s="4">
        <v>20.5</v>
      </c>
      <c r="K2159" s="4">
        <v>12</v>
      </c>
    </row>
    <row r="2160" spans="1:11">
      <c r="A2160" s="4" t="s">
        <v>130</v>
      </c>
      <c r="B2160" s="4">
        <v>2017</v>
      </c>
      <c r="C2160" s="24">
        <v>42841</v>
      </c>
      <c r="D2160" s="4" t="s">
        <v>5867</v>
      </c>
      <c r="E2160" s="4" t="s">
        <v>595</v>
      </c>
      <c r="F2160" s="4">
        <v>1</v>
      </c>
      <c r="G2160" s="4">
        <v>1</v>
      </c>
      <c r="H2160" s="4" t="s">
        <v>5930</v>
      </c>
      <c r="I2160" s="4" t="s">
        <v>15</v>
      </c>
      <c r="J2160" s="4">
        <v>26.4</v>
      </c>
      <c r="K2160" s="4">
        <v>1</v>
      </c>
    </row>
    <row r="2161" spans="1:11">
      <c r="A2161" s="4" t="s">
        <v>130</v>
      </c>
      <c r="B2161" s="4">
        <v>2017</v>
      </c>
      <c r="C2161" s="24">
        <v>42841</v>
      </c>
      <c r="D2161" s="4" t="s">
        <v>5867</v>
      </c>
      <c r="E2161" s="4" t="s">
        <v>595</v>
      </c>
      <c r="F2161" s="4">
        <v>1</v>
      </c>
      <c r="G2161" s="4">
        <v>2</v>
      </c>
      <c r="H2161" s="4" t="s">
        <v>78</v>
      </c>
      <c r="I2161" s="4" t="s">
        <v>19</v>
      </c>
      <c r="J2161" s="4">
        <v>25.9</v>
      </c>
      <c r="K2161" s="4">
        <v>5</v>
      </c>
    </row>
    <row r="2162" spans="1:11">
      <c r="A2162" s="4" t="s">
        <v>130</v>
      </c>
      <c r="B2162" s="4">
        <v>2017</v>
      </c>
      <c r="C2162" s="24">
        <v>42841</v>
      </c>
      <c r="D2162" s="4" t="s">
        <v>5867</v>
      </c>
      <c r="E2162" s="4" t="s">
        <v>595</v>
      </c>
      <c r="F2162" s="4">
        <v>1</v>
      </c>
      <c r="G2162" s="4">
        <v>3</v>
      </c>
      <c r="H2162" s="4" t="s">
        <v>60</v>
      </c>
      <c r="I2162" s="4" t="s">
        <v>61</v>
      </c>
      <c r="J2162" s="4">
        <v>28.7</v>
      </c>
      <c r="K2162" s="4">
        <v>13</v>
      </c>
    </row>
    <row r="2163" spans="1:11">
      <c r="A2163" s="4" t="s">
        <v>130</v>
      </c>
      <c r="B2163" s="4">
        <v>2017</v>
      </c>
      <c r="C2163" s="24">
        <v>42841</v>
      </c>
      <c r="D2163" s="4" t="s">
        <v>5867</v>
      </c>
      <c r="E2163" s="4" t="s">
        <v>595</v>
      </c>
      <c r="F2163" s="4">
        <v>1</v>
      </c>
      <c r="G2163" s="4">
        <v>4</v>
      </c>
      <c r="H2163" s="4" t="s">
        <v>5945</v>
      </c>
      <c r="I2163" s="4" t="s">
        <v>121</v>
      </c>
      <c r="J2163" s="4">
        <v>21.2</v>
      </c>
      <c r="K2163" s="4">
        <v>17</v>
      </c>
    </row>
    <row r="2164" spans="1:11">
      <c r="A2164" s="4" t="s">
        <v>130</v>
      </c>
      <c r="B2164" s="4">
        <v>2017</v>
      </c>
      <c r="C2164" s="24">
        <v>42841</v>
      </c>
      <c r="D2164" s="4" t="s">
        <v>5867</v>
      </c>
      <c r="E2164" s="4" t="s">
        <v>595</v>
      </c>
      <c r="F2164" s="4">
        <v>1</v>
      </c>
      <c r="G2164" s="4">
        <v>5</v>
      </c>
      <c r="H2164" s="4" t="s">
        <v>124</v>
      </c>
      <c r="I2164" s="4" t="s">
        <v>123</v>
      </c>
      <c r="J2164" s="4">
        <v>21.1</v>
      </c>
      <c r="K2164" s="4">
        <v>25</v>
      </c>
    </row>
    <row r="2165" spans="1:11">
      <c r="A2165" s="4" t="s">
        <v>130</v>
      </c>
      <c r="B2165" s="4">
        <v>2017</v>
      </c>
      <c r="C2165" s="24">
        <v>42841</v>
      </c>
      <c r="D2165" s="4" t="s">
        <v>5867</v>
      </c>
      <c r="E2165" s="4" t="s">
        <v>595</v>
      </c>
      <c r="F2165" s="4">
        <v>1</v>
      </c>
      <c r="G2165" s="4">
        <v>6</v>
      </c>
      <c r="H2165" s="4" t="s">
        <v>54</v>
      </c>
      <c r="I2165" s="4" t="s">
        <v>44</v>
      </c>
      <c r="J2165" s="4">
        <v>19.8</v>
      </c>
      <c r="K2165" s="4">
        <v>13</v>
      </c>
    </row>
    <row r="2166" spans="1:11">
      <c r="A2166" s="4" t="s">
        <v>130</v>
      </c>
      <c r="B2166" s="4">
        <v>2017</v>
      </c>
      <c r="C2166" s="24">
        <v>42841</v>
      </c>
      <c r="D2166" s="4" t="s">
        <v>5867</v>
      </c>
      <c r="E2166" s="4" t="s">
        <v>595</v>
      </c>
      <c r="F2166" s="4">
        <v>1</v>
      </c>
      <c r="G2166" s="4">
        <v>7</v>
      </c>
      <c r="H2166" s="4" t="s">
        <v>157</v>
      </c>
      <c r="I2166" s="4" t="s">
        <v>38</v>
      </c>
      <c r="J2166" s="4">
        <v>26.4</v>
      </c>
      <c r="K2166" s="4">
        <v>25</v>
      </c>
    </row>
    <row r="2167" spans="1:11">
      <c r="A2167" s="4" t="s">
        <v>130</v>
      </c>
      <c r="B2167" s="4">
        <v>2017</v>
      </c>
      <c r="C2167" s="24">
        <v>42841</v>
      </c>
      <c r="D2167" s="4" t="s">
        <v>5867</v>
      </c>
      <c r="E2167" s="4" t="s">
        <v>595</v>
      </c>
      <c r="F2167" s="4">
        <v>2</v>
      </c>
      <c r="G2167" s="4">
        <v>1</v>
      </c>
      <c r="H2167" s="4" t="s">
        <v>135</v>
      </c>
      <c r="I2167" s="4" t="s">
        <v>36</v>
      </c>
      <c r="J2167" s="4">
        <v>26.4</v>
      </c>
      <c r="K2167" s="4">
        <v>4</v>
      </c>
    </row>
    <row r="2168" spans="1:11">
      <c r="A2168" s="4" t="s">
        <v>130</v>
      </c>
      <c r="B2168" s="4">
        <v>2017</v>
      </c>
      <c r="C2168" s="24">
        <v>42841</v>
      </c>
      <c r="D2168" s="4" t="s">
        <v>5867</v>
      </c>
      <c r="E2168" s="4" t="s">
        <v>595</v>
      </c>
      <c r="F2168" s="4">
        <v>2</v>
      </c>
      <c r="G2168" s="4">
        <v>2</v>
      </c>
      <c r="H2168" s="4" t="s">
        <v>5946</v>
      </c>
      <c r="I2168" s="4" t="s">
        <v>5947</v>
      </c>
      <c r="J2168" s="4">
        <v>31.1</v>
      </c>
      <c r="K2168" s="4">
        <v>11</v>
      </c>
    </row>
    <row r="2169" spans="1:11">
      <c r="A2169" s="4" t="s">
        <v>130</v>
      </c>
      <c r="B2169" s="4">
        <v>2017</v>
      </c>
      <c r="C2169" s="24">
        <v>42841</v>
      </c>
      <c r="D2169" s="4" t="s">
        <v>5867</v>
      </c>
      <c r="E2169" s="4" t="s">
        <v>595</v>
      </c>
      <c r="F2169" s="4">
        <v>2</v>
      </c>
      <c r="G2169" s="4">
        <v>3</v>
      </c>
      <c r="H2169" s="4" t="s">
        <v>23</v>
      </c>
      <c r="I2169" s="4" t="s">
        <v>15</v>
      </c>
      <c r="J2169" s="4">
        <v>19.600000000000001</v>
      </c>
      <c r="K2169" s="4">
        <v>21</v>
      </c>
    </row>
    <row r="2170" spans="1:11">
      <c r="A2170" s="4" t="s">
        <v>130</v>
      </c>
      <c r="B2170" s="4">
        <v>2017</v>
      </c>
      <c r="C2170" s="24">
        <v>42841</v>
      </c>
      <c r="D2170" s="4" t="s">
        <v>5867</v>
      </c>
      <c r="E2170" s="4" t="s">
        <v>595</v>
      </c>
      <c r="F2170" s="4">
        <v>2</v>
      </c>
      <c r="G2170" s="4">
        <v>4</v>
      </c>
      <c r="H2170" s="4" t="s">
        <v>150</v>
      </c>
      <c r="I2170" s="4" t="s">
        <v>31</v>
      </c>
      <c r="J2170" s="4">
        <v>28.8</v>
      </c>
      <c r="K2170" s="4">
        <v>9</v>
      </c>
    </row>
    <row r="2171" spans="1:11">
      <c r="A2171" s="4" t="s">
        <v>130</v>
      </c>
      <c r="B2171" s="4">
        <v>2017</v>
      </c>
      <c r="C2171" s="24">
        <v>42841</v>
      </c>
      <c r="D2171" s="4" t="s">
        <v>5867</v>
      </c>
      <c r="E2171" s="4" t="s">
        <v>595</v>
      </c>
      <c r="F2171" s="4">
        <v>2</v>
      </c>
      <c r="G2171" s="4">
        <v>5</v>
      </c>
      <c r="H2171" s="4" t="s">
        <v>178</v>
      </c>
      <c r="I2171" s="4" t="s">
        <v>159</v>
      </c>
      <c r="J2171" s="4">
        <v>25.2</v>
      </c>
      <c r="K2171" s="4">
        <v>12</v>
      </c>
    </row>
    <row r="2172" spans="1:11">
      <c r="A2172" s="4" t="s">
        <v>130</v>
      </c>
      <c r="B2172" s="4">
        <v>2017</v>
      </c>
      <c r="C2172" s="24">
        <v>42841</v>
      </c>
      <c r="D2172" s="4" t="s">
        <v>5867</v>
      </c>
      <c r="E2172" s="4" t="s">
        <v>595</v>
      </c>
      <c r="F2172" s="4">
        <v>2</v>
      </c>
      <c r="G2172" s="4">
        <v>6</v>
      </c>
      <c r="H2172" s="4" t="s">
        <v>111</v>
      </c>
      <c r="I2172" s="4" t="s">
        <v>121</v>
      </c>
      <c r="J2172" s="4">
        <v>24.2</v>
      </c>
      <c r="K2172" s="4">
        <v>8</v>
      </c>
    </row>
    <row r="2173" spans="1:11">
      <c r="A2173" s="4" t="s">
        <v>130</v>
      </c>
      <c r="B2173" s="4">
        <v>2017</v>
      </c>
      <c r="C2173" s="24">
        <v>42841</v>
      </c>
      <c r="D2173" s="4" t="s">
        <v>5867</v>
      </c>
      <c r="E2173" s="4" t="s">
        <v>595</v>
      </c>
      <c r="F2173" s="4">
        <v>2</v>
      </c>
      <c r="G2173" s="4">
        <v>7</v>
      </c>
      <c r="H2173" s="4" t="s">
        <v>34</v>
      </c>
      <c r="I2173" s="4" t="s">
        <v>19</v>
      </c>
      <c r="J2173" s="4">
        <v>29.7</v>
      </c>
      <c r="K2173" s="4">
        <v>7</v>
      </c>
    </row>
    <row r="2174" spans="1:11">
      <c r="A2174" s="4" t="s">
        <v>130</v>
      </c>
      <c r="B2174" s="4">
        <v>2017</v>
      </c>
      <c r="C2174" s="24">
        <v>42841</v>
      </c>
      <c r="D2174" s="4" t="s">
        <v>5867</v>
      </c>
      <c r="E2174" s="4" t="s">
        <v>595</v>
      </c>
      <c r="F2174" s="4">
        <v>3</v>
      </c>
      <c r="G2174" s="4">
        <v>1</v>
      </c>
      <c r="H2174" s="4" t="s">
        <v>80</v>
      </c>
      <c r="I2174" s="4" t="s">
        <v>65</v>
      </c>
      <c r="J2174" s="4">
        <v>29.9</v>
      </c>
      <c r="K2174" s="4">
        <v>10</v>
      </c>
    </row>
    <row r="2175" spans="1:11">
      <c r="A2175" s="4" t="s">
        <v>130</v>
      </c>
      <c r="B2175" s="4">
        <v>2017</v>
      </c>
      <c r="C2175" s="24">
        <v>42841</v>
      </c>
      <c r="D2175" s="4" t="s">
        <v>5867</v>
      </c>
      <c r="E2175" s="4" t="s">
        <v>595</v>
      </c>
      <c r="F2175" s="4">
        <v>3</v>
      </c>
      <c r="G2175" s="4">
        <v>2</v>
      </c>
      <c r="H2175" s="4" t="s">
        <v>50</v>
      </c>
      <c r="I2175" s="4" t="s">
        <v>51</v>
      </c>
      <c r="J2175" s="4">
        <v>20.5</v>
      </c>
      <c r="K2175" s="4">
        <v>3</v>
      </c>
    </row>
    <row r="2176" spans="1:11">
      <c r="A2176" s="4" t="s">
        <v>130</v>
      </c>
      <c r="B2176" s="4">
        <v>2017</v>
      </c>
      <c r="C2176" s="24">
        <v>42841</v>
      </c>
      <c r="D2176" s="4" t="s">
        <v>5867</v>
      </c>
      <c r="E2176" s="4" t="s">
        <v>595</v>
      </c>
      <c r="F2176" s="4">
        <v>3</v>
      </c>
      <c r="G2176" s="4">
        <v>3</v>
      </c>
      <c r="H2176" s="4" t="s">
        <v>542</v>
      </c>
      <c r="I2176" s="4" t="s">
        <v>36</v>
      </c>
      <c r="J2176" s="4">
        <v>29.2</v>
      </c>
      <c r="K2176" s="4">
        <v>13</v>
      </c>
    </row>
    <row r="2177" spans="1:11">
      <c r="A2177" s="4" t="s">
        <v>130</v>
      </c>
      <c r="B2177" s="4">
        <v>2017</v>
      </c>
      <c r="C2177" s="24">
        <v>42841</v>
      </c>
      <c r="D2177" s="4" t="s">
        <v>5867</v>
      </c>
      <c r="E2177" s="4" t="s">
        <v>595</v>
      </c>
      <c r="F2177" s="4">
        <v>3</v>
      </c>
      <c r="G2177" s="4">
        <v>4</v>
      </c>
      <c r="H2177" s="4" t="s">
        <v>136</v>
      </c>
      <c r="I2177" s="4" t="s">
        <v>25</v>
      </c>
      <c r="J2177" s="4">
        <v>24.2</v>
      </c>
      <c r="K2177" s="4">
        <v>17</v>
      </c>
    </row>
    <row r="2178" spans="1:11">
      <c r="A2178" s="4" t="s">
        <v>130</v>
      </c>
      <c r="B2178" s="4">
        <v>2017</v>
      </c>
      <c r="C2178" s="24">
        <v>42841</v>
      </c>
      <c r="D2178" s="4" t="s">
        <v>5867</v>
      </c>
      <c r="E2178" s="4" t="s">
        <v>595</v>
      </c>
      <c r="F2178" s="4">
        <v>3</v>
      </c>
      <c r="G2178" s="4">
        <v>5</v>
      </c>
      <c r="H2178" s="4" t="s">
        <v>5948</v>
      </c>
      <c r="I2178" s="4" t="s">
        <v>5949</v>
      </c>
      <c r="J2178" s="4">
        <v>28.7</v>
      </c>
      <c r="K2178" s="4">
        <v>17</v>
      </c>
    </row>
    <row r="2179" spans="1:11">
      <c r="A2179" s="4" t="s">
        <v>130</v>
      </c>
      <c r="B2179" s="4">
        <v>2017</v>
      </c>
      <c r="C2179" s="24">
        <v>42841</v>
      </c>
      <c r="D2179" s="4" t="s">
        <v>5867</v>
      </c>
      <c r="E2179" s="4" t="s">
        <v>595</v>
      </c>
      <c r="F2179" s="4">
        <v>3</v>
      </c>
      <c r="G2179" s="4">
        <v>6</v>
      </c>
      <c r="H2179" s="4" t="s">
        <v>22</v>
      </c>
      <c r="I2179" s="4" t="s">
        <v>15</v>
      </c>
      <c r="J2179" s="4">
        <v>19.3</v>
      </c>
      <c r="K2179" s="4">
        <v>21</v>
      </c>
    </row>
    <row r="2180" spans="1:11">
      <c r="A2180" s="4" t="s">
        <v>130</v>
      </c>
      <c r="B2180" s="4">
        <v>2017</v>
      </c>
      <c r="C2180" s="24">
        <v>42841</v>
      </c>
      <c r="D2180" s="4" t="s">
        <v>5867</v>
      </c>
      <c r="E2180" s="4" t="s">
        <v>595</v>
      </c>
      <c r="F2180" s="4">
        <v>3</v>
      </c>
      <c r="G2180" s="4">
        <v>7</v>
      </c>
      <c r="H2180" s="4" t="s">
        <v>142</v>
      </c>
      <c r="I2180" s="4" t="s">
        <v>61</v>
      </c>
      <c r="J2180" s="4">
        <v>24.8</v>
      </c>
      <c r="K2180" s="4">
        <v>17</v>
      </c>
    </row>
    <row r="2181" spans="1:11">
      <c r="A2181" s="4" t="s">
        <v>130</v>
      </c>
      <c r="B2181" s="4">
        <v>2017</v>
      </c>
      <c r="C2181" s="24">
        <v>42841</v>
      </c>
      <c r="D2181" s="4" t="s">
        <v>5867</v>
      </c>
      <c r="E2181" s="4" t="s">
        <v>595</v>
      </c>
      <c r="F2181" s="4">
        <v>4</v>
      </c>
      <c r="G2181" s="4">
        <v>1</v>
      </c>
      <c r="H2181" s="4" t="s">
        <v>20</v>
      </c>
      <c r="I2181" s="4" t="s">
        <v>21</v>
      </c>
      <c r="J2181" s="4">
        <v>21.7</v>
      </c>
      <c r="K2181" s="4">
        <v>2</v>
      </c>
    </row>
    <row r="2182" spans="1:11">
      <c r="A2182" s="4" t="s">
        <v>130</v>
      </c>
      <c r="B2182" s="4">
        <v>2017</v>
      </c>
      <c r="C2182" s="24">
        <v>42841</v>
      </c>
      <c r="D2182" s="4" t="s">
        <v>5867</v>
      </c>
      <c r="E2182" s="4" t="s">
        <v>595</v>
      </c>
      <c r="F2182" s="4">
        <v>4</v>
      </c>
      <c r="G2182" s="4">
        <v>2</v>
      </c>
      <c r="H2182" s="4" t="s">
        <v>5882</v>
      </c>
      <c r="I2182" s="4" t="s">
        <v>123</v>
      </c>
      <c r="J2182" s="4">
        <v>34.299999999999997</v>
      </c>
      <c r="K2182" s="4">
        <v>6</v>
      </c>
    </row>
    <row r="2183" spans="1:11">
      <c r="A2183" s="4" t="s">
        <v>130</v>
      </c>
      <c r="B2183" s="4">
        <v>2017</v>
      </c>
      <c r="C2183" s="24">
        <v>42841</v>
      </c>
      <c r="D2183" s="4" t="s">
        <v>5867</v>
      </c>
      <c r="E2183" s="4" t="s">
        <v>595</v>
      </c>
      <c r="F2183" s="4">
        <v>4</v>
      </c>
      <c r="G2183" s="4">
        <v>3</v>
      </c>
      <c r="H2183" s="4" t="s">
        <v>43</v>
      </c>
      <c r="I2183" s="4" t="s">
        <v>44</v>
      </c>
      <c r="J2183" s="4">
        <v>24.4</v>
      </c>
      <c r="K2183" s="4">
        <v>13</v>
      </c>
    </row>
    <row r="2184" spans="1:11">
      <c r="A2184" s="4" t="s">
        <v>130</v>
      </c>
      <c r="B2184" s="4">
        <v>2017</v>
      </c>
      <c r="C2184" s="24">
        <v>42841</v>
      </c>
      <c r="D2184" s="4" t="s">
        <v>5867</v>
      </c>
      <c r="E2184" s="4" t="s">
        <v>595</v>
      </c>
      <c r="F2184" s="4">
        <v>4</v>
      </c>
      <c r="G2184" s="4">
        <v>4</v>
      </c>
      <c r="H2184" s="4" t="s">
        <v>183</v>
      </c>
      <c r="I2184" s="4" t="s">
        <v>36</v>
      </c>
      <c r="J2184" s="4">
        <v>21.3</v>
      </c>
      <c r="K2184" s="4">
        <v>21</v>
      </c>
    </row>
    <row r="2185" spans="1:11">
      <c r="A2185" s="4" t="s">
        <v>130</v>
      </c>
      <c r="B2185" s="4">
        <v>2017</v>
      </c>
      <c r="C2185" s="24">
        <v>42841</v>
      </c>
      <c r="D2185" s="4" t="s">
        <v>5867</v>
      </c>
      <c r="E2185" s="4" t="s">
        <v>595</v>
      </c>
      <c r="F2185" s="4">
        <v>4</v>
      </c>
      <c r="G2185" s="4">
        <v>5</v>
      </c>
      <c r="H2185" s="4" t="s">
        <v>332</v>
      </c>
      <c r="I2185" s="4" t="s">
        <v>56</v>
      </c>
      <c r="J2185" s="4">
        <v>25</v>
      </c>
      <c r="K2185" s="4">
        <v>21</v>
      </c>
    </row>
    <row r="2186" spans="1:11">
      <c r="A2186" s="4" t="s">
        <v>130</v>
      </c>
      <c r="B2186" s="4">
        <v>2017</v>
      </c>
      <c r="C2186" s="24">
        <v>42841</v>
      </c>
      <c r="D2186" s="4" t="s">
        <v>5867</v>
      </c>
      <c r="E2186" s="4" t="s">
        <v>595</v>
      </c>
      <c r="F2186" s="4">
        <v>4</v>
      </c>
      <c r="G2186" s="4">
        <v>6</v>
      </c>
      <c r="H2186" s="4" t="s">
        <v>30</v>
      </c>
      <c r="I2186" s="4" t="s">
        <v>31</v>
      </c>
      <c r="J2186" s="4">
        <v>21</v>
      </c>
      <c r="K2186" s="4">
        <v>25</v>
      </c>
    </row>
    <row r="2187" spans="1:11">
      <c r="A2187" s="4" t="s">
        <v>130</v>
      </c>
      <c r="B2187" s="4">
        <v>2017</v>
      </c>
      <c r="C2187" s="24">
        <v>42841</v>
      </c>
      <c r="D2187" s="4" t="s">
        <v>5867</v>
      </c>
      <c r="E2187" s="4" t="s">
        <v>5868</v>
      </c>
      <c r="F2187" s="4">
        <v>1</v>
      </c>
      <c r="G2187" s="4">
        <v>1</v>
      </c>
      <c r="H2187" s="4" t="s">
        <v>111</v>
      </c>
      <c r="I2187" s="4" t="s">
        <v>121</v>
      </c>
      <c r="J2187" s="4">
        <v>24.2</v>
      </c>
      <c r="K2187" s="4">
        <v>8</v>
      </c>
    </row>
    <row r="2188" spans="1:11">
      <c r="A2188" s="4" t="s">
        <v>130</v>
      </c>
      <c r="B2188" s="4">
        <v>2017</v>
      </c>
      <c r="C2188" s="24">
        <v>42841</v>
      </c>
      <c r="D2188" s="4" t="s">
        <v>5867</v>
      </c>
      <c r="E2188" s="4" t="s">
        <v>5868</v>
      </c>
      <c r="F2188" s="4">
        <v>1</v>
      </c>
      <c r="G2188" s="4">
        <v>2</v>
      </c>
      <c r="H2188" s="4" t="s">
        <v>60</v>
      </c>
      <c r="I2188" s="4" t="s">
        <v>61</v>
      </c>
      <c r="J2188" s="4">
        <v>28.7</v>
      </c>
      <c r="K2188" s="4">
        <v>13</v>
      </c>
    </row>
    <row r="2189" spans="1:11">
      <c r="A2189" s="4" t="s">
        <v>130</v>
      </c>
      <c r="B2189" s="4">
        <v>2017</v>
      </c>
      <c r="C2189" s="24">
        <v>42841</v>
      </c>
      <c r="D2189" s="4" t="s">
        <v>5867</v>
      </c>
      <c r="E2189" s="4" t="s">
        <v>5868</v>
      </c>
      <c r="F2189" s="4">
        <v>1</v>
      </c>
      <c r="G2189" s="4">
        <v>3</v>
      </c>
      <c r="H2189" s="4" t="s">
        <v>5948</v>
      </c>
      <c r="I2189" s="4" t="s">
        <v>5949</v>
      </c>
      <c r="J2189" s="4">
        <v>28.7</v>
      </c>
      <c r="K2189" s="4">
        <v>17</v>
      </c>
    </row>
    <row r="2190" spans="1:11">
      <c r="A2190" s="4" t="s">
        <v>130</v>
      </c>
      <c r="B2190" s="4">
        <v>2017</v>
      </c>
      <c r="C2190" s="24">
        <v>42841</v>
      </c>
      <c r="D2190" s="4" t="s">
        <v>5867</v>
      </c>
      <c r="E2190" s="4" t="s">
        <v>5868</v>
      </c>
      <c r="F2190" s="4">
        <v>1</v>
      </c>
      <c r="G2190" s="4">
        <v>4</v>
      </c>
      <c r="H2190" s="4" t="s">
        <v>183</v>
      </c>
      <c r="I2190" s="4" t="s">
        <v>36</v>
      </c>
      <c r="J2190" s="4">
        <v>21.3</v>
      </c>
      <c r="K2190" s="4">
        <v>21</v>
      </c>
    </row>
    <row r="2191" spans="1:11">
      <c r="A2191" s="4" t="s">
        <v>130</v>
      </c>
      <c r="B2191" s="4">
        <v>2017</v>
      </c>
      <c r="C2191" s="24">
        <v>42841</v>
      </c>
      <c r="D2191" s="4" t="s">
        <v>5867</v>
      </c>
      <c r="E2191" s="4" t="s">
        <v>5868</v>
      </c>
      <c r="F2191" s="4">
        <v>1</v>
      </c>
      <c r="G2191" s="4">
        <v>5</v>
      </c>
      <c r="H2191" s="4" t="s">
        <v>157</v>
      </c>
      <c r="I2191" s="4" t="s">
        <v>38</v>
      </c>
      <c r="J2191" s="4">
        <v>26.4</v>
      </c>
      <c r="K2191" s="4">
        <v>25</v>
      </c>
    </row>
    <row r="2192" spans="1:11">
      <c r="A2192" s="4" t="s">
        <v>130</v>
      </c>
      <c r="B2192" s="4">
        <v>2017</v>
      </c>
      <c r="C2192" s="24">
        <v>42841</v>
      </c>
      <c r="D2192" s="4" t="s">
        <v>5867</v>
      </c>
      <c r="E2192" s="4" t="s">
        <v>5868</v>
      </c>
      <c r="F2192" s="4">
        <v>2</v>
      </c>
      <c r="G2192" s="4">
        <v>1</v>
      </c>
      <c r="H2192" s="4" t="s">
        <v>178</v>
      </c>
      <c r="I2192" s="4" t="s">
        <v>159</v>
      </c>
      <c r="J2192" s="4">
        <v>25.2</v>
      </c>
      <c r="K2192" s="4">
        <v>12</v>
      </c>
    </row>
    <row r="2193" spans="1:11">
      <c r="A2193" s="4" t="s">
        <v>130</v>
      </c>
      <c r="B2193" s="4">
        <v>2017</v>
      </c>
      <c r="C2193" s="24">
        <v>42841</v>
      </c>
      <c r="D2193" s="4" t="s">
        <v>5867</v>
      </c>
      <c r="E2193" s="4" t="s">
        <v>5868</v>
      </c>
      <c r="F2193" s="4">
        <v>2</v>
      </c>
      <c r="G2193" s="4">
        <v>2</v>
      </c>
      <c r="H2193" s="4" t="s">
        <v>54</v>
      </c>
      <c r="I2193" s="4" t="s">
        <v>44</v>
      </c>
      <c r="J2193" s="4">
        <v>19.8</v>
      </c>
      <c r="K2193" s="4">
        <v>13</v>
      </c>
    </row>
    <row r="2194" spans="1:11">
      <c r="A2194" s="4" t="s">
        <v>130</v>
      </c>
      <c r="B2194" s="4">
        <v>2017</v>
      </c>
      <c r="C2194" s="24">
        <v>42841</v>
      </c>
      <c r="D2194" s="4" t="s">
        <v>5867</v>
      </c>
      <c r="E2194" s="4" t="s">
        <v>5868</v>
      </c>
      <c r="F2194" s="4">
        <v>2</v>
      </c>
      <c r="G2194" s="4">
        <v>3</v>
      </c>
      <c r="H2194" s="4" t="s">
        <v>136</v>
      </c>
      <c r="I2194" s="4" t="s">
        <v>25</v>
      </c>
      <c r="J2194" s="4">
        <v>24.2</v>
      </c>
      <c r="K2194" s="4">
        <v>17</v>
      </c>
    </row>
    <row r="2195" spans="1:11">
      <c r="A2195" s="4" t="s">
        <v>130</v>
      </c>
      <c r="B2195" s="4">
        <v>2017</v>
      </c>
      <c r="C2195" s="24">
        <v>42841</v>
      </c>
      <c r="D2195" s="4" t="s">
        <v>5867</v>
      </c>
      <c r="E2195" s="4" t="s">
        <v>5868</v>
      </c>
      <c r="F2195" s="4">
        <v>2</v>
      </c>
      <c r="G2195" s="4">
        <v>4</v>
      </c>
      <c r="H2195" s="4" t="s">
        <v>23</v>
      </c>
      <c r="I2195" s="4" t="s">
        <v>15</v>
      </c>
      <c r="J2195" s="4">
        <v>19.600000000000001</v>
      </c>
      <c r="K2195" s="4">
        <v>21</v>
      </c>
    </row>
    <row r="2196" spans="1:11">
      <c r="A2196" s="4" t="s">
        <v>130</v>
      </c>
      <c r="B2196" s="4">
        <v>2017</v>
      </c>
      <c r="C2196" s="24">
        <v>42841</v>
      </c>
      <c r="D2196" s="4" t="s">
        <v>5867</v>
      </c>
      <c r="E2196" s="4" t="s">
        <v>5868</v>
      </c>
      <c r="F2196" s="4">
        <v>3</v>
      </c>
      <c r="G2196" s="4">
        <v>1</v>
      </c>
      <c r="H2196" s="4" t="s">
        <v>150</v>
      </c>
      <c r="I2196" s="4" t="s">
        <v>31</v>
      </c>
      <c r="J2196" s="4">
        <v>28.8</v>
      </c>
      <c r="K2196" s="4">
        <v>9</v>
      </c>
    </row>
    <row r="2197" spans="1:11">
      <c r="A2197" s="4" t="s">
        <v>130</v>
      </c>
      <c r="B2197" s="4">
        <v>2017</v>
      </c>
      <c r="C2197" s="24">
        <v>42841</v>
      </c>
      <c r="D2197" s="4" t="s">
        <v>5867</v>
      </c>
      <c r="E2197" s="4" t="s">
        <v>5868</v>
      </c>
      <c r="F2197" s="4">
        <v>3</v>
      </c>
      <c r="G2197" s="4">
        <v>2</v>
      </c>
      <c r="H2197" s="4" t="s">
        <v>542</v>
      </c>
      <c r="I2197" s="4" t="s">
        <v>36</v>
      </c>
      <c r="J2197" s="4">
        <v>29.2</v>
      </c>
      <c r="K2197" s="4">
        <v>13</v>
      </c>
    </row>
    <row r="2198" spans="1:11">
      <c r="A2198" s="4" t="s">
        <v>130</v>
      </c>
      <c r="B2198" s="4">
        <v>2017</v>
      </c>
      <c r="C2198" s="24">
        <v>42841</v>
      </c>
      <c r="D2198" s="4" t="s">
        <v>5867</v>
      </c>
      <c r="E2198" s="4" t="s">
        <v>5868</v>
      </c>
      <c r="F2198" s="4">
        <v>3</v>
      </c>
      <c r="G2198" s="4">
        <v>3</v>
      </c>
      <c r="H2198" s="4" t="s">
        <v>142</v>
      </c>
      <c r="I2198" s="4" t="s">
        <v>61</v>
      </c>
      <c r="J2198" s="4">
        <v>24.8</v>
      </c>
      <c r="K2198" s="4">
        <v>17</v>
      </c>
    </row>
    <row r="2199" spans="1:11">
      <c r="A2199" s="4" t="s">
        <v>130</v>
      </c>
      <c r="B2199" s="4">
        <v>2017</v>
      </c>
      <c r="C2199" s="24">
        <v>42841</v>
      </c>
      <c r="D2199" s="4" t="s">
        <v>5867</v>
      </c>
      <c r="E2199" s="4" t="s">
        <v>5868</v>
      </c>
      <c r="F2199" s="4">
        <v>3</v>
      </c>
      <c r="G2199" s="4">
        <v>4</v>
      </c>
      <c r="H2199" s="4" t="s">
        <v>22</v>
      </c>
      <c r="I2199" s="4" t="s">
        <v>15</v>
      </c>
      <c r="J2199" s="4">
        <v>19.3</v>
      </c>
      <c r="K2199" s="4">
        <v>21</v>
      </c>
    </row>
    <row r="2200" spans="1:11">
      <c r="A2200" s="4" t="s">
        <v>130</v>
      </c>
      <c r="B2200" s="4">
        <v>2017</v>
      </c>
      <c r="C2200" s="24">
        <v>42841</v>
      </c>
      <c r="D2200" s="4" t="s">
        <v>5867</v>
      </c>
      <c r="E2200" s="4" t="s">
        <v>5868</v>
      </c>
      <c r="F2200" s="4">
        <v>3</v>
      </c>
      <c r="G2200" s="4">
        <v>5</v>
      </c>
      <c r="H2200" s="4" t="s">
        <v>124</v>
      </c>
      <c r="I2200" s="4" t="s">
        <v>123</v>
      </c>
      <c r="J2200" s="4">
        <v>21.1</v>
      </c>
      <c r="K2200" s="4">
        <v>25</v>
      </c>
    </row>
    <row r="2201" spans="1:11">
      <c r="A2201" s="4" t="s">
        <v>130</v>
      </c>
      <c r="B2201" s="4">
        <v>2017</v>
      </c>
      <c r="C2201" s="24">
        <v>42841</v>
      </c>
      <c r="D2201" s="4" t="s">
        <v>5867</v>
      </c>
      <c r="E2201" s="4" t="s">
        <v>5868</v>
      </c>
      <c r="F2201" s="4">
        <v>4</v>
      </c>
      <c r="G2201" s="4">
        <v>1</v>
      </c>
      <c r="H2201" s="4" t="s">
        <v>34</v>
      </c>
      <c r="I2201" s="4" t="s">
        <v>19</v>
      </c>
      <c r="J2201" s="4">
        <v>29.7</v>
      </c>
      <c r="K2201" s="4">
        <v>7</v>
      </c>
    </row>
    <row r="2202" spans="1:11">
      <c r="A2202" s="4" t="s">
        <v>130</v>
      </c>
      <c r="B2202" s="4">
        <v>2017</v>
      </c>
      <c r="C2202" s="24">
        <v>42841</v>
      </c>
      <c r="D2202" s="4" t="s">
        <v>5867</v>
      </c>
      <c r="E2202" s="4" t="s">
        <v>5868</v>
      </c>
      <c r="F2202" s="4">
        <v>4</v>
      </c>
      <c r="G2202" s="4">
        <v>2</v>
      </c>
      <c r="H2202" s="4" t="s">
        <v>43</v>
      </c>
      <c r="I2202" s="4" t="s">
        <v>44</v>
      </c>
      <c r="J2202" s="4">
        <v>24.4</v>
      </c>
      <c r="K2202" s="4">
        <v>13</v>
      </c>
    </row>
    <row r="2203" spans="1:11">
      <c r="A2203" s="4" t="s">
        <v>130</v>
      </c>
      <c r="B2203" s="4">
        <v>2017</v>
      </c>
      <c r="C2203" s="24">
        <v>42841</v>
      </c>
      <c r="D2203" s="4" t="s">
        <v>5867</v>
      </c>
      <c r="E2203" s="4" t="s">
        <v>5868</v>
      </c>
      <c r="F2203" s="4">
        <v>4</v>
      </c>
      <c r="G2203" s="4">
        <v>3</v>
      </c>
      <c r="H2203" s="4" t="s">
        <v>5945</v>
      </c>
      <c r="I2203" s="4" t="s">
        <v>121</v>
      </c>
      <c r="J2203" s="4">
        <v>21.2</v>
      </c>
      <c r="K2203" s="4">
        <v>17</v>
      </c>
    </row>
    <row r="2204" spans="1:11">
      <c r="A2204" s="4" t="s">
        <v>130</v>
      </c>
      <c r="B2204" s="4">
        <v>2017</v>
      </c>
      <c r="C2204" s="24">
        <v>42841</v>
      </c>
      <c r="D2204" s="4" t="s">
        <v>5867</v>
      </c>
      <c r="E2204" s="4" t="s">
        <v>5868</v>
      </c>
      <c r="F2204" s="4">
        <v>4</v>
      </c>
      <c r="G2204" s="4">
        <v>4</v>
      </c>
      <c r="H2204" s="4" t="s">
        <v>332</v>
      </c>
      <c r="I2204" s="4" t="s">
        <v>56</v>
      </c>
      <c r="J2204" s="4">
        <v>25</v>
      </c>
      <c r="K2204" s="4">
        <v>21</v>
      </c>
    </row>
    <row r="2205" spans="1:11">
      <c r="A2205" s="4" t="s">
        <v>130</v>
      </c>
      <c r="B2205" s="4">
        <v>2017</v>
      </c>
      <c r="C2205" s="24">
        <v>42841</v>
      </c>
      <c r="D2205" s="4" t="s">
        <v>5867</v>
      </c>
      <c r="E2205" s="4" t="s">
        <v>5868</v>
      </c>
      <c r="F2205" s="4">
        <v>4</v>
      </c>
      <c r="G2205" s="4">
        <v>5</v>
      </c>
      <c r="H2205" s="4" t="s">
        <v>30</v>
      </c>
      <c r="I2205" s="4" t="s">
        <v>31</v>
      </c>
      <c r="J2205" s="4">
        <v>21</v>
      </c>
      <c r="K2205" s="4">
        <v>25</v>
      </c>
    </row>
    <row r="2206" spans="1:11">
      <c r="A2206" s="4" t="s">
        <v>130</v>
      </c>
      <c r="B2206" s="4">
        <v>2017</v>
      </c>
      <c r="C2206" s="24">
        <v>42841</v>
      </c>
      <c r="D2206" s="4" t="s">
        <v>5867</v>
      </c>
      <c r="E2206" s="4" t="s">
        <v>383</v>
      </c>
      <c r="F2206" s="4">
        <v>1</v>
      </c>
      <c r="G2206" s="4">
        <v>1</v>
      </c>
      <c r="H2206" s="4" t="s">
        <v>5930</v>
      </c>
      <c r="I2206" s="4" t="s">
        <v>15</v>
      </c>
      <c r="J2206" s="4">
        <v>26.4</v>
      </c>
      <c r="K2206" s="4">
        <v>1</v>
      </c>
    </row>
    <row r="2207" spans="1:11">
      <c r="A2207" s="4" t="s">
        <v>130</v>
      </c>
      <c r="B2207" s="4">
        <v>2017</v>
      </c>
      <c r="C2207" s="24">
        <v>42841</v>
      </c>
      <c r="D2207" s="4" t="s">
        <v>5867</v>
      </c>
      <c r="E2207" s="4" t="s">
        <v>383</v>
      </c>
      <c r="F2207" s="4">
        <v>1</v>
      </c>
      <c r="G2207" s="4">
        <v>2</v>
      </c>
      <c r="H2207" s="4" t="s">
        <v>20</v>
      </c>
      <c r="I2207" s="4" t="s">
        <v>21</v>
      </c>
      <c r="J2207" s="4">
        <v>21.7</v>
      </c>
      <c r="K2207" s="4">
        <v>2</v>
      </c>
    </row>
    <row r="2208" spans="1:11">
      <c r="A2208" s="4" t="s">
        <v>130</v>
      </c>
      <c r="B2208" s="4">
        <v>2017</v>
      </c>
      <c r="C2208" s="24">
        <v>42841</v>
      </c>
      <c r="D2208" s="4" t="s">
        <v>5867</v>
      </c>
      <c r="E2208" s="4" t="s">
        <v>383</v>
      </c>
      <c r="F2208" s="4">
        <v>1</v>
      </c>
      <c r="G2208" s="4">
        <v>3</v>
      </c>
      <c r="H2208" s="4" t="s">
        <v>50</v>
      </c>
      <c r="I2208" s="4" t="s">
        <v>51</v>
      </c>
      <c r="J2208" s="4">
        <v>20.5</v>
      </c>
      <c r="K2208" s="4">
        <v>3</v>
      </c>
    </row>
    <row r="2209" spans="1:11">
      <c r="A2209" s="4" t="s">
        <v>130</v>
      </c>
      <c r="B2209" s="4">
        <v>2017</v>
      </c>
      <c r="C2209" s="24">
        <v>42841</v>
      </c>
      <c r="D2209" s="4" t="s">
        <v>5867</v>
      </c>
      <c r="E2209" s="4" t="s">
        <v>383</v>
      </c>
      <c r="F2209" s="4">
        <v>1</v>
      </c>
      <c r="G2209" s="4">
        <v>4</v>
      </c>
      <c r="H2209" s="4" t="s">
        <v>135</v>
      </c>
      <c r="I2209" s="4" t="s">
        <v>36</v>
      </c>
      <c r="J2209" s="4">
        <v>26.4</v>
      </c>
      <c r="K2209" s="4">
        <v>4</v>
      </c>
    </row>
    <row r="2210" spans="1:11">
      <c r="A2210" s="4" t="s">
        <v>130</v>
      </c>
      <c r="B2210" s="4">
        <v>2017</v>
      </c>
      <c r="C2210" s="24">
        <v>42841</v>
      </c>
      <c r="D2210" s="4" t="s">
        <v>5867</v>
      </c>
      <c r="E2210" s="4" t="s">
        <v>383</v>
      </c>
      <c r="F2210" s="4">
        <v>1</v>
      </c>
      <c r="G2210" s="4">
        <v>5</v>
      </c>
      <c r="H2210" s="4" t="s">
        <v>78</v>
      </c>
      <c r="I2210" s="4" t="s">
        <v>19</v>
      </c>
      <c r="J2210" s="4">
        <v>25.9</v>
      </c>
      <c r="K2210" s="4">
        <v>5</v>
      </c>
    </row>
    <row r="2211" spans="1:11">
      <c r="A2211" s="4" t="s">
        <v>130</v>
      </c>
      <c r="B2211" s="4">
        <v>2017</v>
      </c>
      <c r="C2211" s="24">
        <v>42841</v>
      </c>
      <c r="D2211" s="4" t="s">
        <v>5867</v>
      </c>
      <c r="E2211" s="4" t="s">
        <v>383</v>
      </c>
      <c r="F2211" s="4">
        <v>1</v>
      </c>
      <c r="G2211" s="4">
        <v>6</v>
      </c>
      <c r="H2211" s="4" t="s">
        <v>5882</v>
      </c>
      <c r="I2211" s="4" t="s">
        <v>123</v>
      </c>
      <c r="J2211" s="4">
        <v>34.299999999999997</v>
      </c>
      <c r="K2211" s="4">
        <v>6</v>
      </c>
    </row>
    <row r="2212" spans="1:11">
      <c r="A2212" s="4" t="s">
        <v>130</v>
      </c>
      <c r="B2212" s="4">
        <v>2017</v>
      </c>
      <c r="C2212" s="24">
        <v>42841</v>
      </c>
      <c r="D2212" s="4" t="s">
        <v>5867</v>
      </c>
      <c r="E2212" s="4" t="s">
        <v>383</v>
      </c>
      <c r="F2212" s="4">
        <v>2</v>
      </c>
      <c r="G2212" s="4">
        <v>1</v>
      </c>
      <c r="H2212" s="4" t="s">
        <v>34</v>
      </c>
      <c r="I2212" s="4" t="s">
        <v>19</v>
      </c>
      <c r="J2212" s="4">
        <v>29.7</v>
      </c>
      <c r="K2212" s="4">
        <v>7</v>
      </c>
    </row>
    <row r="2213" spans="1:11">
      <c r="A2213" s="4" t="s">
        <v>130</v>
      </c>
      <c r="B2213" s="4">
        <v>2017</v>
      </c>
      <c r="C2213" s="24">
        <v>42841</v>
      </c>
      <c r="D2213" s="4" t="s">
        <v>5867</v>
      </c>
      <c r="E2213" s="4" t="s">
        <v>383</v>
      </c>
      <c r="F2213" s="4">
        <v>2</v>
      </c>
      <c r="G2213" s="4">
        <v>2</v>
      </c>
      <c r="H2213" s="4" t="s">
        <v>111</v>
      </c>
      <c r="I2213" s="4" t="s">
        <v>121</v>
      </c>
      <c r="J2213" s="4">
        <v>24.2</v>
      </c>
      <c r="K2213" s="4">
        <v>8</v>
      </c>
    </row>
    <row r="2214" spans="1:11">
      <c r="A2214" s="4" t="s">
        <v>130</v>
      </c>
      <c r="B2214" s="4">
        <v>2017</v>
      </c>
      <c r="C2214" s="24">
        <v>42841</v>
      </c>
      <c r="D2214" s="4" t="s">
        <v>5867</v>
      </c>
      <c r="E2214" s="4" t="s">
        <v>383</v>
      </c>
      <c r="F2214" s="4">
        <v>2</v>
      </c>
      <c r="G2214" s="4">
        <v>3</v>
      </c>
      <c r="H2214" s="4" t="s">
        <v>150</v>
      </c>
      <c r="I2214" s="4" t="s">
        <v>31</v>
      </c>
      <c r="J2214" s="4">
        <v>28.8</v>
      </c>
      <c r="K2214" s="4">
        <v>9</v>
      </c>
    </row>
    <row r="2215" spans="1:11">
      <c r="A2215" s="4" t="s">
        <v>130</v>
      </c>
      <c r="B2215" s="4">
        <v>2017</v>
      </c>
      <c r="C2215" s="24">
        <v>42841</v>
      </c>
      <c r="D2215" s="4" t="s">
        <v>5867</v>
      </c>
      <c r="E2215" s="4" t="s">
        <v>383</v>
      </c>
      <c r="F2215" s="4">
        <v>2</v>
      </c>
      <c r="G2215" s="4">
        <v>4</v>
      </c>
      <c r="H2215" s="4" t="s">
        <v>80</v>
      </c>
      <c r="I2215" s="4" t="s">
        <v>65</v>
      </c>
      <c r="J2215" s="4">
        <v>29.9</v>
      </c>
      <c r="K2215" s="4">
        <v>10</v>
      </c>
    </row>
    <row r="2216" spans="1:11">
      <c r="A2216" s="4" t="s">
        <v>130</v>
      </c>
      <c r="B2216" s="4">
        <v>2017</v>
      </c>
      <c r="C2216" s="24">
        <v>42841</v>
      </c>
      <c r="D2216" s="4" t="s">
        <v>5867</v>
      </c>
      <c r="E2216" s="4" t="s">
        <v>383</v>
      </c>
      <c r="F2216" s="4">
        <v>2</v>
      </c>
      <c r="G2216" s="4">
        <v>5</v>
      </c>
      <c r="H2216" s="4" t="s">
        <v>5946</v>
      </c>
      <c r="I2216" s="4" t="s">
        <v>5947</v>
      </c>
      <c r="J2216" s="4">
        <v>31.1</v>
      </c>
      <c r="K2216" s="4">
        <v>11</v>
      </c>
    </row>
    <row r="2217" spans="1:11">
      <c r="A2217" s="4" t="s">
        <v>130</v>
      </c>
      <c r="B2217" s="4">
        <v>2017</v>
      </c>
      <c r="C2217" s="24">
        <v>42841</v>
      </c>
      <c r="D2217" s="4" t="s">
        <v>5867</v>
      </c>
      <c r="E2217" s="4" t="s">
        <v>383</v>
      </c>
      <c r="F2217" s="4">
        <v>2</v>
      </c>
      <c r="G2217" s="4">
        <v>6</v>
      </c>
      <c r="H2217" s="4" t="s">
        <v>178</v>
      </c>
      <c r="I2217" s="4" t="s">
        <v>159</v>
      </c>
      <c r="J2217" s="4">
        <v>25.2</v>
      </c>
      <c r="K2217" s="4">
        <v>12</v>
      </c>
    </row>
    <row r="2218" spans="1:11">
      <c r="A2218" s="4" t="s">
        <v>5950</v>
      </c>
      <c r="B2218" s="4">
        <v>2017</v>
      </c>
      <c r="C2218" s="24">
        <v>42791</v>
      </c>
      <c r="D2218" s="4" t="s">
        <v>5879</v>
      </c>
      <c r="E2218" s="4" t="s">
        <v>595</v>
      </c>
      <c r="F2218" s="4">
        <v>1</v>
      </c>
      <c r="G2218" s="4">
        <v>1</v>
      </c>
      <c r="H2218" s="4" t="s">
        <v>150</v>
      </c>
      <c r="I2218" s="4" t="s">
        <v>31</v>
      </c>
      <c r="J2218" s="4">
        <v>28.6</v>
      </c>
      <c r="K2218" s="4">
        <v>4</v>
      </c>
    </row>
    <row r="2219" spans="1:11">
      <c r="A2219" s="4" t="s">
        <v>5950</v>
      </c>
      <c r="B2219" s="4">
        <v>2017</v>
      </c>
      <c r="C2219" s="24">
        <v>42791</v>
      </c>
      <c r="D2219" s="4" t="s">
        <v>5879</v>
      </c>
      <c r="E2219" s="4" t="s">
        <v>595</v>
      </c>
      <c r="F2219" s="4">
        <v>1</v>
      </c>
      <c r="G2219" s="4">
        <v>2</v>
      </c>
      <c r="H2219" s="4" t="s">
        <v>16</v>
      </c>
      <c r="I2219" s="4" t="s">
        <v>17</v>
      </c>
      <c r="J2219" s="4">
        <v>17.8</v>
      </c>
      <c r="K2219" s="4">
        <v>8</v>
      </c>
    </row>
    <row r="2220" spans="1:11">
      <c r="A2220" s="4" t="s">
        <v>5950</v>
      </c>
      <c r="B2220" s="4">
        <v>2017</v>
      </c>
      <c r="C2220" s="24">
        <v>42791</v>
      </c>
      <c r="D2220" s="4" t="s">
        <v>5879</v>
      </c>
      <c r="E2220" s="4" t="s">
        <v>595</v>
      </c>
      <c r="F2220" s="4">
        <v>1</v>
      </c>
      <c r="G2220" s="4">
        <v>3</v>
      </c>
      <c r="H2220" s="4" t="s">
        <v>138</v>
      </c>
      <c r="I2220" s="4" t="s">
        <v>29</v>
      </c>
      <c r="J2220" s="4">
        <v>27.3</v>
      </c>
      <c r="K2220" s="4">
        <v>3</v>
      </c>
    </row>
    <row r="2221" spans="1:11">
      <c r="A2221" s="4" t="s">
        <v>5950</v>
      </c>
      <c r="B2221" s="4">
        <v>2017</v>
      </c>
      <c r="C2221" s="24">
        <v>42791</v>
      </c>
      <c r="D2221" s="4" t="s">
        <v>5879</v>
      </c>
      <c r="E2221" s="4" t="s">
        <v>595</v>
      </c>
      <c r="F2221" s="4">
        <v>1</v>
      </c>
      <c r="G2221" s="4">
        <v>4</v>
      </c>
      <c r="H2221" s="4" t="s">
        <v>5951</v>
      </c>
      <c r="I2221" s="4" t="s">
        <v>5947</v>
      </c>
      <c r="J2221" s="4">
        <v>22.2</v>
      </c>
      <c r="K2221" s="4">
        <v>13</v>
      </c>
    </row>
    <row r="2222" spans="1:11">
      <c r="A2222" s="4" t="s">
        <v>5950</v>
      </c>
      <c r="B2222" s="4">
        <v>2017</v>
      </c>
      <c r="C2222" s="24">
        <v>42791</v>
      </c>
      <c r="D2222" s="4" t="s">
        <v>5879</v>
      </c>
      <c r="E2222" s="4" t="s">
        <v>595</v>
      </c>
      <c r="F2222" s="4">
        <v>1</v>
      </c>
      <c r="G2222" s="4">
        <v>5</v>
      </c>
      <c r="H2222" s="4" t="s">
        <v>5945</v>
      </c>
      <c r="I2222" s="4" t="s">
        <v>121</v>
      </c>
      <c r="J2222" s="4">
        <v>21.1</v>
      </c>
      <c r="K2222" s="4">
        <v>7</v>
      </c>
    </row>
    <row r="2223" spans="1:11">
      <c r="A2223" s="4" t="s">
        <v>5950</v>
      </c>
      <c r="B2223" s="4">
        <v>2017</v>
      </c>
      <c r="C2223" s="24">
        <v>42791</v>
      </c>
      <c r="D2223" s="4" t="s">
        <v>5879</v>
      </c>
      <c r="E2223" s="4" t="s">
        <v>595</v>
      </c>
      <c r="F2223" s="4">
        <v>1</v>
      </c>
      <c r="G2223" s="4">
        <v>6</v>
      </c>
      <c r="H2223" s="4" t="s">
        <v>5952</v>
      </c>
      <c r="I2223" s="4" t="s">
        <v>67</v>
      </c>
      <c r="J2223" s="4">
        <v>27.4</v>
      </c>
      <c r="K2223" s="4">
        <v>19</v>
      </c>
    </row>
    <row r="2224" spans="1:11">
      <c r="A2224" s="4" t="s">
        <v>5950</v>
      </c>
      <c r="B2224" s="4">
        <v>2017</v>
      </c>
      <c r="C2224" s="24">
        <v>42791</v>
      </c>
      <c r="D2224" s="4" t="s">
        <v>5879</v>
      </c>
      <c r="E2224" s="4" t="s">
        <v>595</v>
      </c>
      <c r="F2224" s="4">
        <v>1</v>
      </c>
      <c r="G2224" s="4">
        <v>7</v>
      </c>
      <c r="H2224" s="4" t="s">
        <v>5953</v>
      </c>
      <c r="I2224" s="4" t="s">
        <v>61</v>
      </c>
      <c r="J2224" s="4">
        <v>20.2</v>
      </c>
      <c r="K2224" s="4">
        <v>17</v>
      </c>
    </row>
    <row r="2225" spans="1:11">
      <c r="A2225" s="4" t="s">
        <v>5950</v>
      </c>
      <c r="B2225" s="4">
        <v>2017</v>
      </c>
      <c r="C2225" s="24">
        <v>42791</v>
      </c>
      <c r="D2225" s="4" t="s">
        <v>5879</v>
      </c>
      <c r="E2225" s="4" t="s">
        <v>595</v>
      </c>
      <c r="F2225" s="4">
        <v>2</v>
      </c>
      <c r="G2225" s="4">
        <v>1</v>
      </c>
      <c r="H2225" s="4" t="s">
        <v>5930</v>
      </c>
      <c r="I2225" s="4" t="s">
        <v>15</v>
      </c>
      <c r="J2225" s="4">
        <v>26.3</v>
      </c>
      <c r="K2225" s="4">
        <v>1</v>
      </c>
    </row>
    <row r="2226" spans="1:11">
      <c r="A2226" s="4" t="s">
        <v>5950</v>
      </c>
      <c r="B2226" s="4">
        <v>2017</v>
      </c>
      <c r="C2226" s="24">
        <v>42791</v>
      </c>
      <c r="D2226" s="4" t="s">
        <v>5879</v>
      </c>
      <c r="E2226" s="4" t="s">
        <v>595</v>
      </c>
      <c r="F2226" s="4">
        <v>2</v>
      </c>
      <c r="G2226" s="4">
        <v>2</v>
      </c>
      <c r="H2226" s="4" t="s">
        <v>5946</v>
      </c>
      <c r="I2226" s="4" t="s">
        <v>5954</v>
      </c>
      <c r="J2226" s="4">
        <v>31</v>
      </c>
      <c r="K2226" s="4">
        <v>5</v>
      </c>
    </row>
    <row r="2227" spans="1:11">
      <c r="A2227" s="4" t="s">
        <v>5950</v>
      </c>
      <c r="B2227" s="4">
        <v>2017</v>
      </c>
      <c r="C2227" s="24">
        <v>42791</v>
      </c>
      <c r="D2227" s="4" t="s">
        <v>5879</v>
      </c>
      <c r="E2227" s="4" t="s">
        <v>595</v>
      </c>
      <c r="F2227" s="4">
        <v>2</v>
      </c>
      <c r="G2227" s="4">
        <v>3</v>
      </c>
      <c r="H2227" s="4" t="s">
        <v>20</v>
      </c>
      <c r="I2227" s="4" t="s">
        <v>21</v>
      </c>
      <c r="J2227" s="4">
        <v>21.5</v>
      </c>
      <c r="K2227" s="4">
        <v>2</v>
      </c>
    </row>
    <row r="2228" spans="1:11">
      <c r="A2228" s="4" t="s">
        <v>5950</v>
      </c>
      <c r="B2228" s="4">
        <v>2017</v>
      </c>
      <c r="C2228" s="24">
        <v>42791</v>
      </c>
      <c r="D2228" s="4" t="s">
        <v>5879</v>
      </c>
      <c r="E2228" s="4" t="s">
        <v>595</v>
      </c>
      <c r="F2228" s="4">
        <v>2</v>
      </c>
      <c r="G2228" s="4">
        <v>4</v>
      </c>
      <c r="H2228" s="4" t="s">
        <v>113</v>
      </c>
      <c r="I2228" s="4" t="s">
        <v>121</v>
      </c>
      <c r="J2228" s="4">
        <v>22.3</v>
      </c>
      <c r="K2228" s="4">
        <v>13</v>
      </c>
    </row>
    <row r="2229" spans="1:11">
      <c r="A2229" s="4" t="s">
        <v>5950</v>
      </c>
      <c r="B2229" s="4">
        <v>2017</v>
      </c>
      <c r="C2229" s="24">
        <v>42791</v>
      </c>
      <c r="D2229" s="4" t="s">
        <v>5879</v>
      </c>
      <c r="E2229" s="4" t="s">
        <v>595</v>
      </c>
      <c r="F2229" s="4">
        <v>2</v>
      </c>
      <c r="G2229" s="4">
        <v>5</v>
      </c>
      <c r="H2229" s="4" t="s">
        <v>189</v>
      </c>
      <c r="I2229" s="4" t="s">
        <v>5928</v>
      </c>
      <c r="J2229" s="4"/>
      <c r="K2229" s="4">
        <v>17</v>
      </c>
    </row>
    <row r="2230" spans="1:11">
      <c r="A2230" s="4" t="s">
        <v>5950</v>
      </c>
      <c r="B2230" s="4">
        <v>2017</v>
      </c>
      <c r="C2230" s="24">
        <v>42791</v>
      </c>
      <c r="D2230" s="4" t="s">
        <v>5879</v>
      </c>
      <c r="E2230" s="4" t="s">
        <v>595</v>
      </c>
      <c r="F2230" s="4">
        <v>2</v>
      </c>
      <c r="G2230" s="4">
        <v>6</v>
      </c>
      <c r="H2230" s="4" t="s">
        <v>5929</v>
      </c>
      <c r="I2230" s="4" t="s">
        <v>25</v>
      </c>
      <c r="J2230" s="4">
        <v>28.5</v>
      </c>
      <c r="K2230" s="4">
        <v>10</v>
      </c>
    </row>
    <row r="2231" spans="1:11">
      <c r="A2231" s="4" t="s">
        <v>5950</v>
      </c>
      <c r="B2231" s="4">
        <v>2017</v>
      </c>
      <c r="C2231" s="24">
        <v>42791</v>
      </c>
      <c r="D2231" s="4" t="s">
        <v>5879</v>
      </c>
      <c r="E2231" s="4" t="s">
        <v>595</v>
      </c>
      <c r="F2231" s="4">
        <v>2</v>
      </c>
      <c r="G2231" s="4">
        <v>7</v>
      </c>
      <c r="H2231" s="4" t="s">
        <v>5948</v>
      </c>
      <c r="I2231" s="4" t="s">
        <v>5949</v>
      </c>
      <c r="J2231" s="4">
        <v>28.6</v>
      </c>
      <c r="K2231" s="4">
        <v>11</v>
      </c>
    </row>
    <row r="2232" spans="1:11">
      <c r="A2232" s="4" t="s">
        <v>5950</v>
      </c>
      <c r="B2232" s="4">
        <v>2017</v>
      </c>
      <c r="C2232" s="24">
        <v>42791</v>
      </c>
      <c r="D2232" s="4" t="s">
        <v>5879</v>
      </c>
      <c r="E2232" s="4" t="s">
        <v>595</v>
      </c>
      <c r="F2232" s="4">
        <v>3</v>
      </c>
      <c r="G2232" s="4">
        <v>1</v>
      </c>
      <c r="H2232" s="4" t="s">
        <v>178</v>
      </c>
      <c r="I2232" s="4" t="s">
        <v>159</v>
      </c>
      <c r="J2232" s="4">
        <v>25.1</v>
      </c>
      <c r="K2232" s="4">
        <v>9</v>
      </c>
    </row>
    <row r="2233" spans="1:11">
      <c r="A2233" s="4" t="s">
        <v>5950</v>
      </c>
      <c r="B2233" s="4">
        <v>2017</v>
      </c>
      <c r="C2233" s="24">
        <v>42791</v>
      </c>
      <c r="D2233" s="4" t="s">
        <v>5879</v>
      </c>
      <c r="E2233" s="4" t="s">
        <v>595</v>
      </c>
      <c r="F2233" s="4">
        <v>3</v>
      </c>
      <c r="G2233" s="4">
        <v>2</v>
      </c>
      <c r="H2233" s="4" t="s">
        <v>5882</v>
      </c>
      <c r="I2233" s="4" t="s">
        <v>123</v>
      </c>
      <c r="J2233" s="4">
        <v>34.200000000000003</v>
      </c>
      <c r="K2233" s="4">
        <v>6</v>
      </c>
    </row>
    <row r="2234" spans="1:11">
      <c r="A2234" s="4" t="s">
        <v>5950</v>
      </c>
      <c r="B2234" s="4">
        <v>2017</v>
      </c>
      <c r="C2234" s="24">
        <v>42791</v>
      </c>
      <c r="D2234" s="4" t="s">
        <v>5879</v>
      </c>
      <c r="E2234" s="4" t="s">
        <v>595</v>
      </c>
      <c r="F2234" s="4">
        <v>3</v>
      </c>
      <c r="G2234" s="4">
        <v>3</v>
      </c>
      <c r="H2234" s="4" t="s">
        <v>43</v>
      </c>
      <c r="I2234" s="4" t="s">
        <v>44</v>
      </c>
      <c r="J2234" s="4">
        <v>24.3</v>
      </c>
      <c r="K2234" s="4">
        <v>15</v>
      </c>
    </row>
    <row r="2235" spans="1:11">
      <c r="A2235" s="4" t="s">
        <v>5950</v>
      </c>
      <c r="B2235" s="4">
        <v>2017</v>
      </c>
      <c r="C2235" s="24">
        <v>42791</v>
      </c>
      <c r="D2235" s="4" t="s">
        <v>5879</v>
      </c>
      <c r="E2235" s="4" t="s">
        <v>595</v>
      </c>
      <c r="F2235" s="4">
        <v>3</v>
      </c>
      <c r="G2235" s="4">
        <v>4</v>
      </c>
      <c r="H2235" s="4" t="s">
        <v>160</v>
      </c>
      <c r="I2235" s="4" t="s">
        <v>161</v>
      </c>
      <c r="J2235" s="4">
        <v>19.899999999999999</v>
      </c>
      <c r="K2235" s="4">
        <v>15</v>
      </c>
    </row>
    <row r="2236" spans="1:11">
      <c r="A2236" s="4" t="s">
        <v>5950</v>
      </c>
      <c r="B2236" s="4">
        <v>2017</v>
      </c>
      <c r="C2236" s="24">
        <v>42791</v>
      </c>
      <c r="D2236" s="4" t="s">
        <v>5879</v>
      </c>
      <c r="E2236" s="4" t="s">
        <v>595</v>
      </c>
      <c r="F2236" s="4">
        <v>3</v>
      </c>
      <c r="G2236" s="4">
        <v>5</v>
      </c>
      <c r="H2236" s="4" t="s">
        <v>5931</v>
      </c>
      <c r="I2236" s="4" t="s">
        <v>40</v>
      </c>
      <c r="J2236" s="4">
        <v>26.1</v>
      </c>
      <c r="K2236" s="4">
        <v>12</v>
      </c>
    </row>
    <row r="2237" spans="1:11">
      <c r="A2237" s="4" t="s">
        <v>5950</v>
      </c>
      <c r="B2237" s="4">
        <v>2017</v>
      </c>
      <c r="C2237" s="24">
        <v>42791</v>
      </c>
      <c r="D2237" s="4" t="s">
        <v>5879</v>
      </c>
      <c r="E2237" s="4" t="s">
        <v>595</v>
      </c>
      <c r="F2237" s="4">
        <v>3</v>
      </c>
      <c r="G2237" s="4">
        <v>6</v>
      </c>
      <c r="H2237" s="4" t="s">
        <v>52</v>
      </c>
      <c r="I2237" s="4" t="s">
        <v>53</v>
      </c>
      <c r="J2237" s="4">
        <v>19.899999999999999</v>
      </c>
      <c r="K2237" s="4">
        <v>19</v>
      </c>
    </row>
    <row r="2238" spans="1:11">
      <c r="A2238" s="4" t="s">
        <v>5950</v>
      </c>
      <c r="B2238" s="4">
        <v>2017</v>
      </c>
      <c r="C2238" s="24">
        <v>42791</v>
      </c>
      <c r="D2238" s="4" t="s">
        <v>5879</v>
      </c>
      <c r="E2238" s="4" t="s">
        <v>5868</v>
      </c>
      <c r="F2238" s="4">
        <v>1</v>
      </c>
      <c r="G2238" s="4">
        <v>1</v>
      </c>
      <c r="H2238" s="4" t="s">
        <v>138</v>
      </c>
      <c r="I2238" s="4" t="s">
        <v>29</v>
      </c>
      <c r="J2238" s="4">
        <v>27.3</v>
      </c>
      <c r="K2238" s="4">
        <v>3</v>
      </c>
    </row>
    <row r="2239" spans="1:11">
      <c r="A2239" s="4" t="s">
        <v>5950</v>
      </c>
      <c r="B2239" s="4">
        <v>2017</v>
      </c>
      <c r="C2239" s="24">
        <v>42791</v>
      </c>
      <c r="D2239" s="4" t="s">
        <v>5879</v>
      </c>
      <c r="E2239" s="4" t="s">
        <v>5868</v>
      </c>
      <c r="F2239" s="4">
        <v>1</v>
      </c>
      <c r="G2239" s="4">
        <v>2</v>
      </c>
      <c r="H2239" s="4" t="s">
        <v>5945</v>
      </c>
      <c r="I2239" s="4" t="s">
        <v>121</v>
      </c>
      <c r="J2239" s="4">
        <v>21.1</v>
      </c>
      <c r="K2239" s="4">
        <v>7</v>
      </c>
    </row>
    <row r="2240" spans="1:11">
      <c r="A2240" s="4" t="s">
        <v>5950</v>
      </c>
      <c r="B2240" s="4">
        <v>2017</v>
      </c>
      <c r="C2240" s="24">
        <v>42791</v>
      </c>
      <c r="D2240" s="4" t="s">
        <v>5879</v>
      </c>
      <c r="E2240" s="4" t="s">
        <v>5868</v>
      </c>
      <c r="F2240" s="4">
        <v>1</v>
      </c>
      <c r="G2240" s="4">
        <v>3</v>
      </c>
      <c r="H2240" s="4" t="s">
        <v>5948</v>
      </c>
      <c r="I2240" s="4" t="s">
        <v>5949</v>
      </c>
      <c r="J2240" s="4">
        <v>28.6</v>
      </c>
      <c r="K2240" s="4">
        <v>11</v>
      </c>
    </row>
    <row r="2241" spans="1:11">
      <c r="A2241" s="4" t="s">
        <v>5950</v>
      </c>
      <c r="B2241" s="4">
        <v>2017</v>
      </c>
      <c r="C2241" s="24">
        <v>42791</v>
      </c>
      <c r="D2241" s="4" t="s">
        <v>5879</v>
      </c>
      <c r="E2241" s="4" t="s">
        <v>5868</v>
      </c>
      <c r="F2241" s="4">
        <v>1</v>
      </c>
      <c r="G2241" s="4">
        <v>4</v>
      </c>
      <c r="H2241" s="4" t="s">
        <v>113</v>
      </c>
      <c r="I2241" s="4" t="s">
        <v>121</v>
      </c>
      <c r="J2241" s="4">
        <v>22.3</v>
      </c>
      <c r="K2241" s="4">
        <v>13</v>
      </c>
    </row>
    <row r="2242" spans="1:11">
      <c r="A2242" s="4" t="s">
        <v>5950</v>
      </c>
      <c r="B2242" s="4">
        <v>2017</v>
      </c>
      <c r="C2242" s="24">
        <v>42791</v>
      </c>
      <c r="D2242" s="4" t="s">
        <v>5879</v>
      </c>
      <c r="E2242" s="4" t="s">
        <v>5868</v>
      </c>
      <c r="F2242" s="4">
        <v>1</v>
      </c>
      <c r="G2242" s="4">
        <v>5</v>
      </c>
      <c r="H2242" s="4" t="s">
        <v>160</v>
      </c>
      <c r="I2242" s="4" t="s">
        <v>161</v>
      </c>
      <c r="J2242" s="4">
        <v>19.899999999999999</v>
      </c>
      <c r="K2242" s="4">
        <v>15</v>
      </c>
    </row>
    <row r="2243" spans="1:11">
      <c r="A2243" s="4" t="s">
        <v>5950</v>
      </c>
      <c r="B2243" s="4">
        <v>2017</v>
      </c>
      <c r="C2243" s="24">
        <v>42791</v>
      </c>
      <c r="D2243" s="4" t="s">
        <v>5879</v>
      </c>
      <c r="E2243" s="4" t="s">
        <v>5868</v>
      </c>
      <c r="F2243" s="4">
        <v>1</v>
      </c>
      <c r="G2243" s="4">
        <v>6</v>
      </c>
      <c r="H2243" s="4" t="s">
        <v>189</v>
      </c>
      <c r="I2243" s="4" t="s">
        <v>5928</v>
      </c>
      <c r="J2243" s="4"/>
      <c r="K2243" s="4">
        <v>17</v>
      </c>
    </row>
    <row r="2244" spans="1:11">
      <c r="A2244" s="4" t="s">
        <v>5950</v>
      </c>
      <c r="B2244" s="4">
        <v>2017</v>
      </c>
      <c r="C2244" s="24">
        <v>42791</v>
      </c>
      <c r="D2244" s="4" t="s">
        <v>5879</v>
      </c>
      <c r="E2244" s="4" t="s">
        <v>5868</v>
      </c>
      <c r="F2244" s="4">
        <v>1</v>
      </c>
      <c r="G2244" s="4">
        <v>7</v>
      </c>
      <c r="H2244" s="4" t="s">
        <v>52</v>
      </c>
      <c r="I2244" s="4" t="s">
        <v>53</v>
      </c>
      <c r="J2244" s="4">
        <v>19.899999999999999</v>
      </c>
      <c r="K2244" s="4">
        <v>19</v>
      </c>
    </row>
    <row r="2245" spans="1:11">
      <c r="A2245" s="4" t="s">
        <v>5950</v>
      </c>
      <c r="B2245" s="4">
        <v>2017</v>
      </c>
      <c r="C2245" s="24">
        <v>42791</v>
      </c>
      <c r="D2245" s="4" t="s">
        <v>5879</v>
      </c>
      <c r="E2245" s="4" t="s">
        <v>5868</v>
      </c>
      <c r="F2245" s="4">
        <v>2</v>
      </c>
      <c r="G2245" s="4">
        <v>1</v>
      </c>
      <c r="H2245" s="4" t="s">
        <v>20</v>
      </c>
      <c r="I2245" s="4" t="s">
        <v>21</v>
      </c>
      <c r="J2245" s="4">
        <v>21.5</v>
      </c>
      <c r="K2245" s="4">
        <v>2</v>
      </c>
    </row>
    <row r="2246" spans="1:11">
      <c r="A2246" s="4" t="s">
        <v>5950</v>
      </c>
      <c r="B2246" s="4">
        <v>2017</v>
      </c>
      <c r="C2246" s="24">
        <v>42791</v>
      </c>
      <c r="D2246" s="4" t="s">
        <v>5879</v>
      </c>
      <c r="E2246" s="4" t="s">
        <v>5868</v>
      </c>
      <c r="F2246" s="4">
        <v>2</v>
      </c>
      <c r="G2246" s="4">
        <v>2</v>
      </c>
      <c r="H2246" s="4" t="s">
        <v>5929</v>
      </c>
      <c r="I2246" s="4" t="s">
        <v>25</v>
      </c>
      <c r="J2246" s="4">
        <v>28.5</v>
      </c>
      <c r="K2246" s="4">
        <v>10</v>
      </c>
    </row>
    <row r="2247" spans="1:11">
      <c r="A2247" s="4" t="s">
        <v>5950</v>
      </c>
      <c r="B2247" s="4">
        <v>2017</v>
      </c>
      <c r="C2247" s="24">
        <v>42791</v>
      </c>
      <c r="D2247" s="4" t="s">
        <v>5879</v>
      </c>
      <c r="E2247" s="4" t="s">
        <v>5868</v>
      </c>
      <c r="F2247" s="4">
        <v>2</v>
      </c>
      <c r="G2247" s="4">
        <v>3</v>
      </c>
      <c r="H2247" s="4" t="s">
        <v>5931</v>
      </c>
      <c r="I2247" s="4" t="s">
        <v>40</v>
      </c>
      <c r="J2247" s="4">
        <v>26.1</v>
      </c>
      <c r="K2247" s="4">
        <v>12</v>
      </c>
    </row>
    <row r="2248" spans="1:11">
      <c r="A2248" s="4" t="s">
        <v>5950</v>
      </c>
      <c r="B2248" s="4">
        <v>2017</v>
      </c>
      <c r="C2248" s="24">
        <v>42791</v>
      </c>
      <c r="D2248" s="4" t="s">
        <v>5879</v>
      </c>
      <c r="E2248" s="4" t="s">
        <v>5868</v>
      </c>
      <c r="F2248" s="4">
        <v>2</v>
      </c>
      <c r="G2248" s="4">
        <v>4</v>
      </c>
      <c r="H2248" s="4" t="s">
        <v>5951</v>
      </c>
      <c r="I2248" s="4" t="s">
        <v>5947</v>
      </c>
      <c r="J2248" s="4">
        <v>22.2</v>
      </c>
      <c r="K2248" s="4">
        <v>13</v>
      </c>
    </row>
    <row r="2249" spans="1:11">
      <c r="A2249" s="4" t="s">
        <v>5950</v>
      </c>
      <c r="B2249" s="4">
        <v>2017</v>
      </c>
      <c r="C2249" s="24">
        <v>42791</v>
      </c>
      <c r="D2249" s="4" t="s">
        <v>5879</v>
      </c>
      <c r="E2249" s="4" t="s">
        <v>5868</v>
      </c>
      <c r="F2249" s="4">
        <v>2</v>
      </c>
      <c r="G2249" s="4">
        <v>5</v>
      </c>
      <c r="H2249" s="4" t="s">
        <v>43</v>
      </c>
      <c r="I2249" s="4" t="s">
        <v>44</v>
      </c>
      <c r="J2249" s="4">
        <v>24.3</v>
      </c>
      <c r="K2249" s="4">
        <v>15</v>
      </c>
    </row>
    <row r="2250" spans="1:11">
      <c r="A2250" s="4" t="s">
        <v>5950</v>
      </c>
      <c r="B2250" s="4">
        <v>2017</v>
      </c>
      <c r="C2250" s="24">
        <v>42791</v>
      </c>
      <c r="D2250" s="4" t="s">
        <v>5879</v>
      </c>
      <c r="E2250" s="4" t="s">
        <v>5868</v>
      </c>
      <c r="F2250" s="4">
        <v>2</v>
      </c>
      <c r="G2250" s="4">
        <v>6</v>
      </c>
      <c r="H2250" s="4" t="s">
        <v>5953</v>
      </c>
      <c r="I2250" s="4" t="s">
        <v>61</v>
      </c>
      <c r="J2250" s="4">
        <v>20.2</v>
      </c>
      <c r="K2250" s="4">
        <v>17</v>
      </c>
    </row>
    <row r="2251" spans="1:11">
      <c r="A2251" s="4" t="s">
        <v>5950</v>
      </c>
      <c r="B2251" s="4">
        <v>2017</v>
      </c>
      <c r="C2251" s="24">
        <v>42791</v>
      </c>
      <c r="D2251" s="4" t="s">
        <v>5879</v>
      </c>
      <c r="E2251" s="4" t="s">
        <v>5868</v>
      </c>
      <c r="F2251" s="4">
        <v>2</v>
      </c>
      <c r="G2251" s="4">
        <v>7</v>
      </c>
      <c r="H2251" s="4" t="s">
        <v>5952</v>
      </c>
      <c r="I2251" s="4" t="s">
        <v>67</v>
      </c>
      <c r="J2251" s="4">
        <v>27.4</v>
      </c>
      <c r="K2251" s="4">
        <v>19</v>
      </c>
    </row>
    <row r="2252" spans="1:11">
      <c r="A2252" s="4" t="s">
        <v>5950</v>
      </c>
      <c r="B2252" s="4">
        <v>2017</v>
      </c>
      <c r="C2252" s="24">
        <v>42791</v>
      </c>
      <c r="D2252" s="4" t="s">
        <v>5879</v>
      </c>
      <c r="E2252" s="4" t="s">
        <v>383</v>
      </c>
      <c r="F2252" s="4">
        <v>1</v>
      </c>
      <c r="G2252" s="4">
        <v>1</v>
      </c>
      <c r="H2252" s="4" t="s">
        <v>5930</v>
      </c>
      <c r="I2252" s="4" t="s">
        <v>15</v>
      </c>
      <c r="J2252" s="4">
        <v>26.3</v>
      </c>
      <c r="K2252" s="4">
        <v>1</v>
      </c>
    </row>
    <row r="2253" spans="1:11">
      <c r="A2253" s="4" t="s">
        <v>5950</v>
      </c>
      <c r="B2253" s="4">
        <v>2017</v>
      </c>
      <c r="C2253" s="24">
        <v>42791</v>
      </c>
      <c r="D2253" s="4" t="s">
        <v>5879</v>
      </c>
      <c r="E2253" s="4" t="s">
        <v>383</v>
      </c>
      <c r="F2253" s="4">
        <v>1</v>
      </c>
      <c r="G2253" s="4">
        <v>2</v>
      </c>
      <c r="H2253" s="4" t="s">
        <v>20</v>
      </c>
      <c r="I2253" s="4" t="s">
        <v>21</v>
      </c>
      <c r="J2253" s="4">
        <v>21.5</v>
      </c>
      <c r="K2253" s="4">
        <v>2</v>
      </c>
    </row>
    <row r="2254" spans="1:11">
      <c r="A2254" s="4" t="s">
        <v>5950</v>
      </c>
      <c r="B2254" s="4">
        <v>2017</v>
      </c>
      <c r="C2254" s="24">
        <v>42791</v>
      </c>
      <c r="D2254" s="4" t="s">
        <v>5879</v>
      </c>
      <c r="E2254" s="4" t="s">
        <v>383</v>
      </c>
      <c r="F2254" s="4">
        <v>1</v>
      </c>
      <c r="G2254" s="4">
        <v>3</v>
      </c>
      <c r="H2254" s="4" t="s">
        <v>138</v>
      </c>
      <c r="I2254" s="4" t="s">
        <v>29</v>
      </c>
      <c r="J2254" s="4">
        <v>27.3</v>
      </c>
      <c r="K2254" s="4">
        <v>3</v>
      </c>
    </row>
    <row r="2255" spans="1:11">
      <c r="A2255" s="4" t="s">
        <v>5950</v>
      </c>
      <c r="B2255" s="4">
        <v>2017</v>
      </c>
      <c r="C2255" s="24">
        <v>42791</v>
      </c>
      <c r="D2255" s="4" t="s">
        <v>5879</v>
      </c>
      <c r="E2255" s="4" t="s">
        <v>383</v>
      </c>
      <c r="F2255" s="4">
        <v>1</v>
      </c>
      <c r="G2255" s="4">
        <v>4</v>
      </c>
      <c r="H2255" s="4" t="s">
        <v>150</v>
      </c>
      <c r="I2255" s="4" t="s">
        <v>31</v>
      </c>
      <c r="J2255" s="4">
        <v>28.6</v>
      </c>
      <c r="K2255" s="4">
        <v>4</v>
      </c>
    </row>
    <row r="2256" spans="1:11">
      <c r="A2256" s="4" t="s">
        <v>5950</v>
      </c>
      <c r="B2256" s="4">
        <v>2017</v>
      </c>
      <c r="C2256" s="24">
        <v>42791</v>
      </c>
      <c r="D2256" s="4" t="s">
        <v>5879</v>
      </c>
      <c r="E2256" s="4" t="s">
        <v>383</v>
      </c>
      <c r="F2256" s="4">
        <v>1</v>
      </c>
      <c r="G2256" s="4">
        <v>5</v>
      </c>
      <c r="H2256" s="4" t="s">
        <v>5946</v>
      </c>
      <c r="I2256" s="4" t="s">
        <v>5947</v>
      </c>
      <c r="J2256" s="4">
        <v>31</v>
      </c>
      <c r="K2256" s="4">
        <v>5</v>
      </c>
    </row>
    <row r="2257" spans="1:11">
      <c r="A2257" s="4" t="s">
        <v>5950</v>
      </c>
      <c r="B2257" s="4">
        <v>2017</v>
      </c>
      <c r="C2257" s="24">
        <v>42791</v>
      </c>
      <c r="D2257" s="4" t="s">
        <v>5879</v>
      </c>
      <c r="E2257" s="4" t="s">
        <v>383</v>
      </c>
      <c r="F2257" s="4">
        <v>1</v>
      </c>
      <c r="G2257" s="4">
        <v>6</v>
      </c>
      <c r="H2257" s="4" t="s">
        <v>5882</v>
      </c>
      <c r="I2257" s="4" t="s">
        <v>123</v>
      </c>
      <c r="J2257" s="4">
        <v>34.200000000000003</v>
      </c>
      <c r="K2257" s="4">
        <v>6</v>
      </c>
    </row>
    <row r="2258" spans="1:11">
      <c r="A2258" s="4" t="s">
        <v>5950</v>
      </c>
      <c r="B2258" s="4">
        <v>2017</v>
      </c>
      <c r="C2258" s="24">
        <v>42791</v>
      </c>
      <c r="D2258" s="4" t="s">
        <v>5879</v>
      </c>
      <c r="E2258" s="4" t="s">
        <v>383</v>
      </c>
      <c r="F2258" s="4">
        <v>2</v>
      </c>
      <c r="G2258" s="4">
        <v>1</v>
      </c>
      <c r="H2258" s="4" t="s">
        <v>5945</v>
      </c>
      <c r="I2258" s="4" t="s">
        <v>121</v>
      </c>
      <c r="J2258" s="4">
        <v>21.1</v>
      </c>
      <c r="K2258" s="4">
        <v>7</v>
      </c>
    </row>
    <row r="2259" spans="1:11">
      <c r="A2259" s="4" t="s">
        <v>5950</v>
      </c>
      <c r="B2259" s="4">
        <v>2017</v>
      </c>
      <c r="C2259" s="24">
        <v>42791</v>
      </c>
      <c r="D2259" s="4" t="s">
        <v>5879</v>
      </c>
      <c r="E2259" s="4" t="s">
        <v>383</v>
      </c>
      <c r="F2259" s="4">
        <v>2</v>
      </c>
      <c r="G2259" s="4">
        <v>2</v>
      </c>
      <c r="H2259" s="4" t="s">
        <v>16</v>
      </c>
      <c r="I2259" s="4" t="s">
        <v>17</v>
      </c>
      <c r="J2259" s="4">
        <v>17.8</v>
      </c>
      <c r="K2259" s="4">
        <v>8</v>
      </c>
    </row>
    <row r="2260" spans="1:11">
      <c r="A2260" s="4" t="s">
        <v>5950</v>
      </c>
      <c r="B2260" s="4">
        <v>2017</v>
      </c>
      <c r="C2260" s="24">
        <v>42791</v>
      </c>
      <c r="D2260" s="4" t="s">
        <v>5879</v>
      </c>
      <c r="E2260" s="4" t="s">
        <v>383</v>
      </c>
      <c r="F2260" s="4">
        <v>2</v>
      </c>
      <c r="G2260" s="4">
        <v>3</v>
      </c>
      <c r="H2260" s="4" t="s">
        <v>178</v>
      </c>
      <c r="I2260" s="4" t="s">
        <v>159</v>
      </c>
      <c r="J2260" s="4">
        <v>25.1</v>
      </c>
      <c r="K2260" s="4">
        <v>9</v>
      </c>
    </row>
    <row r="2261" spans="1:11">
      <c r="A2261" s="4" t="s">
        <v>5950</v>
      </c>
      <c r="B2261" s="4">
        <v>2017</v>
      </c>
      <c r="C2261" s="24">
        <v>42791</v>
      </c>
      <c r="D2261" s="4" t="s">
        <v>5879</v>
      </c>
      <c r="E2261" s="4" t="s">
        <v>383</v>
      </c>
      <c r="F2261" s="4">
        <v>2</v>
      </c>
      <c r="G2261" s="4">
        <v>4</v>
      </c>
      <c r="H2261" s="4" t="s">
        <v>5929</v>
      </c>
      <c r="I2261" s="4" t="s">
        <v>25</v>
      </c>
      <c r="J2261" s="4">
        <v>28.5</v>
      </c>
      <c r="K2261" s="4">
        <v>10</v>
      </c>
    </row>
    <row r="2262" spans="1:11">
      <c r="A2262" s="4" t="s">
        <v>5950</v>
      </c>
      <c r="B2262" s="4">
        <v>2017</v>
      </c>
      <c r="C2262" s="24">
        <v>42791</v>
      </c>
      <c r="D2262" s="4" t="s">
        <v>5879</v>
      </c>
      <c r="E2262" s="4" t="s">
        <v>383</v>
      </c>
      <c r="F2262" s="4">
        <v>2</v>
      </c>
      <c r="G2262" s="4">
        <v>5</v>
      </c>
      <c r="H2262" s="4" t="s">
        <v>5948</v>
      </c>
      <c r="I2262" s="4" t="s">
        <v>5949</v>
      </c>
      <c r="J2262" s="4">
        <v>28.6</v>
      </c>
      <c r="K2262" s="4">
        <v>11</v>
      </c>
    </row>
    <row r="2263" spans="1:11">
      <c r="A2263" s="4" t="s">
        <v>5950</v>
      </c>
      <c r="B2263" s="4">
        <v>2017</v>
      </c>
      <c r="C2263" s="24">
        <v>42791</v>
      </c>
      <c r="D2263" s="4" t="s">
        <v>5879</v>
      </c>
      <c r="E2263" s="4" t="s">
        <v>383</v>
      </c>
      <c r="F2263" s="4">
        <v>2</v>
      </c>
      <c r="G2263" s="4">
        <v>6</v>
      </c>
      <c r="H2263" s="4" t="s">
        <v>5931</v>
      </c>
      <c r="I2263" s="4" t="s">
        <v>40</v>
      </c>
      <c r="J2263" s="4">
        <v>26.1</v>
      </c>
      <c r="K2263" s="4">
        <v>12</v>
      </c>
    </row>
    <row r="2264" spans="1:11">
      <c r="A2264" s="4" t="s">
        <v>71</v>
      </c>
      <c r="B2264" s="4">
        <v>2017</v>
      </c>
      <c r="C2264" s="24">
        <v>42785</v>
      </c>
      <c r="D2264" s="4" t="s">
        <v>5879</v>
      </c>
      <c r="E2264" s="4" t="s">
        <v>595</v>
      </c>
      <c r="F2264" s="4">
        <v>1</v>
      </c>
      <c r="G2264" s="4">
        <v>1</v>
      </c>
      <c r="H2264" s="4" t="s">
        <v>5930</v>
      </c>
      <c r="I2264" s="4" t="s">
        <v>15</v>
      </c>
      <c r="J2264" s="4">
        <v>26.3</v>
      </c>
      <c r="K2264" s="4">
        <v>1</v>
      </c>
    </row>
    <row r="2265" spans="1:11">
      <c r="A2265" s="4" t="s">
        <v>71</v>
      </c>
      <c r="B2265" s="4">
        <v>2017</v>
      </c>
      <c r="C2265" s="24">
        <v>42785</v>
      </c>
      <c r="D2265" s="4" t="s">
        <v>5879</v>
      </c>
      <c r="E2265" s="4" t="s">
        <v>595</v>
      </c>
      <c r="F2265" s="4">
        <v>1</v>
      </c>
      <c r="G2265" s="4">
        <v>2</v>
      </c>
      <c r="H2265" s="4" t="s">
        <v>20</v>
      </c>
      <c r="I2265" s="4" t="s">
        <v>21</v>
      </c>
      <c r="J2265" s="4">
        <v>21.5</v>
      </c>
      <c r="K2265" s="4">
        <v>2</v>
      </c>
    </row>
    <row r="2266" spans="1:11">
      <c r="A2266" s="4" t="s">
        <v>71</v>
      </c>
      <c r="B2266" s="4">
        <v>2017</v>
      </c>
      <c r="C2266" s="24">
        <v>42785</v>
      </c>
      <c r="D2266" s="4" t="s">
        <v>5879</v>
      </c>
      <c r="E2266" s="4" t="s">
        <v>595</v>
      </c>
      <c r="F2266" s="4">
        <v>1</v>
      </c>
      <c r="G2266" s="4">
        <v>3</v>
      </c>
      <c r="H2266" s="4" t="s">
        <v>5945</v>
      </c>
      <c r="I2266" s="4" t="s">
        <v>121</v>
      </c>
      <c r="J2266" s="4">
        <v>21.1</v>
      </c>
      <c r="K2266" s="4">
        <v>15</v>
      </c>
    </row>
    <row r="2267" spans="1:11">
      <c r="A2267" s="4" t="s">
        <v>71</v>
      </c>
      <c r="B2267" s="4">
        <v>2017</v>
      </c>
      <c r="C2267" s="24">
        <v>42785</v>
      </c>
      <c r="D2267" s="4" t="s">
        <v>5879</v>
      </c>
      <c r="E2267" s="4" t="s">
        <v>595</v>
      </c>
      <c r="F2267" s="4">
        <v>1</v>
      </c>
      <c r="G2267" s="4">
        <v>4</v>
      </c>
      <c r="H2267" s="4" t="s">
        <v>191</v>
      </c>
      <c r="I2267" s="4" t="s">
        <v>53</v>
      </c>
      <c r="J2267" s="4">
        <v>21.9</v>
      </c>
      <c r="K2267" s="4">
        <v>15</v>
      </c>
    </row>
    <row r="2268" spans="1:11">
      <c r="A2268" s="4" t="s">
        <v>71</v>
      </c>
      <c r="B2268" s="4">
        <v>2017</v>
      </c>
      <c r="C2268" s="24">
        <v>42785</v>
      </c>
      <c r="D2268" s="4" t="s">
        <v>5879</v>
      </c>
      <c r="E2268" s="4" t="s">
        <v>595</v>
      </c>
      <c r="F2268" s="4">
        <v>1</v>
      </c>
      <c r="G2268" s="4">
        <v>5</v>
      </c>
      <c r="H2268" s="4" t="s">
        <v>30</v>
      </c>
      <c r="I2268" s="4" t="s">
        <v>31</v>
      </c>
      <c r="J2268" s="4">
        <v>20.8</v>
      </c>
      <c r="K2268" s="4">
        <v>11</v>
      </c>
    </row>
    <row r="2269" spans="1:11">
      <c r="A2269" s="4" t="s">
        <v>71</v>
      </c>
      <c r="B2269" s="4">
        <v>2017</v>
      </c>
      <c r="C2269" s="24">
        <v>42785</v>
      </c>
      <c r="D2269" s="4" t="s">
        <v>5879</v>
      </c>
      <c r="E2269" s="4" t="s">
        <v>595</v>
      </c>
      <c r="F2269" s="4">
        <v>2</v>
      </c>
      <c r="G2269" s="4">
        <v>1</v>
      </c>
      <c r="H2269" s="4" t="s">
        <v>50</v>
      </c>
      <c r="I2269" s="4" t="s">
        <v>51</v>
      </c>
      <c r="J2269" s="4">
        <v>20.399999999999999</v>
      </c>
      <c r="K2269" s="4">
        <v>3</v>
      </c>
    </row>
    <row r="2270" spans="1:11">
      <c r="A2270" s="4" t="s">
        <v>71</v>
      </c>
      <c r="B2270" s="4">
        <v>2017</v>
      </c>
      <c r="C2270" s="24">
        <v>42785</v>
      </c>
      <c r="D2270" s="4" t="s">
        <v>5879</v>
      </c>
      <c r="E2270" s="4" t="s">
        <v>595</v>
      </c>
      <c r="F2270" s="4">
        <v>2</v>
      </c>
      <c r="G2270" s="4">
        <v>2</v>
      </c>
      <c r="H2270" s="4" t="s">
        <v>5951</v>
      </c>
      <c r="I2270" s="4" t="s">
        <v>5947</v>
      </c>
      <c r="J2270" s="4">
        <v>22.2</v>
      </c>
      <c r="K2270" s="4">
        <v>4</v>
      </c>
    </row>
    <row r="2271" spans="1:11">
      <c r="A2271" s="4" t="s">
        <v>71</v>
      </c>
      <c r="B2271" s="4">
        <v>2017</v>
      </c>
      <c r="C2271" s="24">
        <v>42785</v>
      </c>
      <c r="D2271" s="4" t="s">
        <v>5879</v>
      </c>
      <c r="E2271" s="4" t="s">
        <v>595</v>
      </c>
      <c r="F2271" s="4">
        <v>2</v>
      </c>
      <c r="G2271" s="4">
        <v>3</v>
      </c>
      <c r="H2271" s="4" t="s">
        <v>5931</v>
      </c>
      <c r="I2271" s="4" t="s">
        <v>40</v>
      </c>
      <c r="J2271" s="4">
        <v>26.1</v>
      </c>
      <c r="K2271" s="4">
        <v>12</v>
      </c>
    </row>
    <row r="2272" spans="1:11">
      <c r="A2272" s="4" t="s">
        <v>71</v>
      </c>
      <c r="B2272" s="4">
        <v>2017</v>
      </c>
      <c r="C2272" s="24">
        <v>42785</v>
      </c>
      <c r="D2272" s="4" t="s">
        <v>5879</v>
      </c>
      <c r="E2272" s="4" t="s">
        <v>595</v>
      </c>
      <c r="F2272" s="4">
        <v>2</v>
      </c>
      <c r="G2272" s="4">
        <v>4</v>
      </c>
      <c r="H2272" s="4" t="s">
        <v>60</v>
      </c>
      <c r="I2272" s="4" t="s">
        <v>61</v>
      </c>
      <c r="J2272" s="4">
        <v>28.6</v>
      </c>
      <c r="K2272" s="4">
        <v>9</v>
      </c>
    </row>
    <row r="2273" spans="1:11">
      <c r="A2273" s="4" t="s">
        <v>71</v>
      </c>
      <c r="B2273" s="4">
        <v>2017</v>
      </c>
      <c r="C2273" s="24">
        <v>42785</v>
      </c>
      <c r="D2273" s="4" t="s">
        <v>5879</v>
      </c>
      <c r="E2273" s="4" t="s">
        <v>595</v>
      </c>
      <c r="F2273" s="4">
        <v>2</v>
      </c>
      <c r="G2273" s="4">
        <v>5</v>
      </c>
      <c r="H2273" s="4" t="s">
        <v>124</v>
      </c>
      <c r="I2273" s="4" t="s">
        <v>123</v>
      </c>
      <c r="J2273" s="4">
        <v>20.9</v>
      </c>
      <c r="K2273" s="4">
        <v>13</v>
      </c>
    </row>
    <row r="2274" spans="1:11">
      <c r="A2274" s="4" t="s">
        <v>71</v>
      </c>
      <c r="B2274" s="4">
        <v>2017</v>
      </c>
      <c r="C2274" s="24">
        <v>42785</v>
      </c>
      <c r="D2274" s="4" t="s">
        <v>5879</v>
      </c>
      <c r="E2274" s="4" t="s">
        <v>595</v>
      </c>
      <c r="F2274" s="4">
        <v>3</v>
      </c>
      <c r="G2274" s="4">
        <v>1</v>
      </c>
      <c r="H2274" s="4" t="s">
        <v>16</v>
      </c>
      <c r="I2274" s="4" t="s">
        <v>17</v>
      </c>
      <c r="J2274" s="4">
        <v>17.8</v>
      </c>
      <c r="K2274" s="4">
        <v>5</v>
      </c>
    </row>
    <row r="2275" spans="1:11">
      <c r="A2275" s="4" t="s">
        <v>71</v>
      </c>
      <c r="B2275" s="4">
        <v>2017</v>
      </c>
      <c r="C2275" s="24">
        <v>42785</v>
      </c>
      <c r="D2275" s="4" t="s">
        <v>5879</v>
      </c>
      <c r="E2275" s="4" t="s">
        <v>595</v>
      </c>
      <c r="F2275" s="4">
        <v>3</v>
      </c>
      <c r="G2275" s="4">
        <v>2</v>
      </c>
      <c r="H2275" s="4" t="s">
        <v>43</v>
      </c>
      <c r="I2275" s="4" t="s">
        <v>44</v>
      </c>
      <c r="J2275" s="4">
        <v>24.2</v>
      </c>
      <c r="K2275" s="4">
        <v>6</v>
      </c>
    </row>
    <row r="2276" spans="1:11">
      <c r="A2276" s="4" t="s">
        <v>71</v>
      </c>
      <c r="B2276" s="4">
        <v>2017</v>
      </c>
      <c r="C2276" s="24">
        <v>42785</v>
      </c>
      <c r="D2276" s="4" t="s">
        <v>5879</v>
      </c>
      <c r="E2276" s="4" t="s">
        <v>595</v>
      </c>
      <c r="F2276" s="4">
        <v>3</v>
      </c>
      <c r="G2276" s="4">
        <v>3</v>
      </c>
      <c r="H2276" s="4" t="s">
        <v>5948</v>
      </c>
      <c r="I2276" s="4" t="s">
        <v>5949</v>
      </c>
      <c r="J2276" s="4">
        <v>28.6</v>
      </c>
      <c r="K2276" s="4">
        <v>8</v>
      </c>
    </row>
    <row r="2277" spans="1:11">
      <c r="A2277" s="4" t="s">
        <v>71</v>
      </c>
      <c r="B2277" s="4">
        <v>2017</v>
      </c>
      <c r="C2277" s="24">
        <v>42785</v>
      </c>
      <c r="D2277" s="4" t="s">
        <v>5879</v>
      </c>
      <c r="E2277" s="4" t="s">
        <v>595</v>
      </c>
      <c r="F2277" s="4">
        <v>3</v>
      </c>
      <c r="G2277" s="4">
        <v>4</v>
      </c>
      <c r="H2277" s="4" t="s">
        <v>111</v>
      </c>
      <c r="I2277" s="4" t="s">
        <v>121</v>
      </c>
      <c r="J2277" s="4">
        <v>24</v>
      </c>
      <c r="K2277" s="4">
        <v>7</v>
      </c>
    </row>
    <row r="2278" spans="1:11">
      <c r="A2278" s="4" t="s">
        <v>71</v>
      </c>
      <c r="B2278" s="4">
        <v>2017</v>
      </c>
      <c r="C2278" s="24">
        <v>42785</v>
      </c>
      <c r="D2278" s="4" t="s">
        <v>5879</v>
      </c>
      <c r="E2278" s="4" t="s">
        <v>595</v>
      </c>
      <c r="F2278" s="4">
        <v>3</v>
      </c>
      <c r="G2278" s="4">
        <v>5</v>
      </c>
      <c r="H2278" s="4" t="s">
        <v>189</v>
      </c>
      <c r="I2278" s="4" t="s">
        <v>5928</v>
      </c>
      <c r="J2278" s="4"/>
      <c r="K2278" s="4">
        <v>13</v>
      </c>
    </row>
    <row r="2279" spans="1:11">
      <c r="A2279" s="4" t="s">
        <v>71</v>
      </c>
      <c r="B2279" s="4">
        <v>2017</v>
      </c>
      <c r="C2279" s="24">
        <v>42785</v>
      </c>
      <c r="D2279" s="4" t="s">
        <v>5879</v>
      </c>
      <c r="E2279" s="4" t="s">
        <v>595</v>
      </c>
      <c r="F2279" s="4">
        <v>3</v>
      </c>
      <c r="G2279" s="4">
        <v>6</v>
      </c>
      <c r="H2279" s="4" t="s">
        <v>178</v>
      </c>
      <c r="I2279" s="4" t="s">
        <v>159</v>
      </c>
      <c r="J2279" s="4">
        <v>25.1</v>
      </c>
      <c r="K2279" s="4">
        <v>10</v>
      </c>
    </row>
    <row r="2280" spans="1:11">
      <c r="A2280" s="4" t="s">
        <v>71</v>
      </c>
      <c r="B2280" s="4">
        <v>2017</v>
      </c>
      <c r="C2280" s="24">
        <v>42785</v>
      </c>
      <c r="D2280" s="4" t="s">
        <v>5879</v>
      </c>
      <c r="E2280" s="4" t="s">
        <v>5868</v>
      </c>
      <c r="F2280" s="4">
        <v>1</v>
      </c>
      <c r="G2280" s="4">
        <v>1</v>
      </c>
      <c r="H2280" s="4" t="s">
        <v>111</v>
      </c>
      <c r="I2280" s="4" t="s">
        <v>121</v>
      </c>
      <c r="J2280" s="4">
        <v>24</v>
      </c>
      <c r="K2280" s="4">
        <v>7</v>
      </c>
    </row>
    <row r="2281" spans="1:11">
      <c r="A2281" s="4" t="s">
        <v>71</v>
      </c>
      <c r="B2281" s="4">
        <v>2017</v>
      </c>
      <c r="C2281" s="24">
        <v>42785</v>
      </c>
      <c r="D2281" s="4" t="s">
        <v>5879</v>
      </c>
      <c r="E2281" s="4" t="s">
        <v>5868</v>
      </c>
      <c r="F2281" s="4">
        <v>1</v>
      </c>
      <c r="G2281" s="4">
        <v>2</v>
      </c>
      <c r="H2281" s="4" t="s">
        <v>60</v>
      </c>
      <c r="I2281" s="4" t="s">
        <v>61</v>
      </c>
      <c r="J2281" s="4">
        <v>28.6</v>
      </c>
      <c r="K2281" s="4">
        <v>9</v>
      </c>
    </row>
    <row r="2282" spans="1:11">
      <c r="A2282" s="4" t="s">
        <v>71</v>
      </c>
      <c r="B2282" s="4">
        <v>2017</v>
      </c>
      <c r="C2282" s="24">
        <v>42785</v>
      </c>
      <c r="D2282" s="4" t="s">
        <v>5879</v>
      </c>
      <c r="E2282" s="4" t="s">
        <v>5868</v>
      </c>
      <c r="F2282" s="4">
        <v>1</v>
      </c>
      <c r="G2282" s="4">
        <v>3</v>
      </c>
      <c r="H2282" s="4" t="s">
        <v>178</v>
      </c>
      <c r="I2282" s="4" t="s">
        <v>159</v>
      </c>
      <c r="J2282" s="4">
        <v>25.1</v>
      </c>
      <c r="K2282" s="4">
        <v>10</v>
      </c>
    </row>
    <row r="2283" spans="1:11">
      <c r="A2283" s="4" t="s">
        <v>71</v>
      </c>
      <c r="B2283" s="4">
        <v>2017</v>
      </c>
      <c r="C2283" s="24">
        <v>42785</v>
      </c>
      <c r="D2283" s="4" t="s">
        <v>5879</v>
      </c>
      <c r="E2283" s="4" t="s">
        <v>5868</v>
      </c>
      <c r="F2283" s="4">
        <v>1</v>
      </c>
      <c r="G2283" s="4">
        <v>4</v>
      </c>
      <c r="H2283" s="4" t="s">
        <v>124</v>
      </c>
      <c r="I2283" s="4" t="s">
        <v>123</v>
      </c>
      <c r="J2283" s="4">
        <v>20.9</v>
      </c>
      <c r="K2283" s="4">
        <v>13</v>
      </c>
    </row>
    <row r="2284" spans="1:11">
      <c r="A2284" s="4" t="s">
        <v>71</v>
      </c>
      <c r="B2284" s="4">
        <v>2017</v>
      </c>
      <c r="C2284" s="24">
        <v>42785</v>
      </c>
      <c r="D2284" s="4" t="s">
        <v>5879</v>
      </c>
      <c r="E2284" s="4" t="s">
        <v>5868</v>
      </c>
      <c r="F2284" s="4">
        <v>1</v>
      </c>
      <c r="G2284" s="4">
        <v>5</v>
      </c>
      <c r="H2284" s="4" t="s">
        <v>5945</v>
      </c>
      <c r="I2284" s="4" t="s">
        <v>121</v>
      </c>
      <c r="J2284" s="4">
        <v>21.1</v>
      </c>
      <c r="K2284" s="4">
        <v>15</v>
      </c>
    </row>
    <row r="2285" spans="1:11">
      <c r="A2285" s="4" t="s">
        <v>71</v>
      </c>
      <c r="B2285" s="4">
        <v>2017</v>
      </c>
      <c r="C2285" s="24">
        <v>42785</v>
      </c>
      <c r="D2285" s="4" t="s">
        <v>5879</v>
      </c>
      <c r="E2285" s="4" t="s">
        <v>5868</v>
      </c>
      <c r="F2285" s="4">
        <v>2</v>
      </c>
      <c r="G2285" s="4">
        <v>1</v>
      </c>
      <c r="H2285" s="4" t="s">
        <v>5948</v>
      </c>
      <c r="I2285" s="4" t="s">
        <v>5949</v>
      </c>
      <c r="J2285" s="4">
        <v>28.6</v>
      </c>
      <c r="K2285" s="4">
        <v>8</v>
      </c>
    </row>
    <row r="2286" spans="1:11">
      <c r="A2286" s="4" t="s">
        <v>71</v>
      </c>
      <c r="B2286" s="4">
        <v>2017</v>
      </c>
      <c r="C2286" s="24">
        <v>42785</v>
      </c>
      <c r="D2286" s="4" t="s">
        <v>5879</v>
      </c>
      <c r="E2286" s="4" t="s">
        <v>5868</v>
      </c>
      <c r="F2286" s="4">
        <v>2</v>
      </c>
      <c r="G2286" s="4">
        <v>2</v>
      </c>
      <c r="H2286" s="4" t="s">
        <v>5931</v>
      </c>
      <c r="I2286" s="4" t="s">
        <v>40</v>
      </c>
      <c r="J2286" s="4">
        <v>26.1</v>
      </c>
      <c r="K2286" s="4">
        <v>12</v>
      </c>
    </row>
    <row r="2287" spans="1:11">
      <c r="A2287" s="4" t="s">
        <v>71</v>
      </c>
      <c r="B2287" s="4">
        <v>2017</v>
      </c>
      <c r="C2287" s="24">
        <v>42785</v>
      </c>
      <c r="D2287" s="4" t="s">
        <v>5879</v>
      </c>
      <c r="E2287" s="4" t="s">
        <v>5868</v>
      </c>
      <c r="F2287" s="4">
        <v>2</v>
      </c>
      <c r="G2287" s="4">
        <v>3</v>
      </c>
      <c r="H2287" s="4" t="s">
        <v>30</v>
      </c>
      <c r="I2287" s="4" t="s">
        <v>31</v>
      </c>
      <c r="J2287" s="4">
        <v>20.8</v>
      </c>
      <c r="K2287" s="4">
        <v>11</v>
      </c>
    </row>
    <row r="2288" spans="1:11">
      <c r="A2288" s="4" t="s">
        <v>71</v>
      </c>
      <c r="B2288" s="4">
        <v>2017</v>
      </c>
      <c r="C2288" s="24">
        <v>42785</v>
      </c>
      <c r="D2288" s="4" t="s">
        <v>5879</v>
      </c>
      <c r="E2288" s="4" t="s">
        <v>5868</v>
      </c>
      <c r="F2288" s="4">
        <v>2</v>
      </c>
      <c r="G2288" s="4">
        <v>4</v>
      </c>
      <c r="H2288" s="4" t="s">
        <v>189</v>
      </c>
      <c r="I2288" s="4" t="s">
        <v>5928</v>
      </c>
      <c r="J2288" s="4"/>
      <c r="K2288" s="4">
        <v>13</v>
      </c>
    </row>
    <row r="2289" spans="1:11">
      <c r="A2289" s="4" t="s">
        <v>71</v>
      </c>
      <c r="B2289" s="4">
        <v>2017</v>
      </c>
      <c r="C2289" s="24">
        <v>42785</v>
      </c>
      <c r="D2289" s="4" t="s">
        <v>5879</v>
      </c>
      <c r="E2289" s="4" t="s">
        <v>5868</v>
      </c>
      <c r="F2289" s="4">
        <v>2</v>
      </c>
      <c r="G2289" s="4">
        <v>5</v>
      </c>
      <c r="H2289" s="4" t="s">
        <v>191</v>
      </c>
      <c r="I2289" s="4" t="s">
        <v>53</v>
      </c>
      <c r="J2289" s="4">
        <v>21.9</v>
      </c>
      <c r="K2289" s="4">
        <v>15</v>
      </c>
    </row>
    <row r="2290" spans="1:11">
      <c r="A2290" s="4" t="s">
        <v>71</v>
      </c>
      <c r="B2290" s="4">
        <v>2017</v>
      </c>
      <c r="C2290" s="24">
        <v>42785</v>
      </c>
      <c r="D2290" s="4" t="s">
        <v>5879</v>
      </c>
      <c r="E2290" s="4" t="s">
        <v>383</v>
      </c>
      <c r="F2290" s="4">
        <v>1</v>
      </c>
      <c r="G2290" s="4">
        <v>1</v>
      </c>
      <c r="H2290" s="4" t="s">
        <v>5930</v>
      </c>
      <c r="I2290" s="4" t="s">
        <v>15</v>
      </c>
      <c r="J2290" s="4">
        <v>26.3</v>
      </c>
      <c r="K2290" s="4">
        <v>1</v>
      </c>
    </row>
    <row r="2291" spans="1:11">
      <c r="A2291" s="4" t="s">
        <v>71</v>
      </c>
      <c r="B2291" s="4">
        <v>2017</v>
      </c>
      <c r="C2291" s="24">
        <v>42785</v>
      </c>
      <c r="D2291" s="4" t="s">
        <v>5879</v>
      </c>
      <c r="E2291" s="4" t="s">
        <v>383</v>
      </c>
      <c r="F2291" s="4">
        <v>1</v>
      </c>
      <c r="G2291" s="4">
        <v>2</v>
      </c>
      <c r="H2291" s="4" t="s">
        <v>20</v>
      </c>
      <c r="I2291" s="4" t="s">
        <v>21</v>
      </c>
      <c r="J2291" s="4">
        <v>21.5</v>
      </c>
      <c r="K2291" s="4">
        <v>2</v>
      </c>
    </row>
    <row r="2292" spans="1:11">
      <c r="A2292" s="4" t="s">
        <v>71</v>
      </c>
      <c r="B2292" s="4">
        <v>2017</v>
      </c>
      <c r="C2292" s="24">
        <v>42785</v>
      </c>
      <c r="D2292" s="4" t="s">
        <v>5879</v>
      </c>
      <c r="E2292" s="4" t="s">
        <v>383</v>
      </c>
      <c r="F2292" s="4">
        <v>1</v>
      </c>
      <c r="G2292" s="4">
        <v>3</v>
      </c>
      <c r="H2292" s="4" t="s">
        <v>50</v>
      </c>
      <c r="I2292" s="4" t="s">
        <v>51</v>
      </c>
      <c r="J2292" s="4">
        <v>20.399999999999999</v>
      </c>
      <c r="K2292" s="4">
        <v>3</v>
      </c>
    </row>
    <row r="2293" spans="1:11">
      <c r="A2293" s="4" t="s">
        <v>71</v>
      </c>
      <c r="B2293" s="4">
        <v>2017</v>
      </c>
      <c r="C2293" s="24">
        <v>42785</v>
      </c>
      <c r="D2293" s="4" t="s">
        <v>5879</v>
      </c>
      <c r="E2293" s="4" t="s">
        <v>383</v>
      </c>
      <c r="F2293" s="4">
        <v>1</v>
      </c>
      <c r="G2293" s="4">
        <v>4</v>
      </c>
      <c r="H2293" s="4" t="s">
        <v>5951</v>
      </c>
      <c r="I2293" s="4" t="s">
        <v>5947</v>
      </c>
      <c r="J2293" s="4">
        <v>22.2</v>
      </c>
      <c r="K2293" s="4">
        <v>4</v>
      </c>
    </row>
    <row r="2294" spans="1:11">
      <c r="A2294" s="4" t="s">
        <v>71</v>
      </c>
      <c r="B2294" s="4">
        <v>2017</v>
      </c>
      <c r="C2294" s="24">
        <v>42785</v>
      </c>
      <c r="D2294" s="4" t="s">
        <v>5879</v>
      </c>
      <c r="E2294" s="4" t="s">
        <v>383</v>
      </c>
      <c r="F2294" s="4">
        <v>1</v>
      </c>
      <c r="G2294" s="4">
        <v>5</v>
      </c>
      <c r="H2294" s="4" t="s">
        <v>16</v>
      </c>
      <c r="I2294" s="4" t="s">
        <v>17</v>
      </c>
      <c r="J2294" s="4">
        <v>17.8</v>
      </c>
      <c r="K2294" s="4">
        <v>5</v>
      </c>
    </row>
    <row r="2295" spans="1:11">
      <c r="A2295" s="4" t="s">
        <v>71</v>
      </c>
      <c r="B2295" s="4">
        <v>2017</v>
      </c>
      <c r="C2295" s="24">
        <v>42785</v>
      </c>
      <c r="D2295" s="4" t="s">
        <v>5879</v>
      </c>
      <c r="E2295" s="4" t="s">
        <v>383</v>
      </c>
      <c r="F2295" s="4">
        <v>1</v>
      </c>
      <c r="G2295" s="4">
        <v>6</v>
      </c>
      <c r="H2295" s="4" t="s">
        <v>43</v>
      </c>
      <c r="I2295" s="4" t="s">
        <v>44</v>
      </c>
      <c r="J2295" s="4">
        <v>24.2</v>
      </c>
      <c r="K2295" s="4">
        <v>6</v>
      </c>
    </row>
    <row r="2296" spans="1:11">
      <c r="A2296" s="4" t="s">
        <v>71</v>
      </c>
      <c r="B2296" s="4">
        <v>2017</v>
      </c>
      <c r="C2296" s="24">
        <v>42785</v>
      </c>
      <c r="D2296" s="4" t="s">
        <v>5879</v>
      </c>
      <c r="E2296" s="4" t="s">
        <v>383</v>
      </c>
      <c r="F2296" s="4">
        <v>2</v>
      </c>
      <c r="G2296" s="4">
        <v>1</v>
      </c>
      <c r="H2296" s="4" t="s">
        <v>111</v>
      </c>
      <c r="I2296" s="4" t="s">
        <v>121</v>
      </c>
      <c r="J2296" s="4">
        <v>24</v>
      </c>
      <c r="K2296" s="4">
        <v>7</v>
      </c>
    </row>
    <row r="2297" spans="1:11">
      <c r="A2297" s="4" t="s">
        <v>71</v>
      </c>
      <c r="B2297" s="4">
        <v>2017</v>
      </c>
      <c r="C2297" s="24">
        <v>42785</v>
      </c>
      <c r="D2297" s="4" t="s">
        <v>5879</v>
      </c>
      <c r="E2297" s="4" t="s">
        <v>383</v>
      </c>
      <c r="F2297" s="4">
        <v>2</v>
      </c>
      <c r="G2297" s="4">
        <v>2</v>
      </c>
      <c r="H2297" s="4" t="s">
        <v>5948</v>
      </c>
      <c r="I2297" s="4" t="s">
        <v>5949</v>
      </c>
      <c r="J2297" s="4">
        <v>28.6</v>
      </c>
      <c r="K2297" s="4">
        <v>8</v>
      </c>
    </row>
    <row r="2298" spans="1:11">
      <c r="A2298" s="4" t="s">
        <v>71</v>
      </c>
      <c r="B2298" s="4">
        <v>2017</v>
      </c>
      <c r="C2298" s="24">
        <v>42785</v>
      </c>
      <c r="D2298" s="4" t="s">
        <v>5879</v>
      </c>
      <c r="E2298" s="4" t="s">
        <v>383</v>
      </c>
      <c r="F2298" s="4">
        <v>2</v>
      </c>
      <c r="G2298" s="4">
        <v>3</v>
      </c>
      <c r="H2298" s="4" t="s">
        <v>60</v>
      </c>
      <c r="I2298" s="4" t="s">
        <v>61</v>
      </c>
      <c r="J2298" s="4">
        <v>28.6</v>
      </c>
      <c r="K2298" s="4">
        <v>9</v>
      </c>
    </row>
    <row r="2299" spans="1:11">
      <c r="A2299" s="4" t="s">
        <v>71</v>
      </c>
      <c r="B2299" s="4">
        <v>2017</v>
      </c>
      <c r="C2299" s="24">
        <v>42785</v>
      </c>
      <c r="D2299" s="4" t="s">
        <v>5879</v>
      </c>
      <c r="E2299" s="4" t="s">
        <v>383</v>
      </c>
      <c r="F2299" s="4">
        <v>2</v>
      </c>
      <c r="G2299" s="4">
        <v>4</v>
      </c>
      <c r="H2299" s="4" t="s">
        <v>178</v>
      </c>
      <c r="I2299" s="4" t="s">
        <v>159</v>
      </c>
      <c r="J2299" s="4">
        <v>25.1</v>
      </c>
      <c r="K2299" s="4">
        <v>10</v>
      </c>
    </row>
    <row r="2300" spans="1:11">
      <c r="A2300" s="4" t="s">
        <v>71</v>
      </c>
      <c r="B2300" s="4">
        <v>2017</v>
      </c>
      <c r="C2300" s="24">
        <v>42785</v>
      </c>
      <c r="D2300" s="4" t="s">
        <v>5879</v>
      </c>
      <c r="E2300" s="4" t="s">
        <v>383</v>
      </c>
      <c r="F2300" s="4">
        <v>2</v>
      </c>
      <c r="G2300" s="4">
        <v>5</v>
      </c>
      <c r="H2300" s="4" t="s">
        <v>30</v>
      </c>
      <c r="I2300" s="4" t="s">
        <v>31</v>
      </c>
      <c r="J2300" s="4">
        <v>20.8</v>
      </c>
      <c r="K2300" s="4">
        <v>11</v>
      </c>
    </row>
    <row r="2301" spans="1:11">
      <c r="A2301" s="4" t="s">
        <v>71</v>
      </c>
      <c r="B2301" s="4">
        <v>2017</v>
      </c>
      <c r="C2301" s="24">
        <v>42785</v>
      </c>
      <c r="D2301" s="4" t="s">
        <v>5879</v>
      </c>
      <c r="E2301" s="4" t="s">
        <v>383</v>
      </c>
      <c r="F2301" s="4">
        <v>2</v>
      </c>
      <c r="G2301" s="4">
        <v>6</v>
      </c>
      <c r="H2301" s="4" t="s">
        <v>5931</v>
      </c>
      <c r="I2301" s="4" t="s">
        <v>40</v>
      </c>
      <c r="J2301" s="4">
        <v>26.1</v>
      </c>
      <c r="K2301" s="4">
        <v>12</v>
      </c>
    </row>
    <row r="2302" spans="1:11">
      <c r="A2302" s="4" t="s">
        <v>5884</v>
      </c>
      <c r="B2302" s="4">
        <v>2017</v>
      </c>
      <c r="C2302" s="24">
        <v>42686</v>
      </c>
      <c r="D2302" s="4" t="s">
        <v>5879</v>
      </c>
      <c r="E2302" s="4" t="s">
        <v>595</v>
      </c>
      <c r="F2302" s="4">
        <v>1</v>
      </c>
      <c r="G2302" s="4">
        <v>1</v>
      </c>
      <c r="H2302" s="4" t="s">
        <v>150</v>
      </c>
      <c r="I2302" s="4" t="s">
        <v>31</v>
      </c>
      <c r="J2302" s="4">
        <v>28.3</v>
      </c>
      <c r="K2302" s="4">
        <v>1</v>
      </c>
    </row>
    <row r="2303" spans="1:11">
      <c r="A2303" s="4" t="s">
        <v>5884</v>
      </c>
      <c r="B2303" s="4">
        <v>2017</v>
      </c>
      <c r="C2303" s="24">
        <v>42686</v>
      </c>
      <c r="D2303" s="4" t="s">
        <v>5879</v>
      </c>
      <c r="E2303" s="4" t="s">
        <v>595</v>
      </c>
      <c r="F2303" s="4">
        <v>1</v>
      </c>
      <c r="G2303" s="4">
        <v>2</v>
      </c>
      <c r="H2303" s="4" t="s">
        <v>5955</v>
      </c>
      <c r="I2303" s="4" t="s">
        <v>40</v>
      </c>
      <c r="J2303" s="4">
        <v>26.7</v>
      </c>
      <c r="K2303" s="4">
        <v>8</v>
      </c>
    </row>
    <row r="2304" spans="1:11">
      <c r="A2304" s="4" t="s">
        <v>5884</v>
      </c>
      <c r="B2304" s="4">
        <v>2017</v>
      </c>
      <c r="C2304" s="24">
        <v>42686</v>
      </c>
      <c r="D2304" s="4" t="s">
        <v>5879</v>
      </c>
      <c r="E2304" s="4" t="s">
        <v>595</v>
      </c>
      <c r="F2304" s="4">
        <v>1</v>
      </c>
      <c r="G2304" s="4">
        <v>3</v>
      </c>
      <c r="H2304" s="4" t="s">
        <v>5951</v>
      </c>
      <c r="I2304" s="4" t="s">
        <v>5947</v>
      </c>
      <c r="J2304" s="4">
        <v>21.9</v>
      </c>
      <c r="K2304" s="4">
        <v>5</v>
      </c>
    </row>
    <row r="2305" spans="1:11">
      <c r="A2305" s="4" t="s">
        <v>5884</v>
      </c>
      <c r="B2305" s="4">
        <v>2017</v>
      </c>
      <c r="C2305" s="24">
        <v>42686</v>
      </c>
      <c r="D2305" s="4" t="s">
        <v>5879</v>
      </c>
      <c r="E2305" s="4" t="s">
        <v>595</v>
      </c>
      <c r="F2305" s="4">
        <v>1</v>
      </c>
      <c r="G2305" s="4">
        <v>4</v>
      </c>
      <c r="H2305" s="4" t="s">
        <v>5945</v>
      </c>
      <c r="I2305" s="4" t="s">
        <v>121</v>
      </c>
      <c r="J2305" s="4">
        <v>20.8</v>
      </c>
      <c r="K2305" s="4">
        <v>10</v>
      </c>
    </row>
    <row r="2306" spans="1:11">
      <c r="A2306" s="4" t="s">
        <v>5884</v>
      </c>
      <c r="B2306" s="4">
        <v>2017</v>
      </c>
      <c r="C2306" s="24">
        <v>42686</v>
      </c>
      <c r="D2306" s="4" t="s">
        <v>5879</v>
      </c>
      <c r="E2306" s="4" t="s">
        <v>595</v>
      </c>
      <c r="F2306" s="4">
        <v>1</v>
      </c>
      <c r="G2306" s="4">
        <v>5</v>
      </c>
      <c r="H2306" s="4" t="s">
        <v>5883</v>
      </c>
      <c r="I2306" s="4" t="s">
        <v>49</v>
      </c>
      <c r="J2306" s="4">
        <v>18.399999999999999</v>
      </c>
      <c r="K2306" s="4">
        <v>13</v>
      </c>
    </row>
    <row r="2307" spans="1:11">
      <c r="A2307" s="4" t="s">
        <v>5884</v>
      </c>
      <c r="B2307" s="4">
        <v>2017</v>
      </c>
      <c r="C2307" s="24">
        <v>42686</v>
      </c>
      <c r="D2307" s="4" t="s">
        <v>5879</v>
      </c>
      <c r="E2307" s="4" t="s">
        <v>595</v>
      </c>
      <c r="F2307" s="4">
        <v>1</v>
      </c>
      <c r="G2307" s="4">
        <v>9</v>
      </c>
      <c r="H2307" s="4" t="s">
        <v>5956</v>
      </c>
      <c r="I2307" s="4" t="s">
        <v>145</v>
      </c>
      <c r="J2307" s="4"/>
      <c r="K2307" s="4">
        <v>1</v>
      </c>
    </row>
    <row r="2308" spans="1:11">
      <c r="A2308" s="4" t="s">
        <v>5884</v>
      </c>
      <c r="B2308" s="4">
        <v>2017</v>
      </c>
      <c r="C2308" s="24">
        <v>42686</v>
      </c>
      <c r="D2308" s="4" t="s">
        <v>5879</v>
      </c>
      <c r="E2308" s="4" t="s">
        <v>595</v>
      </c>
      <c r="F2308" s="4">
        <v>2</v>
      </c>
      <c r="G2308" s="4">
        <v>1</v>
      </c>
      <c r="H2308" s="4" t="s">
        <v>80</v>
      </c>
      <c r="I2308" s="4" t="s">
        <v>65</v>
      </c>
      <c r="J2308" s="4">
        <v>29.5</v>
      </c>
      <c r="K2308" s="4">
        <v>3</v>
      </c>
    </row>
    <row r="2309" spans="1:11">
      <c r="A2309" s="4" t="s">
        <v>5884</v>
      </c>
      <c r="B2309" s="4">
        <v>2017</v>
      </c>
      <c r="C2309" s="24">
        <v>42686</v>
      </c>
      <c r="D2309" s="4" t="s">
        <v>5879</v>
      </c>
      <c r="E2309" s="4" t="s">
        <v>595</v>
      </c>
      <c r="F2309" s="4">
        <v>2</v>
      </c>
      <c r="G2309" s="4">
        <v>2</v>
      </c>
      <c r="H2309" s="4" t="s">
        <v>332</v>
      </c>
      <c r="I2309" s="4" t="s">
        <v>56</v>
      </c>
      <c r="J2309" s="4">
        <v>24.5</v>
      </c>
      <c r="K2309" s="4">
        <v>9</v>
      </c>
    </row>
    <row r="2310" spans="1:11">
      <c r="A2310" s="4" t="s">
        <v>5884</v>
      </c>
      <c r="B2310" s="4">
        <v>2017</v>
      </c>
      <c r="C2310" s="24">
        <v>42686</v>
      </c>
      <c r="D2310" s="4" t="s">
        <v>5879</v>
      </c>
      <c r="E2310" s="4" t="s">
        <v>595</v>
      </c>
      <c r="F2310" s="4">
        <v>2</v>
      </c>
      <c r="G2310" s="4">
        <v>3</v>
      </c>
      <c r="H2310" s="4" t="s">
        <v>124</v>
      </c>
      <c r="I2310" s="4" t="s">
        <v>123</v>
      </c>
      <c r="J2310" s="4">
        <v>20.7</v>
      </c>
      <c r="K2310" s="4">
        <v>11</v>
      </c>
    </row>
    <row r="2311" spans="1:11">
      <c r="A2311" s="4" t="s">
        <v>5884</v>
      </c>
      <c r="B2311" s="4">
        <v>2017</v>
      </c>
      <c r="C2311" s="24">
        <v>42686</v>
      </c>
      <c r="D2311" s="4" t="s">
        <v>5879</v>
      </c>
      <c r="E2311" s="4" t="s">
        <v>595</v>
      </c>
      <c r="F2311" s="4">
        <v>2</v>
      </c>
      <c r="G2311" s="4">
        <v>4</v>
      </c>
      <c r="H2311" s="4" t="s">
        <v>160</v>
      </c>
      <c r="I2311" s="4" t="s">
        <v>161</v>
      </c>
      <c r="J2311" s="4">
        <v>19.600000000000001</v>
      </c>
      <c r="K2311" s="4">
        <v>13</v>
      </c>
    </row>
    <row r="2312" spans="1:11">
      <c r="A2312" s="4" t="s">
        <v>5884</v>
      </c>
      <c r="B2312" s="4">
        <v>2017</v>
      </c>
      <c r="C2312" s="24">
        <v>42686</v>
      </c>
      <c r="D2312" s="4" t="s">
        <v>5879</v>
      </c>
      <c r="E2312" s="4" t="s">
        <v>595</v>
      </c>
      <c r="F2312" s="4">
        <v>2</v>
      </c>
      <c r="G2312" s="4">
        <v>5</v>
      </c>
      <c r="H2312" s="4" t="s">
        <v>5957</v>
      </c>
      <c r="I2312" s="4" t="s">
        <v>5958</v>
      </c>
      <c r="J2312" s="4">
        <v>19.5</v>
      </c>
      <c r="K2312" s="4">
        <v>15</v>
      </c>
    </row>
    <row r="2313" spans="1:11">
      <c r="A2313" s="4" t="s">
        <v>5884</v>
      </c>
      <c r="B2313" s="4">
        <v>2017</v>
      </c>
      <c r="C2313" s="24">
        <v>42686</v>
      </c>
      <c r="D2313" s="4" t="s">
        <v>5879</v>
      </c>
      <c r="E2313" s="4" t="s">
        <v>595</v>
      </c>
      <c r="F2313" s="4">
        <v>2</v>
      </c>
      <c r="G2313" s="4">
        <v>6</v>
      </c>
      <c r="H2313" s="4" t="s">
        <v>5919</v>
      </c>
      <c r="I2313" s="4" t="s">
        <v>53</v>
      </c>
      <c r="J2313" s="4">
        <v>18.600000000000001</v>
      </c>
      <c r="K2313" s="4">
        <v>17</v>
      </c>
    </row>
    <row r="2314" spans="1:11">
      <c r="A2314" s="4" t="s">
        <v>5884</v>
      </c>
      <c r="B2314" s="4">
        <v>2017</v>
      </c>
      <c r="C2314" s="24">
        <v>42686</v>
      </c>
      <c r="D2314" s="4" t="s">
        <v>5879</v>
      </c>
      <c r="E2314" s="4" t="s">
        <v>595</v>
      </c>
      <c r="F2314" s="4">
        <v>3</v>
      </c>
      <c r="G2314" s="4">
        <v>1</v>
      </c>
      <c r="H2314" s="4" t="s">
        <v>50</v>
      </c>
      <c r="I2314" s="4" t="s">
        <v>51</v>
      </c>
      <c r="J2314" s="4">
        <v>20.100000000000001</v>
      </c>
      <c r="K2314" s="4">
        <v>2</v>
      </c>
    </row>
    <row r="2315" spans="1:11">
      <c r="A2315" s="4" t="s">
        <v>5884</v>
      </c>
      <c r="B2315" s="4">
        <v>2017</v>
      </c>
      <c r="C2315" s="24">
        <v>42686</v>
      </c>
      <c r="D2315" s="4" t="s">
        <v>5879</v>
      </c>
      <c r="E2315" s="4" t="s">
        <v>595</v>
      </c>
      <c r="F2315" s="4">
        <v>3</v>
      </c>
      <c r="G2315" s="4">
        <v>2</v>
      </c>
      <c r="H2315" s="4" t="s">
        <v>78</v>
      </c>
      <c r="I2315" s="4" t="s">
        <v>19</v>
      </c>
      <c r="J2315" s="4">
        <v>25.5</v>
      </c>
      <c r="K2315" s="4">
        <v>6</v>
      </c>
    </row>
    <row r="2316" spans="1:11">
      <c r="A2316" s="4" t="s">
        <v>5884</v>
      </c>
      <c r="B2316" s="4">
        <v>2017</v>
      </c>
      <c r="C2316" s="24">
        <v>42686</v>
      </c>
      <c r="D2316" s="4" t="s">
        <v>5879</v>
      </c>
      <c r="E2316" s="4" t="s">
        <v>595</v>
      </c>
      <c r="F2316" s="4">
        <v>3</v>
      </c>
      <c r="G2316" s="4">
        <v>3</v>
      </c>
      <c r="H2316" s="4" t="s">
        <v>5959</v>
      </c>
      <c r="I2316" s="4" t="s">
        <v>5925</v>
      </c>
      <c r="J2316" s="4">
        <v>19.600000000000001</v>
      </c>
      <c r="K2316" s="4">
        <v>12</v>
      </c>
    </row>
    <row r="2317" spans="1:11">
      <c r="A2317" s="4" t="s">
        <v>5884</v>
      </c>
      <c r="B2317" s="4">
        <v>2017</v>
      </c>
      <c r="C2317" s="24">
        <v>42686</v>
      </c>
      <c r="D2317" s="4" t="s">
        <v>5879</v>
      </c>
      <c r="E2317" s="4" t="s">
        <v>595</v>
      </c>
      <c r="F2317" s="4">
        <v>3</v>
      </c>
      <c r="G2317" s="4">
        <v>4</v>
      </c>
      <c r="H2317" s="4" t="s">
        <v>60</v>
      </c>
      <c r="I2317" s="4" t="s">
        <v>61</v>
      </c>
      <c r="J2317" s="4">
        <v>28.3</v>
      </c>
      <c r="K2317" s="4">
        <v>7</v>
      </c>
    </row>
    <row r="2318" spans="1:11">
      <c r="A2318" s="4" t="s">
        <v>5884</v>
      </c>
      <c r="B2318" s="4">
        <v>2017</v>
      </c>
      <c r="C2318" s="24">
        <v>42686</v>
      </c>
      <c r="D2318" s="4" t="s">
        <v>5879</v>
      </c>
      <c r="E2318" s="4" t="s">
        <v>595</v>
      </c>
      <c r="F2318" s="4">
        <v>3</v>
      </c>
      <c r="G2318" s="4">
        <v>5</v>
      </c>
      <c r="H2318" s="4" t="s">
        <v>136</v>
      </c>
      <c r="I2318" s="4" t="s">
        <v>25</v>
      </c>
      <c r="J2318" s="4">
        <v>23.8</v>
      </c>
      <c r="K2318" s="4">
        <v>4</v>
      </c>
    </row>
    <row r="2319" spans="1:11">
      <c r="A2319" s="4" t="s">
        <v>5884</v>
      </c>
      <c r="B2319" s="4">
        <v>2017</v>
      </c>
      <c r="C2319" s="24">
        <v>42686</v>
      </c>
      <c r="D2319" s="4" t="s">
        <v>5879</v>
      </c>
      <c r="E2319" s="4" t="s">
        <v>595</v>
      </c>
      <c r="F2319" s="4">
        <v>3</v>
      </c>
      <c r="G2319" s="4">
        <v>6</v>
      </c>
      <c r="H2319" s="4" t="s">
        <v>99</v>
      </c>
      <c r="I2319" s="4" t="s">
        <v>67</v>
      </c>
      <c r="J2319" s="4">
        <v>25.3</v>
      </c>
      <c r="K2319" s="4">
        <v>15</v>
      </c>
    </row>
    <row r="2320" spans="1:11">
      <c r="A2320" s="4" t="s">
        <v>5884</v>
      </c>
      <c r="B2320" s="4">
        <v>2017</v>
      </c>
      <c r="C2320" s="24">
        <v>42686</v>
      </c>
      <c r="D2320" s="4" t="s">
        <v>5879</v>
      </c>
      <c r="E2320" s="4" t="s">
        <v>5868</v>
      </c>
      <c r="F2320" s="4">
        <v>1</v>
      </c>
      <c r="G2320" s="4">
        <v>1</v>
      </c>
      <c r="H2320" s="4" t="s">
        <v>60</v>
      </c>
      <c r="I2320" s="4" t="s">
        <v>61</v>
      </c>
      <c r="J2320" s="4">
        <v>28.3</v>
      </c>
      <c r="K2320" s="4">
        <v>7</v>
      </c>
    </row>
    <row r="2321" spans="1:11">
      <c r="A2321" s="4" t="s">
        <v>5884</v>
      </c>
      <c r="B2321" s="4">
        <v>2017</v>
      </c>
      <c r="C2321" s="24">
        <v>42686</v>
      </c>
      <c r="D2321" s="4" t="s">
        <v>5879</v>
      </c>
      <c r="E2321" s="4" t="s">
        <v>5868</v>
      </c>
      <c r="F2321" s="4">
        <v>1</v>
      </c>
      <c r="G2321" s="4">
        <v>2</v>
      </c>
      <c r="H2321" s="4" t="s">
        <v>5945</v>
      </c>
      <c r="I2321" s="4" t="s">
        <v>121</v>
      </c>
      <c r="J2321" s="4">
        <v>20.8</v>
      </c>
      <c r="K2321" s="4">
        <v>10</v>
      </c>
    </row>
    <row r="2322" spans="1:11">
      <c r="A2322" s="4" t="s">
        <v>5884</v>
      </c>
      <c r="B2322" s="4">
        <v>2017</v>
      </c>
      <c r="C2322" s="24">
        <v>42686</v>
      </c>
      <c r="D2322" s="4" t="s">
        <v>5879</v>
      </c>
      <c r="E2322" s="4" t="s">
        <v>5868</v>
      </c>
      <c r="F2322" s="4">
        <v>1</v>
      </c>
      <c r="G2322" s="4">
        <v>3</v>
      </c>
      <c r="H2322" s="4" t="s">
        <v>5951</v>
      </c>
      <c r="I2322" s="4" t="s">
        <v>5947</v>
      </c>
      <c r="J2322" s="4">
        <v>21.9</v>
      </c>
      <c r="K2322" s="4">
        <v>5</v>
      </c>
    </row>
    <row r="2323" spans="1:11">
      <c r="A2323" s="4" t="s">
        <v>5884</v>
      </c>
      <c r="B2323" s="4">
        <v>2017</v>
      </c>
      <c r="C2323" s="24">
        <v>42686</v>
      </c>
      <c r="D2323" s="4" t="s">
        <v>5879</v>
      </c>
      <c r="E2323" s="4" t="s">
        <v>5868</v>
      </c>
      <c r="F2323" s="4">
        <v>1</v>
      </c>
      <c r="G2323" s="4">
        <v>4</v>
      </c>
      <c r="H2323" s="4" t="s">
        <v>5883</v>
      </c>
      <c r="I2323" s="4" t="s">
        <v>49</v>
      </c>
      <c r="J2323" s="4">
        <v>18.399999999999999</v>
      </c>
      <c r="K2323" s="4">
        <v>13</v>
      </c>
    </row>
    <row r="2324" spans="1:11">
      <c r="A2324" s="4" t="s">
        <v>5884</v>
      </c>
      <c r="B2324" s="4">
        <v>2017</v>
      </c>
      <c r="C2324" s="24">
        <v>42686</v>
      </c>
      <c r="D2324" s="4" t="s">
        <v>5879</v>
      </c>
      <c r="E2324" s="4" t="s">
        <v>5868</v>
      </c>
      <c r="F2324" s="4">
        <v>1</v>
      </c>
      <c r="G2324" s="4">
        <v>5</v>
      </c>
      <c r="H2324" s="4" t="s">
        <v>99</v>
      </c>
      <c r="I2324" s="4" t="s">
        <v>67</v>
      </c>
      <c r="J2324" s="4">
        <v>25.3</v>
      </c>
      <c r="K2324" s="4">
        <v>15</v>
      </c>
    </row>
    <row r="2325" spans="1:11">
      <c r="A2325" s="4" t="s">
        <v>5884</v>
      </c>
      <c r="B2325" s="4">
        <v>2017</v>
      </c>
      <c r="C2325" s="24">
        <v>42686</v>
      </c>
      <c r="D2325" s="4" t="s">
        <v>5879</v>
      </c>
      <c r="E2325" s="4" t="s">
        <v>5868</v>
      </c>
      <c r="F2325" s="4">
        <v>1</v>
      </c>
      <c r="G2325" s="4">
        <v>6</v>
      </c>
      <c r="H2325" s="4" t="s">
        <v>5919</v>
      </c>
      <c r="I2325" s="4" t="s">
        <v>53</v>
      </c>
      <c r="J2325" s="4">
        <v>18.600000000000001</v>
      </c>
      <c r="K2325" s="4">
        <v>17</v>
      </c>
    </row>
    <row r="2326" spans="1:11">
      <c r="A2326" s="4" t="s">
        <v>5884</v>
      </c>
      <c r="B2326" s="4">
        <v>2017</v>
      </c>
      <c r="C2326" s="24">
        <v>42686</v>
      </c>
      <c r="D2326" s="4" t="s">
        <v>5879</v>
      </c>
      <c r="E2326" s="4" t="s">
        <v>5868</v>
      </c>
      <c r="F2326" s="4">
        <v>2</v>
      </c>
      <c r="G2326" s="4">
        <v>1</v>
      </c>
      <c r="H2326" s="4" t="s">
        <v>5959</v>
      </c>
      <c r="I2326" s="4" t="s">
        <v>5925</v>
      </c>
      <c r="J2326" s="4">
        <v>19.600000000000001</v>
      </c>
      <c r="K2326" s="4">
        <v>12</v>
      </c>
    </row>
    <row r="2327" spans="1:11">
      <c r="A2327" s="4" t="s">
        <v>5884</v>
      </c>
      <c r="B2327" s="4">
        <v>2017</v>
      </c>
      <c r="C2327" s="24">
        <v>42686</v>
      </c>
      <c r="D2327" s="4" t="s">
        <v>5879</v>
      </c>
      <c r="E2327" s="4" t="s">
        <v>5868</v>
      </c>
      <c r="F2327" s="4">
        <v>2</v>
      </c>
      <c r="G2327" s="4">
        <v>2</v>
      </c>
      <c r="H2327" s="4" t="s">
        <v>136</v>
      </c>
      <c r="I2327" s="4" t="s">
        <v>25</v>
      </c>
      <c r="J2327" s="4">
        <v>23.8</v>
      </c>
      <c r="K2327" s="4">
        <v>4</v>
      </c>
    </row>
    <row r="2328" spans="1:11">
      <c r="A2328" s="4" t="s">
        <v>5884</v>
      </c>
      <c r="B2328" s="4">
        <v>2017</v>
      </c>
      <c r="C2328" s="24">
        <v>42686</v>
      </c>
      <c r="D2328" s="4" t="s">
        <v>5879</v>
      </c>
      <c r="E2328" s="4" t="s">
        <v>5868</v>
      </c>
      <c r="F2328" s="4">
        <v>2</v>
      </c>
      <c r="G2328" s="4">
        <v>3</v>
      </c>
      <c r="H2328" s="4" t="s">
        <v>124</v>
      </c>
      <c r="I2328" s="4" t="s">
        <v>123</v>
      </c>
      <c r="J2328" s="4">
        <v>20.7</v>
      </c>
      <c r="K2328" s="4">
        <v>11</v>
      </c>
    </row>
    <row r="2329" spans="1:11">
      <c r="A2329" s="4" t="s">
        <v>5884</v>
      </c>
      <c r="B2329" s="4">
        <v>2017</v>
      </c>
      <c r="C2329" s="24">
        <v>42686</v>
      </c>
      <c r="D2329" s="4" t="s">
        <v>5879</v>
      </c>
      <c r="E2329" s="4" t="s">
        <v>5868</v>
      </c>
      <c r="F2329" s="4">
        <v>2</v>
      </c>
      <c r="G2329" s="4">
        <v>4</v>
      </c>
      <c r="H2329" s="4" t="s">
        <v>160</v>
      </c>
      <c r="I2329" s="4" t="s">
        <v>161</v>
      </c>
      <c r="J2329" s="4">
        <v>19.600000000000001</v>
      </c>
      <c r="K2329" s="4">
        <v>13</v>
      </c>
    </row>
    <row r="2330" spans="1:11">
      <c r="A2330" s="4" t="s">
        <v>5884</v>
      </c>
      <c r="B2330" s="4">
        <v>2017</v>
      </c>
      <c r="C2330" s="24">
        <v>42686</v>
      </c>
      <c r="D2330" s="4" t="s">
        <v>5879</v>
      </c>
      <c r="E2330" s="4" t="s">
        <v>5868</v>
      </c>
      <c r="F2330" s="4">
        <v>2</v>
      </c>
      <c r="G2330" s="4">
        <v>5</v>
      </c>
      <c r="H2330" s="4" t="s">
        <v>5957</v>
      </c>
      <c r="I2330" s="4" t="s">
        <v>5958</v>
      </c>
      <c r="J2330" s="4">
        <v>19.5</v>
      </c>
      <c r="K2330" s="4">
        <v>15</v>
      </c>
    </row>
    <row r="2331" spans="1:11">
      <c r="A2331" s="4" t="s">
        <v>5884</v>
      </c>
      <c r="B2331" s="4">
        <v>2017</v>
      </c>
      <c r="C2331" s="24">
        <v>42686</v>
      </c>
      <c r="D2331" s="4" t="s">
        <v>5879</v>
      </c>
      <c r="E2331" s="4" t="s">
        <v>383</v>
      </c>
      <c r="F2331" s="4">
        <v>1</v>
      </c>
      <c r="G2331" s="4">
        <v>1</v>
      </c>
      <c r="H2331" s="4" t="s">
        <v>150</v>
      </c>
      <c r="I2331" s="4" t="s">
        <v>31</v>
      </c>
      <c r="J2331" s="4">
        <v>28.3</v>
      </c>
      <c r="K2331" s="4">
        <v>1</v>
      </c>
    </row>
    <row r="2332" spans="1:11">
      <c r="A2332" s="4" t="s">
        <v>5884</v>
      </c>
      <c r="B2332" s="4">
        <v>2017</v>
      </c>
      <c r="C2332" s="24">
        <v>42686</v>
      </c>
      <c r="D2332" s="4" t="s">
        <v>5879</v>
      </c>
      <c r="E2332" s="4" t="s">
        <v>383</v>
      </c>
      <c r="F2332" s="4">
        <v>1</v>
      </c>
      <c r="G2332" s="4">
        <v>2</v>
      </c>
      <c r="H2332" s="4" t="s">
        <v>50</v>
      </c>
      <c r="I2332" s="4" t="s">
        <v>51</v>
      </c>
      <c r="J2332" s="4">
        <v>20.100000000000001</v>
      </c>
      <c r="K2332" s="4">
        <v>2</v>
      </c>
    </row>
    <row r="2333" spans="1:11">
      <c r="A2333" s="4" t="s">
        <v>5884</v>
      </c>
      <c r="B2333" s="4">
        <v>2017</v>
      </c>
      <c r="C2333" s="24">
        <v>42686</v>
      </c>
      <c r="D2333" s="4" t="s">
        <v>5879</v>
      </c>
      <c r="E2333" s="4" t="s">
        <v>383</v>
      </c>
      <c r="F2333" s="4">
        <v>1</v>
      </c>
      <c r="G2333" s="4">
        <v>3</v>
      </c>
      <c r="H2333" s="4" t="s">
        <v>80</v>
      </c>
      <c r="I2333" s="4" t="s">
        <v>65</v>
      </c>
      <c r="J2333" s="4">
        <v>29.5</v>
      </c>
      <c r="K2333" s="4">
        <v>3</v>
      </c>
    </row>
    <row r="2334" spans="1:11">
      <c r="A2334" s="4" t="s">
        <v>5884</v>
      </c>
      <c r="B2334" s="4">
        <v>2017</v>
      </c>
      <c r="C2334" s="24">
        <v>42686</v>
      </c>
      <c r="D2334" s="4" t="s">
        <v>5879</v>
      </c>
      <c r="E2334" s="4" t="s">
        <v>383</v>
      </c>
      <c r="F2334" s="4">
        <v>1</v>
      </c>
      <c r="G2334" s="4">
        <v>4</v>
      </c>
      <c r="H2334" s="4" t="s">
        <v>136</v>
      </c>
      <c r="I2334" s="4" t="s">
        <v>25</v>
      </c>
      <c r="J2334" s="4">
        <v>23.8</v>
      </c>
      <c r="K2334" s="4">
        <v>4</v>
      </c>
    </row>
    <row r="2335" spans="1:11">
      <c r="A2335" s="4" t="s">
        <v>5884</v>
      </c>
      <c r="B2335" s="4">
        <v>2017</v>
      </c>
      <c r="C2335" s="24">
        <v>42686</v>
      </c>
      <c r="D2335" s="4" t="s">
        <v>5879</v>
      </c>
      <c r="E2335" s="4" t="s">
        <v>383</v>
      </c>
      <c r="F2335" s="4">
        <v>1</v>
      </c>
      <c r="G2335" s="4">
        <v>5</v>
      </c>
      <c r="H2335" s="4" t="s">
        <v>5951</v>
      </c>
      <c r="I2335" s="4" t="s">
        <v>5947</v>
      </c>
      <c r="J2335" s="4">
        <v>21.9</v>
      </c>
      <c r="K2335" s="4">
        <v>5</v>
      </c>
    </row>
    <row r="2336" spans="1:11">
      <c r="A2336" s="4" t="s">
        <v>5884</v>
      </c>
      <c r="B2336" s="4">
        <v>2017</v>
      </c>
      <c r="C2336" s="24">
        <v>42686</v>
      </c>
      <c r="D2336" s="4" t="s">
        <v>5879</v>
      </c>
      <c r="E2336" s="4" t="s">
        <v>383</v>
      </c>
      <c r="F2336" s="4">
        <v>1</v>
      </c>
      <c r="G2336" s="4">
        <v>6</v>
      </c>
      <c r="H2336" s="4" t="s">
        <v>78</v>
      </c>
      <c r="I2336" s="4" t="s">
        <v>19</v>
      </c>
      <c r="J2336" s="4">
        <v>25.5</v>
      </c>
      <c r="K2336" s="4">
        <v>6</v>
      </c>
    </row>
    <row r="2337" spans="1:11">
      <c r="A2337" s="4" t="s">
        <v>5884</v>
      </c>
      <c r="B2337" s="4">
        <v>2017</v>
      </c>
      <c r="C2337" s="24">
        <v>42686</v>
      </c>
      <c r="D2337" s="4" t="s">
        <v>5879</v>
      </c>
      <c r="E2337" s="4" t="s">
        <v>383</v>
      </c>
      <c r="F2337" s="4">
        <v>2</v>
      </c>
      <c r="G2337" s="4">
        <v>1</v>
      </c>
      <c r="H2337" s="4" t="s">
        <v>60</v>
      </c>
      <c r="I2337" s="4" t="s">
        <v>61</v>
      </c>
      <c r="J2337" s="4">
        <v>28.3</v>
      </c>
      <c r="K2337" s="4">
        <v>7</v>
      </c>
    </row>
    <row r="2338" spans="1:11">
      <c r="A2338" s="4" t="s">
        <v>5884</v>
      </c>
      <c r="B2338" s="4">
        <v>2017</v>
      </c>
      <c r="C2338" s="24">
        <v>42686</v>
      </c>
      <c r="D2338" s="4" t="s">
        <v>5879</v>
      </c>
      <c r="E2338" s="4" t="s">
        <v>383</v>
      </c>
      <c r="F2338" s="4">
        <v>2</v>
      </c>
      <c r="G2338" s="4">
        <v>2</v>
      </c>
      <c r="H2338" s="4" t="s">
        <v>5955</v>
      </c>
      <c r="I2338" s="4" t="s">
        <v>40</v>
      </c>
      <c r="J2338" s="4">
        <v>26.7</v>
      </c>
      <c r="K2338" s="4">
        <v>8</v>
      </c>
    </row>
    <row r="2339" spans="1:11">
      <c r="A2339" s="4" t="s">
        <v>5884</v>
      </c>
      <c r="B2339" s="4">
        <v>2017</v>
      </c>
      <c r="C2339" s="24">
        <v>42686</v>
      </c>
      <c r="D2339" s="4" t="s">
        <v>5879</v>
      </c>
      <c r="E2339" s="4" t="s">
        <v>383</v>
      </c>
      <c r="F2339" s="4">
        <v>2</v>
      </c>
      <c r="G2339" s="4">
        <v>3</v>
      </c>
      <c r="H2339" s="4" t="s">
        <v>332</v>
      </c>
      <c r="I2339" s="4" t="s">
        <v>56</v>
      </c>
      <c r="J2339" s="4">
        <v>24.5</v>
      </c>
      <c r="K2339" s="4">
        <v>9</v>
      </c>
    </row>
    <row r="2340" spans="1:11">
      <c r="A2340" s="4" t="s">
        <v>5884</v>
      </c>
      <c r="B2340" s="4">
        <v>2017</v>
      </c>
      <c r="C2340" s="24">
        <v>42686</v>
      </c>
      <c r="D2340" s="4" t="s">
        <v>5879</v>
      </c>
      <c r="E2340" s="4" t="s">
        <v>383</v>
      </c>
      <c r="F2340" s="4">
        <v>2</v>
      </c>
      <c r="G2340" s="4">
        <v>4</v>
      </c>
      <c r="H2340" s="4" t="s">
        <v>5945</v>
      </c>
      <c r="I2340" s="4" t="s">
        <v>121</v>
      </c>
      <c r="J2340" s="4">
        <v>20.8</v>
      </c>
      <c r="K2340" s="4">
        <v>10</v>
      </c>
    </row>
    <row r="2341" spans="1:11">
      <c r="A2341" s="4" t="s">
        <v>5884</v>
      </c>
      <c r="B2341" s="4">
        <v>2017</v>
      </c>
      <c r="C2341" s="24">
        <v>42686</v>
      </c>
      <c r="D2341" s="4" t="s">
        <v>5879</v>
      </c>
      <c r="E2341" s="4" t="s">
        <v>383</v>
      </c>
      <c r="F2341" s="4">
        <v>2</v>
      </c>
      <c r="G2341" s="4">
        <v>5</v>
      </c>
      <c r="H2341" s="4" t="s">
        <v>124</v>
      </c>
      <c r="I2341" s="4" t="s">
        <v>123</v>
      </c>
      <c r="J2341" s="4">
        <v>20.7</v>
      </c>
      <c r="K2341" s="4">
        <v>11</v>
      </c>
    </row>
    <row r="2342" spans="1:11">
      <c r="A2342" s="4" t="s">
        <v>5884</v>
      </c>
      <c r="B2342" s="4">
        <v>2017</v>
      </c>
      <c r="C2342" s="24">
        <v>42686</v>
      </c>
      <c r="D2342" s="4" t="s">
        <v>5879</v>
      </c>
      <c r="E2342" s="4" t="s">
        <v>383</v>
      </c>
      <c r="F2342" s="4">
        <v>2</v>
      </c>
      <c r="G2342" s="4">
        <v>6</v>
      </c>
      <c r="H2342" s="4" t="s">
        <v>5959</v>
      </c>
      <c r="I2342" s="4" t="s">
        <v>5942</v>
      </c>
      <c r="J2342" s="4">
        <v>19.600000000000001</v>
      </c>
      <c r="K2342" s="4">
        <v>12</v>
      </c>
    </row>
    <row r="2343" spans="1:11">
      <c r="A2343" s="4" t="s">
        <v>103</v>
      </c>
      <c r="B2343" s="4">
        <v>2017</v>
      </c>
      <c r="C2343" s="24">
        <v>42678</v>
      </c>
      <c r="D2343" s="4" t="s">
        <v>5879</v>
      </c>
      <c r="E2343" s="4" t="s">
        <v>383</v>
      </c>
      <c r="F2343" s="4">
        <v>1</v>
      </c>
      <c r="G2343" s="4">
        <v>1</v>
      </c>
      <c r="H2343" s="4" t="s">
        <v>5882</v>
      </c>
      <c r="I2343" s="4" t="s">
        <v>123</v>
      </c>
      <c r="J2343" s="4">
        <v>33.9</v>
      </c>
      <c r="K2343" s="4">
        <v>1</v>
      </c>
    </row>
    <row r="2344" spans="1:11">
      <c r="A2344" s="4" t="s">
        <v>103</v>
      </c>
      <c r="B2344" s="4">
        <v>2017</v>
      </c>
      <c r="C2344" s="24">
        <v>42678</v>
      </c>
      <c r="D2344" s="4" t="s">
        <v>5879</v>
      </c>
      <c r="E2344" s="4" t="s">
        <v>383</v>
      </c>
      <c r="F2344" s="4">
        <v>1</v>
      </c>
      <c r="G2344" s="4">
        <v>2</v>
      </c>
      <c r="H2344" s="4" t="s">
        <v>150</v>
      </c>
      <c r="I2344" s="4" t="s">
        <v>31</v>
      </c>
      <c r="J2344" s="4">
        <v>28.3</v>
      </c>
      <c r="K2344" s="4">
        <v>2</v>
      </c>
    </row>
    <row r="2345" spans="1:11">
      <c r="A2345" s="4" t="s">
        <v>103</v>
      </c>
      <c r="B2345" s="4">
        <v>2017</v>
      </c>
      <c r="C2345" s="24">
        <v>42678</v>
      </c>
      <c r="D2345" s="4" t="s">
        <v>5879</v>
      </c>
      <c r="E2345" s="4" t="s">
        <v>383</v>
      </c>
      <c r="F2345" s="4">
        <v>1</v>
      </c>
      <c r="G2345" s="4">
        <v>3</v>
      </c>
      <c r="H2345" s="4" t="s">
        <v>5959</v>
      </c>
      <c r="I2345" s="4" t="s">
        <v>5925</v>
      </c>
      <c r="J2345" s="4">
        <v>19.5</v>
      </c>
      <c r="K2345" s="4">
        <v>3</v>
      </c>
    </row>
    <row r="2346" spans="1:11">
      <c r="A2346" s="4" t="s">
        <v>103</v>
      </c>
      <c r="B2346" s="4">
        <v>2017</v>
      </c>
      <c r="C2346" s="24">
        <v>42678</v>
      </c>
      <c r="D2346" s="4" t="s">
        <v>5879</v>
      </c>
      <c r="E2346" s="4" t="s">
        <v>383</v>
      </c>
      <c r="F2346" s="4">
        <v>1</v>
      </c>
      <c r="G2346" s="4">
        <v>4</v>
      </c>
      <c r="H2346" s="4" t="s">
        <v>50</v>
      </c>
      <c r="I2346" s="4" t="s">
        <v>51</v>
      </c>
      <c r="J2346" s="4">
        <v>20.100000000000001</v>
      </c>
      <c r="K2346" s="4">
        <v>4</v>
      </c>
    </row>
    <row r="2347" spans="1:11">
      <c r="A2347" s="4" t="s">
        <v>103</v>
      </c>
      <c r="B2347" s="4">
        <v>2017</v>
      </c>
      <c r="C2347" s="24">
        <v>42678</v>
      </c>
      <c r="D2347" s="4" t="s">
        <v>5879</v>
      </c>
      <c r="E2347" s="4" t="s">
        <v>383</v>
      </c>
      <c r="F2347" s="4">
        <v>1</v>
      </c>
      <c r="G2347" s="4">
        <v>5</v>
      </c>
      <c r="H2347" s="4" t="s">
        <v>5945</v>
      </c>
      <c r="I2347" s="4" t="s">
        <v>121</v>
      </c>
      <c r="J2347" s="4">
        <v>20.8</v>
      </c>
      <c r="K2347" s="4">
        <v>5</v>
      </c>
    </row>
    <row r="2348" spans="1:11">
      <c r="A2348" s="4" t="s">
        <v>103</v>
      </c>
      <c r="B2348" s="4">
        <v>2017</v>
      </c>
      <c r="C2348" s="24">
        <v>42678</v>
      </c>
      <c r="D2348" s="4" t="s">
        <v>5879</v>
      </c>
      <c r="E2348" s="4" t="s">
        <v>383</v>
      </c>
      <c r="F2348" s="4">
        <v>1</v>
      </c>
      <c r="G2348" s="4">
        <v>6</v>
      </c>
      <c r="H2348" s="4" t="s">
        <v>142</v>
      </c>
      <c r="I2348" s="4" t="s">
        <v>61</v>
      </c>
      <c r="J2348" s="4">
        <v>24.4</v>
      </c>
      <c r="K2348" s="4">
        <v>6</v>
      </c>
    </row>
    <row r="2349" spans="1:11">
      <c r="A2349" s="4" t="s">
        <v>103</v>
      </c>
      <c r="B2349" s="4">
        <v>2017</v>
      </c>
      <c r="C2349" s="24">
        <v>42678</v>
      </c>
      <c r="D2349" s="4" t="s">
        <v>5879</v>
      </c>
      <c r="E2349" s="4" t="s">
        <v>383</v>
      </c>
      <c r="F2349" s="4">
        <v>2</v>
      </c>
      <c r="G2349" s="4">
        <v>1</v>
      </c>
      <c r="H2349" s="4" t="s">
        <v>332</v>
      </c>
      <c r="I2349" s="4" t="s">
        <v>56</v>
      </c>
      <c r="J2349" s="4">
        <v>24.5</v>
      </c>
      <c r="K2349" s="4">
        <v>7</v>
      </c>
    </row>
    <row r="2350" spans="1:11">
      <c r="A2350" s="4" t="s">
        <v>103</v>
      </c>
      <c r="B2350" s="4">
        <v>2017</v>
      </c>
      <c r="C2350" s="24">
        <v>42678</v>
      </c>
      <c r="D2350" s="4" t="s">
        <v>5879</v>
      </c>
      <c r="E2350" s="4" t="s">
        <v>383</v>
      </c>
      <c r="F2350" s="4">
        <v>2</v>
      </c>
      <c r="G2350" s="4">
        <v>2</v>
      </c>
      <c r="H2350" s="4" t="s">
        <v>160</v>
      </c>
      <c r="I2350" s="4" t="s">
        <v>161</v>
      </c>
      <c r="J2350" s="4">
        <v>19.600000000000001</v>
      </c>
      <c r="K2350" s="4">
        <v>8</v>
      </c>
    </row>
    <row r="2351" spans="1:11">
      <c r="A2351" s="4" t="s">
        <v>103</v>
      </c>
      <c r="B2351" s="4">
        <v>2017</v>
      </c>
      <c r="C2351" s="24">
        <v>42678</v>
      </c>
      <c r="D2351" s="4" t="s">
        <v>5879</v>
      </c>
      <c r="E2351" s="4" t="s">
        <v>383</v>
      </c>
      <c r="F2351" s="4">
        <v>2</v>
      </c>
      <c r="G2351" s="4">
        <v>3</v>
      </c>
      <c r="H2351" s="4" t="s">
        <v>83</v>
      </c>
      <c r="I2351" s="4" t="s">
        <v>67</v>
      </c>
      <c r="J2351" s="4">
        <v>24.2</v>
      </c>
      <c r="K2351" s="4">
        <v>9</v>
      </c>
    </row>
    <row r="2352" spans="1:11">
      <c r="A2352" s="4" t="s">
        <v>103</v>
      </c>
      <c r="B2352" s="4">
        <v>2017</v>
      </c>
      <c r="C2352" s="24">
        <v>42678</v>
      </c>
      <c r="D2352" s="4" t="s">
        <v>5879</v>
      </c>
      <c r="E2352" s="4" t="s">
        <v>383</v>
      </c>
      <c r="F2352" s="4">
        <v>2</v>
      </c>
      <c r="G2352" s="4">
        <v>4</v>
      </c>
      <c r="H2352" s="4" t="s">
        <v>5951</v>
      </c>
      <c r="I2352" s="4" t="s">
        <v>5947</v>
      </c>
      <c r="J2352" s="4">
        <v>21.9</v>
      </c>
      <c r="K2352" s="4">
        <v>10</v>
      </c>
    </row>
    <row r="2353" spans="1:11">
      <c r="A2353" s="4" t="s">
        <v>103</v>
      </c>
      <c r="B2353" s="4">
        <v>2017</v>
      </c>
      <c r="C2353" s="24">
        <v>42678</v>
      </c>
      <c r="D2353" s="4" t="s">
        <v>5879</v>
      </c>
      <c r="E2353" s="4" t="s">
        <v>383</v>
      </c>
      <c r="F2353" s="4">
        <v>2</v>
      </c>
      <c r="G2353" s="4">
        <v>5</v>
      </c>
      <c r="H2353" s="4" t="s">
        <v>5919</v>
      </c>
      <c r="I2353" s="4" t="s">
        <v>53</v>
      </c>
      <c r="J2353" s="4">
        <v>18.5</v>
      </c>
      <c r="K2353" s="4">
        <v>11</v>
      </c>
    </row>
    <row r="2354" spans="1:11">
      <c r="A2354" s="4" t="s">
        <v>103</v>
      </c>
      <c r="B2354" s="4">
        <v>2017</v>
      </c>
      <c r="C2354" s="24">
        <v>42678</v>
      </c>
      <c r="D2354" s="4" t="s">
        <v>5879</v>
      </c>
      <c r="E2354" s="4" t="s">
        <v>383</v>
      </c>
      <c r="F2354" s="4">
        <v>2</v>
      </c>
      <c r="G2354" s="4">
        <v>6</v>
      </c>
      <c r="H2354" s="4" t="s">
        <v>5956</v>
      </c>
      <c r="I2354" s="4" t="s">
        <v>145</v>
      </c>
      <c r="J2354" s="4"/>
      <c r="K2354" s="4">
        <v>12</v>
      </c>
    </row>
    <row r="2355" spans="1:11">
      <c r="A2355" s="4" t="s">
        <v>5960</v>
      </c>
      <c r="B2355" s="4">
        <v>2016</v>
      </c>
      <c r="C2355" s="24">
        <v>42595</v>
      </c>
      <c r="D2355" s="4" t="s">
        <v>5881</v>
      </c>
      <c r="E2355" s="4" t="s">
        <v>595</v>
      </c>
      <c r="F2355" s="4">
        <v>1</v>
      </c>
      <c r="G2355" s="4">
        <v>1</v>
      </c>
      <c r="H2355" s="4" t="s">
        <v>5930</v>
      </c>
      <c r="I2355" s="4" t="s">
        <v>15</v>
      </c>
      <c r="J2355" s="4">
        <v>25.8</v>
      </c>
      <c r="K2355" s="4">
        <v>6</v>
      </c>
    </row>
    <row r="2356" spans="1:11">
      <c r="A2356" s="4" t="s">
        <v>5960</v>
      </c>
      <c r="B2356" s="4">
        <v>2016</v>
      </c>
      <c r="C2356" s="24">
        <v>42595</v>
      </c>
      <c r="D2356" s="4" t="s">
        <v>5881</v>
      </c>
      <c r="E2356" s="4" t="s">
        <v>595</v>
      </c>
      <c r="F2356" s="4">
        <v>1</v>
      </c>
      <c r="G2356" s="4">
        <v>2</v>
      </c>
      <c r="H2356" s="4" t="s">
        <v>5961</v>
      </c>
      <c r="I2356" s="4" t="s">
        <v>36</v>
      </c>
      <c r="J2356" s="4">
        <v>32.9</v>
      </c>
      <c r="K2356" s="4">
        <v>3</v>
      </c>
    </row>
    <row r="2357" spans="1:11">
      <c r="A2357" s="4" t="s">
        <v>5960</v>
      </c>
      <c r="B2357" s="4">
        <v>2016</v>
      </c>
      <c r="C2357" s="24">
        <v>42595</v>
      </c>
      <c r="D2357" s="4" t="s">
        <v>5881</v>
      </c>
      <c r="E2357" s="4" t="s">
        <v>595</v>
      </c>
      <c r="F2357" s="4">
        <v>1</v>
      </c>
      <c r="G2357" s="4">
        <v>3</v>
      </c>
      <c r="H2357" s="4" t="s">
        <v>20</v>
      </c>
      <c r="I2357" s="4" t="s">
        <v>21</v>
      </c>
      <c r="J2357" s="4">
        <v>21</v>
      </c>
      <c r="K2357" s="4">
        <v>10</v>
      </c>
    </row>
    <row r="2358" spans="1:11">
      <c r="A2358" s="4" t="s">
        <v>5960</v>
      </c>
      <c r="B2358" s="4">
        <v>2016</v>
      </c>
      <c r="C2358" s="24">
        <v>42595</v>
      </c>
      <c r="D2358" s="4" t="s">
        <v>5881</v>
      </c>
      <c r="E2358" s="4" t="s">
        <v>595</v>
      </c>
      <c r="F2358" s="4">
        <v>1</v>
      </c>
      <c r="G2358" s="4">
        <v>4</v>
      </c>
      <c r="H2358" s="4" t="s">
        <v>111</v>
      </c>
      <c r="I2358" s="4" t="s">
        <v>121</v>
      </c>
      <c r="J2358" s="4">
        <v>23.5</v>
      </c>
      <c r="K2358" s="4">
        <v>4</v>
      </c>
    </row>
    <row r="2359" spans="1:11">
      <c r="A2359" s="4" t="s">
        <v>5960</v>
      </c>
      <c r="B2359" s="4">
        <v>2016</v>
      </c>
      <c r="C2359" s="24">
        <v>42595</v>
      </c>
      <c r="D2359" s="4" t="s">
        <v>5881</v>
      </c>
      <c r="E2359" s="4" t="s">
        <v>595</v>
      </c>
      <c r="F2359" s="4">
        <v>1</v>
      </c>
      <c r="G2359" s="4">
        <v>5</v>
      </c>
      <c r="H2359" s="4" t="s">
        <v>5962</v>
      </c>
      <c r="I2359" s="4" t="s">
        <v>5947</v>
      </c>
      <c r="J2359" s="4">
        <v>29.8</v>
      </c>
      <c r="K2359" s="4">
        <v>17</v>
      </c>
    </row>
    <row r="2360" spans="1:11">
      <c r="A2360" s="4" t="s">
        <v>5960</v>
      </c>
      <c r="B2360" s="4">
        <v>2016</v>
      </c>
      <c r="C2360" s="24">
        <v>42595</v>
      </c>
      <c r="D2360" s="4" t="s">
        <v>5881</v>
      </c>
      <c r="E2360" s="4" t="s">
        <v>595</v>
      </c>
      <c r="F2360" s="4">
        <v>1</v>
      </c>
      <c r="G2360" s="4">
        <v>6</v>
      </c>
      <c r="H2360" s="4" t="s">
        <v>5963</v>
      </c>
      <c r="I2360" s="4" t="s">
        <v>5949</v>
      </c>
      <c r="J2360" s="4">
        <v>27.5</v>
      </c>
      <c r="K2360" s="4">
        <v>25</v>
      </c>
    </row>
    <row r="2361" spans="1:11">
      <c r="A2361" s="4" t="s">
        <v>5960</v>
      </c>
      <c r="B2361" s="4">
        <v>2016</v>
      </c>
      <c r="C2361" s="24">
        <v>42595</v>
      </c>
      <c r="D2361" s="4" t="s">
        <v>5881</v>
      </c>
      <c r="E2361" s="4" t="s">
        <v>595</v>
      </c>
      <c r="F2361" s="4">
        <v>2</v>
      </c>
      <c r="G2361" s="4">
        <v>1</v>
      </c>
      <c r="H2361" s="4" t="s">
        <v>80</v>
      </c>
      <c r="I2361" s="4" t="s">
        <v>65</v>
      </c>
      <c r="J2361" s="4">
        <v>29.3</v>
      </c>
      <c r="K2361" s="4">
        <v>7</v>
      </c>
    </row>
    <row r="2362" spans="1:11">
      <c r="A2362" s="4" t="s">
        <v>5960</v>
      </c>
      <c r="B2362" s="4">
        <v>2016</v>
      </c>
      <c r="C2362" s="24">
        <v>42595</v>
      </c>
      <c r="D2362" s="4" t="s">
        <v>5881</v>
      </c>
      <c r="E2362" s="4" t="s">
        <v>595</v>
      </c>
      <c r="F2362" s="4">
        <v>2</v>
      </c>
      <c r="G2362" s="4">
        <v>2</v>
      </c>
      <c r="H2362" s="4" t="s">
        <v>137</v>
      </c>
      <c r="I2362" s="4" t="s">
        <v>38</v>
      </c>
      <c r="J2362" s="4">
        <v>25.5</v>
      </c>
      <c r="K2362" s="4">
        <v>11</v>
      </c>
    </row>
    <row r="2363" spans="1:11">
      <c r="A2363" s="4" t="s">
        <v>5960</v>
      </c>
      <c r="B2363" s="4">
        <v>2016</v>
      </c>
      <c r="C2363" s="24">
        <v>42595</v>
      </c>
      <c r="D2363" s="4" t="s">
        <v>5881</v>
      </c>
      <c r="E2363" s="4" t="s">
        <v>595</v>
      </c>
      <c r="F2363" s="4">
        <v>2</v>
      </c>
      <c r="G2363" s="4">
        <v>3</v>
      </c>
      <c r="H2363" s="4" t="s">
        <v>113</v>
      </c>
      <c r="I2363" s="4" t="s">
        <v>121</v>
      </c>
      <c r="J2363" s="4">
        <v>21.8</v>
      </c>
      <c r="K2363" s="4">
        <v>13</v>
      </c>
    </row>
    <row r="2364" spans="1:11">
      <c r="A2364" s="4" t="s">
        <v>5960</v>
      </c>
      <c r="B2364" s="4">
        <v>2016</v>
      </c>
      <c r="C2364" s="24">
        <v>42595</v>
      </c>
      <c r="D2364" s="4" t="s">
        <v>5881</v>
      </c>
      <c r="E2364" s="4" t="s">
        <v>595</v>
      </c>
      <c r="F2364" s="4">
        <v>2</v>
      </c>
      <c r="G2364" s="4">
        <v>4</v>
      </c>
      <c r="H2364" s="4" t="s">
        <v>34</v>
      </c>
      <c r="I2364" s="4" t="s">
        <v>19</v>
      </c>
      <c r="J2364" s="4">
        <v>29</v>
      </c>
      <c r="K2364" s="4">
        <v>9</v>
      </c>
    </row>
    <row r="2365" spans="1:11">
      <c r="A2365" s="4" t="s">
        <v>5960</v>
      </c>
      <c r="B2365" s="4">
        <v>2016</v>
      </c>
      <c r="C2365" s="24">
        <v>42595</v>
      </c>
      <c r="D2365" s="4" t="s">
        <v>5881</v>
      </c>
      <c r="E2365" s="4" t="s">
        <v>595</v>
      </c>
      <c r="F2365" s="4">
        <v>2</v>
      </c>
      <c r="G2365" s="4">
        <v>5</v>
      </c>
      <c r="H2365" s="4" t="s">
        <v>142</v>
      </c>
      <c r="I2365" s="4" t="s">
        <v>61</v>
      </c>
      <c r="J2365" s="4">
        <v>24.1</v>
      </c>
      <c r="K2365" s="4">
        <v>21</v>
      </c>
    </row>
    <row r="2366" spans="1:11">
      <c r="A2366" s="4" t="s">
        <v>5960</v>
      </c>
      <c r="B2366" s="4">
        <v>2016</v>
      </c>
      <c r="C2366" s="24">
        <v>42595</v>
      </c>
      <c r="D2366" s="4" t="s">
        <v>5881</v>
      </c>
      <c r="E2366" s="4" t="s">
        <v>595</v>
      </c>
      <c r="F2366" s="4">
        <v>2</v>
      </c>
      <c r="G2366" s="4">
        <v>6</v>
      </c>
      <c r="H2366" s="4" t="s">
        <v>5964</v>
      </c>
      <c r="I2366" s="4" t="s">
        <v>5965</v>
      </c>
      <c r="J2366" s="4">
        <v>28.2</v>
      </c>
      <c r="K2366" s="4">
        <v>17</v>
      </c>
    </row>
    <row r="2367" spans="1:11">
      <c r="A2367" s="4" t="s">
        <v>5960</v>
      </c>
      <c r="B2367" s="4">
        <v>2016</v>
      </c>
      <c r="C2367" s="24">
        <v>42595</v>
      </c>
      <c r="D2367" s="4" t="s">
        <v>5881</v>
      </c>
      <c r="E2367" s="4" t="s">
        <v>595</v>
      </c>
      <c r="F2367" s="4">
        <v>2</v>
      </c>
      <c r="G2367" s="4">
        <v>7</v>
      </c>
      <c r="H2367" s="4" t="s">
        <v>140</v>
      </c>
      <c r="I2367" s="4" t="s">
        <v>29</v>
      </c>
      <c r="J2367" s="4">
        <v>19.2</v>
      </c>
      <c r="K2367" s="4">
        <v>25</v>
      </c>
    </row>
    <row r="2368" spans="1:11">
      <c r="A2368" s="4" t="s">
        <v>5960</v>
      </c>
      <c r="B2368" s="4">
        <v>2016</v>
      </c>
      <c r="C2368" s="24">
        <v>42595</v>
      </c>
      <c r="D2368" s="4" t="s">
        <v>5881</v>
      </c>
      <c r="E2368" s="4" t="s">
        <v>595</v>
      </c>
      <c r="F2368" s="4">
        <v>3</v>
      </c>
      <c r="G2368" s="4">
        <v>1</v>
      </c>
      <c r="H2368" s="4" t="s">
        <v>5966</v>
      </c>
      <c r="I2368" s="4" t="s">
        <v>25</v>
      </c>
      <c r="J2368" s="4">
        <v>24.7</v>
      </c>
      <c r="K2368" s="4">
        <v>2</v>
      </c>
    </row>
    <row r="2369" spans="1:11">
      <c r="A2369" s="4" t="s">
        <v>5960</v>
      </c>
      <c r="B2369" s="4">
        <v>2016</v>
      </c>
      <c r="C2369" s="24">
        <v>42595</v>
      </c>
      <c r="D2369" s="4" t="s">
        <v>5881</v>
      </c>
      <c r="E2369" s="4" t="s">
        <v>595</v>
      </c>
      <c r="F2369" s="4">
        <v>3</v>
      </c>
      <c r="G2369" s="4">
        <v>2</v>
      </c>
      <c r="H2369" s="4" t="s">
        <v>178</v>
      </c>
      <c r="I2369" s="4" t="s">
        <v>159</v>
      </c>
      <c r="J2369" s="4">
        <v>24.6</v>
      </c>
      <c r="K2369" s="4">
        <v>8</v>
      </c>
    </row>
    <row r="2370" spans="1:11">
      <c r="A2370" s="4" t="s">
        <v>5960</v>
      </c>
      <c r="B2370" s="4">
        <v>2016</v>
      </c>
      <c r="C2370" s="24">
        <v>42595</v>
      </c>
      <c r="D2370" s="4" t="s">
        <v>5881</v>
      </c>
      <c r="E2370" s="4" t="s">
        <v>595</v>
      </c>
      <c r="F2370" s="4">
        <v>3</v>
      </c>
      <c r="G2370" s="4">
        <v>3</v>
      </c>
      <c r="H2370" s="4" t="s">
        <v>138</v>
      </c>
      <c r="I2370" s="4" t="s">
        <v>29</v>
      </c>
      <c r="J2370" s="4">
        <v>26.7</v>
      </c>
      <c r="K2370" s="4">
        <v>13</v>
      </c>
    </row>
    <row r="2371" spans="1:11">
      <c r="A2371" s="4" t="s">
        <v>5960</v>
      </c>
      <c r="B2371" s="4">
        <v>2016</v>
      </c>
      <c r="C2371" s="24">
        <v>42595</v>
      </c>
      <c r="D2371" s="4" t="s">
        <v>5881</v>
      </c>
      <c r="E2371" s="4" t="s">
        <v>595</v>
      </c>
      <c r="F2371" s="4">
        <v>3</v>
      </c>
      <c r="G2371" s="4">
        <v>4</v>
      </c>
      <c r="H2371" s="4" t="s">
        <v>60</v>
      </c>
      <c r="I2371" s="4" t="s">
        <v>61</v>
      </c>
      <c r="J2371" s="4">
        <v>28.1</v>
      </c>
      <c r="K2371" s="4">
        <v>17</v>
      </c>
    </row>
    <row r="2372" spans="1:11">
      <c r="A2372" s="4" t="s">
        <v>5960</v>
      </c>
      <c r="B2372" s="4">
        <v>2016</v>
      </c>
      <c r="C2372" s="24">
        <v>42595</v>
      </c>
      <c r="D2372" s="4" t="s">
        <v>5881</v>
      </c>
      <c r="E2372" s="4" t="s">
        <v>595</v>
      </c>
      <c r="F2372" s="4">
        <v>3</v>
      </c>
      <c r="G2372" s="4">
        <v>5</v>
      </c>
      <c r="H2372" s="4" t="s">
        <v>135</v>
      </c>
      <c r="I2372" s="4" t="s">
        <v>36</v>
      </c>
      <c r="J2372" s="4">
        <v>25.7</v>
      </c>
      <c r="K2372" s="4">
        <v>13</v>
      </c>
    </row>
    <row r="2373" spans="1:11">
      <c r="A2373" s="4" t="s">
        <v>5960</v>
      </c>
      <c r="B2373" s="4">
        <v>2016</v>
      </c>
      <c r="C2373" s="24">
        <v>42595</v>
      </c>
      <c r="D2373" s="4" t="s">
        <v>5881</v>
      </c>
      <c r="E2373" s="4" t="s">
        <v>595</v>
      </c>
      <c r="F2373" s="4">
        <v>3</v>
      </c>
      <c r="G2373" s="4">
        <v>6</v>
      </c>
      <c r="H2373" s="4" t="s">
        <v>5948</v>
      </c>
      <c r="I2373" s="4" t="s">
        <v>5949</v>
      </c>
      <c r="J2373" s="4">
        <v>28.1</v>
      </c>
      <c r="K2373" s="4">
        <v>13</v>
      </c>
    </row>
    <row r="2374" spans="1:11">
      <c r="A2374" s="4" t="s">
        <v>5960</v>
      </c>
      <c r="B2374" s="4">
        <v>2016</v>
      </c>
      <c r="C2374" s="24">
        <v>42595</v>
      </c>
      <c r="D2374" s="4" t="s">
        <v>5881</v>
      </c>
      <c r="E2374" s="4" t="s">
        <v>595</v>
      </c>
      <c r="F2374" s="4">
        <v>3</v>
      </c>
      <c r="G2374" s="4">
        <v>7</v>
      </c>
      <c r="H2374" s="4" t="s">
        <v>544</v>
      </c>
      <c r="I2374" s="4" t="s">
        <v>15</v>
      </c>
      <c r="J2374" s="4">
        <v>29.7</v>
      </c>
      <c r="K2374" s="4">
        <v>25</v>
      </c>
    </row>
    <row r="2375" spans="1:11">
      <c r="A2375" s="4" t="s">
        <v>5960</v>
      </c>
      <c r="B2375" s="4">
        <v>2016</v>
      </c>
      <c r="C2375" s="24">
        <v>42595</v>
      </c>
      <c r="D2375" s="4" t="s">
        <v>5881</v>
      </c>
      <c r="E2375" s="4" t="s">
        <v>595</v>
      </c>
      <c r="F2375" s="4">
        <v>4</v>
      </c>
      <c r="G2375" s="4">
        <v>1</v>
      </c>
      <c r="H2375" s="4" t="s">
        <v>188</v>
      </c>
      <c r="I2375" s="4" t="s">
        <v>19</v>
      </c>
      <c r="J2375" s="4">
        <v>22.1</v>
      </c>
      <c r="K2375" s="4">
        <v>1</v>
      </c>
    </row>
    <row r="2376" spans="1:11">
      <c r="A2376" s="4" t="s">
        <v>5960</v>
      </c>
      <c r="B2376" s="4">
        <v>2016</v>
      </c>
      <c r="C2376" s="24">
        <v>42595</v>
      </c>
      <c r="D2376" s="4" t="s">
        <v>5881</v>
      </c>
      <c r="E2376" s="4" t="s">
        <v>595</v>
      </c>
      <c r="F2376" s="4">
        <v>4</v>
      </c>
      <c r="G2376" s="4">
        <v>2</v>
      </c>
      <c r="H2376" s="4" t="s">
        <v>5882</v>
      </c>
      <c r="I2376" s="4" t="s">
        <v>123</v>
      </c>
      <c r="J2376" s="4">
        <v>33.700000000000003</v>
      </c>
      <c r="K2376" s="4">
        <v>12</v>
      </c>
    </row>
    <row r="2377" spans="1:11">
      <c r="A2377" s="4" t="s">
        <v>5960</v>
      </c>
      <c r="B2377" s="4">
        <v>2016</v>
      </c>
      <c r="C2377" s="24">
        <v>42595</v>
      </c>
      <c r="D2377" s="4" t="s">
        <v>5881</v>
      </c>
      <c r="E2377" s="4" t="s">
        <v>595</v>
      </c>
      <c r="F2377" s="4">
        <v>4</v>
      </c>
      <c r="G2377" s="4">
        <v>3</v>
      </c>
      <c r="H2377" s="4" t="s">
        <v>5967</v>
      </c>
      <c r="I2377" s="4" t="s">
        <v>5968</v>
      </c>
      <c r="J2377" s="4">
        <v>28.8</v>
      </c>
      <c r="K2377" s="4">
        <v>17</v>
      </c>
    </row>
    <row r="2378" spans="1:11">
      <c r="A2378" s="4" t="s">
        <v>5960</v>
      </c>
      <c r="B2378" s="4">
        <v>2016</v>
      </c>
      <c r="C2378" s="24">
        <v>42595</v>
      </c>
      <c r="D2378" s="4" t="s">
        <v>5881</v>
      </c>
      <c r="E2378" s="4" t="s">
        <v>595</v>
      </c>
      <c r="F2378" s="4">
        <v>4</v>
      </c>
      <c r="G2378" s="4">
        <v>4</v>
      </c>
      <c r="H2378" s="4" t="s">
        <v>5969</v>
      </c>
      <c r="I2378" s="4" t="s">
        <v>175</v>
      </c>
      <c r="J2378" s="4">
        <v>30.9</v>
      </c>
      <c r="K2378" s="4">
        <v>21</v>
      </c>
    </row>
    <row r="2379" spans="1:11">
      <c r="A2379" s="4" t="s">
        <v>5960</v>
      </c>
      <c r="B2379" s="4">
        <v>2016</v>
      </c>
      <c r="C2379" s="24">
        <v>42595</v>
      </c>
      <c r="D2379" s="4" t="s">
        <v>5881</v>
      </c>
      <c r="E2379" s="4" t="s">
        <v>595</v>
      </c>
      <c r="F2379" s="4">
        <v>4</v>
      </c>
      <c r="G2379" s="4">
        <v>5</v>
      </c>
      <c r="H2379" s="4" t="s">
        <v>332</v>
      </c>
      <c r="I2379" s="4" t="s">
        <v>56</v>
      </c>
      <c r="J2379" s="4">
        <v>24.3</v>
      </c>
      <c r="K2379" s="4">
        <v>21</v>
      </c>
    </row>
    <row r="2380" spans="1:11">
      <c r="A2380" s="4" t="s">
        <v>5960</v>
      </c>
      <c r="B2380" s="4">
        <v>2016</v>
      </c>
      <c r="C2380" s="24">
        <v>42595</v>
      </c>
      <c r="D2380" s="4" t="s">
        <v>5881</v>
      </c>
      <c r="E2380" s="4" t="s">
        <v>595</v>
      </c>
      <c r="F2380" s="4">
        <v>4</v>
      </c>
      <c r="G2380" s="4">
        <v>6</v>
      </c>
      <c r="H2380" s="4" t="s">
        <v>5917</v>
      </c>
      <c r="I2380" s="4" t="s">
        <v>17</v>
      </c>
      <c r="J2380" s="4">
        <v>28.4</v>
      </c>
      <c r="K2380" s="4">
        <v>21</v>
      </c>
    </row>
    <row r="2381" spans="1:11">
      <c r="A2381" s="4" t="s">
        <v>5960</v>
      </c>
      <c r="B2381" s="4">
        <v>2016</v>
      </c>
      <c r="C2381" s="24">
        <v>42595</v>
      </c>
      <c r="D2381" s="4" t="s">
        <v>5881</v>
      </c>
      <c r="E2381" s="4" t="s">
        <v>595</v>
      </c>
      <c r="F2381" s="4">
        <v>4</v>
      </c>
      <c r="G2381" s="4">
        <v>7</v>
      </c>
      <c r="H2381" s="4" t="s">
        <v>150</v>
      </c>
      <c r="I2381" s="4" t="s">
        <v>31</v>
      </c>
      <c r="J2381" s="4">
        <v>28.1</v>
      </c>
      <c r="K2381" s="4">
        <v>5</v>
      </c>
    </row>
    <row r="2382" spans="1:11">
      <c r="A2382" s="4" t="s">
        <v>5960</v>
      </c>
      <c r="B2382" s="4">
        <v>2016</v>
      </c>
      <c r="C2382" s="24">
        <v>42595</v>
      </c>
      <c r="D2382" s="4" t="s">
        <v>5881</v>
      </c>
      <c r="E2382" s="4" t="s">
        <v>5868</v>
      </c>
      <c r="F2382" s="4">
        <v>1</v>
      </c>
      <c r="G2382" s="4">
        <v>1</v>
      </c>
      <c r="H2382" s="4" t="s">
        <v>20</v>
      </c>
      <c r="I2382" s="4" t="s">
        <v>21</v>
      </c>
      <c r="J2382" s="4">
        <v>21</v>
      </c>
      <c r="K2382" s="4">
        <v>10</v>
      </c>
    </row>
    <row r="2383" spans="1:11">
      <c r="A2383" s="4" t="s">
        <v>5960</v>
      </c>
      <c r="B2383" s="4">
        <v>2016</v>
      </c>
      <c r="C2383" s="24">
        <v>42595</v>
      </c>
      <c r="D2383" s="4" t="s">
        <v>5881</v>
      </c>
      <c r="E2383" s="4" t="s">
        <v>5868</v>
      </c>
      <c r="F2383" s="4">
        <v>1</v>
      </c>
      <c r="G2383" s="4">
        <v>2</v>
      </c>
      <c r="H2383" s="4" t="s">
        <v>135</v>
      </c>
      <c r="I2383" s="4" t="s">
        <v>36</v>
      </c>
      <c r="J2383" s="4">
        <v>25.7</v>
      </c>
      <c r="K2383" s="4">
        <v>13</v>
      </c>
    </row>
    <row r="2384" spans="1:11">
      <c r="A2384" s="4" t="s">
        <v>5960</v>
      </c>
      <c r="B2384" s="4">
        <v>2016</v>
      </c>
      <c r="C2384" s="24">
        <v>42595</v>
      </c>
      <c r="D2384" s="4" t="s">
        <v>5881</v>
      </c>
      <c r="E2384" s="4" t="s">
        <v>5868</v>
      </c>
      <c r="F2384" s="4">
        <v>1</v>
      </c>
      <c r="G2384" s="4">
        <v>3</v>
      </c>
      <c r="H2384" s="4" t="s">
        <v>5964</v>
      </c>
      <c r="I2384" s="4" t="s">
        <v>5965</v>
      </c>
      <c r="J2384" s="4">
        <v>28.2</v>
      </c>
      <c r="K2384" s="4">
        <v>17</v>
      </c>
    </row>
    <row r="2385" spans="1:11">
      <c r="A2385" s="4" t="s">
        <v>5960</v>
      </c>
      <c r="B2385" s="4">
        <v>2016</v>
      </c>
      <c r="C2385" s="24">
        <v>42595</v>
      </c>
      <c r="D2385" s="4" t="s">
        <v>5881</v>
      </c>
      <c r="E2385" s="4" t="s">
        <v>5868</v>
      </c>
      <c r="F2385" s="4">
        <v>1</v>
      </c>
      <c r="G2385" s="4">
        <v>4</v>
      </c>
      <c r="H2385" s="4" t="s">
        <v>5969</v>
      </c>
      <c r="I2385" s="4" t="s">
        <v>175</v>
      </c>
      <c r="J2385" s="4">
        <v>30.9</v>
      </c>
      <c r="K2385" s="4">
        <v>21</v>
      </c>
    </row>
    <row r="2386" spans="1:11">
      <c r="A2386" s="4" t="s">
        <v>5960</v>
      </c>
      <c r="B2386" s="4">
        <v>2016</v>
      </c>
      <c r="C2386" s="24">
        <v>42595</v>
      </c>
      <c r="D2386" s="4" t="s">
        <v>5881</v>
      </c>
      <c r="E2386" s="4" t="s">
        <v>5868</v>
      </c>
      <c r="F2386" s="4">
        <v>2</v>
      </c>
      <c r="G2386" s="4">
        <v>1</v>
      </c>
      <c r="H2386" s="4" t="s">
        <v>150</v>
      </c>
      <c r="I2386" s="4" t="s">
        <v>31</v>
      </c>
      <c r="J2386" s="4">
        <v>28.1</v>
      </c>
      <c r="K2386" s="4">
        <v>5</v>
      </c>
    </row>
    <row r="2387" spans="1:11">
      <c r="A2387" s="4" t="s">
        <v>5960</v>
      </c>
      <c r="B2387" s="4">
        <v>2016</v>
      </c>
      <c r="C2387" s="24">
        <v>42595</v>
      </c>
      <c r="D2387" s="4" t="s">
        <v>5881</v>
      </c>
      <c r="E2387" s="4" t="s">
        <v>5868</v>
      </c>
      <c r="F2387" s="4">
        <v>2</v>
      </c>
      <c r="G2387" s="4">
        <v>2</v>
      </c>
      <c r="H2387" s="4" t="s">
        <v>113</v>
      </c>
      <c r="I2387" s="4" t="s">
        <v>121</v>
      </c>
      <c r="J2387" s="4">
        <v>21.8</v>
      </c>
      <c r="K2387" s="4">
        <v>13</v>
      </c>
    </row>
    <row r="2388" spans="1:11">
      <c r="A2388" s="4" t="s">
        <v>5960</v>
      </c>
      <c r="B2388" s="4">
        <v>2016</v>
      </c>
      <c r="C2388" s="24">
        <v>42595</v>
      </c>
      <c r="D2388" s="4" t="s">
        <v>5881</v>
      </c>
      <c r="E2388" s="4" t="s">
        <v>5868</v>
      </c>
      <c r="F2388" s="4">
        <v>2</v>
      </c>
      <c r="G2388" s="4">
        <v>3</v>
      </c>
      <c r="H2388" s="4" t="s">
        <v>60</v>
      </c>
      <c r="I2388" s="4" t="s">
        <v>61</v>
      </c>
      <c r="J2388" s="4">
        <v>28.1</v>
      </c>
      <c r="K2388" s="4">
        <v>17</v>
      </c>
    </row>
    <row r="2389" spans="1:11">
      <c r="A2389" s="4" t="s">
        <v>5960</v>
      </c>
      <c r="B2389" s="4">
        <v>2016</v>
      </c>
      <c r="C2389" s="24">
        <v>42595</v>
      </c>
      <c r="D2389" s="4" t="s">
        <v>5881</v>
      </c>
      <c r="E2389" s="4" t="s">
        <v>5868</v>
      </c>
      <c r="F2389" s="4">
        <v>2</v>
      </c>
      <c r="G2389" s="4">
        <v>4</v>
      </c>
      <c r="H2389" s="4" t="s">
        <v>142</v>
      </c>
      <c r="I2389" s="4" t="s">
        <v>61</v>
      </c>
      <c r="J2389" s="4">
        <v>24.1</v>
      </c>
      <c r="K2389" s="4">
        <v>21</v>
      </c>
    </row>
    <row r="2390" spans="1:11">
      <c r="A2390" s="4" t="s">
        <v>5960</v>
      </c>
      <c r="B2390" s="4">
        <v>2016</v>
      </c>
      <c r="C2390" s="24">
        <v>42595</v>
      </c>
      <c r="D2390" s="4" t="s">
        <v>5881</v>
      </c>
      <c r="E2390" s="4" t="s">
        <v>5868</v>
      </c>
      <c r="F2390" s="4">
        <v>2</v>
      </c>
      <c r="G2390" s="4">
        <v>5</v>
      </c>
      <c r="H2390" s="4" t="s">
        <v>5963</v>
      </c>
      <c r="I2390" s="4" t="s">
        <v>5949</v>
      </c>
      <c r="J2390" s="4">
        <v>27.5</v>
      </c>
      <c r="K2390" s="4">
        <v>25</v>
      </c>
    </row>
    <row r="2391" spans="1:11">
      <c r="A2391" s="4" t="s">
        <v>5960</v>
      </c>
      <c r="B2391" s="4">
        <v>2016</v>
      </c>
      <c r="C2391" s="24">
        <v>42595</v>
      </c>
      <c r="D2391" s="4" t="s">
        <v>5881</v>
      </c>
      <c r="E2391" s="4" t="s">
        <v>5868</v>
      </c>
      <c r="F2391" s="4">
        <v>3</v>
      </c>
      <c r="G2391" s="4">
        <v>1</v>
      </c>
      <c r="H2391" s="4" t="s">
        <v>34</v>
      </c>
      <c r="I2391" s="4" t="s">
        <v>19</v>
      </c>
      <c r="J2391" s="4">
        <v>29</v>
      </c>
      <c r="K2391" s="4">
        <v>9</v>
      </c>
    </row>
    <row r="2392" spans="1:11">
      <c r="A2392" s="4" t="s">
        <v>5960</v>
      </c>
      <c r="B2392" s="4">
        <v>2016</v>
      </c>
      <c r="C2392" s="24">
        <v>42595</v>
      </c>
      <c r="D2392" s="4" t="s">
        <v>5881</v>
      </c>
      <c r="E2392" s="4" t="s">
        <v>5868</v>
      </c>
      <c r="F2392" s="4">
        <v>3</v>
      </c>
      <c r="G2392" s="4">
        <v>2</v>
      </c>
      <c r="H2392" s="4" t="s">
        <v>138</v>
      </c>
      <c r="I2392" s="4" t="s">
        <v>29</v>
      </c>
      <c r="J2392" s="4">
        <v>26.7</v>
      </c>
      <c r="K2392" s="4">
        <v>13</v>
      </c>
    </row>
    <row r="2393" spans="1:11">
      <c r="A2393" s="4" t="s">
        <v>5960</v>
      </c>
      <c r="B2393" s="4">
        <v>2016</v>
      </c>
      <c r="C2393" s="24">
        <v>42595</v>
      </c>
      <c r="D2393" s="4" t="s">
        <v>5881</v>
      </c>
      <c r="E2393" s="4" t="s">
        <v>5868</v>
      </c>
      <c r="F2393" s="4">
        <v>3</v>
      </c>
      <c r="G2393" s="4">
        <v>3</v>
      </c>
      <c r="H2393" s="4" t="s">
        <v>5962</v>
      </c>
      <c r="I2393" s="4" t="s">
        <v>5947</v>
      </c>
      <c r="J2393" s="4">
        <v>29.8</v>
      </c>
      <c r="K2393" s="4">
        <v>17</v>
      </c>
    </row>
    <row r="2394" spans="1:11">
      <c r="A2394" s="4" t="s">
        <v>5960</v>
      </c>
      <c r="B2394" s="4">
        <v>2016</v>
      </c>
      <c r="C2394" s="24">
        <v>42595</v>
      </c>
      <c r="D2394" s="4" t="s">
        <v>5881</v>
      </c>
      <c r="E2394" s="4" t="s">
        <v>5868</v>
      </c>
      <c r="F2394" s="4">
        <v>3</v>
      </c>
      <c r="G2394" s="4">
        <v>4</v>
      </c>
      <c r="H2394" s="4" t="s">
        <v>5917</v>
      </c>
      <c r="I2394" s="4" t="s">
        <v>17</v>
      </c>
      <c r="J2394" s="4">
        <v>28.4</v>
      </c>
      <c r="K2394" s="4">
        <v>21</v>
      </c>
    </row>
    <row r="2395" spans="1:11">
      <c r="A2395" s="4" t="s">
        <v>5960</v>
      </c>
      <c r="B2395" s="4">
        <v>2016</v>
      </c>
      <c r="C2395" s="24">
        <v>42595</v>
      </c>
      <c r="D2395" s="4" t="s">
        <v>5881</v>
      </c>
      <c r="E2395" s="4" t="s">
        <v>5868</v>
      </c>
      <c r="F2395" s="4">
        <v>3</v>
      </c>
      <c r="G2395" s="4">
        <v>5</v>
      </c>
      <c r="H2395" s="4" t="s">
        <v>544</v>
      </c>
      <c r="I2395" s="4" t="s">
        <v>15</v>
      </c>
      <c r="J2395" s="4">
        <v>29.7</v>
      </c>
      <c r="K2395" s="4">
        <v>25</v>
      </c>
    </row>
    <row r="2396" spans="1:11">
      <c r="A2396" s="4" t="s">
        <v>5960</v>
      </c>
      <c r="B2396" s="4">
        <v>2016</v>
      </c>
      <c r="C2396" s="24">
        <v>42595</v>
      </c>
      <c r="D2396" s="4" t="s">
        <v>5881</v>
      </c>
      <c r="E2396" s="4" t="s">
        <v>5868</v>
      </c>
      <c r="F2396" s="4">
        <v>4</v>
      </c>
      <c r="G2396" s="4">
        <v>1</v>
      </c>
      <c r="H2396" s="4" t="s">
        <v>111</v>
      </c>
      <c r="I2396" s="4" t="s">
        <v>121</v>
      </c>
      <c r="J2396" s="4">
        <v>23.5</v>
      </c>
      <c r="K2396" s="4">
        <v>4</v>
      </c>
    </row>
    <row r="2397" spans="1:11">
      <c r="A2397" s="4" t="s">
        <v>5960</v>
      </c>
      <c r="B2397" s="4">
        <v>2016</v>
      </c>
      <c r="C2397" s="24">
        <v>42595</v>
      </c>
      <c r="D2397" s="4" t="s">
        <v>5881</v>
      </c>
      <c r="E2397" s="4" t="s">
        <v>5868</v>
      </c>
      <c r="F2397" s="4">
        <v>4</v>
      </c>
      <c r="G2397" s="4">
        <v>2</v>
      </c>
      <c r="H2397" s="4" t="s">
        <v>5948</v>
      </c>
      <c r="I2397" s="4" t="s">
        <v>5949</v>
      </c>
      <c r="J2397" s="4">
        <v>28.1</v>
      </c>
      <c r="K2397" s="4">
        <v>13</v>
      </c>
    </row>
    <row r="2398" spans="1:11">
      <c r="A2398" s="4" t="s">
        <v>5960</v>
      </c>
      <c r="B2398" s="4">
        <v>2016</v>
      </c>
      <c r="C2398" s="24">
        <v>42595</v>
      </c>
      <c r="D2398" s="4" t="s">
        <v>5881</v>
      </c>
      <c r="E2398" s="4" t="s">
        <v>5868</v>
      </c>
      <c r="F2398" s="4">
        <v>4</v>
      </c>
      <c r="G2398" s="4">
        <v>3</v>
      </c>
      <c r="H2398" s="4" t="s">
        <v>5967</v>
      </c>
      <c r="I2398" s="4" t="s">
        <v>5968</v>
      </c>
      <c r="J2398" s="4">
        <v>28.8</v>
      </c>
      <c r="K2398" s="4">
        <v>17</v>
      </c>
    </row>
    <row r="2399" spans="1:11">
      <c r="A2399" s="4" t="s">
        <v>5960</v>
      </c>
      <c r="B2399" s="4">
        <v>2016</v>
      </c>
      <c r="C2399" s="24">
        <v>42595</v>
      </c>
      <c r="D2399" s="4" t="s">
        <v>5881</v>
      </c>
      <c r="E2399" s="4" t="s">
        <v>5868</v>
      </c>
      <c r="F2399" s="4">
        <v>4</v>
      </c>
      <c r="G2399" s="4">
        <v>4</v>
      </c>
      <c r="H2399" s="4" t="s">
        <v>332</v>
      </c>
      <c r="I2399" s="4" t="s">
        <v>56</v>
      </c>
      <c r="J2399" s="4">
        <v>24.3</v>
      </c>
      <c r="K2399" s="4">
        <v>21</v>
      </c>
    </row>
    <row r="2400" spans="1:11">
      <c r="A2400" s="4" t="s">
        <v>5960</v>
      </c>
      <c r="B2400" s="4">
        <v>2016</v>
      </c>
      <c r="C2400" s="24">
        <v>42595</v>
      </c>
      <c r="D2400" s="4" t="s">
        <v>5881</v>
      </c>
      <c r="E2400" s="4" t="s">
        <v>5868</v>
      </c>
      <c r="F2400" s="4">
        <v>4</v>
      </c>
      <c r="G2400" s="4">
        <v>5</v>
      </c>
      <c r="H2400" s="4" t="s">
        <v>140</v>
      </c>
      <c r="I2400" s="4" t="s">
        <v>29</v>
      </c>
      <c r="J2400" s="4">
        <v>19.2</v>
      </c>
      <c r="K2400" s="4">
        <v>25</v>
      </c>
    </row>
    <row r="2401" spans="1:11">
      <c r="A2401" s="4" t="s">
        <v>5960</v>
      </c>
      <c r="B2401" s="4">
        <v>2016</v>
      </c>
      <c r="C2401" s="24">
        <v>42595</v>
      </c>
      <c r="D2401" s="4" t="s">
        <v>5881</v>
      </c>
      <c r="E2401" s="4" t="s">
        <v>5869</v>
      </c>
      <c r="F2401" s="4">
        <v>1</v>
      </c>
      <c r="G2401" s="4">
        <v>1</v>
      </c>
      <c r="H2401" s="4" t="s">
        <v>5930</v>
      </c>
      <c r="I2401" s="4" t="s">
        <v>15</v>
      </c>
      <c r="J2401" s="4">
        <v>25.8</v>
      </c>
      <c r="K2401" s="4">
        <v>6</v>
      </c>
    </row>
    <row r="2402" spans="1:11">
      <c r="A2402" s="4" t="s">
        <v>5960</v>
      </c>
      <c r="B2402" s="4">
        <v>2016</v>
      </c>
      <c r="C2402" s="24">
        <v>42595</v>
      </c>
      <c r="D2402" s="4" t="s">
        <v>5881</v>
      </c>
      <c r="E2402" s="4" t="s">
        <v>5869</v>
      </c>
      <c r="F2402" s="4">
        <v>1</v>
      </c>
      <c r="G2402" s="4">
        <v>2</v>
      </c>
      <c r="H2402" s="4" t="s">
        <v>188</v>
      </c>
      <c r="I2402" s="4" t="s">
        <v>19</v>
      </c>
      <c r="J2402" s="4">
        <v>22.1</v>
      </c>
      <c r="K2402" s="4">
        <v>1</v>
      </c>
    </row>
    <row r="2403" spans="1:11">
      <c r="A2403" s="4" t="s">
        <v>5960</v>
      </c>
      <c r="B2403" s="4">
        <v>2016</v>
      </c>
      <c r="C2403" s="24">
        <v>42595</v>
      </c>
      <c r="D2403" s="4" t="s">
        <v>5881</v>
      </c>
      <c r="E2403" s="4" t="s">
        <v>5869</v>
      </c>
      <c r="F2403" s="4">
        <v>1</v>
      </c>
      <c r="G2403" s="4">
        <v>3</v>
      </c>
      <c r="H2403" s="4" t="s">
        <v>111</v>
      </c>
      <c r="I2403" s="4" t="s">
        <v>121</v>
      </c>
      <c r="J2403" s="4">
        <v>23.5</v>
      </c>
      <c r="K2403" s="4">
        <v>4</v>
      </c>
    </row>
    <row r="2404" spans="1:11">
      <c r="A2404" s="4" t="s">
        <v>5960</v>
      </c>
      <c r="B2404" s="4">
        <v>2016</v>
      </c>
      <c r="C2404" s="24">
        <v>42595</v>
      </c>
      <c r="D2404" s="4" t="s">
        <v>5881</v>
      </c>
      <c r="E2404" s="4" t="s">
        <v>5869</v>
      </c>
      <c r="F2404" s="4">
        <v>1</v>
      </c>
      <c r="G2404" s="4">
        <v>4</v>
      </c>
      <c r="H2404" s="4" t="s">
        <v>178</v>
      </c>
      <c r="I2404" s="4" t="s">
        <v>159</v>
      </c>
      <c r="J2404" s="4">
        <v>24.6</v>
      </c>
      <c r="K2404" s="4">
        <v>8</v>
      </c>
    </row>
    <row r="2405" spans="1:11">
      <c r="A2405" s="4" t="s">
        <v>5960</v>
      </c>
      <c r="B2405" s="4">
        <v>2016</v>
      </c>
      <c r="C2405" s="24">
        <v>42595</v>
      </c>
      <c r="D2405" s="4" t="s">
        <v>5881</v>
      </c>
      <c r="E2405" s="4" t="s">
        <v>5869</v>
      </c>
      <c r="F2405" s="4">
        <v>1</v>
      </c>
      <c r="G2405" s="4">
        <v>5</v>
      </c>
      <c r="H2405" s="4" t="s">
        <v>137</v>
      </c>
      <c r="I2405" s="4" t="s">
        <v>38</v>
      </c>
      <c r="J2405" s="4">
        <v>25.5</v>
      </c>
      <c r="K2405" s="4">
        <v>11</v>
      </c>
    </row>
    <row r="2406" spans="1:11">
      <c r="A2406" s="4" t="s">
        <v>5960</v>
      </c>
      <c r="B2406" s="4">
        <v>2016</v>
      </c>
      <c r="C2406" s="24">
        <v>42595</v>
      </c>
      <c r="D2406" s="4" t="s">
        <v>5881</v>
      </c>
      <c r="E2406" s="4" t="s">
        <v>5869</v>
      </c>
      <c r="F2406" s="4">
        <v>1</v>
      </c>
      <c r="G2406" s="4">
        <v>6</v>
      </c>
      <c r="H2406" s="4" t="s">
        <v>20</v>
      </c>
      <c r="I2406" s="4" t="s">
        <v>21</v>
      </c>
      <c r="J2406" s="4">
        <v>21</v>
      </c>
      <c r="K2406" s="4">
        <v>10</v>
      </c>
    </row>
    <row r="2407" spans="1:11">
      <c r="A2407" s="4" t="s">
        <v>5960</v>
      </c>
      <c r="B2407" s="4">
        <v>2016</v>
      </c>
      <c r="C2407" s="24">
        <v>42595</v>
      </c>
      <c r="D2407" s="4" t="s">
        <v>5881</v>
      </c>
      <c r="E2407" s="4" t="s">
        <v>5869</v>
      </c>
      <c r="F2407" s="4">
        <v>2</v>
      </c>
      <c r="G2407" s="4">
        <v>1</v>
      </c>
      <c r="H2407" s="4" t="s">
        <v>5961</v>
      </c>
      <c r="I2407" s="4" t="s">
        <v>36</v>
      </c>
      <c r="J2407" s="4">
        <v>32.9</v>
      </c>
      <c r="K2407" s="4">
        <v>3</v>
      </c>
    </row>
    <row r="2408" spans="1:11">
      <c r="A2408" s="4" t="s">
        <v>5960</v>
      </c>
      <c r="B2408" s="4">
        <v>2016</v>
      </c>
      <c r="C2408" s="24">
        <v>42595</v>
      </c>
      <c r="D2408" s="4" t="s">
        <v>5881</v>
      </c>
      <c r="E2408" s="4" t="s">
        <v>5869</v>
      </c>
      <c r="F2408" s="4">
        <v>2</v>
      </c>
      <c r="G2408" s="4">
        <v>2</v>
      </c>
      <c r="H2408" s="4" t="s">
        <v>5966</v>
      </c>
      <c r="I2408" s="4" t="s">
        <v>25</v>
      </c>
      <c r="J2408" s="4">
        <v>24.7</v>
      </c>
      <c r="K2408" s="4">
        <v>2</v>
      </c>
    </row>
    <row r="2409" spans="1:11">
      <c r="A2409" s="4" t="s">
        <v>5960</v>
      </c>
      <c r="B2409" s="4">
        <v>2016</v>
      </c>
      <c r="C2409" s="24">
        <v>42595</v>
      </c>
      <c r="D2409" s="4" t="s">
        <v>5881</v>
      </c>
      <c r="E2409" s="4" t="s">
        <v>5869</v>
      </c>
      <c r="F2409" s="4">
        <v>2</v>
      </c>
      <c r="G2409" s="4">
        <v>3</v>
      </c>
      <c r="H2409" s="4" t="s">
        <v>150</v>
      </c>
      <c r="I2409" s="4" t="s">
        <v>31</v>
      </c>
      <c r="J2409" s="4">
        <v>28.1</v>
      </c>
      <c r="K2409" s="4">
        <v>5</v>
      </c>
    </row>
    <row r="2410" spans="1:11">
      <c r="A2410" s="4" t="s">
        <v>5960</v>
      </c>
      <c r="B2410" s="4">
        <v>2016</v>
      </c>
      <c r="C2410" s="24">
        <v>42595</v>
      </c>
      <c r="D2410" s="4" t="s">
        <v>5881</v>
      </c>
      <c r="E2410" s="4" t="s">
        <v>5869</v>
      </c>
      <c r="F2410" s="4">
        <v>2</v>
      </c>
      <c r="G2410" s="4">
        <v>4</v>
      </c>
      <c r="H2410" s="4" t="s">
        <v>34</v>
      </c>
      <c r="I2410" s="4" t="s">
        <v>19</v>
      </c>
      <c r="J2410" s="4">
        <v>29</v>
      </c>
      <c r="K2410" s="4">
        <v>9</v>
      </c>
    </row>
    <row r="2411" spans="1:11">
      <c r="A2411" s="4" t="s">
        <v>5960</v>
      </c>
      <c r="B2411" s="4">
        <v>2016</v>
      </c>
      <c r="C2411" s="24">
        <v>42595</v>
      </c>
      <c r="D2411" s="4" t="s">
        <v>5881</v>
      </c>
      <c r="E2411" s="4" t="s">
        <v>5869</v>
      </c>
      <c r="F2411" s="4">
        <v>2</v>
      </c>
      <c r="G2411" s="4">
        <v>5</v>
      </c>
      <c r="H2411" s="4" t="s">
        <v>5882</v>
      </c>
      <c r="I2411" s="4" t="s">
        <v>123</v>
      </c>
      <c r="J2411" s="4">
        <v>33.700000000000003</v>
      </c>
      <c r="K2411" s="4">
        <v>12</v>
      </c>
    </row>
    <row r="2412" spans="1:11">
      <c r="A2412" s="4" t="s">
        <v>5960</v>
      </c>
      <c r="B2412" s="4">
        <v>2016</v>
      </c>
      <c r="C2412" s="24">
        <v>42595</v>
      </c>
      <c r="D2412" s="4" t="s">
        <v>5881</v>
      </c>
      <c r="E2412" s="4" t="s">
        <v>5869</v>
      </c>
      <c r="F2412" s="4">
        <v>2</v>
      </c>
      <c r="G2412" s="4">
        <v>6</v>
      </c>
      <c r="H2412" s="4" t="s">
        <v>80</v>
      </c>
      <c r="I2412" s="4" t="s">
        <v>65</v>
      </c>
      <c r="J2412" s="4">
        <v>29.3</v>
      </c>
      <c r="K2412" s="4">
        <v>7</v>
      </c>
    </row>
    <row r="2413" spans="1:11">
      <c r="A2413" s="4" t="s">
        <v>5960</v>
      </c>
      <c r="B2413" s="4">
        <v>2016</v>
      </c>
      <c r="C2413" s="24">
        <v>42595</v>
      </c>
      <c r="D2413" s="4" t="s">
        <v>5881</v>
      </c>
      <c r="E2413" s="4" t="s">
        <v>383</v>
      </c>
      <c r="F2413" s="4">
        <v>1</v>
      </c>
      <c r="G2413" s="4">
        <v>1</v>
      </c>
      <c r="H2413" s="4" t="s">
        <v>188</v>
      </c>
      <c r="I2413" s="4" t="s">
        <v>19</v>
      </c>
      <c r="J2413" s="4">
        <v>22.1</v>
      </c>
      <c r="K2413" s="4">
        <v>1</v>
      </c>
    </row>
    <row r="2414" spans="1:11">
      <c r="A2414" s="4" t="s">
        <v>5960</v>
      </c>
      <c r="B2414" s="4">
        <v>2016</v>
      </c>
      <c r="C2414" s="24">
        <v>42595</v>
      </c>
      <c r="D2414" s="4" t="s">
        <v>5881</v>
      </c>
      <c r="E2414" s="4" t="s">
        <v>383</v>
      </c>
      <c r="F2414" s="4">
        <v>1</v>
      </c>
      <c r="G2414" s="4">
        <v>2</v>
      </c>
      <c r="H2414" s="4" t="s">
        <v>5966</v>
      </c>
      <c r="I2414" s="4" t="s">
        <v>25</v>
      </c>
      <c r="J2414" s="4">
        <v>24.7</v>
      </c>
      <c r="K2414" s="4">
        <v>2</v>
      </c>
    </row>
    <row r="2415" spans="1:11">
      <c r="A2415" s="4" t="s">
        <v>5960</v>
      </c>
      <c r="B2415" s="4">
        <v>2016</v>
      </c>
      <c r="C2415" s="24">
        <v>42595</v>
      </c>
      <c r="D2415" s="4" t="s">
        <v>5881</v>
      </c>
      <c r="E2415" s="4" t="s">
        <v>383</v>
      </c>
      <c r="F2415" s="4">
        <v>1</v>
      </c>
      <c r="G2415" s="4">
        <v>3</v>
      </c>
      <c r="H2415" s="4" t="s">
        <v>5961</v>
      </c>
      <c r="I2415" s="4" t="s">
        <v>36</v>
      </c>
      <c r="J2415" s="4">
        <v>32.9</v>
      </c>
      <c r="K2415" s="4">
        <v>3</v>
      </c>
    </row>
    <row r="2416" spans="1:11">
      <c r="A2416" s="4" t="s">
        <v>5960</v>
      </c>
      <c r="B2416" s="4">
        <v>2016</v>
      </c>
      <c r="C2416" s="24">
        <v>42595</v>
      </c>
      <c r="D2416" s="4" t="s">
        <v>5881</v>
      </c>
      <c r="E2416" s="4" t="s">
        <v>383</v>
      </c>
      <c r="F2416" s="4">
        <v>1</v>
      </c>
      <c r="G2416" s="4">
        <v>4</v>
      </c>
      <c r="H2416" s="4" t="s">
        <v>111</v>
      </c>
      <c r="I2416" s="4" t="s">
        <v>121</v>
      </c>
      <c r="J2416" s="4">
        <v>23.5</v>
      </c>
      <c r="K2416" s="4">
        <v>4</v>
      </c>
    </row>
    <row r="2417" spans="1:11">
      <c r="A2417" s="4" t="s">
        <v>5960</v>
      </c>
      <c r="B2417" s="4">
        <v>2016</v>
      </c>
      <c r="C2417" s="24">
        <v>42595</v>
      </c>
      <c r="D2417" s="4" t="s">
        <v>5881</v>
      </c>
      <c r="E2417" s="4" t="s">
        <v>383</v>
      </c>
      <c r="F2417" s="4">
        <v>1</v>
      </c>
      <c r="G2417" s="4">
        <v>5</v>
      </c>
      <c r="H2417" s="4" t="s">
        <v>150</v>
      </c>
      <c r="I2417" s="4" t="s">
        <v>31</v>
      </c>
      <c r="J2417" s="4">
        <v>28.1</v>
      </c>
      <c r="K2417" s="4">
        <v>5</v>
      </c>
    </row>
    <row r="2418" spans="1:11">
      <c r="A2418" s="4" t="s">
        <v>5960</v>
      </c>
      <c r="B2418" s="4">
        <v>2016</v>
      </c>
      <c r="C2418" s="24">
        <v>42595</v>
      </c>
      <c r="D2418" s="4" t="s">
        <v>5881</v>
      </c>
      <c r="E2418" s="4" t="s">
        <v>383</v>
      </c>
      <c r="F2418" s="4">
        <v>1</v>
      </c>
      <c r="G2418" s="4">
        <v>6</v>
      </c>
      <c r="H2418" s="4" t="s">
        <v>5930</v>
      </c>
      <c r="I2418" s="4" t="s">
        <v>15</v>
      </c>
      <c r="J2418" s="4">
        <v>25.8</v>
      </c>
      <c r="K2418" s="4">
        <v>6</v>
      </c>
    </row>
    <row r="2419" spans="1:11">
      <c r="A2419" s="4" t="s">
        <v>5960</v>
      </c>
      <c r="B2419" s="4">
        <v>2016</v>
      </c>
      <c r="C2419" s="24">
        <v>42595</v>
      </c>
      <c r="D2419" s="4" t="s">
        <v>5881</v>
      </c>
      <c r="E2419" s="4" t="s">
        <v>383</v>
      </c>
      <c r="F2419" s="4">
        <v>2</v>
      </c>
      <c r="G2419" s="4">
        <v>1</v>
      </c>
      <c r="H2419" s="4" t="s">
        <v>80</v>
      </c>
      <c r="I2419" s="4" t="s">
        <v>65</v>
      </c>
      <c r="J2419" s="4">
        <v>29.3</v>
      </c>
      <c r="K2419" s="4">
        <v>7</v>
      </c>
    </row>
    <row r="2420" spans="1:11">
      <c r="A2420" s="4" t="s">
        <v>5960</v>
      </c>
      <c r="B2420" s="4">
        <v>2016</v>
      </c>
      <c r="C2420" s="24">
        <v>42595</v>
      </c>
      <c r="D2420" s="4" t="s">
        <v>5881</v>
      </c>
      <c r="E2420" s="4" t="s">
        <v>383</v>
      </c>
      <c r="F2420" s="4">
        <v>2</v>
      </c>
      <c r="G2420" s="4">
        <v>2</v>
      </c>
      <c r="H2420" s="4" t="s">
        <v>178</v>
      </c>
      <c r="I2420" s="4" t="s">
        <v>159</v>
      </c>
      <c r="J2420" s="4">
        <v>24.6</v>
      </c>
      <c r="K2420" s="4">
        <v>8</v>
      </c>
    </row>
    <row r="2421" spans="1:11">
      <c r="A2421" s="4" t="s">
        <v>5960</v>
      </c>
      <c r="B2421" s="4">
        <v>2016</v>
      </c>
      <c r="C2421" s="24">
        <v>42595</v>
      </c>
      <c r="D2421" s="4" t="s">
        <v>5881</v>
      </c>
      <c r="E2421" s="4" t="s">
        <v>383</v>
      </c>
      <c r="F2421" s="4">
        <v>2</v>
      </c>
      <c r="G2421" s="4">
        <v>3</v>
      </c>
      <c r="H2421" s="4" t="s">
        <v>34</v>
      </c>
      <c r="I2421" s="4" t="s">
        <v>19</v>
      </c>
      <c r="J2421" s="4">
        <v>29</v>
      </c>
      <c r="K2421" s="4">
        <v>9</v>
      </c>
    </row>
    <row r="2422" spans="1:11">
      <c r="A2422" s="4" t="s">
        <v>5960</v>
      </c>
      <c r="B2422" s="4">
        <v>2016</v>
      </c>
      <c r="C2422" s="24">
        <v>42595</v>
      </c>
      <c r="D2422" s="4" t="s">
        <v>5881</v>
      </c>
      <c r="E2422" s="4" t="s">
        <v>383</v>
      </c>
      <c r="F2422" s="4">
        <v>2</v>
      </c>
      <c r="G2422" s="4">
        <v>4</v>
      </c>
      <c r="H2422" s="4" t="s">
        <v>20</v>
      </c>
      <c r="I2422" s="4" t="s">
        <v>21</v>
      </c>
      <c r="J2422" s="4">
        <v>21</v>
      </c>
      <c r="K2422" s="4">
        <v>10</v>
      </c>
    </row>
    <row r="2423" spans="1:11">
      <c r="A2423" s="4" t="s">
        <v>5960</v>
      </c>
      <c r="B2423" s="4">
        <v>2016</v>
      </c>
      <c r="C2423" s="24">
        <v>42595</v>
      </c>
      <c r="D2423" s="4" t="s">
        <v>5881</v>
      </c>
      <c r="E2423" s="4" t="s">
        <v>383</v>
      </c>
      <c r="F2423" s="4">
        <v>2</v>
      </c>
      <c r="G2423" s="4">
        <v>5</v>
      </c>
      <c r="H2423" s="4" t="s">
        <v>137</v>
      </c>
      <c r="I2423" s="4" t="s">
        <v>38</v>
      </c>
      <c r="J2423" s="4">
        <v>25.5</v>
      </c>
      <c r="K2423" s="4">
        <v>11</v>
      </c>
    </row>
    <row r="2424" spans="1:11">
      <c r="A2424" s="4" t="s">
        <v>5960</v>
      </c>
      <c r="B2424" s="4">
        <v>2016</v>
      </c>
      <c r="C2424" s="24">
        <v>42595</v>
      </c>
      <c r="D2424" s="4" t="s">
        <v>5881</v>
      </c>
      <c r="E2424" s="4" t="s">
        <v>383</v>
      </c>
      <c r="F2424" s="4">
        <v>2</v>
      </c>
      <c r="G2424" s="4">
        <v>6</v>
      </c>
      <c r="H2424" s="4" t="s">
        <v>5882</v>
      </c>
      <c r="I2424" s="4" t="s">
        <v>123</v>
      </c>
      <c r="J2424" s="4">
        <v>33.700000000000003</v>
      </c>
      <c r="K2424" s="4">
        <v>12</v>
      </c>
    </row>
    <row r="2425" spans="1:11">
      <c r="A2425" s="4" t="s">
        <v>185</v>
      </c>
      <c r="B2425" s="4">
        <v>2016</v>
      </c>
      <c r="C2425" s="24">
        <v>42432</v>
      </c>
      <c r="D2425" s="4" t="s">
        <v>5867</v>
      </c>
      <c r="E2425" s="4" t="s">
        <v>595</v>
      </c>
      <c r="F2425" s="4">
        <v>1</v>
      </c>
      <c r="G2425" s="4">
        <v>1</v>
      </c>
      <c r="H2425" s="4" t="s">
        <v>150</v>
      </c>
      <c r="I2425" s="4" t="s">
        <v>31</v>
      </c>
      <c r="J2425" s="4">
        <v>27.6</v>
      </c>
      <c r="K2425" s="4">
        <v>5</v>
      </c>
    </row>
    <row r="2426" spans="1:11">
      <c r="A2426" s="4" t="s">
        <v>185</v>
      </c>
      <c r="B2426" s="4">
        <v>2016</v>
      </c>
      <c r="C2426" s="24">
        <v>42432</v>
      </c>
      <c r="D2426" s="4" t="s">
        <v>5867</v>
      </c>
      <c r="E2426" s="4" t="s">
        <v>595</v>
      </c>
      <c r="F2426" s="4">
        <v>1</v>
      </c>
      <c r="G2426" s="4">
        <v>2</v>
      </c>
      <c r="H2426" s="4" t="s">
        <v>80</v>
      </c>
      <c r="I2426" s="4" t="s">
        <v>65</v>
      </c>
      <c r="J2426" s="4">
        <v>28.8</v>
      </c>
      <c r="K2426" s="4">
        <v>9</v>
      </c>
    </row>
    <row r="2427" spans="1:11">
      <c r="A2427" s="4" t="s">
        <v>185</v>
      </c>
      <c r="B2427" s="4">
        <v>2016</v>
      </c>
      <c r="C2427" s="24">
        <v>42432</v>
      </c>
      <c r="D2427" s="4" t="s">
        <v>5867</v>
      </c>
      <c r="E2427" s="4" t="s">
        <v>595</v>
      </c>
      <c r="F2427" s="4">
        <v>1</v>
      </c>
      <c r="G2427" s="4">
        <v>3</v>
      </c>
      <c r="H2427" s="4" t="s">
        <v>135</v>
      </c>
      <c r="I2427" s="4" t="s">
        <v>36</v>
      </c>
      <c r="J2427" s="4">
        <v>25.3</v>
      </c>
      <c r="K2427" s="4">
        <v>7</v>
      </c>
    </row>
    <row r="2428" spans="1:11">
      <c r="A2428" s="4" t="s">
        <v>185</v>
      </c>
      <c r="B2428" s="4">
        <v>2016</v>
      </c>
      <c r="C2428" s="24">
        <v>42432</v>
      </c>
      <c r="D2428" s="4" t="s">
        <v>5867</v>
      </c>
      <c r="E2428" s="4" t="s">
        <v>595</v>
      </c>
      <c r="F2428" s="4">
        <v>1</v>
      </c>
      <c r="G2428" s="4">
        <v>4</v>
      </c>
      <c r="H2428" s="4" t="s">
        <v>5969</v>
      </c>
      <c r="I2428" s="4" t="s">
        <v>175</v>
      </c>
      <c r="J2428" s="4">
        <v>30.5</v>
      </c>
      <c r="K2428" s="4">
        <v>25</v>
      </c>
    </row>
    <row r="2429" spans="1:11">
      <c r="A2429" s="4" t="s">
        <v>185</v>
      </c>
      <c r="B2429" s="4">
        <v>2016</v>
      </c>
      <c r="C2429" s="24">
        <v>42432</v>
      </c>
      <c r="D2429" s="4" t="s">
        <v>5867</v>
      </c>
      <c r="E2429" s="4" t="s">
        <v>595</v>
      </c>
      <c r="F2429" s="4">
        <v>1</v>
      </c>
      <c r="G2429" s="4">
        <v>5</v>
      </c>
      <c r="H2429" s="4" t="s">
        <v>5931</v>
      </c>
      <c r="I2429" s="4" t="s">
        <v>40</v>
      </c>
      <c r="J2429" s="4">
        <v>25.1</v>
      </c>
      <c r="K2429" s="4">
        <v>21</v>
      </c>
    </row>
    <row r="2430" spans="1:11">
      <c r="A2430" s="4" t="s">
        <v>185</v>
      </c>
      <c r="B2430" s="4">
        <v>2016</v>
      </c>
      <c r="C2430" s="24">
        <v>42432</v>
      </c>
      <c r="D2430" s="4" t="s">
        <v>5867</v>
      </c>
      <c r="E2430" s="4" t="s">
        <v>595</v>
      </c>
      <c r="F2430" s="4">
        <v>1</v>
      </c>
      <c r="G2430" s="4">
        <v>6</v>
      </c>
      <c r="H2430" s="4" t="s">
        <v>111</v>
      </c>
      <c r="I2430" s="4" t="s">
        <v>121</v>
      </c>
      <c r="J2430" s="4">
        <v>23.1</v>
      </c>
      <c r="K2430" s="4">
        <v>13</v>
      </c>
    </row>
    <row r="2431" spans="1:11">
      <c r="A2431" s="4" t="s">
        <v>185</v>
      </c>
      <c r="B2431" s="4">
        <v>2016</v>
      </c>
      <c r="C2431" s="24">
        <v>42432</v>
      </c>
      <c r="D2431" s="4" t="s">
        <v>5867</v>
      </c>
      <c r="E2431" s="4" t="s">
        <v>595</v>
      </c>
      <c r="F2431" s="4">
        <v>2</v>
      </c>
      <c r="G2431" s="4">
        <v>1</v>
      </c>
      <c r="H2431" s="4" t="s">
        <v>5946</v>
      </c>
      <c r="I2431" s="4" t="s">
        <v>5947</v>
      </c>
      <c r="J2431" s="4">
        <v>30</v>
      </c>
      <c r="K2431" s="4">
        <v>4</v>
      </c>
    </row>
    <row r="2432" spans="1:11">
      <c r="A2432" s="4" t="s">
        <v>185</v>
      </c>
      <c r="B2432" s="4">
        <v>2016</v>
      </c>
      <c r="C2432" s="24">
        <v>42432</v>
      </c>
      <c r="D2432" s="4" t="s">
        <v>5867</v>
      </c>
      <c r="E2432" s="4" t="s">
        <v>595</v>
      </c>
      <c r="F2432" s="4">
        <v>2</v>
      </c>
      <c r="G2432" s="4">
        <v>2</v>
      </c>
      <c r="H2432" s="4" t="s">
        <v>178</v>
      </c>
      <c r="I2432" s="4" t="s">
        <v>159</v>
      </c>
      <c r="J2432" s="4">
        <v>24.1</v>
      </c>
      <c r="K2432" s="4">
        <v>6</v>
      </c>
    </row>
    <row r="2433" spans="1:11">
      <c r="A2433" s="4" t="s">
        <v>185</v>
      </c>
      <c r="B2433" s="4">
        <v>2016</v>
      </c>
      <c r="C2433" s="24">
        <v>42432</v>
      </c>
      <c r="D2433" s="4" t="s">
        <v>5867</v>
      </c>
      <c r="E2433" s="4" t="s">
        <v>595</v>
      </c>
      <c r="F2433" s="4">
        <v>2</v>
      </c>
      <c r="G2433" s="4">
        <v>3</v>
      </c>
      <c r="H2433" s="4" t="s">
        <v>5966</v>
      </c>
      <c r="I2433" s="4" t="s">
        <v>25</v>
      </c>
      <c r="J2433" s="4">
        <v>24.3</v>
      </c>
      <c r="K2433" s="4">
        <v>3</v>
      </c>
    </row>
    <row r="2434" spans="1:11">
      <c r="A2434" s="4" t="s">
        <v>185</v>
      </c>
      <c r="B2434" s="4">
        <v>2016</v>
      </c>
      <c r="C2434" s="24">
        <v>42432</v>
      </c>
      <c r="D2434" s="4" t="s">
        <v>5867</v>
      </c>
      <c r="E2434" s="4" t="s">
        <v>595</v>
      </c>
      <c r="F2434" s="4">
        <v>2</v>
      </c>
      <c r="G2434" s="4">
        <v>4</v>
      </c>
      <c r="H2434" s="4" t="s">
        <v>188</v>
      </c>
      <c r="I2434" s="4" t="s">
        <v>19</v>
      </c>
      <c r="J2434" s="4">
        <v>21.7</v>
      </c>
      <c r="K2434" s="4">
        <v>11</v>
      </c>
    </row>
    <row r="2435" spans="1:11">
      <c r="A2435" s="4" t="s">
        <v>185</v>
      </c>
      <c r="B2435" s="4">
        <v>2016</v>
      </c>
      <c r="C2435" s="24">
        <v>42432</v>
      </c>
      <c r="D2435" s="4" t="s">
        <v>5867</v>
      </c>
      <c r="E2435" s="4" t="s">
        <v>595</v>
      </c>
      <c r="F2435" s="4">
        <v>2</v>
      </c>
      <c r="G2435" s="4">
        <v>5</v>
      </c>
      <c r="H2435" s="4" t="s">
        <v>5963</v>
      </c>
      <c r="I2435" s="4" t="s">
        <v>5949</v>
      </c>
      <c r="J2435" s="4">
        <v>27</v>
      </c>
      <c r="K2435" s="4">
        <v>21</v>
      </c>
    </row>
    <row r="2436" spans="1:11">
      <c r="A2436" s="4" t="s">
        <v>185</v>
      </c>
      <c r="B2436" s="4">
        <v>2016</v>
      </c>
      <c r="C2436" s="24">
        <v>42432</v>
      </c>
      <c r="D2436" s="4" t="s">
        <v>5867</v>
      </c>
      <c r="E2436" s="4" t="s">
        <v>595</v>
      </c>
      <c r="F2436" s="4">
        <v>2</v>
      </c>
      <c r="G2436" s="4">
        <v>6</v>
      </c>
      <c r="H2436" s="4" t="s">
        <v>5967</v>
      </c>
      <c r="I2436" s="4" t="s">
        <v>5968</v>
      </c>
      <c r="J2436" s="4">
        <v>28.3</v>
      </c>
      <c r="K2436" s="4">
        <v>13</v>
      </c>
    </row>
    <row r="2437" spans="1:11">
      <c r="A2437" s="4" t="s">
        <v>185</v>
      </c>
      <c r="B2437" s="4">
        <v>2016</v>
      </c>
      <c r="C2437" s="24">
        <v>42432</v>
      </c>
      <c r="D2437" s="4" t="s">
        <v>5867</v>
      </c>
      <c r="E2437" s="4" t="s">
        <v>595</v>
      </c>
      <c r="F2437" s="4">
        <v>3</v>
      </c>
      <c r="G2437" s="4">
        <v>1</v>
      </c>
      <c r="H2437" s="4" t="s">
        <v>5930</v>
      </c>
      <c r="I2437" s="4" t="s">
        <v>15</v>
      </c>
      <c r="J2437" s="4">
        <v>25.3</v>
      </c>
      <c r="K2437" s="4">
        <v>1</v>
      </c>
    </row>
    <row r="2438" spans="1:11">
      <c r="A2438" s="4" t="s">
        <v>185</v>
      </c>
      <c r="B2438" s="4">
        <v>2016</v>
      </c>
      <c r="C2438" s="24">
        <v>42432</v>
      </c>
      <c r="D2438" s="4" t="s">
        <v>5867</v>
      </c>
      <c r="E2438" s="4" t="s">
        <v>595</v>
      </c>
      <c r="F2438" s="4">
        <v>3</v>
      </c>
      <c r="G2438" s="4">
        <v>2</v>
      </c>
      <c r="H2438" s="4" t="s">
        <v>5961</v>
      </c>
      <c r="I2438" s="4" t="s">
        <v>36</v>
      </c>
      <c r="J2438" s="4">
        <v>32.4</v>
      </c>
      <c r="K2438" s="4">
        <v>2</v>
      </c>
    </row>
    <row r="2439" spans="1:11">
      <c r="A2439" s="4" t="s">
        <v>185</v>
      </c>
      <c r="B2439" s="4">
        <v>2016</v>
      </c>
      <c r="C2439" s="24">
        <v>42432</v>
      </c>
      <c r="D2439" s="4" t="s">
        <v>5867</v>
      </c>
      <c r="E2439" s="4" t="s">
        <v>595</v>
      </c>
      <c r="F2439" s="4">
        <v>3</v>
      </c>
      <c r="G2439" s="4">
        <v>3</v>
      </c>
      <c r="H2439" s="4" t="s">
        <v>138</v>
      </c>
      <c r="I2439" s="4" t="s">
        <v>29</v>
      </c>
      <c r="J2439" s="4">
        <v>26.3</v>
      </c>
      <c r="K2439" s="4">
        <v>17</v>
      </c>
    </row>
    <row r="2440" spans="1:11">
      <c r="A2440" s="4" t="s">
        <v>185</v>
      </c>
      <c r="B2440" s="4">
        <v>2016</v>
      </c>
      <c r="C2440" s="24">
        <v>42432</v>
      </c>
      <c r="D2440" s="4" t="s">
        <v>5867</v>
      </c>
      <c r="E2440" s="4" t="s">
        <v>595</v>
      </c>
      <c r="F2440" s="4">
        <v>3</v>
      </c>
      <c r="G2440" s="4">
        <v>4</v>
      </c>
      <c r="H2440" s="4" t="s">
        <v>34</v>
      </c>
      <c r="I2440" s="4" t="s">
        <v>19</v>
      </c>
      <c r="J2440" s="4">
        <v>28.6</v>
      </c>
      <c r="K2440" s="4">
        <v>17</v>
      </c>
    </row>
    <row r="2441" spans="1:11">
      <c r="A2441" s="4" t="s">
        <v>185</v>
      </c>
      <c r="B2441" s="4">
        <v>2016</v>
      </c>
      <c r="C2441" s="24">
        <v>42432</v>
      </c>
      <c r="D2441" s="4" t="s">
        <v>5867</v>
      </c>
      <c r="E2441" s="4" t="s">
        <v>595</v>
      </c>
      <c r="F2441" s="4">
        <v>3</v>
      </c>
      <c r="G2441" s="4">
        <v>5</v>
      </c>
      <c r="H2441" s="4" t="s">
        <v>332</v>
      </c>
      <c r="I2441" s="4" t="s">
        <v>56</v>
      </c>
      <c r="J2441" s="4">
        <v>23.9</v>
      </c>
      <c r="K2441" s="4">
        <v>21</v>
      </c>
    </row>
    <row r="2442" spans="1:11">
      <c r="A2442" s="4" t="s">
        <v>185</v>
      </c>
      <c r="B2442" s="4">
        <v>2016</v>
      </c>
      <c r="C2442" s="24">
        <v>42432</v>
      </c>
      <c r="D2442" s="4" t="s">
        <v>5867</v>
      </c>
      <c r="E2442" s="4" t="s">
        <v>595</v>
      </c>
      <c r="F2442" s="4">
        <v>3</v>
      </c>
      <c r="G2442" s="4">
        <v>6</v>
      </c>
      <c r="H2442" s="4" t="s">
        <v>167</v>
      </c>
      <c r="I2442" s="4" t="s">
        <v>121</v>
      </c>
      <c r="J2442" s="4">
        <v>23.2</v>
      </c>
      <c r="K2442" s="4">
        <v>13</v>
      </c>
    </row>
    <row r="2443" spans="1:11">
      <c r="A2443" s="4" t="s">
        <v>185</v>
      </c>
      <c r="B2443" s="4">
        <v>2016</v>
      </c>
      <c r="C2443" s="24">
        <v>42432</v>
      </c>
      <c r="D2443" s="4" t="s">
        <v>5867</v>
      </c>
      <c r="E2443" s="4" t="s">
        <v>595</v>
      </c>
      <c r="F2443" s="4">
        <v>4</v>
      </c>
      <c r="G2443" s="4">
        <v>1</v>
      </c>
      <c r="H2443" s="4" t="s">
        <v>542</v>
      </c>
      <c r="I2443" s="4" t="s">
        <v>36</v>
      </c>
      <c r="J2443" s="4">
        <v>28.1</v>
      </c>
      <c r="K2443" s="4">
        <v>8</v>
      </c>
    </row>
    <row r="2444" spans="1:11">
      <c r="A2444" s="4" t="s">
        <v>185</v>
      </c>
      <c r="B2444" s="4">
        <v>2016</v>
      </c>
      <c r="C2444" s="24">
        <v>42432</v>
      </c>
      <c r="D2444" s="4" t="s">
        <v>5867</v>
      </c>
      <c r="E2444" s="4" t="s">
        <v>595</v>
      </c>
      <c r="F2444" s="4">
        <v>4</v>
      </c>
      <c r="G2444" s="4">
        <v>2</v>
      </c>
      <c r="H2444" s="4" t="s">
        <v>157</v>
      </c>
      <c r="I2444" s="4" t="s">
        <v>38</v>
      </c>
      <c r="J2444" s="4">
        <v>25.2</v>
      </c>
      <c r="K2444" s="4">
        <v>12</v>
      </c>
    </row>
    <row r="2445" spans="1:11">
      <c r="A2445" s="4" t="s">
        <v>185</v>
      </c>
      <c r="B2445" s="4">
        <v>2016</v>
      </c>
      <c r="C2445" s="24">
        <v>42432</v>
      </c>
      <c r="D2445" s="4" t="s">
        <v>5867</v>
      </c>
      <c r="E2445" s="4" t="s">
        <v>595</v>
      </c>
      <c r="F2445" s="4">
        <v>4</v>
      </c>
      <c r="G2445" s="4">
        <v>3</v>
      </c>
      <c r="H2445" s="4" t="s">
        <v>5882</v>
      </c>
      <c r="I2445" s="4" t="s">
        <v>123</v>
      </c>
      <c r="J2445" s="4">
        <v>33.200000000000003</v>
      </c>
      <c r="K2445" s="4">
        <v>17</v>
      </c>
    </row>
    <row r="2446" spans="1:11">
      <c r="A2446" s="4" t="s">
        <v>185</v>
      </c>
      <c r="B2446" s="4">
        <v>2016</v>
      </c>
      <c r="C2446" s="24">
        <v>42432</v>
      </c>
      <c r="D2446" s="4" t="s">
        <v>5867</v>
      </c>
      <c r="E2446" s="4" t="s">
        <v>595</v>
      </c>
      <c r="F2446" s="4">
        <v>4</v>
      </c>
      <c r="G2446" s="4">
        <v>4</v>
      </c>
      <c r="H2446" s="4" t="s">
        <v>5948</v>
      </c>
      <c r="I2446" s="4" t="s">
        <v>5949</v>
      </c>
      <c r="J2446" s="4">
        <v>27.6</v>
      </c>
      <c r="K2446" s="4">
        <v>17</v>
      </c>
    </row>
    <row r="2447" spans="1:11">
      <c r="A2447" s="4" t="s">
        <v>185</v>
      </c>
      <c r="B2447" s="4">
        <v>2016</v>
      </c>
      <c r="C2447" s="24">
        <v>42432</v>
      </c>
      <c r="D2447" s="4" t="s">
        <v>5867</v>
      </c>
      <c r="E2447" s="4" t="s">
        <v>595</v>
      </c>
      <c r="F2447" s="4">
        <v>4</v>
      </c>
      <c r="G2447" s="4">
        <v>5</v>
      </c>
      <c r="H2447" s="4" t="s">
        <v>142</v>
      </c>
      <c r="I2447" s="4" t="s">
        <v>61</v>
      </c>
      <c r="J2447" s="4">
        <v>23.7</v>
      </c>
      <c r="K2447" s="4">
        <v>21</v>
      </c>
    </row>
    <row r="2448" spans="1:11">
      <c r="A2448" s="4" t="s">
        <v>185</v>
      </c>
      <c r="B2448" s="4">
        <v>2016</v>
      </c>
      <c r="C2448" s="24">
        <v>42432</v>
      </c>
      <c r="D2448" s="4" t="s">
        <v>5867</v>
      </c>
      <c r="E2448" s="4" t="s">
        <v>595</v>
      </c>
      <c r="F2448" s="4">
        <v>4</v>
      </c>
      <c r="G2448" s="4">
        <v>6</v>
      </c>
      <c r="H2448" s="4" t="s">
        <v>170</v>
      </c>
      <c r="I2448" s="4" t="s">
        <v>59</v>
      </c>
      <c r="J2448" s="4">
        <v>27</v>
      </c>
      <c r="K2448" s="4">
        <v>13</v>
      </c>
    </row>
    <row r="2449" spans="1:11">
      <c r="A2449" s="4" t="s">
        <v>185</v>
      </c>
      <c r="B2449" s="4">
        <v>2016</v>
      </c>
      <c r="C2449" s="24">
        <v>42432</v>
      </c>
      <c r="D2449" s="4" t="s">
        <v>5867</v>
      </c>
      <c r="E2449" s="4" t="s">
        <v>595</v>
      </c>
      <c r="F2449" s="4">
        <v>4</v>
      </c>
      <c r="G2449" s="4">
        <v>7</v>
      </c>
      <c r="H2449" s="4" t="s">
        <v>5964</v>
      </c>
      <c r="I2449" s="4" t="s">
        <v>5965</v>
      </c>
      <c r="J2449" s="4">
        <v>27.7</v>
      </c>
      <c r="K2449" s="4">
        <v>10</v>
      </c>
    </row>
    <row r="2450" spans="1:11">
      <c r="A2450" s="4" t="s">
        <v>185</v>
      </c>
      <c r="B2450" s="4">
        <v>2016</v>
      </c>
      <c r="C2450" s="24">
        <v>42432</v>
      </c>
      <c r="D2450" s="4" t="s">
        <v>5867</v>
      </c>
      <c r="E2450" s="4" t="s">
        <v>5868</v>
      </c>
      <c r="F2450" s="4">
        <v>1</v>
      </c>
      <c r="G2450" s="4">
        <v>1</v>
      </c>
      <c r="H2450" s="4" t="s">
        <v>135</v>
      </c>
      <c r="I2450" s="4" t="s">
        <v>36</v>
      </c>
      <c r="J2450" s="4">
        <v>25.3</v>
      </c>
      <c r="K2450" s="4">
        <v>7</v>
      </c>
    </row>
    <row r="2451" spans="1:11">
      <c r="A2451" s="4" t="s">
        <v>185</v>
      </c>
      <c r="B2451" s="4">
        <v>2016</v>
      </c>
      <c r="C2451" s="24">
        <v>42432</v>
      </c>
      <c r="D2451" s="4" t="s">
        <v>5867</v>
      </c>
      <c r="E2451" s="4" t="s">
        <v>5868</v>
      </c>
      <c r="F2451" s="4">
        <v>1</v>
      </c>
      <c r="G2451" s="4">
        <v>2</v>
      </c>
      <c r="H2451" s="4" t="s">
        <v>5967</v>
      </c>
      <c r="I2451" s="4" t="s">
        <v>5968</v>
      </c>
      <c r="J2451" s="4">
        <v>28.3</v>
      </c>
      <c r="K2451" s="4">
        <v>13</v>
      </c>
    </row>
    <row r="2452" spans="1:11">
      <c r="A2452" s="4" t="s">
        <v>185</v>
      </c>
      <c r="B2452" s="4">
        <v>2016</v>
      </c>
      <c r="C2452" s="24">
        <v>42432</v>
      </c>
      <c r="D2452" s="4" t="s">
        <v>5867</v>
      </c>
      <c r="E2452" s="4" t="s">
        <v>5868</v>
      </c>
      <c r="F2452" s="4">
        <v>1</v>
      </c>
      <c r="G2452" s="4">
        <v>3</v>
      </c>
      <c r="H2452" s="4" t="s">
        <v>5948</v>
      </c>
      <c r="I2452" s="4" t="s">
        <v>5949</v>
      </c>
      <c r="J2452" s="4">
        <v>27.6</v>
      </c>
      <c r="K2452" s="4">
        <v>17</v>
      </c>
    </row>
    <row r="2453" spans="1:11">
      <c r="A2453" s="4" t="s">
        <v>185</v>
      </c>
      <c r="B2453" s="4">
        <v>2016</v>
      </c>
      <c r="C2453" s="24">
        <v>42432</v>
      </c>
      <c r="D2453" s="4" t="s">
        <v>5867</v>
      </c>
      <c r="E2453" s="4" t="s">
        <v>5868</v>
      </c>
      <c r="F2453" s="4">
        <v>1</v>
      </c>
      <c r="G2453" s="4">
        <v>4</v>
      </c>
      <c r="H2453" s="4" t="s">
        <v>332</v>
      </c>
      <c r="I2453" s="4" t="s">
        <v>56</v>
      </c>
      <c r="J2453" s="4">
        <v>23.9</v>
      </c>
      <c r="K2453" s="4">
        <v>21</v>
      </c>
    </row>
    <row r="2454" spans="1:11">
      <c r="A2454" s="4" t="s">
        <v>185</v>
      </c>
      <c r="B2454" s="4">
        <v>2016</v>
      </c>
      <c r="C2454" s="24">
        <v>42432</v>
      </c>
      <c r="D2454" s="4" t="s">
        <v>5867</v>
      </c>
      <c r="E2454" s="4" t="s">
        <v>5868</v>
      </c>
      <c r="F2454" s="4">
        <v>2</v>
      </c>
      <c r="G2454" s="4">
        <v>1</v>
      </c>
      <c r="H2454" s="4" t="s">
        <v>5966</v>
      </c>
      <c r="I2454" s="4" t="s">
        <v>25</v>
      </c>
      <c r="J2454" s="4">
        <v>24.3</v>
      </c>
      <c r="K2454" s="4">
        <v>3</v>
      </c>
    </row>
    <row r="2455" spans="1:11">
      <c r="A2455" s="4" t="s">
        <v>185</v>
      </c>
      <c r="B2455" s="4">
        <v>2016</v>
      </c>
      <c r="C2455" s="24">
        <v>42432</v>
      </c>
      <c r="D2455" s="4" t="s">
        <v>5867</v>
      </c>
      <c r="E2455" s="4" t="s">
        <v>5868</v>
      </c>
      <c r="F2455" s="4">
        <v>2</v>
      </c>
      <c r="G2455" s="4">
        <v>2</v>
      </c>
      <c r="H2455" s="4" t="s">
        <v>111</v>
      </c>
      <c r="I2455" s="4" t="s">
        <v>121</v>
      </c>
      <c r="J2455" s="4">
        <v>23.1</v>
      </c>
      <c r="K2455" s="4">
        <v>13</v>
      </c>
    </row>
    <row r="2456" spans="1:11">
      <c r="A2456" s="4" t="s">
        <v>185</v>
      </c>
      <c r="B2456" s="4">
        <v>2016</v>
      </c>
      <c r="C2456" s="24">
        <v>42432</v>
      </c>
      <c r="D2456" s="4" t="s">
        <v>5867</v>
      </c>
      <c r="E2456" s="4" t="s">
        <v>5868</v>
      </c>
      <c r="F2456" s="4">
        <v>2</v>
      </c>
      <c r="G2456" s="4">
        <v>3</v>
      </c>
      <c r="H2456" s="4" t="s">
        <v>34</v>
      </c>
      <c r="I2456" s="4" t="s">
        <v>19</v>
      </c>
      <c r="J2456" s="4">
        <v>28.6</v>
      </c>
      <c r="K2456" s="4">
        <v>17</v>
      </c>
    </row>
    <row r="2457" spans="1:11">
      <c r="A2457" s="4" t="s">
        <v>185</v>
      </c>
      <c r="B2457" s="4">
        <v>2016</v>
      </c>
      <c r="C2457" s="24">
        <v>42432</v>
      </c>
      <c r="D2457" s="4" t="s">
        <v>5867</v>
      </c>
      <c r="E2457" s="4" t="s">
        <v>5868</v>
      </c>
      <c r="F2457" s="4">
        <v>2</v>
      </c>
      <c r="G2457" s="4">
        <v>4</v>
      </c>
      <c r="H2457" s="4" t="s">
        <v>5963</v>
      </c>
      <c r="I2457" s="4" t="s">
        <v>5949</v>
      </c>
      <c r="J2457" s="4">
        <v>27</v>
      </c>
      <c r="K2457" s="4">
        <v>21</v>
      </c>
    </row>
    <row r="2458" spans="1:11">
      <c r="A2458" s="4" t="s">
        <v>185</v>
      </c>
      <c r="B2458" s="4">
        <v>2016</v>
      </c>
      <c r="C2458" s="24">
        <v>42432</v>
      </c>
      <c r="D2458" s="4" t="s">
        <v>5867</v>
      </c>
      <c r="E2458" s="4" t="s">
        <v>5868</v>
      </c>
      <c r="F2458" s="4">
        <v>3</v>
      </c>
      <c r="G2458" s="4">
        <v>1</v>
      </c>
      <c r="H2458" s="4" t="s">
        <v>188</v>
      </c>
      <c r="I2458" s="4" t="s">
        <v>19</v>
      </c>
      <c r="J2458" s="4">
        <v>21.7</v>
      </c>
      <c r="K2458" s="4">
        <v>11</v>
      </c>
    </row>
    <row r="2459" spans="1:11">
      <c r="A2459" s="4" t="s">
        <v>185</v>
      </c>
      <c r="B2459" s="4">
        <v>2016</v>
      </c>
      <c r="C2459" s="24">
        <v>42432</v>
      </c>
      <c r="D2459" s="4" t="s">
        <v>5867</v>
      </c>
      <c r="E2459" s="4" t="s">
        <v>5868</v>
      </c>
      <c r="F2459" s="4">
        <v>3</v>
      </c>
      <c r="G2459" s="4">
        <v>2</v>
      </c>
      <c r="H2459" s="4" t="s">
        <v>170</v>
      </c>
      <c r="I2459" s="4" t="s">
        <v>59</v>
      </c>
      <c r="J2459" s="4">
        <v>27</v>
      </c>
      <c r="K2459" s="4">
        <v>13</v>
      </c>
    </row>
    <row r="2460" spans="1:11">
      <c r="A2460" s="4" t="s">
        <v>185</v>
      </c>
      <c r="B2460" s="4">
        <v>2016</v>
      </c>
      <c r="C2460" s="24">
        <v>42432</v>
      </c>
      <c r="D2460" s="4" t="s">
        <v>5867</v>
      </c>
      <c r="E2460" s="4" t="s">
        <v>5868</v>
      </c>
      <c r="F2460" s="4">
        <v>3</v>
      </c>
      <c r="G2460" s="4">
        <v>3</v>
      </c>
      <c r="H2460" s="4" t="s">
        <v>138</v>
      </c>
      <c r="I2460" s="4" t="s">
        <v>29</v>
      </c>
      <c r="J2460" s="4">
        <v>26.3</v>
      </c>
      <c r="K2460" s="4">
        <v>17</v>
      </c>
    </row>
    <row r="2461" spans="1:11">
      <c r="A2461" s="4" t="s">
        <v>185</v>
      </c>
      <c r="B2461" s="4">
        <v>2016</v>
      </c>
      <c r="C2461" s="24">
        <v>42432</v>
      </c>
      <c r="D2461" s="4" t="s">
        <v>5867</v>
      </c>
      <c r="E2461" s="4" t="s">
        <v>5868</v>
      </c>
      <c r="F2461" s="4">
        <v>3</v>
      </c>
      <c r="G2461" s="4">
        <v>4</v>
      </c>
      <c r="H2461" s="4" t="s">
        <v>5931</v>
      </c>
      <c r="I2461" s="4" t="s">
        <v>40</v>
      </c>
      <c r="J2461" s="4">
        <v>25.1</v>
      </c>
      <c r="K2461" s="4">
        <v>21</v>
      </c>
    </row>
    <row r="2462" spans="1:11">
      <c r="A2462" s="4" t="s">
        <v>185</v>
      </c>
      <c r="B2462" s="4">
        <v>2016</v>
      </c>
      <c r="C2462" s="24">
        <v>42432</v>
      </c>
      <c r="D2462" s="4" t="s">
        <v>5867</v>
      </c>
      <c r="E2462" s="4" t="s">
        <v>5868</v>
      </c>
      <c r="F2462" s="4">
        <v>4</v>
      </c>
      <c r="G2462" s="4">
        <v>1</v>
      </c>
      <c r="H2462" s="4" t="s">
        <v>5964</v>
      </c>
      <c r="I2462" s="4" t="s">
        <v>5965</v>
      </c>
      <c r="J2462" s="4">
        <v>27.7</v>
      </c>
      <c r="K2462" s="4">
        <v>10</v>
      </c>
    </row>
    <row r="2463" spans="1:11">
      <c r="A2463" s="4" t="s">
        <v>185</v>
      </c>
      <c r="B2463" s="4">
        <v>2016</v>
      </c>
      <c r="C2463" s="24">
        <v>42432</v>
      </c>
      <c r="D2463" s="4" t="s">
        <v>5867</v>
      </c>
      <c r="E2463" s="4" t="s">
        <v>5868</v>
      </c>
      <c r="F2463" s="4">
        <v>4</v>
      </c>
      <c r="G2463" s="4">
        <v>2</v>
      </c>
      <c r="H2463" s="4" t="s">
        <v>167</v>
      </c>
      <c r="I2463" s="4" t="s">
        <v>121</v>
      </c>
      <c r="J2463" s="4">
        <v>23.2</v>
      </c>
      <c r="K2463" s="4">
        <v>13</v>
      </c>
    </row>
    <row r="2464" spans="1:11">
      <c r="A2464" s="4" t="s">
        <v>185</v>
      </c>
      <c r="B2464" s="4">
        <v>2016</v>
      </c>
      <c r="C2464" s="24">
        <v>42432</v>
      </c>
      <c r="D2464" s="4" t="s">
        <v>5867</v>
      </c>
      <c r="E2464" s="4" t="s">
        <v>5868</v>
      </c>
      <c r="F2464" s="4">
        <v>4</v>
      </c>
      <c r="G2464" s="4">
        <v>3</v>
      </c>
      <c r="H2464" s="4" t="s">
        <v>5882</v>
      </c>
      <c r="I2464" s="4" t="s">
        <v>123</v>
      </c>
      <c r="J2464" s="4">
        <v>33.200000000000003</v>
      </c>
      <c r="K2464" s="4">
        <v>17</v>
      </c>
    </row>
    <row r="2465" spans="1:11">
      <c r="A2465" s="4" t="s">
        <v>185</v>
      </c>
      <c r="B2465" s="4">
        <v>2016</v>
      </c>
      <c r="C2465" s="24">
        <v>42432</v>
      </c>
      <c r="D2465" s="4" t="s">
        <v>5867</v>
      </c>
      <c r="E2465" s="4" t="s">
        <v>5868</v>
      </c>
      <c r="F2465" s="4">
        <v>4</v>
      </c>
      <c r="G2465" s="4">
        <v>4</v>
      </c>
      <c r="H2465" s="4" t="s">
        <v>142</v>
      </c>
      <c r="I2465" s="4" t="s">
        <v>61</v>
      </c>
      <c r="J2465" s="4">
        <v>23.7</v>
      </c>
      <c r="K2465" s="4">
        <v>21</v>
      </c>
    </row>
    <row r="2466" spans="1:11">
      <c r="A2466" s="4" t="s">
        <v>185</v>
      </c>
      <c r="B2466" s="4">
        <v>2016</v>
      </c>
      <c r="C2466" s="24">
        <v>42432</v>
      </c>
      <c r="D2466" s="4" t="s">
        <v>5867</v>
      </c>
      <c r="E2466" s="4" t="s">
        <v>5868</v>
      </c>
      <c r="F2466" s="4">
        <v>4</v>
      </c>
      <c r="G2466" s="4">
        <v>5</v>
      </c>
      <c r="H2466" s="4" t="s">
        <v>5969</v>
      </c>
      <c r="I2466" s="4" t="s">
        <v>175</v>
      </c>
      <c r="J2466" s="4">
        <v>30.5</v>
      </c>
      <c r="K2466" s="4">
        <v>25</v>
      </c>
    </row>
    <row r="2467" spans="1:11">
      <c r="A2467" s="4" t="s">
        <v>185</v>
      </c>
      <c r="B2467" s="4">
        <v>2016</v>
      </c>
      <c r="C2467" s="24">
        <v>42432</v>
      </c>
      <c r="D2467" s="4" t="s">
        <v>5867</v>
      </c>
      <c r="E2467" s="4" t="s">
        <v>5869</v>
      </c>
      <c r="F2467" s="4">
        <v>1</v>
      </c>
      <c r="G2467" s="4">
        <v>1</v>
      </c>
      <c r="H2467" s="4" t="s">
        <v>5961</v>
      </c>
      <c r="I2467" s="4" t="s">
        <v>36</v>
      </c>
      <c r="J2467" s="4">
        <v>32.4</v>
      </c>
      <c r="K2467" s="4">
        <v>2</v>
      </c>
    </row>
    <row r="2468" spans="1:11">
      <c r="A2468" s="4" t="s">
        <v>185</v>
      </c>
      <c r="B2468" s="4">
        <v>2016</v>
      </c>
      <c r="C2468" s="24">
        <v>42432</v>
      </c>
      <c r="D2468" s="4" t="s">
        <v>5867</v>
      </c>
      <c r="E2468" s="4" t="s">
        <v>5869</v>
      </c>
      <c r="F2468" s="4">
        <v>1</v>
      </c>
      <c r="G2468" s="4">
        <v>2</v>
      </c>
      <c r="H2468" s="4" t="s">
        <v>150</v>
      </c>
      <c r="I2468" s="4" t="s">
        <v>31</v>
      </c>
      <c r="J2468" s="4">
        <v>27.6</v>
      </c>
      <c r="K2468" s="4">
        <v>5</v>
      </c>
    </row>
    <row r="2469" spans="1:11">
      <c r="A2469" s="4" t="s">
        <v>185</v>
      </c>
      <c r="B2469" s="4">
        <v>2016</v>
      </c>
      <c r="C2469" s="24">
        <v>42432</v>
      </c>
      <c r="D2469" s="4" t="s">
        <v>5867</v>
      </c>
      <c r="E2469" s="4" t="s">
        <v>5869</v>
      </c>
      <c r="F2469" s="4">
        <v>1</v>
      </c>
      <c r="G2469" s="4">
        <v>3</v>
      </c>
      <c r="H2469" s="4" t="s">
        <v>178</v>
      </c>
      <c r="I2469" s="4" t="s">
        <v>159</v>
      </c>
      <c r="J2469" s="4">
        <v>24.1</v>
      </c>
      <c r="K2469" s="4">
        <v>6</v>
      </c>
    </row>
    <row r="2470" spans="1:11">
      <c r="A2470" s="4" t="s">
        <v>185</v>
      </c>
      <c r="B2470" s="4">
        <v>2016</v>
      </c>
      <c r="C2470" s="24">
        <v>42432</v>
      </c>
      <c r="D2470" s="4" t="s">
        <v>5867</v>
      </c>
      <c r="E2470" s="4" t="s">
        <v>5869</v>
      </c>
      <c r="F2470" s="4">
        <v>1</v>
      </c>
      <c r="G2470" s="4">
        <v>4</v>
      </c>
      <c r="H2470" s="4" t="s">
        <v>5964</v>
      </c>
      <c r="I2470" s="4" t="s">
        <v>5965</v>
      </c>
      <c r="J2470" s="4">
        <v>27.7</v>
      </c>
      <c r="K2470" s="4">
        <v>10</v>
      </c>
    </row>
    <row r="2471" spans="1:11">
      <c r="A2471" s="4" t="s">
        <v>185</v>
      </c>
      <c r="B2471" s="4">
        <v>2016</v>
      </c>
      <c r="C2471" s="24">
        <v>42432</v>
      </c>
      <c r="D2471" s="4" t="s">
        <v>5867</v>
      </c>
      <c r="E2471" s="4" t="s">
        <v>5869</v>
      </c>
      <c r="F2471" s="4">
        <v>1</v>
      </c>
      <c r="G2471" s="4">
        <v>5</v>
      </c>
      <c r="H2471" s="4" t="s">
        <v>542</v>
      </c>
      <c r="I2471" s="4" t="s">
        <v>36</v>
      </c>
      <c r="J2471" s="4">
        <v>28.1</v>
      </c>
      <c r="K2471" s="4">
        <v>8</v>
      </c>
    </row>
    <row r="2472" spans="1:11">
      <c r="A2472" s="4" t="s">
        <v>185</v>
      </c>
      <c r="B2472" s="4">
        <v>2016</v>
      </c>
      <c r="C2472" s="24">
        <v>42432</v>
      </c>
      <c r="D2472" s="4" t="s">
        <v>5867</v>
      </c>
      <c r="E2472" s="4" t="s">
        <v>5869</v>
      </c>
      <c r="F2472" s="4">
        <v>1</v>
      </c>
      <c r="G2472" s="4">
        <v>6</v>
      </c>
      <c r="H2472" s="4" t="s">
        <v>135</v>
      </c>
      <c r="I2472" s="4" t="s">
        <v>36</v>
      </c>
      <c r="J2472" s="4">
        <v>25.3</v>
      </c>
      <c r="K2472" s="4">
        <v>7</v>
      </c>
    </row>
    <row r="2473" spans="1:11">
      <c r="A2473" s="4" t="s">
        <v>185</v>
      </c>
      <c r="B2473" s="4">
        <v>2016</v>
      </c>
      <c r="C2473" s="24">
        <v>42432</v>
      </c>
      <c r="D2473" s="4" t="s">
        <v>5867</v>
      </c>
      <c r="E2473" s="4" t="s">
        <v>5869</v>
      </c>
      <c r="F2473" s="4">
        <v>2</v>
      </c>
      <c r="G2473" s="4">
        <v>1</v>
      </c>
      <c r="H2473" s="4" t="s">
        <v>5946</v>
      </c>
      <c r="I2473" s="4" t="s">
        <v>5947</v>
      </c>
      <c r="J2473" s="4">
        <v>30</v>
      </c>
      <c r="K2473" s="4">
        <v>4</v>
      </c>
    </row>
    <row r="2474" spans="1:11">
      <c r="A2474" s="4" t="s">
        <v>185</v>
      </c>
      <c r="B2474" s="4">
        <v>2016</v>
      </c>
      <c r="C2474" s="24">
        <v>42432</v>
      </c>
      <c r="D2474" s="4" t="s">
        <v>5867</v>
      </c>
      <c r="E2474" s="4" t="s">
        <v>5869</v>
      </c>
      <c r="F2474" s="4">
        <v>2</v>
      </c>
      <c r="G2474" s="4">
        <v>2</v>
      </c>
      <c r="H2474" s="4" t="s">
        <v>5930</v>
      </c>
      <c r="I2474" s="4" t="s">
        <v>15</v>
      </c>
      <c r="J2474" s="4">
        <v>25.3</v>
      </c>
      <c r="K2474" s="4">
        <v>1</v>
      </c>
    </row>
    <row r="2475" spans="1:11">
      <c r="A2475" s="4" t="s">
        <v>185</v>
      </c>
      <c r="B2475" s="4">
        <v>2016</v>
      </c>
      <c r="C2475" s="24">
        <v>42432</v>
      </c>
      <c r="D2475" s="4" t="s">
        <v>5867</v>
      </c>
      <c r="E2475" s="4" t="s">
        <v>5869</v>
      </c>
      <c r="F2475" s="4">
        <v>2</v>
      </c>
      <c r="G2475" s="4">
        <v>3</v>
      </c>
      <c r="H2475" s="4" t="s">
        <v>5966</v>
      </c>
      <c r="I2475" s="4" t="s">
        <v>25</v>
      </c>
      <c r="J2475" s="4">
        <v>24.3</v>
      </c>
      <c r="K2475" s="4">
        <v>3</v>
      </c>
    </row>
    <row r="2476" spans="1:11">
      <c r="A2476" s="4" t="s">
        <v>185</v>
      </c>
      <c r="B2476" s="4">
        <v>2016</v>
      </c>
      <c r="C2476" s="24">
        <v>42432</v>
      </c>
      <c r="D2476" s="4" t="s">
        <v>5867</v>
      </c>
      <c r="E2476" s="4" t="s">
        <v>5869</v>
      </c>
      <c r="F2476" s="4">
        <v>2</v>
      </c>
      <c r="G2476" s="4">
        <v>4</v>
      </c>
      <c r="H2476" s="4" t="s">
        <v>80</v>
      </c>
      <c r="I2476" s="4" t="s">
        <v>65</v>
      </c>
      <c r="J2476" s="4">
        <v>28.8</v>
      </c>
      <c r="K2476" s="4">
        <v>9</v>
      </c>
    </row>
    <row r="2477" spans="1:11">
      <c r="A2477" s="4" t="s">
        <v>185</v>
      </c>
      <c r="B2477" s="4">
        <v>2016</v>
      </c>
      <c r="C2477" s="24">
        <v>42432</v>
      </c>
      <c r="D2477" s="4" t="s">
        <v>5867</v>
      </c>
      <c r="E2477" s="4" t="s">
        <v>5869</v>
      </c>
      <c r="F2477" s="4">
        <v>2</v>
      </c>
      <c r="G2477" s="4">
        <v>5</v>
      </c>
      <c r="H2477" s="4" t="s">
        <v>157</v>
      </c>
      <c r="I2477" s="4" t="s">
        <v>38</v>
      </c>
      <c r="J2477" s="4">
        <v>25.2</v>
      </c>
      <c r="K2477" s="4">
        <v>12</v>
      </c>
    </row>
    <row r="2478" spans="1:11">
      <c r="A2478" s="4" t="s">
        <v>185</v>
      </c>
      <c r="B2478" s="4">
        <v>2016</v>
      </c>
      <c r="C2478" s="24">
        <v>42432</v>
      </c>
      <c r="D2478" s="4" t="s">
        <v>5867</v>
      </c>
      <c r="E2478" s="4" t="s">
        <v>5869</v>
      </c>
      <c r="F2478" s="4">
        <v>2</v>
      </c>
      <c r="G2478" s="4">
        <v>6</v>
      </c>
      <c r="H2478" s="4" t="s">
        <v>188</v>
      </c>
      <c r="I2478" s="4" t="s">
        <v>19</v>
      </c>
      <c r="J2478" s="4">
        <v>21.7</v>
      </c>
      <c r="K2478" s="4">
        <v>11</v>
      </c>
    </row>
    <row r="2479" spans="1:11">
      <c r="A2479" s="4" t="s">
        <v>185</v>
      </c>
      <c r="B2479" s="4">
        <v>2016</v>
      </c>
      <c r="C2479" s="24">
        <v>42432</v>
      </c>
      <c r="D2479" s="4" t="s">
        <v>5867</v>
      </c>
      <c r="E2479" s="4" t="s">
        <v>383</v>
      </c>
      <c r="F2479" s="4">
        <v>1</v>
      </c>
      <c r="G2479" s="4">
        <v>1</v>
      </c>
      <c r="H2479" s="4" t="s">
        <v>5930</v>
      </c>
      <c r="I2479" s="4" t="s">
        <v>15</v>
      </c>
      <c r="J2479" s="4">
        <v>25.3</v>
      </c>
      <c r="K2479" s="4">
        <v>1</v>
      </c>
    </row>
    <row r="2480" spans="1:11">
      <c r="A2480" s="4" t="s">
        <v>185</v>
      </c>
      <c r="B2480" s="4">
        <v>2016</v>
      </c>
      <c r="C2480" s="24">
        <v>42432</v>
      </c>
      <c r="D2480" s="4" t="s">
        <v>5867</v>
      </c>
      <c r="E2480" s="4" t="s">
        <v>383</v>
      </c>
      <c r="F2480" s="4">
        <v>1</v>
      </c>
      <c r="G2480" s="4">
        <v>2</v>
      </c>
      <c r="H2480" s="4" t="s">
        <v>5961</v>
      </c>
      <c r="I2480" s="4" t="s">
        <v>36</v>
      </c>
      <c r="J2480" s="4">
        <v>32.4</v>
      </c>
      <c r="K2480" s="4">
        <v>2</v>
      </c>
    </row>
    <row r="2481" spans="1:11">
      <c r="A2481" s="4" t="s">
        <v>185</v>
      </c>
      <c r="B2481" s="4">
        <v>2016</v>
      </c>
      <c r="C2481" s="24">
        <v>42432</v>
      </c>
      <c r="D2481" s="4" t="s">
        <v>5867</v>
      </c>
      <c r="E2481" s="4" t="s">
        <v>383</v>
      </c>
      <c r="F2481" s="4">
        <v>1</v>
      </c>
      <c r="G2481" s="4">
        <v>3</v>
      </c>
      <c r="H2481" s="4" t="s">
        <v>5966</v>
      </c>
      <c r="I2481" s="4" t="s">
        <v>25</v>
      </c>
      <c r="J2481" s="4">
        <v>24.3</v>
      </c>
      <c r="K2481" s="4">
        <v>3</v>
      </c>
    </row>
    <row r="2482" spans="1:11">
      <c r="A2482" s="4" t="s">
        <v>185</v>
      </c>
      <c r="B2482" s="4">
        <v>2016</v>
      </c>
      <c r="C2482" s="24">
        <v>42432</v>
      </c>
      <c r="D2482" s="4" t="s">
        <v>5867</v>
      </c>
      <c r="E2482" s="4" t="s">
        <v>383</v>
      </c>
      <c r="F2482" s="4">
        <v>1</v>
      </c>
      <c r="G2482" s="4">
        <v>4</v>
      </c>
      <c r="H2482" s="4" t="s">
        <v>5946</v>
      </c>
      <c r="I2482" s="4" t="s">
        <v>5947</v>
      </c>
      <c r="J2482" s="4">
        <v>30</v>
      </c>
      <c r="K2482" s="4">
        <v>4</v>
      </c>
    </row>
    <row r="2483" spans="1:11">
      <c r="A2483" s="4" t="s">
        <v>185</v>
      </c>
      <c r="B2483" s="4">
        <v>2016</v>
      </c>
      <c r="C2483" s="24">
        <v>42432</v>
      </c>
      <c r="D2483" s="4" t="s">
        <v>5867</v>
      </c>
      <c r="E2483" s="4" t="s">
        <v>383</v>
      </c>
      <c r="F2483" s="4">
        <v>1</v>
      </c>
      <c r="G2483" s="4">
        <v>5</v>
      </c>
      <c r="H2483" s="4" t="s">
        <v>150</v>
      </c>
      <c r="I2483" s="4" t="s">
        <v>31</v>
      </c>
      <c r="J2483" s="4">
        <v>27.6</v>
      </c>
      <c r="K2483" s="4">
        <v>5</v>
      </c>
    </row>
    <row r="2484" spans="1:11">
      <c r="A2484" s="4" t="s">
        <v>185</v>
      </c>
      <c r="B2484" s="4">
        <v>2016</v>
      </c>
      <c r="C2484" s="24">
        <v>42432</v>
      </c>
      <c r="D2484" s="4" t="s">
        <v>5867</v>
      </c>
      <c r="E2484" s="4" t="s">
        <v>383</v>
      </c>
      <c r="F2484" s="4">
        <v>1</v>
      </c>
      <c r="G2484" s="4">
        <v>6</v>
      </c>
      <c r="H2484" s="4" t="s">
        <v>178</v>
      </c>
      <c r="I2484" s="4" t="s">
        <v>159</v>
      </c>
      <c r="J2484" s="4">
        <v>24.1</v>
      </c>
      <c r="K2484" s="4">
        <v>6</v>
      </c>
    </row>
    <row r="2485" spans="1:11">
      <c r="A2485" s="4" t="s">
        <v>185</v>
      </c>
      <c r="B2485" s="4">
        <v>2016</v>
      </c>
      <c r="C2485" s="24">
        <v>42432</v>
      </c>
      <c r="D2485" s="4" t="s">
        <v>5867</v>
      </c>
      <c r="E2485" s="4" t="s">
        <v>383</v>
      </c>
      <c r="F2485" s="4">
        <v>2</v>
      </c>
      <c r="G2485" s="4">
        <v>1</v>
      </c>
      <c r="H2485" s="4" t="s">
        <v>135</v>
      </c>
      <c r="I2485" s="4" t="s">
        <v>36</v>
      </c>
      <c r="J2485" s="4">
        <v>25.3</v>
      </c>
      <c r="K2485" s="4">
        <v>7</v>
      </c>
    </row>
    <row r="2486" spans="1:11">
      <c r="A2486" s="4" t="s">
        <v>185</v>
      </c>
      <c r="B2486" s="4">
        <v>2016</v>
      </c>
      <c r="C2486" s="24">
        <v>42432</v>
      </c>
      <c r="D2486" s="4" t="s">
        <v>5867</v>
      </c>
      <c r="E2486" s="4" t="s">
        <v>383</v>
      </c>
      <c r="F2486" s="4">
        <v>2</v>
      </c>
      <c r="G2486" s="4">
        <v>2</v>
      </c>
      <c r="H2486" s="4" t="s">
        <v>542</v>
      </c>
      <c r="I2486" s="4" t="s">
        <v>36</v>
      </c>
      <c r="J2486" s="4">
        <v>28.1</v>
      </c>
      <c r="K2486" s="4">
        <v>8</v>
      </c>
    </row>
    <row r="2487" spans="1:11">
      <c r="A2487" s="4" t="s">
        <v>185</v>
      </c>
      <c r="B2487" s="4">
        <v>2016</v>
      </c>
      <c r="C2487" s="24">
        <v>42432</v>
      </c>
      <c r="D2487" s="4" t="s">
        <v>5867</v>
      </c>
      <c r="E2487" s="4" t="s">
        <v>383</v>
      </c>
      <c r="F2487" s="4">
        <v>2</v>
      </c>
      <c r="G2487" s="4">
        <v>3</v>
      </c>
      <c r="H2487" s="4" t="s">
        <v>80</v>
      </c>
      <c r="I2487" s="4" t="s">
        <v>65</v>
      </c>
      <c r="J2487" s="4">
        <v>28.8</v>
      </c>
      <c r="K2487" s="4">
        <v>9</v>
      </c>
    </row>
    <row r="2488" spans="1:11">
      <c r="A2488" s="4" t="s">
        <v>185</v>
      </c>
      <c r="B2488" s="4">
        <v>2016</v>
      </c>
      <c r="C2488" s="24">
        <v>42432</v>
      </c>
      <c r="D2488" s="4" t="s">
        <v>5867</v>
      </c>
      <c r="E2488" s="4" t="s">
        <v>383</v>
      </c>
      <c r="F2488" s="4">
        <v>2</v>
      </c>
      <c r="G2488" s="4">
        <v>4</v>
      </c>
      <c r="H2488" s="4" t="s">
        <v>5964</v>
      </c>
      <c r="I2488" s="4" t="s">
        <v>5965</v>
      </c>
      <c r="J2488" s="4">
        <v>27.7</v>
      </c>
      <c r="K2488" s="4">
        <v>10</v>
      </c>
    </row>
    <row r="2489" spans="1:11">
      <c r="A2489" s="4" t="s">
        <v>185</v>
      </c>
      <c r="B2489" s="4">
        <v>2016</v>
      </c>
      <c r="C2489" s="24">
        <v>42432</v>
      </c>
      <c r="D2489" s="4" t="s">
        <v>5867</v>
      </c>
      <c r="E2489" s="4" t="s">
        <v>383</v>
      </c>
      <c r="F2489" s="4">
        <v>2</v>
      </c>
      <c r="G2489" s="4">
        <v>5</v>
      </c>
      <c r="H2489" s="4" t="s">
        <v>188</v>
      </c>
      <c r="I2489" s="4" t="s">
        <v>19</v>
      </c>
      <c r="J2489" s="4">
        <v>21.7</v>
      </c>
      <c r="K2489" s="4">
        <v>11</v>
      </c>
    </row>
    <row r="2490" spans="1:11">
      <c r="A2490" s="4" t="s">
        <v>185</v>
      </c>
      <c r="B2490" s="4">
        <v>2016</v>
      </c>
      <c r="C2490" s="24">
        <v>42432</v>
      </c>
      <c r="D2490" s="4" t="s">
        <v>5867</v>
      </c>
      <c r="E2490" s="4" t="s">
        <v>383</v>
      </c>
      <c r="F2490" s="4">
        <v>2</v>
      </c>
      <c r="G2490" s="4">
        <v>6</v>
      </c>
      <c r="H2490" s="4" t="s">
        <v>157</v>
      </c>
      <c r="I2490" s="4" t="s">
        <v>38</v>
      </c>
      <c r="J2490" s="4">
        <v>25.2</v>
      </c>
      <c r="K2490" s="4">
        <v>12</v>
      </c>
    </row>
    <row r="2491" spans="1:11">
      <c r="A2491" s="4" t="s">
        <v>130</v>
      </c>
      <c r="B2491" s="4">
        <v>2016</v>
      </c>
      <c r="C2491" s="24">
        <v>42386</v>
      </c>
      <c r="D2491" s="4" t="s">
        <v>5879</v>
      </c>
      <c r="E2491" s="4" t="s">
        <v>595</v>
      </c>
      <c r="F2491" s="4">
        <v>1</v>
      </c>
      <c r="G2491" s="4">
        <v>1</v>
      </c>
      <c r="H2491" s="4" t="s">
        <v>5946</v>
      </c>
      <c r="I2491" s="4" t="s">
        <v>5947</v>
      </c>
      <c r="J2491" s="4">
        <v>29.9</v>
      </c>
      <c r="K2491" s="4">
        <v>8</v>
      </c>
    </row>
    <row r="2492" spans="1:11">
      <c r="A2492" s="4" t="s">
        <v>130</v>
      </c>
      <c r="B2492" s="4">
        <v>2016</v>
      </c>
      <c r="C2492" s="24">
        <v>42386</v>
      </c>
      <c r="D2492" s="4" t="s">
        <v>5879</v>
      </c>
      <c r="E2492" s="4" t="s">
        <v>595</v>
      </c>
      <c r="F2492" s="4">
        <v>1</v>
      </c>
      <c r="G2492" s="4">
        <v>2</v>
      </c>
      <c r="H2492" s="4" t="s">
        <v>119</v>
      </c>
      <c r="I2492" s="4" t="s">
        <v>21</v>
      </c>
      <c r="J2492" s="4">
        <v>24.8</v>
      </c>
      <c r="K2492" s="4">
        <v>12</v>
      </c>
    </row>
    <row r="2493" spans="1:11">
      <c r="A2493" s="4" t="s">
        <v>130</v>
      </c>
      <c r="B2493" s="4">
        <v>2016</v>
      </c>
      <c r="C2493" s="24">
        <v>42386</v>
      </c>
      <c r="D2493" s="4" t="s">
        <v>5879</v>
      </c>
      <c r="E2493" s="4" t="s">
        <v>595</v>
      </c>
      <c r="F2493" s="4">
        <v>1</v>
      </c>
      <c r="G2493" s="4">
        <v>3</v>
      </c>
      <c r="H2493" s="4" t="s">
        <v>5931</v>
      </c>
      <c r="I2493" s="4" t="s">
        <v>40</v>
      </c>
      <c r="J2493" s="4">
        <v>25</v>
      </c>
      <c r="K2493" s="4">
        <v>17</v>
      </c>
    </row>
    <row r="2494" spans="1:11">
      <c r="A2494" s="4" t="s">
        <v>130</v>
      </c>
      <c r="B2494" s="4">
        <v>2016</v>
      </c>
      <c r="C2494" s="24">
        <v>42386</v>
      </c>
      <c r="D2494" s="4" t="s">
        <v>5879</v>
      </c>
      <c r="E2494" s="4" t="s">
        <v>595</v>
      </c>
      <c r="F2494" s="4">
        <v>1</v>
      </c>
      <c r="G2494" s="4">
        <v>4</v>
      </c>
      <c r="H2494" s="4" t="s">
        <v>5967</v>
      </c>
      <c r="I2494" s="4" t="s">
        <v>5968</v>
      </c>
      <c r="J2494" s="4">
        <v>28.2</v>
      </c>
      <c r="K2494" s="4">
        <v>13</v>
      </c>
    </row>
    <row r="2495" spans="1:11">
      <c r="A2495" s="4" t="s">
        <v>130</v>
      </c>
      <c r="B2495" s="4">
        <v>2016</v>
      </c>
      <c r="C2495" s="24">
        <v>42386</v>
      </c>
      <c r="D2495" s="4" t="s">
        <v>5879</v>
      </c>
      <c r="E2495" s="4" t="s">
        <v>595</v>
      </c>
      <c r="F2495" s="4">
        <v>1</v>
      </c>
      <c r="G2495" s="4">
        <v>5</v>
      </c>
      <c r="H2495" s="4" t="s">
        <v>332</v>
      </c>
      <c r="I2495" s="4" t="s">
        <v>56</v>
      </c>
      <c r="J2495" s="4">
        <v>23.7</v>
      </c>
      <c r="K2495" s="4">
        <v>17</v>
      </c>
    </row>
    <row r="2496" spans="1:11">
      <c r="A2496" s="4" t="s">
        <v>130</v>
      </c>
      <c r="B2496" s="4">
        <v>2016</v>
      </c>
      <c r="C2496" s="24">
        <v>42386</v>
      </c>
      <c r="D2496" s="4" t="s">
        <v>5879</v>
      </c>
      <c r="E2496" s="4" t="s">
        <v>595</v>
      </c>
      <c r="F2496" s="4">
        <v>1</v>
      </c>
      <c r="G2496" s="4">
        <v>6</v>
      </c>
      <c r="H2496" s="4" t="s">
        <v>164</v>
      </c>
      <c r="I2496" s="4" t="s">
        <v>36</v>
      </c>
      <c r="J2496" s="4">
        <v>22</v>
      </c>
      <c r="K2496" s="4">
        <v>21</v>
      </c>
    </row>
    <row r="2497" spans="1:11">
      <c r="A2497" s="4" t="s">
        <v>130</v>
      </c>
      <c r="B2497" s="4">
        <v>2016</v>
      </c>
      <c r="C2497" s="24">
        <v>42386</v>
      </c>
      <c r="D2497" s="4" t="s">
        <v>5879</v>
      </c>
      <c r="E2497" s="4" t="s">
        <v>595</v>
      </c>
      <c r="F2497" s="4">
        <v>2</v>
      </c>
      <c r="G2497" s="4">
        <v>1</v>
      </c>
      <c r="H2497" s="4" t="s">
        <v>135</v>
      </c>
      <c r="I2497" s="4" t="s">
        <v>36</v>
      </c>
      <c r="J2497" s="4">
        <v>25.1</v>
      </c>
      <c r="K2497" s="4">
        <v>2</v>
      </c>
    </row>
    <row r="2498" spans="1:11">
      <c r="A2498" s="4" t="s">
        <v>130</v>
      </c>
      <c r="B2498" s="4">
        <v>2016</v>
      </c>
      <c r="C2498" s="24">
        <v>42386</v>
      </c>
      <c r="D2498" s="4" t="s">
        <v>5879</v>
      </c>
      <c r="E2498" s="4" t="s">
        <v>595</v>
      </c>
      <c r="F2498" s="4">
        <v>2</v>
      </c>
      <c r="G2498" s="4">
        <v>2</v>
      </c>
      <c r="H2498" s="4" t="s">
        <v>111</v>
      </c>
      <c r="I2498" s="4" t="s">
        <v>121</v>
      </c>
      <c r="J2498" s="4">
        <v>22.9</v>
      </c>
      <c r="K2498" s="4">
        <v>10</v>
      </c>
    </row>
    <row r="2499" spans="1:11">
      <c r="A2499" s="4" t="s">
        <v>130</v>
      </c>
      <c r="B2499" s="4">
        <v>2016</v>
      </c>
      <c r="C2499" s="24">
        <v>42386</v>
      </c>
      <c r="D2499" s="4" t="s">
        <v>5879</v>
      </c>
      <c r="E2499" s="4" t="s">
        <v>595</v>
      </c>
      <c r="F2499" s="4">
        <v>2</v>
      </c>
      <c r="G2499" s="4">
        <v>3</v>
      </c>
      <c r="H2499" s="4" t="s">
        <v>43</v>
      </c>
      <c r="I2499" s="4" t="s">
        <v>44</v>
      </c>
      <c r="J2499" s="4">
        <v>23.1</v>
      </c>
      <c r="K2499" s="4">
        <v>17</v>
      </c>
    </row>
    <row r="2500" spans="1:11">
      <c r="A2500" s="4" t="s">
        <v>130</v>
      </c>
      <c r="B2500" s="4">
        <v>2016</v>
      </c>
      <c r="C2500" s="24">
        <v>42386</v>
      </c>
      <c r="D2500" s="4" t="s">
        <v>5879</v>
      </c>
      <c r="E2500" s="4" t="s">
        <v>595</v>
      </c>
      <c r="F2500" s="4">
        <v>2</v>
      </c>
      <c r="G2500" s="4">
        <v>4</v>
      </c>
      <c r="H2500" s="4" t="s">
        <v>5963</v>
      </c>
      <c r="I2500" s="4" t="s">
        <v>5949</v>
      </c>
      <c r="J2500" s="4">
        <v>26.9</v>
      </c>
      <c r="K2500" s="4">
        <v>13</v>
      </c>
    </row>
    <row r="2501" spans="1:11">
      <c r="A2501" s="4" t="s">
        <v>130</v>
      </c>
      <c r="B2501" s="4">
        <v>2016</v>
      </c>
      <c r="C2501" s="24">
        <v>42386</v>
      </c>
      <c r="D2501" s="4" t="s">
        <v>5879</v>
      </c>
      <c r="E2501" s="4" t="s">
        <v>595</v>
      </c>
      <c r="F2501" s="4">
        <v>2</v>
      </c>
      <c r="G2501" s="4">
        <v>5</v>
      </c>
      <c r="H2501" s="4" t="s">
        <v>150</v>
      </c>
      <c r="I2501" s="4" t="s">
        <v>31</v>
      </c>
      <c r="J2501" s="4">
        <v>27.5</v>
      </c>
      <c r="K2501" s="4">
        <v>5</v>
      </c>
    </row>
    <row r="2502" spans="1:11">
      <c r="A2502" s="4" t="s">
        <v>130</v>
      </c>
      <c r="B2502" s="4">
        <v>2016</v>
      </c>
      <c r="C2502" s="24">
        <v>42386</v>
      </c>
      <c r="D2502" s="4" t="s">
        <v>5879</v>
      </c>
      <c r="E2502" s="4" t="s">
        <v>595</v>
      </c>
      <c r="F2502" s="4">
        <v>2</v>
      </c>
      <c r="G2502" s="4">
        <v>6</v>
      </c>
      <c r="H2502" s="4" t="s">
        <v>519</v>
      </c>
      <c r="I2502" s="4" t="s">
        <v>19</v>
      </c>
      <c r="J2502" s="4">
        <v>19.8</v>
      </c>
      <c r="K2502" s="4">
        <v>21</v>
      </c>
    </row>
    <row r="2503" spans="1:11">
      <c r="A2503" s="4" t="s">
        <v>130</v>
      </c>
      <c r="B2503" s="4">
        <v>2016</v>
      </c>
      <c r="C2503" s="24">
        <v>42386</v>
      </c>
      <c r="D2503" s="4" t="s">
        <v>5879</v>
      </c>
      <c r="E2503" s="4" t="s">
        <v>595</v>
      </c>
      <c r="F2503" s="4">
        <v>3</v>
      </c>
      <c r="G2503" s="4">
        <v>1</v>
      </c>
      <c r="H2503" s="4" t="s">
        <v>138</v>
      </c>
      <c r="I2503" s="4" t="s">
        <v>29</v>
      </c>
      <c r="J2503" s="4">
        <v>26.2</v>
      </c>
      <c r="K2503" s="4">
        <v>7</v>
      </c>
    </row>
    <row r="2504" spans="1:11">
      <c r="A2504" s="4" t="s">
        <v>130</v>
      </c>
      <c r="B2504" s="4">
        <v>2016</v>
      </c>
      <c r="C2504" s="24">
        <v>42386</v>
      </c>
      <c r="D2504" s="4" t="s">
        <v>5879</v>
      </c>
      <c r="E2504" s="4" t="s">
        <v>595</v>
      </c>
      <c r="F2504" s="4">
        <v>3</v>
      </c>
      <c r="G2504" s="4">
        <v>2</v>
      </c>
      <c r="H2504" s="4" t="s">
        <v>80</v>
      </c>
      <c r="I2504" s="4" t="s">
        <v>65</v>
      </c>
      <c r="J2504" s="4">
        <v>28.7</v>
      </c>
      <c r="K2504" s="4">
        <v>3</v>
      </c>
    </row>
    <row r="2505" spans="1:11">
      <c r="A2505" s="4" t="s">
        <v>130</v>
      </c>
      <c r="B2505" s="4">
        <v>2016</v>
      </c>
      <c r="C2505" s="24">
        <v>42386</v>
      </c>
      <c r="D2505" s="4" t="s">
        <v>5879</v>
      </c>
      <c r="E2505" s="4" t="s">
        <v>595</v>
      </c>
      <c r="F2505" s="4">
        <v>3</v>
      </c>
      <c r="G2505" s="4">
        <v>3</v>
      </c>
      <c r="H2505" s="4" t="s">
        <v>178</v>
      </c>
      <c r="I2505" s="4" t="s">
        <v>159</v>
      </c>
      <c r="J2505" s="4">
        <v>24</v>
      </c>
      <c r="K2505" s="4">
        <v>4</v>
      </c>
    </row>
    <row r="2506" spans="1:11">
      <c r="A2506" s="4" t="s">
        <v>130</v>
      </c>
      <c r="B2506" s="4">
        <v>2016</v>
      </c>
      <c r="C2506" s="24">
        <v>42386</v>
      </c>
      <c r="D2506" s="4" t="s">
        <v>5879</v>
      </c>
      <c r="E2506" s="4" t="s">
        <v>595</v>
      </c>
      <c r="F2506" s="4">
        <v>3</v>
      </c>
      <c r="G2506" s="4">
        <v>4</v>
      </c>
      <c r="H2506" s="4" t="s">
        <v>170</v>
      </c>
      <c r="I2506" s="4" t="s">
        <v>59</v>
      </c>
      <c r="J2506" s="4">
        <v>26.9</v>
      </c>
      <c r="K2506" s="4">
        <v>11</v>
      </c>
    </row>
    <row r="2507" spans="1:11">
      <c r="A2507" s="4" t="s">
        <v>130</v>
      </c>
      <c r="B2507" s="4">
        <v>2016</v>
      </c>
      <c r="C2507" s="24">
        <v>42386</v>
      </c>
      <c r="D2507" s="4" t="s">
        <v>5879</v>
      </c>
      <c r="E2507" s="4" t="s">
        <v>595</v>
      </c>
      <c r="F2507" s="4">
        <v>3</v>
      </c>
      <c r="G2507" s="4">
        <v>5</v>
      </c>
      <c r="H2507" s="4" t="s">
        <v>23</v>
      </c>
      <c r="I2507" s="4" t="s">
        <v>15</v>
      </c>
      <c r="J2507" s="4">
        <v>18.3</v>
      </c>
      <c r="K2507" s="4">
        <v>13</v>
      </c>
    </row>
    <row r="2508" spans="1:11">
      <c r="A2508" s="4" t="s">
        <v>130</v>
      </c>
      <c r="B2508" s="4">
        <v>2016</v>
      </c>
      <c r="C2508" s="24">
        <v>42386</v>
      </c>
      <c r="D2508" s="4" t="s">
        <v>5879</v>
      </c>
      <c r="E2508" s="4" t="s">
        <v>595</v>
      </c>
      <c r="F2508" s="4">
        <v>3</v>
      </c>
      <c r="G2508" s="4">
        <v>6</v>
      </c>
      <c r="H2508" s="4" t="s">
        <v>5970</v>
      </c>
      <c r="I2508" s="4" t="s">
        <v>5971</v>
      </c>
      <c r="J2508" s="4">
        <v>29.5</v>
      </c>
      <c r="K2508" s="4">
        <v>21</v>
      </c>
    </row>
    <row r="2509" spans="1:11">
      <c r="A2509" s="4" t="s">
        <v>130</v>
      </c>
      <c r="B2509" s="4">
        <v>2016</v>
      </c>
      <c r="C2509" s="24">
        <v>42386</v>
      </c>
      <c r="D2509" s="4" t="s">
        <v>5879</v>
      </c>
      <c r="E2509" s="4" t="s">
        <v>595</v>
      </c>
      <c r="F2509" s="4">
        <v>3</v>
      </c>
      <c r="G2509" s="4">
        <v>7</v>
      </c>
      <c r="H2509" s="4" t="s">
        <v>5969</v>
      </c>
      <c r="I2509" s="4" t="s">
        <v>175</v>
      </c>
      <c r="J2509" s="4">
        <v>30.3</v>
      </c>
      <c r="K2509" s="4">
        <v>21</v>
      </c>
    </row>
    <row r="2510" spans="1:11">
      <c r="A2510" s="4" t="s">
        <v>130</v>
      </c>
      <c r="B2510" s="4">
        <v>2016</v>
      </c>
      <c r="C2510" s="24">
        <v>42386</v>
      </c>
      <c r="D2510" s="4" t="s">
        <v>5879</v>
      </c>
      <c r="E2510" s="4" t="s">
        <v>595</v>
      </c>
      <c r="F2510" s="4">
        <v>4</v>
      </c>
      <c r="G2510" s="4">
        <v>1</v>
      </c>
      <c r="H2510" s="4" t="s">
        <v>5882</v>
      </c>
      <c r="I2510" s="4" t="s">
        <v>123</v>
      </c>
      <c r="J2510" s="4">
        <v>33.1</v>
      </c>
      <c r="K2510" s="4">
        <v>1</v>
      </c>
    </row>
    <row r="2511" spans="1:11">
      <c r="A2511" s="4" t="s">
        <v>130</v>
      </c>
      <c r="B2511" s="4">
        <v>2016</v>
      </c>
      <c r="C2511" s="24">
        <v>42386</v>
      </c>
      <c r="D2511" s="4" t="s">
        <v>5879</v>
      </c>
      <c r="E2511" s="4" t="s">
        <v>595</v>
      </c>
      <c r="F2511" s="4">
        <v>4</v>
      </c>
      <c r="G2511" s="4">
        <v>2</v>
      </c>
      <c r="H2511" s="4" t="s">
        <v>167</v>
      </c>
      <c r="I2511" s="4" t="s">
        <v>121</v>
      </c>
      <c r="J2511" s="4">
        <v>23.1</v>
      </c>
      <c r="K2511" s="4">
        <v>6</v>
      </c>
    </row>
    <row r="2512" spans="1:11">
      <c r="A2512" s="4" t="s">
        <v>130</v>
      </c>
      <c r="B2512" s="4">
        <v>2016</v>
      </c>
      <c r="C2512" s="24">
        <v>42386</v>
      </c>
      <c r="D2512" s="4" t="s">
        <v>5879</v>
      </c>
      <c r="E2512" s="4" t="s">
        <v>595</v>
      </c>
      <c r="F2512" s="4">
        <v>4</v>
      </c>
      <c r="G2512" s="4">
        <v>3</v>
      </c>
      <c r="H2512" s="4" t="s">
        <v>136</v>
      </c>
      <c r="I2512" s="4" t="s">
        <v>25</v>
      </c>
      <c r="J2512" s="4">
        <v>23</v>
      </c>
      <c r="K2512" s="4">
        <v>17</v>
      </c>
    </row>
    <row r="2513" spans="1:11">
      <c r="A2513" s="4" t="s">
        <v>130</v>
      </c>
      <c r="B2513" s="4">
        <v>2016</v>
      </c>
      <c r="C2513" s="24">
        <v>42386</v>
      </c>
      <c r="D2513" s="4" t="s">
        <v>5879</v>
      </c>
      <c r="E2513" s="4" t="s">
        <v>595</v>
      </c>
      <c r="F2513" s="4">
        <v>4</v>
      </c>
      <c r="G2513" s="4">
        <v>4</v>
      </c>
      <c r="H2513" s="4" t="s">
        <v>60</v>
      </c>
      <c r="I2513" s="4" t="s">
        <v>61</v>
      </c>
      <c r="J2513" s="4">
        <v>27.5</v>
      </c>
      <c r="K2513" s="4">
        <v>9</v>
      </c>
    </row>
    <row r="2514" spans="1:11">
      <c r="A2514" s="4" t="s">
        <v>130</v>
      </c>
      <c r="B2514" s="4">
        <v>2016</v>
      </c>
      <c r="C2514" s="24">
        <v>42386</v>
      </c>
      <c r="D2514" s="4" t="s">
        <v>5879</v>
      </c>
      <c r="E2514" s="4" t="s">
        <v>595</v>
      </c>
      <c r="F2514" s="4">
        <v>4</v>
      </c>
      <c r="G2514" s="4">
        <v>5</v>
      </c>
      <c r="H2514" s="4" t="s">
        <v>5972</v>
      </c>
      <c r="I2514" s="4" t="s">
        <v>5965</v>
      </c>
      <c r="J2514" s="4">
        <v>24.4</v>
      </c>
      <c r="K2514" s="4">
        <v>13</v>
      </c>
    </row>
    <row r="2515" spans="1:11">
      <c r="A2515" s="4" t="s">
        <v>130</v>
      </c>
      <c r="B2515" s="4">
        <v>2016</v>
      </c>
      <c r="C2515" s="24">
        <v>42386</v>
      </c>
      <c r="D2515" s="4" t="s">
        <v>5879</v>
      </c>
      <c r="E2515" s="4" t="s">
        <v>595</v>
      </c>
      <c r="F2515" s="4">
        <v>4</v>
      </c>
      <c r="G2515" s="4">
        <v>6</v>
      </c>
      <c r="H2515" s="4" t="s">
        <v>5952</v>
      </c>
      <c r="I2515" s="4" t="s">
        <v>67</v>
      </c>
      <c r="J2515" s="4">
        <v>26.3</v>
      </c>
      <c r="K2515" s="4">
        <v>25</v>
      </c>
    </row>
    <row r="2516" spans="1:11">
      <c r="A2516" s="4" t="s">
        <v>130</v>
      </c>
      <c r="B2516" s="4">
        <v>2016</v>
      </c>
      <c r="C2516" s="24">
        <v>42386</v>
      </c>
      <c r="D2516" s="4" t="s">
        <v>5879</v>
      </c>
      <c r="E2516" s="4" t="s">
        <v>595</v>
      </c>
      <c r="F2516" s="4">
        <v>4</v>
      </c>
      <c r="G2516" s="4">
        <v>7</v>
      </c>
      <c r="H2516" s="4" t="s">
        <v>5973</v>
      </c>
      <c r="I2516" s="4" t="s">
        <v>5974</v>
      </c>
      <c r="J2516" s="4">
        <v>29</v>
      </c>
      <c r="K2516" s="4">
        <v>25</v>
      </c>
    </row>
    <row r="2517" spans="1:11">
      <c r="A2517" s="4" t="s">
        <v>130</v>
      </c>
      <c r="B2517" s="4">
        <v>2016</v>
      </c>
      <c r="C2517" s="24">
        <v>42386</v>
      </c>
      <c r="D2517" s="4" t="s">
        <v>5879</v>
      </c>
      <c r="E2517" s="4" t="s">
        <v>5868</v>
      </c>
      <c r="F2517" s="4">
        <v>1</v>
      </c>
      <c r="G2517" s="4">
        <v>1</v>
      </c>
      <c r="H2517" s="4" t="s">
        <v>60</v>
      </c>
      <c r="I2517" s="4" t="s">
        <v>61</v>
      </c>
      <c r="J2517" s="4">
        <v>27.5</v>
      </c>
      <c r="K2517" s="4">
        <v>9</v>
      </c>
    </row>
    <row r="2518" spans="1:11">
      <c r="A2518" s="4" t="s">
        <v>130</v>
      </c>
      <c r="B2518" s="4">
        <v>2016</v>
      </c>
      <c r="C2518" s="24">
        <v>42386</v>
      </c>
      <c r="D2518" s="4" t="s">
        <v>5879</v>
      </c>
      <c r="E2518" s="4" t="s">
        <v>5868</v>
      </c>
      <c r="F2518" s="4">
        <v>1</v>
      </c>
      <c r="G2518" s="4">
        <v>2</v>
      </c>
      <c r="H2518" s="4" t="s">
        <v>23</v>
      </c>
      <c r="I2518" s="4" t="s">
        <v>15</v>
      </c>
      <c r="J2518" s="4">
        <v>18.3</v>
      </c>
      <c r="K2518" s="4">
        <v>13</v>
      </c>
    </row>
    <row r="2519" spans="1:11">
      <c r="A2519" s="4" t="s">
        <v>130</v>
      </c>
      <c r="B2519" s="4">
        <v>2016</v>
      </c>
      <c r="C2519" s="24">
        <v>42386</v>
      </c>
      <c r="D2519" s="4" t="s">
        <v>5879</v>
      </c>
      <c r="E2519" s="4" t="s">
        <v>5868</v>
      </c>
      <c r="F2519" s="4">
        <v>1</v>
      </c>
      <c r="G2519" s="4">
        <v>3</v>
      </c>
      <c r="H2519" s="4" t="s">
        <v>5931</v>
      </c>
      <c r="I2519" s="4" t="s">
        <v>40</v>
      </c>
      <c r="J2519" s="4">
        <v>25</v>
      </c>
      <c r="K2519" s="4">
        <v>17</v>
      </c>
    </row>
    <row r="2520" spans="1:11">
      <c r="A2520" s="4" t="s">
        <v>130</v>
      </c>
      <c r="B2520" s="4">
        <v>2016</v>
      </c>
      <c r="C2520" s="24">
        <v>42386</v>
      </c>
      <c r="D2520" s="4" t="s">
        <v>5879</v>
      </c>
      <c r="E2520" s="4" t="s">
        <v>5868</v>
      </c>
      <c r="F2520" s="4">
        <v>1</v>
      </c>
      <c r="G2520" s="4">
        <v>4</v>
      </c>
      <c r="H2520" s="4" t="s">
        <v>519</v>
      </c>
      <c r="I2520" s="4" t="s">
        <v>19</v>
      </c>
      <c r="J2520" s="4">
        <v>19.8</v>
      </c>
      <c r="K2520" s="4">
        <v>21</v>
      </c>
    </row>
    <row r="2521" spans="1:11">
      <c r="A2521" s="4" t="s">
        <v>130</v>
      </c>
      <c r="B2521" s="4">
        <v>2016</v>
      </c>
      <c r="C2521" s="24">
        <v>42386</v>
      </c>
      <c r="D2521" s="4" t="s">
        <v>5879</v>
      </c>
      <c r="E2521" s="4" t="s">
        <v>5868</v>
      </c>
      <c r="F2521" s="4">
        <v>2</v>
      </c>
      <c r="G2521" s="4">
        <v>1</v>
      </c>
      <c r="H2521" s="4" t="s">
        <v>170</v>
      </c>
      <c r="I2521" s="4" t="s">
        <v>59</v>
      </c>
      <c r="J2521" s="4">
        <v>26.9</v>
      </c>
      <c r="K2521" s="4">
        <v>11</v>
      </c>
    </row>
    <row r="2522" spans="1:11">
      <c r="A2522" s="4" t="s">
        <v>130</v>
      </c>
      <c r="B2522" s="4">
        <v>2016</v>
      </c>
      <c r="C2522" s="24">
        <v>42386</v>
      </c>
      <c r="D2522" s="4" t="s">
        <v>5879</v>
      </c>
      <c r="E2522" s="4" t="s">
        <v>5868</v>
      </c>
      <c r="F2522" s="4">
        <v>2</v>
      </c>
      <c r="G2522" s="4">
        <v>2</v>
      </c>
      <c r="H2522" s="4" t="s">
        <v>5972</v>
      </c>
      <c r="I2522" s="4" t="s">
        <v>5965</v>
      </c>
      <c r="J2522" s="4">
        <v>24.4</v>
      </c>
      <c r="K2522" s="4">
        <v>13</v>
      </c>
    </row>
    <row r="2523" spans="1:11">
      <c r="A2523" s="4" t="s">
        <v>130</v>
      </c>
      <c r="B2523" s="4">
        <v>2016</v>
      </c>
      <c r="C2523" s="24">
        <v>42386</v>
      </c>
      <c r="D2523" s="4" t="s">
        <v>5879</v>
      </c>
      <c r="E2523" s="4" t="s">
        <v>5868</v>
      </c>
      <c r="F2523" s="4">
        <v>2</v>
      </c>
      <c r="G2523" s="4">
        <v>3</v>
      </c>
      <c r="H2523" s="4" t="s">
        <v>43</v>
      </c>
      <c r="I2523" s="4" t="s">
        <v>44</v>
      </c>
      <c r="J2523" s="4">
        <v>23.1</v>
      </c>
      <c r="K2523" s="4">
        <v>17</v>
      </c>
    </row>
    <row r="2524" spans="1:11">
      <c r="A2524" s="4" t="s">
        <v>130</v>
      </c>
      <c r="B2524" s="4">
        <v>2016</v>
      </c>
      <c r="C2524" s="24">
        <v>42386</v>
      </c>
      <c r="D2524" s="4" t="s">
        <v>5879</v>
      </c>
      <c r="E2524" s="4" t="s">
        <v>5868</v>
      </c>
      <c r="F2524" s="4">
        <v>2</v>
      </c>
      <c r="G2524" s="4">
        <v>4</v>
      </c>
      <c r="H2524" s="4" t="s">
        <v>164</v>
      </c>
      <c r="I2524" s="4" t="s">
        <v>36</v>
      </c>
      <c r="J2524" s="4">
        <v>22</v>
      </c>
      <c r="K2524" s="4">
        <v>21</v>
      </c>
    </row>
    <row r="2525" spans="1:11">
      <c r="A2525" s="4" t="s">
        <v>130</v>
      </c>
      <c r="B2525" s="4">
        <v>2016</v>
      </c>
      <c r="C2525" s="24">
        <v>42386</v>
      </c>
      <c r="D2525" s="4" t="s">
        <v>5879</v>
      </c>
      <c r="E2525" s="4" t="s">
        <v>5868</v>
      </c>
      <c r="F2525" s="4">
        <v>3</v>
      </c>
      <c r="G2525" s="4">
        <v>1</v>
      </c>
      <c r="H2525" s="4" t="s">
        <v>178</v>
      </c>
      <c r="I2525" s="4" t="s">
        <v>159</v>
      </c>
      <c r="J2525" s="4">
        <v>24</v>
      </c>
      <c r="K2525" s="4">
        <v>4</v>
      </c>
    </row>
    <row r="2526" spans="1:11">
      <c r="A2526" s="4" t="s">
        <v>130</v>
      </c>
      <c r="B2526" s="4">
        <v>2016</v>
      </c>
      <c r="C2526" s="24">
        <v>42386</v>
      </c>
      <c r="D2526" s="4" t="s">
        <v>5879</v>
      </c>
      <c r="E2526" s="4" t="s">
        <v>5868</v>
      </c>
      <c r="F2526" s="4">
        <v>3</v>
      </c>
      <c r="G2526" s="4">
        <v>2</v>
      </c>
      <c r="H2526" s="4" t="s">
        <v>5963</v>
      </c>
      <c r="I2526" s="4" t="s">
        <v>5949</v>
      </c>
      <c r="J2526" s="4">
        <v>26.9</v>
      </c>
      <c r="K2526" s="4">
        <v>13</v>
      </c>
    </row>
    <row r="2527" spans="1:11">
      <c r="A2527" s="4" t="s">
        <v>130</v>
      </c>
      <c r="B2527" s="4">
        <v>2016</v>
      </c>
      <c r="C2527" s="24">
        <v>42386</v>
      </c>
      <c r="D2527" s="4" t="s">
        <v>5879</v>
      </c>
      <c r="E2527" s="4" t="s">
        <v>5868</v>
      </c>
      <c r="F2527" s="4">
        <v>3</v>
      </c>
      <c r="G2527" s="4">
        <v>3</v>
      </c>
      <c r="H2527" s="4" t="s">
        <v>332</v>
      </c>
      <c r="I2527" s="4" t="s">
        <v>56</v>
      </c>
      <c r="J2527" s="4">
        <v>23.7</v>
      </c>
      <c r="K2527" s="4">
        <v>17</v>
      </c>
    </row>
    <row r="2528" spans="1:11">
      <c r="A2528" s="4" t="s">
        <v>130</v>
      </c>
      <c r="B2528" s="4">
        <v>2016</v>
      </c>
      <c r="C2528" s="24">
        <v>42386</v>
      </c>
      <c r="D2528" s="4" t="s">
        <v>5879</v>
      </c>
      <c r="E2528" s="4" t="s">
        <v>5868</v>
      </c>
      <c r="F2528" s="4">
        <v>3</v>
      </c>
      <c r="G2528" s="4">
        <v>4</v>
      </c>
      <c r="H2528" s="4" t="s">
        <v>5969</v>
      </c>
      <c r="I2528" s="4" t="s">
        <v>175</v>
      </c>
      <c r="J2528" s="4">
        <v>30.3</v>
      </c>
      <c r="K2528" s="4">
        <v>21</v>
      </c>
    </row>
    <row r="2529" spans="1:11">
      <c r="A2529" s="4" t="s">
        <v>130</v>
      </c>
      <c r="B2529" s="4">
        <v>2016</v>
      </c>
      <c r="C2529" s="24">
        <v>42386</v>
      </c>
      <c r="D2529" s="4" t="s">
        <v>5879</v>
      </c>
      <c r="E2529" s="4" t="s">
        <v>5868</v>
      </c>
      <c r="F2529" s="4">
        <v>3</v>
      </c>
      <c r="G2529" s="4">
        <v>5</v>
      </c>
      <c r="H2529" s="4" t="s">
        <v>5952</v>
      </c>
      <c r="I2529" s="4" t="s">
        <v>67</v>
      </c>
      <c r="J2529" s="4">
        <v>26.3</v>
      </c>
      <c r="K2529" s="4">
        <v>25</v>
      </c>
    </row>
    <row r="2530" spans="1:11">
      <c r="A2530" s="4" t="s">
        <v>130</v>
      </c>
      <c r="B2530" s="4">
        <v>2016</v>
      </c>
      <c r="C2530" s="24">
        <v>42386</v>
      </c>
      <c r="D2530" s="4" t="s">
        <v>5879</v>
      </c>
      <c r="E2530" s="4" t="s">
        <v>5868</v>
      </c>
      <c r="F2530" s="4">
        <v>4</v>
      </c>
      <c r="G2530" s="4">
        <v>1</v>
      </c>
      <c r="H2530" s="4" t="s">
        <v>150</v>
      </c>
      <c r="I2530" s="4" t="s">
        <v>31</v>
      </c>
      <c r="J2530" s="4">
        <v>27.5</v>
      </c>
      <c r="K2530" s="4">
        <v>5</v>
      </c>
    </row>
    <row r="2531" spans="1:11">
      <c r="A2531" s="4" t="s">
        <v>130</v>
      </c>
      <c r="B2531" s="4">
        <v>2016</v>
      </c>
      <c r="C2531" s="24">
        <v>42386</v>
      </c>
      <c r="D2531" s="4" t="s">
        <v>5879</v>
      </c>
      <c r="E2531" s="4" t="s">
        <v>5868</v>
      </c>
      <c r="F2531" s="4">
        <v>4</v>
      </c>
      <c r="G2531" s="4">
        <v>2</v>
      </c>
      <c r="H2531" s="4" t="s">
        <v>5967</v>
      </c>
      <c r="I2531" s="4" t="s">
        <v>5968</v>
      </c>
      <c r="J2531" s="4">
        <v>28.2</v>
      </c>
      <c r="K2531" s="4">
        <v>13</v>
      </c>
    </row>
    <row r="2532" spans="1:11">
      <c r="A2532" s="4" t="s">
        <v>130</v>
      </c>
      <c r="B2532" s="4">
        <v>2016</v>
      </c>
      <c r="C2532" s="24">
        <v>42386</v>
      </c>
      <c r="D2532" s="4" t="s">
        <v>5879</v>
      </c>
      <c r="E2532" s="4" t="s">
        <v>5868</v>
      </c>
      <c r="F2532" s="4">
        <v>4</v>
      </c>
      <c r="G2532" s="4">
        <v>3</v>
      </c>
      <c r="H2532" s="4" t="s">
        <v>136</v>
      </c>
      <c r="I2532" s="4" t="s">
        <v>25</v>
      </c>
      <c r="J2532" s="4">
        <v>23</v>
      </c>
      <c r="K2532" s="4">
        <v>17</v>
      </c>
    </row>
    <row r="2533" spans="1:11">
      <c r="A2533" s="4" t="s">
        <v>130</v>
      </c>
      <c r="B2533" s="4">
        <v>2016</v>
      </c>
      <c r="C2533" s="24">
        <v>42386</v>
      </c>
      <c r="D2533" s="4" t="s">
        <v>5879</v>
      </c>
      <c r="E2533" s="4" t="s">
        <v>5868</v>
      </c>
      <c r="F2533" s="4">
        <v>4</v>
      </c>
      <c r="G2533" s="4">
        <v>4</v>
      </c>
      <c r="H2533" s="4" t="s">
        <v>5970</v>
      </c>
      <c r="I2533" s="4" t="s">
        <v>5971</v>
      </c>
      <c r="J2533" s="4">
        <v>29.5</v>
      </c>
      <c r="K2533" s="4">
        <v>21</v>
      </c>
    </row>
    <row r="2534" spans="1:11">
      <c r="A2534" s="4" t="s">
        <v>130</v>
      </c>
      <c r="B2534" s="4">
        <v>2016</v>
      </c>
      <c r="C2534" s="24">
        <v>42386</v>
      </c>
      <c r="D2534" s="4" t="s">
        <v>5879</v>
      </c>
      <c r="E2534" s="4" t="s">
        <v>5868</v>
      </c>
      <c r="F2534" s="4">
        <v>4</v>
      </c>
      <c r="G2534" s="4">
        <v>5</v>
      </c>
      <c r="H2534" s="4" t="s">
        <v>5973</v>
      </c>
      <c r="I2534" s="4" t="s">
        <v>5974</v>
      </c>
      <c r="J2534" s="4">
        <v>29</v>
      </c>
      <c r="K2534" s="4">
        <v>25</v>
      </c>
    </row>
    <row r="2535" spans="1:11">
      <c r="A2535" s="4" t="s">
        <v>130</v>
      </c>
      <c r="B2535" s="4">
        <v>2016</v>
      </c>
      <c r="C2535" s="24">
        <v>42386</v>
      </c>
      <c r="D2535" s="4" t="s">
        <v>5879</v>
      </c>
      <c r="E2535" s="4" t="s">
        <v>5869</v>
      </c>
      <c r="F2535" s="4">
        <v>1</v>
      </c>
      <c r="G2535" s="4">
        <v>1</v>
      </c>
      <c r="H2535" s="4" t="s">
        <v>5882</v>
      </c>
      <c r="I2535" s="4" t="s">
        <v>123</v>
      </c>
      <c r="J2535" s="4">
        <v>33.1</v>
      </c>
      <c r="K2535" s="4">
        <v>1</v>
      </c>
    </row>
    <row r="2536" spans="1:11">
      <c r="A2536" s="4" t="s">
        <v>130</v>
      </c>
      <c r="B2536" s="4">
        <v>2016</v>
      </c>
      <c r="C2536" s="24">
        <v>42386</v>
      </c>
      <c r="D2536" s="4" t="s">
        <v>5879</v>
      </c>
      <c r="E2536" s="4" t="s">
        <v>5869</v>
      </c>
      <c r="F2536" s="4">
        <v>1</v>
      </c>
      <c r="G2536" s="4">
        <v>2</v>
      </c>
      <c r="H2536" s="4" t="s">
        <v>80</v>
      </c>
      <c r="I2536" s="4" t="s">
        <v>65</v>
      </c>
      <c r="J2536" s="4">
        <v>28.7</v>
      </c>
      <c r="K2536" s="4">
        <v>3</v>
      </c>
    </row>
    <row r="2537" spans="1:11">
      <c r="A2537" s="4" t="s">
        <v>130</v>
      </c>
      <c r="B2537" s="4">
        <v>2016</v>
      </c>
      <c r="C2537" s="24">
        <v>42386</v>
      </c>
      <c r="D2537" s="4" t="s">
        <v>5879</v>
      </c>
      <c r="E2537" s="4" t="s">
        <v>5869</v>
      </c>
      <c r="F2537" s="4">
        <v>1</v>
      </c>
      <c r="G2537" s="4">
        <v>3</v>
      </c>
      <c r="H2537" s="4" t="s">
        <v>150</v>
      </c>
      <c r="I2537" s="4" t="s">
        <v>31</v>
      </c>
      <c r="J2537" s="4">
        <v>27.5</v>
      </c>
      <c r="K2537" s="4">
        <v>5</v>
      </c>
    </row>
    <row r="2538" spans="1:11">
      <c r="A2538" s="4" t="s">
        <v>130</v>
      </c>
      <c r="B2538" s="4">
        <v>2016</v>
      </c>
      <c r="C2538" s="24">
        <v>42386</v>
      </c>
      <c r="D2538" s="4" t="s">
        <v>5879</v>
      </c>
      <c r="E2538" s="4" t="s">
        <v>5869</v>
      </c>
      <c r="F2538" s="4">
        <v>1</v>
      </c>
      <c r="G2538" s="4">
        <v>4</v>
      </c>
      <c r="H2538" s="4" t="s">
        <v>111</v>
      </c>
      <c r="I2538" s="4" t="s">
        <v>121</v>
      </c>
      <c r="J2538" s="4">
        <v>22.9</v>
      </c>
      <c r="K2538" s="4">
        <v>10</v>
      </c>
    </row>
    <row r="2539" spans="1:11">
      <c r="A2539" s="4" t="s">
        <v>130</v>
      </c>
      <c r="B2539" s="4">
        <v>2016</v>
      </c>
      <c r="C2539" s="24">
        <v>42386</v>
      </c>
      <c r="D2539" s="4" t="s">
        <v>5879</v>
      </c>
      <c r="E2539" s="4" t="s">
        <v>5869</v>
      </c>
      <c r="F2539" s="4">
        <v>1</v>
      </c>
      <c r="G2539" s="4">
        <v>5</v>
      </c>
      <c r="H2539" s="4" t="s">
        <v>60</v>
      </c>
      <c r="I2539" s="4" t="s">
        <v>61</v>
      </c>
      <c r="J2539" s="4">
        <v>27.5</v>
      </c>
      <c r="K2539" s="4">
        <v>9</v>
      </c>
    </row>
    <row r="2540" spans="1:11">
      <c r="A2540" s="4" t="s">
        <v>130</v>
      </c>
      <c r="B2540" s="4">
        <v>2016</v>
      </c>
      <c r="C2540" s="24">
        <v>42386</v>
      </c>
      <c r="D2540" s="4" t="s">
        <v>5879</v>
      </c>
      <c r="E2540" s="4" t="s">
        <v>5869</v>
      </c>
      <c r="F2540" s="4">
        <v>1</v>
      </c>
      <c r="G2540" s="4">
        <v>6</v>
      </c>
      <c r="H2540" s="4" t="s">
        <v>5946</v>
      </c>
      <c r="I2540" s="4" t="s">
        <v>5947</v>
      </c>
      <c r="J2540" s="4">
        <v>29.9</v>
      </c>
      <c r="K2540" s="4">
        <v>8</v>
      </c>
    </row>
    <row r="2541" spans="1:11">
      <c r="A2541" s="4" t="s">
        <v>130</v>
      </c>
      <c r="B2541" s="4">
        <v>2016</v>
      </c>
      <c r="C2541" s="24">
        <v>42386</v>
      </c>
      <c r="D2541" s="4" t="s">
        <v>5879</v>
      </c>
      <c r="E2541" s="4" t="s">
        <v>5869</v>
      </c>
      <c r="F2541" s="4">
        <v>2</v>
      </c>
      <c r="G2541" s="4">
        <v>1</v>
      </c>
      <c r="H2541" s="4" t="s">
        <v>135</v>
      </c>
      <c r="I2541" s="4" t="s">
        <v>36</v>
      </c>
      <c r="J2541" s="4">
        <v>25.1</v>
      </c>
      <c r="K2541" s="4">
        <v>2</v>
      </c>
    </row>
    <row r="2542" spans="1:11">
      <c r="A2542" s="4" t="s">
        <v>130</v>
      </c>
      <c r="B2542" s="4">
        <v>2016</v>
      </c>
      <c r="C2542" s="24">
        <v>42386</v>
      </c>
      <c r="D2542" s="4" t="s">
        <v>5879</v>
      </c>
      <c r="E2542" s="4" t="s">
        <v>5869</v>
      </c>
      <c r="F2542" s="4">
        <v>2</v>
      </c>
      <c r="G2542" s="4">
        <v>2</v>
      </c>
      <c r="H2542" s="4" t="s">
        <v>178</v>
      </c>
      <c r="I2542" s="4" t="s">
        <v>159</v>
      </c>
      <c r="J2542" s="4">
        <v>24</v>
      </c>
      <c r="K2542" s="4">
        <v>4</v>
      </c>
    </row>
    <row r="2543" spans="1:11">
      <c r="A2543" s="4" t="s">
        <v>130</v>
      </c>
      <c r="B2543" s="4">
        <v>2016</v>
      </c>
      <c r="C2543" s="24">
        <v>42386</v>
      </c>
      <c r="D2543" s="4" t="s">
        <v>5879</v>
      </c>
      <c r="E2543" s="4" t="s">
        <v>5869</v>
      </c>
      <c r="F2543" s="4">
        <v>2</v>
      </c>
      <c r="G2543" s="4">
        <v>3</v>
      </c>
      <c r="H2543" s="4" t="s">
        <v>167</v>
      </c>
      <c r="I2543" s="4" t="s">
        <v>121</v>
      </c>
      <c r="J2543" s="4">
        <v>23.1</v>
      </c>
      <c r="K2543" s="4">
        <v>6</v>
      </c>
    </row>
    <row r="2544" spans="1:11">
      <c r="A2544" s="4" t="s">
        <v>130</v>
      </c>
      <c r="B2544" s="4">
        <v>2016</v>
      </c>
      <c r="C2544" s="24">
        <v>42386</v>
      </c>
      <c r="D2544" s="4" t="s">
        <v>5879</v>
      </c>
      <c r="E2544" s="4" t="s">
        <v>5869</v>
      </c>
      <c r="F2544" s="4">
        <v>2</v>
      </c>
      <c r="G2544" s="4">
        <v>4</v>
      </c>
      <c r="H2544" s="4" t="s">
        <v>170</v>
      </c>
      <c r="I2544" s="4" t="s">
        <v>59</v>
      </c>
      <c r="J2544" s="4">
        <v>26.9</v>
      </c>
      <c r="K2544" s="4">
        <v>11</v>
      </c>
    </row>
    <row r="2545" spans="1:11">
      <c r="A2545" s="4" t="s">
        <v>130</v>
      </c>
      <c r="B2545" s="4">
        <v>2016</v>
      </c>
      <c r="C2545" s="24">
        <v>42386</v>
      </c>
      <c r="D2545" s="4" t="s">
        <v>5879</v>
      </c>
      <c r="E2545" s="4" t="s">
        <v>5869</v>
      </c>
      <c r="F2545" s="4">
        <v>2</v>
      </c>
      <c r="G2545" s="4">
        <v>5</v>
      </c>
      <c r="H2545" s="4" t="s">
        <v>138</v>
      </c>
      <c r="I2545" s="4" t="s">
        <v>29</v>
      </c>
      <c r="J2545" s="4">
        <v>26.2</v>
      </c>
      <c r="K2545" s="4">
        <v>7</v>
      </c>
    </row>
    <row r="2546" spans="1:11">
      <c r="A2546" s="4" t="s">
        <v>130</v>
      </c>
      <c r="B2546" s="4">
        <v>2016</v>
      </c>
      <c r="C2546" s="24">
        <v>42386</v>
      </c>
      <c r="D2546" s="4" t="s">
        <v>5879</v>
      </c>
      <c r="E2546" s="4" t="s">
        <v>5869</v>
      </c>
      <c r="F2546" s="4">
        <v>2</v>
      </c>
      <c r="G2546" s="4">
        <v>6</v>
      </c>
      <c r="H2546" s="4" t="s">
        <v>119</v>
      </c>
      <c r="I2546" s="4" t="s">
        <v>21</v>
      </c>
      <c r="J2546" s="4">
        <v>24.8</v>
      </c>
      <c r="K2546" s="4">
        <v>12</v>
      </c>
    </row>
    <row r="2547" spans="1:11">
      <c r="A2547" s="4" t="s">
        <v>130</v>
      </c>
      <c r="B2547" s="4">
        <v>2016</v>
      </c>
      <c r="C2547" s="24">
        <v>42386</v>
      </c>
      <c r="D2547" s="4" t="s">
        <v>5879</v>
      </c>
      <c r="E2547" s="4" t="s">
        <v>383</v>
      </c>
      <c r="F2547" s="4">
        <v>1</v>
      </c>
      <c r="G2547" s="4">
        <v>1</v>
      </c>
      <c r="H2547" s="4" t="s">
        <v>5882</v>
      </c>
      <c r="I2547" s="4" t="s">
        <v>123</v>
      </c>
      <c r="J2547" s="4">
        <v>33.1</v>
      </c>
      <c r="K2547" s="4">
        <v>1</v>
      </c>
    </row>
    <row r="2548" spans="1:11">
      <c r="A2548" s="4" t="s">
        <v>130</v>
      </c>
      <c r="B2548" s="4">
        <v>2016</v>
      </c>
      <c r="C2548" s="24">
        <v>42386</v>
      </c>
      <c r="D2548" s="4" t="s">
        <v>5879</v>
      </c>
      <c r="E2548" s="4" t="s">
        <v>383</v>
      </c>
      <c r="F2548" s="4">
        <v>1</v>
      </c>
      <c r="G2548" s="4">
        <v>2</v>
      </c>
      <c r="H2548" s="4" t="s">
        <v>135</v>
      </c>
      <c r="I2548" s="4" t="s">
        <v>36</v>
      </c>
      <c r="J2548" s="4">
        <v>25.1</v>
      </c>
      <c r="K2548" s="4">
        <v>2</v>
      </c>
    </row>
    <row r="2549" spans="1:11">
      <c r="A2549" s="4" t="s">
        <v>130</v>
      </c>
      <c r="B2549" s="4">
        <v>2016</v>
      </c>
      <c r="C2549" s="24">
        <v>42386</v>
      </c>
      <c r="D2549" s="4" t="s">
        <v>5879</v>
      </c>
      <c r="E2549" s="4" t="s">
        <v>383</v>
      </c>
      <c r="F2549" s="4">
        <v>1</v>
      </c>
      <c r="G2549" s="4">
        <v>3</v>
      </c>
      <c r="H2549" s="4" t="s">
        <v>80</v>
      </c>
      <c r="I2549" s="4" t="s">
        <v>65</v>
      </c>
      <c r="J2549" s="4">
        <v>28.7</v>
      </c>
      <c r="K2549" s="4">
        <v>3</v>
      </c>
    </row>
    <row r="2550" spans="1:11">
      <c r="A2550" s="4" t="s">
        <v>130</v>
      </c>
      <c r="B2550" s="4">
        <v>2016</v>
      </c>
      <c r="C2550" s="24">
        <v>42386</v>
      </c>
      <c r="D2550" s="4" t="s">
        <v>5879</v>
      </c>
      <c r="E2550" s="4" t="s">
        <v>383</v>
      </c>
      <c r="F2550" s="4">
        <v>1</v>
      </c>
      <c r="G2550" s="4">
        <v>4</v>
      </c>
      <c r="H2550" s="4" t="s">
        <v>178</v>
      </c>
      <c r="I2550" s="4" t="s">
        <v>159</v>
      </c>
      <c r="J2550" s="4">
        <v>24</v>
      </c>
      <c r="K2550" s="4">
        <v>4</v>
      </c>
    </row>
    <row r="2551" spans="1:11">
      <c r="A2551" s="4" t="s">
        <v>130</v>
      </c>
      <c r="B2551" s="4">
        <v>2016</v>
      </c>
      <c r="C2551" s="24">
        <v>42386</v>
      </c>
      <c r="D2551" s="4" t="s">
        <v>5879</v>
      </c>
      <c r="E2551" s="4" t="s">
        <v>383</v>
      </c>
      <c r="F2551" s="4">
        <v>1</v>
      </c>
      <c r="G2551" s="4">
        <v>5</v>
      </c>
      <c r="H2551" s="4" t="s">
        <v>150</v>
      </c>
      <c r="I2551" s="4" t="s">
        <v>31</v>
      </c>
      <c r="J2551" s="4">
        <v>27.5</v>
      </c>
      <c r="K2551" s="4">
        <v>5</v>
      </c>
    </row>
    <row r="2552" spans="1:11">
      <c r="A2552" s="4" t="s">
        <v>130</v>
      </c>
      <c r="B2552" s="4">
        <v>2016</v>
      </c>
      <c r="C2552" s="24">
        <v>42386</v>
      </c>
      <c r="D2552" s="4" t="s">
        <v>5879</v>
      </c>
      <c r="E2552" s="4" t="s">
        <v>383</v>
      </c>
      <c r="F2552" s="4">
        <v>1</v>
      </c>
      <c r="G2552" s="4">
        <v>6</v>
      </c>
      <c r="H2552" s="4" t="s">
        <v>167</v>
      </c>
      <c r="I2552" s="4" t="s">
        <v>121</v>
      </c>
      <c r="J2552" s="4">
        <v>23.1</v>
      </c>
      <c r="K2552" s="4">
        <v>6</v>
      </c>
    </row>
    <row r="2553" spans="1:11">
      <c r="A2553" s="4" t="s">
        <v>130</v>
      </c>
      <c r="B2553" s="4">
        <v>2016</v>
      </c>
      <c r="C2553" s="24">
        <v>42386</v>
      </c>
      <c r="D2553" s="4" t="s">
        <v>5879</v>
      </c>
      <c r="E2553" s="4" t="s">
        <v>383</v>
      </c>
      <c r="F2553" s="4">
        <v>2</v>
      </c>
      <c r="G2553" s="4">
        <v>1</v>
      </c>
      <c r="H2553" s="4" t="s">
        <v>138</v>
      </c>
      <c r="I2553" s="4" t="s">
        <v>29</v>
      </c>
      <c r="J2553" s="4">
        <v>26.2</v>
      </c>
      <c r="K2553" s="4">
        <v>7</v>
      </c>
    </row>
    <row r="2554" spans="1:11">
      <c r="A2554" s="4" t="s">
        <v>130</v>
      </c>
      <c r="B2554" s="4">
        <v>2016</v>
      </c>
      <c r="C2554" s="24">
        <v>42386</v>
      </c>
      <c r="D2554" s="4" t="s">
        <v>5879</v>
      </c>
      <c r="E2554" s="4" t="s">
        <v>383</v>
      </c>
      <c r="F2554" s="4">
        <v>2</v>
      </c>
      <c r="G2554" s="4">
        <v>2</v>
      </c>
      <c r="H2554" s="4" t="s">
        <v>5946</v>
      </c>
      <c r="I2554" s="4" t="s">
        <v>5947</v>
      </c>
      <c r="J2554" s="4">
        <v>29.9</v>
      </c>
      <c r="K2554" s="4">
        <v>8</v>
      </c>
    </row>
    <row r="2555" spans="1:11">
      <c r="A2555" s="4" t="s">
        <v>130</v>
      </c>
      <c r="B2555" s="4">
        <v>2016</v>
      </c>
      <c r="C2555" s="24">
        <v>42386</v>
      </c>
      <c r="D2555" s="4" t="s">
        <v>5879</v>
      </c>
      <c r="E2555" s="4" t="s">
        <v>383</v>
      </c>
      <c r="F2555" s="4">
        <v>2</v>
      </c>
      <c r="G2555" s="4">
        <v>3</v>
      </c>
      <c r="H2555" s="4" t="s">
        <v>60</v>
      </c>
      <c r="I2555" s="4" t="s">
        <v>61</v>
      </c>
      <c r="J2555" s="4">
        <v>27.5</v>
      </c>
      <c r="K2555" s="4">
        <v>9</v>
      </c>
    </row>
    <row r="2556" spans="1:11">
      <c r="A2556" s="4" t="s">
        <v>130</v>
      </c>
      <c r="B2556" s="4">
        <v>2016</v>
      </c>
      <c r="C2556" s="24">
        <v>42386</v>
      </c>
      <c r="D2556" s="4" t="s">
        <v>5879</v>
      </c>
      <c r="E2556" s="4" t="s">
        <v>383</v>
      </c>
      <c r="F2556" s="4">
        <v>2</v>
      </c>
      <c r="G2556" s="4">
        <v>4</v>
      </c>
      <c r="H2556" s="4" t="s">
        <v>111</v>
      </c>
      <c r="I2556" s="4" t="s">
        <v>121</v>
      </c>
      <c r="J2556" s="4">
        <v>22.9</v>
      </c>
      <c r="K2556" s="4">
        <v>10</v>
      </c>
    </row>
    <row r="2557" spans="1:11">
      <c r="A2557" s="4" t="s">
        <v>130</v>
      </c>
      <c r="B2557" s="4">
        <v>2016</v>
      </c>
      <c r="C2557" s="24">
        <v>42386</v>
      </c>
      <c r="D2557" s="4" t="s">
        <v>5879</v>
      </c>
      <c r="E2557" s="4" t="s">
        <v>383</v>
      </c>
      <c r="F2557" s="4">
        <v>2</v>
      </c>
      <c r="G2557" s="4">
        <v>5</v>
      </c>
      <c r="H2557" s="4" t="s">
        <v>170</v>
      </c>
      <c r="I2557" s="4" t="s">
        <v>59</v>
      </c>
      <c r="J2557" s="4">
        <v>26.9</v>
      </c>
      <c r="K2557" s="4">
        <v>11</v>
      </c>
    </row>
    <row r="2558" spans="1:11">
      <c r="A2558" s="4" t="s">
        <v>130</v>
      </c>
      <c r="B2558" s="4">
        <v>2016</v>
      </c>
      <c r="C2558" s="24">
        <v>42386</v>
      </c>
      <c r="D2558" s="4" t="s">
        <v>5879</v>
      </c>
      <c r="E2558" s="4" t="s">
        <v>383</v>
      </c>
      <c r="F2558" s="4">
        <v>2</v>
      </c>
      <c r="G2558" s="4">
        <v>6</v>
      </c>
      <c r="H2558" s="4" t="s">
        <v>119</v>
      </c>
      <c r="I2558" s="4" t="s">
        <v>21</v>
      </c>
      <c r="J2558" s="4">
        <v>24.8</v>
      </c>
      <c r="K2558" s="4">
        <v>12</v>
      </c>
    </row>
    <row r="2559" spans="1:11">
      <c r="A2559" s="4" t="s">
        <v>162</v>
      </c>
      <c r="B2559" s="4">
        <v>2016</v>
      </c>
      <c r="C2559" s="24">
        <v>42344</v>
      </c>
      <c r="D2559" s="4" t="s">
        <v>5879</v>
      </c>
      <c r="E2559" s="4" t="s">
        <v>595</v>
      </c>
      <c r="F2559" s="4">
        <v>1</v>
      </c>
      <c r="G2559" s="4">
        <v>1</v>
      </c>
      <c r="H2559" s="4" t="s">
        <v>5946</v>
      </c>
      <c r="I2559" s="4" t="s">
        <v>5954</v>
      </c>
      <c r="J2559" s="4">
        <v>29.8</v>
      </c>
      <c r="K2559" s="4">
        <v>1</v>
      </c>
    </row>
    <row r="2560" spans="1:11">
      <c r="A2560" s="4" t="s">
        <v>162</v>
      </c>
      <c r="B2560" s="4">
        <v>2016</v>
      </c>
      <c r="C2560" s="24">
        <v>42344</v>
      </c>
      <c r="D2560" s="4" t="s">
        <v>5879</v>
      </c>
      <c r="E2560" s="4" t="s">
        <v>595</v>
      </c>
      <c r="F2560" s="4">
        <v>1</v>
      </c>
      <c r="G2560" s="4">
        <v>2</v>
      </c>
      <c r="H2560" s="4" t="s">
        <v>178</v>
      </c>
      <c r="I2560" s="4" t="s">
        <v>159</v>
      </c>
      <c r="J2560" s="4">
        <v>23.9</v>
      </c>
      <c r="K2560" s="4">
        <v>6</v>
      </c>
    </row>
    <row r="2561" spans="1:11">
      <c r="A2561" s="4" t="s">
        <v>162</v>
      </c>
      <c r="B2561" s="4">
        <v>2016</v>
      </c>
      <c r="C2561" s="24">
        <v>42344</v>
      </c>
      <c r="D2561" s="4" t="s">
        <v>5879</v>
      </c>
      <c r="E2561" s="4" t="s">
        <v>595</v>
      </c>
      <c r="F2561" s="4">
        <v>1</v>
      </c>
      <c r="G2561" s="4">
        <v>3</v>
      </c>
      <c r="H2561" s="4" t="s">
        <v>5975</v>
      </c>
      <c r="I2561" s="4" t="s">
        <v>121</v>
      </c>
      <c r="J2561" s="4">
        <v>25.8</v>
      </c>
      <c r="K2561" s="4">
        <v>17</v>
      </c>
    </row>
    <row r="2562" spans="1:11">
      <c r="A2562" s="4" t="s">
        <v>162</v>
      </c>
      <c r="B2562" s="4">
        <v>2016</v>
      </c>
      <c r="C2562" s="24">
        <v>42344</v>
      </c>
      <c r="D2562" s="4" t="s">
        <v>5879</v>
      </c>
      <c r="E2562" s="4" t="s">
        <v>595</v>
      </c>
      <c r="F2562" s="4">
        <v>1</v>
      </c>
      <c r="G2562" s="4">
        <v>4</v>
      </c>
      <c r="H2562" s="4" t="s">
        <v>5976</v>
      </c>
      <c r="I2562" s="4" t="s">
        <v>5974</v>
      </c>
      <c r="J2562" s="4">
        <v>35.5</v>
      </c>
      <c r="K2562" s="4">
        <v>17</v>
      </c>
    </row>
    <row r="2563" spans="1:11">
      <c r="A2563" s="4" t="s">
        <v>162</v>
      </c>
      <c r="B2563" s="4">
        <v>2016</v>
      </c>
      <c r="C2563" s="24">
        <v>42344</v>
      </c>
      <c r="D2563" s="4" t="s">
        <v>5879</v>
      </c>
      <c r="E2563" s="4" t="s">
        <v>595</v>
      </c>
      <c r="F2563" s="4">
        <v>1</v>
      </c>
      <c r="G2563" s="4">
        <v>5</v>
      </c>
      <c r="H2563" s="4" t="s">
        <v>5882</v>
      </c>
      <c r="I2563" s="4" t="s">
        <v>123</v>
      </c>
      <c r="J2563" s="4">
        <v>33</v>
      </c>
      <c r="K2563" s="4">
        <v>13</v>
      </c>
    </row>
    <row r="2564" spans="1:11">
      <c r="A2564" s="4" t="s">
        <v>162</v>
      </c>
      <c r="B2564" s="4">
        <v>2016</v>
      </c>
      <c r="C2564" s="24">
        <v>42344</v>
      </c>
      <c r="D2564" s="4" t="s">
        <v>5879</v>
      </c>
      <c r="E2564" s="4" t="s">
        <v>595</v>
      </c>
      <c r="F2564" s="4">
        <v>1</v>
      </c>
      <c r="G2564" s="4">
        <v>6</v>
      </c>
      <c r="H2564" s="4" t="s">
        <v>5969</v>
      </c>
      <c r="I2564" s="4" t="s">
        <v>175</v>
      </c>
      <c r="J2564" s="4">
        <v>30.2</v>
      </c>
      <c r="K2564" s="4">
        <v>17</v>
      </c>
    </row>
    <row r="2565" spans="1:11">
      <c r="A2565" s="4" t="s">
        <v>162</v>
      </c>
      <c r="B2565" s="4">
        <v>2016</v>
      </c>
      <c r="C2565" s="24">
        <v>42344</v>
      </c>
      <c r="D2565" s="4" t="s">
        <v>5879</v>
      </c>
      <c r="E2565" s="4" t="s">
        <v>595</v>
      </c>
      <c r="F2565" s="4">
        <v>2</v>
      </c>
      <c r="G2565" s="4">
        <v>1</v>
      </c>
      <c r="H2565" s="4" t="s">
        <v>5961</v>
      </c>
      <c r="I2565" s="4" t="s">
        <v>36</v>
      </c>
      <c r="J2565" s="4">
        <v>32.200000000000003</v>
      </c>
      <c r="K2565" s="4">
        <v>2</v>
      </c>
    </row>
    <row r="2566" spans="1:11">
      <c r="A2566" s="4" t="s">
        <v>162</v>
      </c>
      <c r="B2566" s="4">
        <v>2016</v>
      </c>
      <c r="C2566" s="24">
        <v>42344</v>
      </c>
      <c r="D2566" s="4" t="s">
        <v>5879</v>
      </c>
      <c r="E2566" s="4" t="s">
        <v>595</v>
      </c>
      <c r="F2566" s="4">
        <v>2</v>
      </c>
      <c r="G2566" s="4">
        <v>2</v>
      </c>
      <c r="H2566" s="4" t="s">
        <v>5964</v>
      </c>
      <c r="I2566" s="4" t="s">
        <v>5965</v>
      </c>
      <c r="J2566" s="4">
        <v>27.5</v>
      </c>
      <c r="K2566" s="4">
        <v>11</v>
      </c>
    </row>
    <row r="2567" spans="1:11">
      <c r="A2567" s="4" t="s">
        <v>162</v>
      </c>
      <c r="B2567" s="4">
        <v>2016</v>
      </c>
      <c r="C2567" s="24">
        <v>42344</v>
      </c>
      <c r="D2567" s="4" t="s">
        <v>5879</v>
      </c>
      <c r="E2567" s="4" t="s">
        <v>595</v>
      </c>
      <c r="F2567" s="4">
        <v>2</v>
      </c>
      <c r="G2567" s="4">
        <v>3</v>
      </c>
      <c r="H2567" s="4" t="s">
        <v>20</v>
      </c>
      <c r="I2567" s="4" t="s">
        <v>21</v>
      </c>
      <c r="J2567" s="4">
        <v>20.3</v>
      </c>
      <c r="K2567" s="4">
        <v>13</v>
      </c>
    </row>
    <row r="2568" spans="1:11">
      <c r="A2568" s="4" t="s">
        <v>162</v>
      </c>
      <c r="B2568" s="4">
        <v>2016</v>
      </c>
      <c r="C2568" s="24">
        <v>42344</v>
      </c>
      <c r="D2568" s="4" t="s">
        <v>5879</v>
      </c>
      <c r="E2568" s="4" t="s">
        <v>595</v>
      </c>
      <c r="F2568" s="4">
        <v>2</v>
      </c>
      <c r="G2568" s="4">
        <v>4</v>
      </c>
      <c r="H2568" s="4" t="s">
        <v>43</v>
      </c>
      <c r="I2568" s="4" t="s">
        <v>44</v>
      </c>
      <c r="J2568" s="4">
        <v>23</v>
      </c>
      <c r="K2568" s="4">
        <v>17</v>
      </c>
    </row>
    <row r="2569" spans="1:11">
      <c r="A2569" s="4" t="s">
        <v>162</v>
      </c>
      <c r="B2569" s="4">
        <v>2016</v>
      </c>
      <c r="C2569" s="24">
        <v>42344</v>
      </c>
      <c r="D2569" s="4" t="s">
        <v>5879</v>
      </c>
      <c r="E2569" s="4" t="s">
        <v>595</v>
      </c>
      <c r="F2569" s="4">
        <v>2</v>
      </c>
      <c r="G2569" s="4">
        <v>5</v>
      </c>
      <c r="H2569" s="4" t="s">
        <v>5931</v>
      </c>
      <c r="I2569" s="4" t="s">
        <v>40</v>
      </c>
      <c r="J2569" s="4">
        <v>24.9</v>
      </c>
      <c r="K2569" s="4">
        <v>21</v>
      </c>
    </row>
    <row r="2570" spans="1:11">
      <c r="A2570" s="4" t="s">
        <v>162</v>
      </c>
      <c r="B2570" s="4">
        <v>2016</v>
      </c>
      <c r="C2570" s="24">
        <v>42344</v>
      </c>
      <c r="D2570" s="4" t="s">
        <v>5879</v>
      </c>
      <c r="E2570" s="4" t="s">
        <v>595</v>
      </c>
      <c r="F2570" s="4">
        <v>2</v>
      </c>
      <c r="G2570" s="4">
        <v>6</v>
      </c>
      <c r="H2570" s="4" t="s">
        <v>5967</v>
      </c>
      <c r="I2570" s="4" t="s">
        <v>5968</v>
      </c>
      <c r="J2570" s="4">
        <v>28.1</v>
      </c>
      <c r="K2570" s="4">
        <v>21</v>
      </c>
    </row>
    <row r="2571" spans="1:11">
      <c r="A2571" s="4" t="s">
        <v>162</v>
      </c>
      <c r="B2571" s="4">
        <v>2016</v>
      </c>
      <c r="C2571" s="24">
        <v>42344</v>
      </c>
      <c r="D2571" s="4" t="s">
        <v>5879</v>
      </c>
      <c r="E2571" s="4" t="s">
        <v>595</v>
      </c>
      <c r="F2571" s="4">
        <v>3</v>
      </c>
      <c r="G2571" s="4">
        <v>1</v>
      </c>
      <c r="H2571" s="4" t="s">
        <v>137</v>
      </c>
      <c r="I2571" s="4" t="s">
        <v>38</v>
      </c>
      <c r="J2571" s="4">
        <v>24.8</v>
      </c>
      <c r="K2571" s="4">
        <v>8</v>
      </c>
    </row>
    <row r="2572" spans="1:11">
      <c r="A2572" s="4" t="s">
        <v>162</v>
      </c>
      <c r="B2572" s="4">
        <v>2016</v>
      </c>
      <c r="C2572" s="24">
        <v>42344</v>
      </c>
      <c r="D2572" s="4" t="s">
        <v>5879</v>
      </c>
      <c r="E2572" s="4" t="s">
        <v>595</v>
      </c>
      <c r="F2572" s="4">
        <v>3</v>
      </c>
      <c r="G2572" s="4">
        <v>2</v>
      </c>
      <c r="H2572" s="4" t="s">
        <v>5930</v>
      </c>
      <c r="I2572" s="4" t="s">
        <v>15</v>
      </c>
      <c r="J2572" s="4">
        <v>25.1</v>
      </c>
      <c r="K2572" s="4">
        <v>7</v>
      </c>
    </row>
    <row r="2573" spans="1:11">
      <c r="A2573" s="4" t="s">
        <v>162</v>
      </c>
      <c r="B2573" s="4">
        <v>2016</v>
      </c>
      <c r="C2573" s="24">
        <v>42344</v>
      </c>
      <c r="D2573" s="4" t="s">
        <v>5879</v>
      </c>
      <c r="E2573" s="4" t="s">
        <v>595</v>
      </c>
      <c r="F2573" s="4">
        <v>3</v>
      </c>
      <c r="G2573" s="4">
        <v>3</v>
      </c>
      <c r="H2573" s="4" t="s">
        <v>34</v>
      </c>
      <c r="I2573" s="4" t="s">
        <v>19</v>
      </c>
      <c r="J2573" s="4">
        <v>28.3</v>
      </c>
      <c r="K2573" s="4">
        <v>10</v>
      </c>
    </row>
    <row r="2574" spans="1:11">
      <c r="A2574" s="4" t="s">
        <v>162</v>
      </c>
      <c r="B2574" s="4">
        <v>2016</v>
      </c>
      <c r="C2574" s="24">
        <v>42344</v>
      </c>
      <c r="D2574" s="4" t="s">
        <v>5879</v>
      </c>
      <c r="E2574" s="4" t="s">
        <v>595</v>
      </c>
      <c r="F2574" s="4">
        <v>3</v>
      </c>
      <c r="G2574" s="4">
        <v>4</v>
      </c>
      <c r="H2574" s="4" t="s">
        <v>138</v>
      </c>
      <c r="I2574" s="4" t="s">
        <v>29</v>
      </c>
      <c r="J2574" s="4">
        <v>26.1</v>
      </c>
      <c r="K2574" s="4">
        <v>12</v>
      </c>
    </row>
    <row r="2575" spans="1:11">
      <c r="A2575" s="4" t="s">
        <v>162</v>
      </c>
      <c r="B2575" s="4">
        <v>2016</v>
      </c>
      <c r="C2575" s="24">
        <v>42344</v>
      </c>
      <c r="D2575" s="4" t="s">
        <v>5879</v>
      </c>
      <c r="E2575" s="4" t="s">
        <v>595</v>
      </c>
      <c r="F2575" s="4">
        <v>3</v>
      </c>
      <c r="G2575" s="4">
        <v>5</v>
      </c>
      <c r="H2575" s="4" t="s">
        <v>150</v>
      </c>
      <c r="I2575" s="4" t="s">
        <v>31</v>
      </c>
      <c r="J2575" s="4">
        <v>27.4</v>
      </c>
      <c r="K2575" s="4">
        <v>4</v>
      </c>
    </row>
    <row r="2576" spans="1:11">
      <c r="A2576" s="4" t="s">
        <v>162</v>
      </c>
      <c r="B2576" s="4">
        <v>2016</v>
      </c>
      <c r="C2576" s="24">
        <v>42344</v>
      </c>
      <c r="D2576" s="4" t="s">
        <v>5879</v>
      </c>
      <c r="E2576" s="4" t="s">
        <v>595</v>
      </c>
      <c r="F2576" s="4">
        <v>3</v>
      </c>
      <c r="G2576" s="4">
        <v>6</v>
      </c>
      <c r="H2576" s="4" t="s">
        <v>142</v>
      </c>
      <c r="I2576" s="4" t="s">
        <v>61</v>
      </c>
      <c r="J2576" s="4">
        <v>23.4</v>
      </c>
      <c r="K2576" s="4">
        <v>9</v>
      </c>
    </row>
    <row r="2577" spans="1:11">
      <c r="A2577" s="4" t="s">
        <v>162</v>
      </c>
      <c r="B2577" s="4">
        <v>2016</v>
      </c>
      <c r="C2577" s="24">
        <v>42344</v>
      </c>
      <c r="D2577" s="4" t="s">
        <v>5879</v>
      </c>
      <c r="E2577" s="4" t="s">
        <v>595</v>
      </c>
      <c r="F2577" s="4">
        <v>4</v>
      </c>
      <c r="G2577" s="4">
        <v>1</v>
      </c>
      <c r="H2577" s="4" t="s">
        <v>80</v>
      </c>
      <c r="I2577" s="4" t="s">
        <v>65</v>
      </c>
      <c r="J2577" s="4">
        <v>28.6</v>
      </c>
      <c r="K2577" s="4">
        <v>5</v>
      </c>
    </row>
    <row r="2578" spans="1:11">
      <c r="A2578" s="4" t="s">
        <v>162</v>
      </c>
      <c r="B2578" s="4">
        <v>2016</v>
      </c>
      <c r="C2578" s="24">
        <v>42344</v>
      </c>
      <c r="D2578" s="4" t="s">
        <v>5879</v>
      </c>
      <c r="E2578" s="4" t="s">
        <v>595</v>
      </c>
      <c r="F2578" s="4">
        <v>4</v>
      </c>
      <c r="G2578" s="4">
        <v>2</v>
      </c>
      <c r="H2578" s="4" t="s">
        <v>5963</v>
      </c>
      <c r="I2578" s="4" t="s">
        <v>5949</v>
      </c>
      <c r="J2578" s="4">
        <v>26.8</v>
      </c>
      <c r="K2578" s="4">
        <v>3</v>
      </c>
    </row>
    <row r="2579" spans="1:11">
      <c r="A2579" s="4" t="s">
        <v>162</v>
      </c>
      <c r="B2579" s="4">
        <v>2016</v>
      </c>
      <c r="C2579" s="24">
        <v>42344</v>
      </c>
      <c r="D2579" s="4" t="s">
        <v>5879</v>
      </c>
      <c r="E2579" s="4" t="s">
        <v>595</v>
      </c>
      <c r="F2579" s="4">
        <v>4</v>
      </c>
      <c r="G2579" s="4">
        <v>3</v>
      </c>
      <c r="H2579" s="4" t="s">
        <v>5977</v>
      </c>
      <c r="I2579" s="4" t="s">
        <v>5978</v>
      </c>
      <c r="J2579" s="4">
        <v>25</v>
      </c>
      <c r="K2579" s="4">
        <v>21</v>
      </c>
    </row>
    <row r="2580" spans="1:11">
      <c r="A2580" s="4" t="s">
        <v>162</v>
      </c>
      <c r="B2580" s="4">
        <v>2016</v>
      </c>
      <c r="C2580" s="24">
        <v>42344</v>
      </c>
      <c r="D2580" s="4" t="s">
        <v>5879</v>
      </c>
      <c r="E2580" s="4" t="s">
        <v>595</v>
      </c>
      <c r="F2580" s="4">
        <v>4</v>
      </c>
      <c r="G2580" s="4">
        <v>4</v>
      </c>
      <c r="H2580" s="4" t="s">
        <v>170</v>
      </c>
      <c r="I2580" s="4" t="s">
        <v>59</v>
      </c>
      <c r="J2580" s="4">
        <v>26.7</v>
      </c>
      <c r="K2580" s="4">
        <v>13</v>
      </c>
    </row>
    <row r="2581" spans="1:11">
      <c r="A2581" s="4" t="s">
        <v>162</v>
      </c>
      <c r="B2581" s="4">
        <v>2016</v>
      </c>
      <c r="C2581" s="24">
        <v>42344</v>
      </c>
      <c r="D2581" s="4" t="s">
        <v>5879</v>
      </c>
      <c r="E2581" s="4" t="s">
        <v>595</v>
      </c>
      <c r="F2581" s="4">
        <v>4</v>
      </c>
      <c r="G2581" s="4">
        <v>5</v>
      </c>
      <c r="H2581" s="4" t="s">
        <v>332</v>
      </c>
      <c r="I2581" s="4" t="s">
        <v>56</v>
      </c>
      <c r="J2581" s="4">
        <v>23.6</v>
      </c>
      <c r="K2581" s="4">
        <v>13</v>
      </c>
    </row>
    <row r="2582" spans="1:11">
      <c r="A2582" s="4" t="s">
        <v>162</v>
      </c>
      <c r="B2582" s="4">
        <v>2016</v>
      </c>
      <c r="C2582" s="24">
        <v>42344</v>
      </c>
      <c r="D2582" s="4" t="s">
        <v>5879</v>
      </c>
      <c r="E2582" s="4" t="s">
        <v>595</v>
      </c>
      <c r="F2582" s="4">
        <v>4</v>
      </c>
      <c r="G2582" s="4">
        <v>6</v>
      </c>
      <c r="H2582" s="4" t="s">
        <v>5979</v>
      </c>
      <c r="I2582" s="4" t="s">
        <v>5980</v>
      </c>
      <c r="J2582" s="4">
        <v>26.9</v>
      </c>
      <c r="K2582" s="4">
        <v>21</v>
      </c>
    </row>
    <row r="2583" spans="1:11">
      <c r="A2583" s="4" t="s">
        <v>162</v>
      </c>
      <c r="B2583" s="4">
        <v>2016</v>
      </c>
      <c r="C2583" s="24">
        <v>42344</v>
      </c>
      <c r="D2583" s="4" t="s">
        <v>5879</v>
      </c>
      <c r="E2583" s="4" t="s">
        <v>5868</v>
      </c>
      <c r="F2583" s="4">
        <v>1</v>
      </c>
      <c r="G2583" s="4">
        <v>1</v>
      </c>
      <c r="H2583" s="4" t="s">
        <v>150</v>
      </c>
      <c r="I2583" s="4" t="s">
        <v>31</v>
      </c>
      <c r="J2583" s="4">
        <v>27.4</v>
      </c>
      <c r="K2583" s="4">
        <v>4</v>
      </c>
    </row>
    <row r="2584" spans="1:11">
      <c r="A2584" s="4" t="s">
        <v>162</v>
      </c>
      <c r="B2584" s="4">
        <v>2016</v>
      </c>
      <c r="C2584" s="24">
        <v>42344</v>
      </c>
      <c r="D2584" s="4" t="s">
        <v>5879</v>
      </c>
      <c r="E2584" s="4" t="s">
        <v>5868</v>
      </c>
      <c r="F2584" s="4">
        <v>1</v>
      </c>
      <c r="G2584" s="4">
        <v>2</v>
      </c>
      <c r="H2584" s="4" t="s">
        <v>170</v>
      </c>
      <c r="I2584" s="4" t="s">
        <v>59</v>
      </c>
      <c r="J2584" s="4">
        <v>26.7</v>
      </c>
      <c r="K2584" s="4">
        <v>13</v>
      </c>
    </row>
    <row r="2585" spans="1:11">
      <c r="A2585" s="4" t="s">
        <v>162</v>
      </c>
      <c r="B2585" s="4">
        <v>2016</v>
      </c>
      <c r="C2585" s="24">
        <v>42344</v>
      </c>
      <c r="D2585" s="4" t="s">
        <v>5879</v>
      </c>
      <c r="E2585" s="4" t="s">
        <v>5868</v>
      </c>
      <c r="F2585" s="4">
        <v>1</v>
      </c>
      <c r="G2585" s="4">
        <v>3</v>
      </c>
      <c r="H2585" s="4" t="s">
        <v>5975</v>
      </c>
      <c r="I2585" s="4" t="s">
        <v>121</v>
      </c>
      <c r="J2585" s="4">
        <v>25.8</v>
      </c>
      <c r="K2585" s="4">
        <v>17</v>
      </c>
    </row>
    <row r="2586" spans="1:11">
      <c r="A2586" s="4" t="s">
        <v>162</v>
      </c>
      <c r="B2586" s="4">
        <v>2016</v>
      </c>
      <c r="C2586" s="24">
        <v>42344</v>
      </c>
      <c r="D2586" s="4" t="s">
        <v>5879</v>
      </c>
      <c r="E2586" s="4" t="s">
        <v>5868</v>
      </c>
      <c r="F2586" s="4">
        <v>1</v>
      </c>
      <c r="G2586" s="4">
        <v>4</v>
      </c>
      <c r="H2586" s="4" t="s">
        <v>5967</v>
      </c>
      <c r="I2586" s="4" t="s">
        <v>5968</v>
      </c>
      <c r="J2586" s="4">
        <v>28.1</v>
      </c>
      <c r="K2586" s="4">
        <v>21</v>
      </c>
    </row>
    <row r="2587" spans="1:11">
      <c r="A2587" s="4" t="s">
        <v>162</v>
      </c>
      <c r="B2587" s="4">
        <v>2016</v>
      </c>
      <c r="C2587" s="24">
        <v>42344</v>
      </c>
      <c r="D2587" s="4" t="s">
        <v>5879</v>
      </c>
      <c r="E2587" s="4" t="s">
        <v>5868</v>
      </c>
      <c r="F2587" s="4">
        <v>2</v>
      </c>
      <c r="G2587" s="4">
        <v>1</v>
      </c>
      <c r="H2587" s="4" t="s">
        <v>138</v>
      </c>
      <c r="I2587" s="4" t="s">
        <v>29</v>
      </c>
      <c r="J2587" s="4">
        <v>26.1</v>
      </c>
      <c r="K2587" s="4">
        <v>12</v>
      </c>
    </row>
    <row r="2588" spans="1:11">
      <c r="A2588" s="4" t="s">
        <v>162</v>
      </c>
      <c r="B2588" s="4">
        <v>2016</v>
      </c>
      <c r="C2588" s="24">
        <v>42344</v>
      </c>
      <c r="D2588" s="4" t="s">
        <v>5879</v>
      </c>
      <c r="E2588" s="4" t="s">
        <v>5868</v>
      </c>
      <c r="F2588" s="4">
        <v>2</v>
      </c>
      <c r="G2588" s="4">
        <v>2</v>
      </c>
      <c r="H2588" s="4" t="s">
        <v>20</v>
      </c>
      <c r="I2588" s="4" t="s">
        <v>21</v>
      </c>
      <c r="J2588" s="4">
        <v>20.3</v>
      </c>
      <c r="K2588" s="4">
        <v>13</v>
      </c>
    </row>
    <row r="2589" spans="1:11">
      <c r="A2589" s="4" t="s">
        <v>162</v>
      </c>
      <c r="B2589" s="4">
        <v>2016</v>
      </c>
      <c r="C2589" s="24">
        <v>42344</v>
      </c>
      <c r="D2589" s="4" t="s">
        <v>5879</v>
      </c>
      <c r="E2589" s="4" t="s">
        <v>5868</v>
      </c>
      <c r="F2589" s="4">
        <v>2</v>
      </c>
      <c r="G2589" s="4">
        <v>3</v>
      </c>
      <c r="H2589" s="4" t="s">
        <v>5969</v>
      </c>
      <c r="I2589" s="4" t="s">
        <v>175</v>
      </c>
      <c r="J2589" s="4">
        <v>30.2</v>
      </c>
      <c r="K2589" s="4">
        <v>17</v>
      </c>
    </row>
    <row r="2590" spans="1:11">
      <c r="A2590" s="4" t="s">
        <v>162</v>
      </c>
      <c r="B2590" s="4">
        <v>2016</v>
      </c>
      <c r="C2590" s="24">
        <v>42344</v>
      </c>
      <c r="D2590" s="4" t="s">
        <v>5879</v>
      </c>
      <c r="E2590" s="4" t="s">
        <v>5868</v>
      </c>
      <c r="F2590" s="4">
        <v>2</v>
      </c>
      <c r="G2590" s="4">
        <v>4</v>
      </c>
      <c r="H2590" s="4" t="s">
        <v>5931</v>
      </c>
      <c r="I2590" s="4" t="s">
        <v>40</v>
      </c>
      <c r="J2590" s="4">
        <v>24.9</v>
      </c>
      <c r="K2590" s="4">
        <v>21</v>
      </c>
    </row>
    <row r="2591" spans="1:11">
      <c r="A2591" s="4" t="s">
        <v>162</v>
      </c>
      <c r="B2591" s="4">
        <v>2016</v>
      </c>
      <c r="C2591" s="24">
        <v>42344</v>
      </c>
      <c r="D2591" s="4" t="s">
        <v>5879</v>
      </c>
      <c r="E2591" s="4" t="s">
        <v>5868</v>
      </c>
      <c r="F2591" s="4">
        <v>3</v>
      </c>
      <c r="G2591" s="4">
        <v>1</v>
      </c>
      <c r="H2591" s="4" t="s">
        <v>34</v>
      </c>
      <c r="I2591" s="4" t="s">
        <v>19</v>
      </c>
      <c r="J2591" s="4">
        <v>28.3</v>
      </c>
      <c r="K2591" s="4">
        <v>10</v>
      </c>
    </row>
    <row r="2592" spans="1:11">
      <c r="A2592" s="4" t="s">
        <v>162</v>
      </c>
      <c r="B2592" s="4">
        <v>2016</v>
      </c>
      <c r="C2592" s="24">
        <v>42344</v>
      </c>
      <c r="D2592" s="4" t="s">
        <v>5879</v>
      </c>
      <c r="E2592" s="4" t="s">
        <v>5868</v>
      </c>
      <c r="F2592" s="4">
        <v>3</v>
      </c>
      <c r="G2592" s="4">
        <v>2</v>
      </c>
      <c r="H2592" s="4" t="s">
        <v>5882</v>
      </c>
      <c r="I2592" s="4" t="s">
        <v>123</v>
      </c>
      <c r="J2592" s="4">
        <v>33</v>
      </c>
      <c r="K2592" s="4">
        <v>13</v>
      </c>
    </row>
    <row r="2593" spans="1:11">
      <c r="A2593" s="4" t="s">
        <v>162</v>
      </c>
      <c r="B2593" s="4">
        <v>2016</v>
      </c>
      <c r="C2593" s="24">
        <v>42344</v>
      </c>
      <c r="D2593" s="4" t="s">
        <v>5879</v>
      </c>
      <c r="E2593" s="4" t="s">
        <v>5868</v>
      </c>
      <c r="F2593" s="4">
        <v>3</v>
      </c>
      <c r="G2593" s="4">
        <v>3</v>
      </c>
      <c r="H2593" s="4" t="s">
        <v>43</v>
      </c>
      <c r="I2593" s="4" t="s">
        <v>44</v>
      </c>
      <c r="J2593" s="4">
        <v>23</v>
      </c>
      <c r="K2593" s="4">
        <v>17</v>
      </c>
    </row>
    <row r="2594" spans="1:11">
      <c r="A2594" s="4" t="s">
        <v>162</v>
      </c>
      <c r="B2594" s="4">
        <v>2016</v>
      </c>
      <c r="C2594" s="24">
        <v>42344</v>
      </c>
      <c r="D2594" s="4" t="s">
        <v>5879</v>
      </c>
      <c r="E2594" s="4" t="s">
        <v>5868</v>
      </c>
      <c r="F2594" s="4">
        <v>3</v>
      </c>
      <c r="G2594" s="4">
        <v>4</v>
      </c>
      <c r="H2594" s="4" t="s">
        <v>5979</v>
      </c>
      <c r="I2594" s="4" t="s">
        <v>5980</v>
      </c>
      <c r="J2594" s="4">
        <v>26.9</v>
      </c>
      <c r="K2594" s="4">
        <v>21</v>
      </c>
    </row>
    <row r="2595" spans="1:11">
      <c r="A2595" s="4" t="s">
        <v>162</v>
      </c>
      <c r="B2595" s="4">
        <v>2016</v>
      </c>
      <c r="C2595" s="24">
        <v>42344</v>
      </c>
      <c r="D2595" s="4" t="s">
        <v>5879</v>
      </c>
      <c r="E2595" s="4" t="s">
        <v>5868</v>
      </c>
      <c r="F2595" s="4">
        <v>4</v>
      </c>
      <c r="G2595" s="4">
        <v>1</v>
      </c>
      <c r="H2595" s="4" t="s">
        <v>142</v>
      </c>
      <c r="I2595" s="4" t="s">
        <v>61</v>
      </c>
      <c r="J2595" s="4">
        <v>23.4</v>
      </c>
      <c r="K2595" s="4">
        <v>9</v>
      </c>
    </row>
    <row r="2596" spans="1:11">
      <c r="A2596" s="4" t="s">
        <v>162</v>
      </c>
      <c r="B2596" s="4">
        <v>2016</v>
      </c>
      <c r="C2596" s="24">
        <v>42344</v>
      </c>
      <c r="D2596" s="4" t="s">
        <v>5879</v>
      </c>
      <c r="E2596" s="4" t="s">
        <v>5868</v>
      </c>
      <c r="F2596" s="4">
        <v>4</v>
      </c>
      <c r="G2596" s="4">
        <v>2</v>
      </c>
      <c r="H2596" s="4" t="s">
        <v>332</v>
      </c>
      <c r="I2596" s="4" t="s">
        <v>56</v>
      </c>
      <c r="J2596" s="4">
        <v>23.6</v>
      </c>
      <c r="K2596" s="4">
        <v>13</v>
      </c>
    </row>
    <row r="2597" spans="1:11">
      <c r="A2597" s="4" t="s">
        <v>162</v>
      </c>
      <c r="B2597" s="4">
        <v>2016</v>
      </c>
      <c r="C2597" s="24">
        <v>42344</v>
      </c>
      <c r="D2597" s="4" t="s">
        <v>5879</v>
      </c>
      <c r="E2597" s="4" t="s">
        <v>5868</v>
      </c>
      <c r="F2597" s="4">
        <v>4</v>
      </c>
      <c r="G2597" s="4">
        <v>3</v>
      </c>
      <c r="H2597" s="4" t="s">
        <v>5976</v>
      </c>
      <c r="I2597" s="4" t="s">
        <v>5974</v>
      </c>
      <c r="J2597" s="4">
        <v>35.5</v>
      </c>
      <c r="K2597" s="4">
        <v>17</v>
      </c>
    </row>
    <row r="2598" spans="1:11">
      <c r="A2598" s="4" t="s">
        <v>162</v>
      </c>
      <c r="B2598" s="4">
        <v>2016</v>
      </c>
      <c r="C2598" s="24">
        <v>42344</v>
      </c>
      <c r="D2598" s="4" t="s">
        <v>5879</v>
      </c>
      <c r="E2598" s="4" t="s">
        <v>5868</v>
      </c>
      <c r="F2598" s="4">
        <v>4</v>
      </c>
      <c r="G2598" s="4">
        <v>4</v>
      </c>
      <c r="H2598" s="4" t="s">
        <v>5977</v>
      </c>
      <c r="I2598" s="4" t="s">
        <v>5978</v>
      </c>
      <c r="J2598" s="4">
        <v>25</v>
      </c>
      <c r="K2598" s="4">
        <v>21</v>
      </c>
    </row>
    <row r="2599" spans="1:11">
      <c r="A2599" s="4" t="s">
        <v>162</v>
      </c>
      <c r="B2599" s="4">
        <v>2016</v>
      </c>
      <c r="C2599" s="24">
        <v>42344</v>
      </c>
      <c r="D2599" s="4" t="s">
        <v>5879</v>
      </c>
      <c r="E2599" s="4" t="s">
        <v>5869</v>
      </c>
      <c r="F2599" s="4">
        <v>1</v>
      </c>
      <c r="G2599" s="4">
        <v>1</v>
      </c>
      <c r="H2599" s="4" t="s">
        <v>80</v>
      </c>
      <c r="I2599" s="4" t="s">
        <v>65</v>
      </c>
      <c r="J2599" s="4">
        <v>28.6</v>
      </c>
      <c r="K2599" s="4">
        <v>5</v>
      </c>
    </row>
    <row r="2600" spans="1:11">
      <c r="A2600" s="4" t="s">
        <v>162</v>
      </c>
      <c r="B2600" s="4">
        <v>2016</v>
      </c>
      <c r="C2600" s="24">
        <v>42344</v>
      </c>
      <c r="D2600" s="4" t="s">
        <v>5879</v>
      </c>
      <c r="E2600" s="4" t="s">
        <v>5869</v>
      </c>
      <c r="F2600" s="4">
        <v>1</v>
      </c>
      <c r="G2600" s="4">
        <v>2</v>
      </c>
      <c r="H2600" s="4" t="s">
        <v>5946</v>
      </c>
      <c r="I2600" s="4" t="s">
        <v>5954</v>
      </c>
      <c r="J2600" s="4">
        <v>29.8</v>
      </c>
      <c r="K2600" s="4">
        <v>1</v>
      </c>
    </row>
    <row r="2601" spans="1:11">
      <c r="A2601" s="4" t="s">
        <v>162</v>
      </c>
      <c r="B2601" s="4">
        <v>2016</v>
      </c>
      <c r="C2601" s="24">
        <v>42344</v>
      </c>
      <c r="D2601" s="4" t="s">
        <v>5879</v>
      </c>
      <c r="E2601" s="4" t="s">
        <v>5869</v>
      </c>
      <c r="F2601" s="4">
        <v>1</v>
      </c>
      <c r="G2601" s="4">
        <v>3</v>
      </c>
      <c r="H2601" s="4" t="s">
        <v>150</v>
      </c>
      <c r="I2601" s="4" t="s">
        <v>31</v>
      </c>
      <c r="J2601" s="4">
        <v>27.4</v>
      </c>
      <c r="K2601" s="4">
        <v>4</v>
      </c>
    </row>
    <row r="2602" spans="1:11">
      <c r="A2602" s="4" t="s">
        <v>162</v>
      </c>
      <c r="B2602" s="4">
        <v>2016</v>
      </c>
      <c r="C2602" s="24">
        <v>42344</v>
      </c>
      <c r="D2602" s="4" t="s">
        <v>5879</v>
      </c>
      <c r="E2602" s="4" t="s">
        <v>5869</v>
      </c>
      <c r="F2602" s="4">
        <v>1</v>
      </c>
      <c r="G2602" s="4">
        <v>4</v>
      </c>
      <c r="H2602" s="4" t="s">
        <v>5964</v>
      </c>
      <c r="I2602" s="4" t="s">
        <v>5965</v>
      </c>
      <c r="J2602" s="4">
        <v>27.5</v>
      </c>
      <c r="K2602" s="4">
        <v>11</v>
      </c>
    </row>
    <row r="2603" spans="1:11">
      <c r="A2603" s="4" t="s">
        <v>162</v>
      </c>
      <c r="B2603" s="4">
        <v>2016</v>
      </c>
      <c r="C2603" s="24">
        <v>42344</v>
      </c>
      <c r="D2603" s="4" t="s">
        <v>5879</v>
      </c>
      <c r="E2603" s="4" t="s">
        <v>5869</v>
      </c>
      <c r="F2603" s="4">
        <v>1</v>
      </c>
      <c r="G2603" s="4">
        <v>5</v>
      </c>
      <c r="H2603" s="4" t="s">
        <v>5930</v>
      </c>
      <c r="I2603" s="4" t="s">
        <v>15</v>
      </c>
      <c r="J2603" s="4">
        <v>25.1</v>
      </c>
      <c r="K2603" s="4">
        <v>7</v>
      </c>
    </row>
    <row r="2604" spans="1:11">
      <c r="A2604" s="4" t="s">
        <v>162</v>
      </c>
      <c r="B2604" s="4">
        <v>2016</v>
      </c>
      <c r="C2604" s="24">
        <v>42344</v>
      </c>
      <c r="D2604" s="4" t="s">
        <v>5879</v>
      </c>
      <c r="E2604" s="4" t="s">
        <v>5869</v>
      </c>
      <c r="F2604" s="4">
        <v>1</v>
      </c>
      <c r="G2604" s="4">
        <v>6</v>
      </c>
      <c r="H2604" s="4" t="s">
        <v>142</v>
      </c>
      <c r="I2604" s="4" t="s">
        <v>61</v>
      </c>
      <c r="J2604" s="4">
        <v>23.4</v>
      </c>
      <c r="K2604" s="4">
        <v>9</v>
      </c>
    </row>
    <row r="2605" spans="1:11">
      <c r="A2605" s="4" t="s">
        <v>162</v>
      </c>
      <c r="B2605" s="4">
        <v>2016</v>
      </c>
      <c r="C2605" s="24">
        <v>42344</v>
      </c>
      <c r="D2605" s="4" t="s">
        <v>5879</v>
      </c>
      <c r="E2605" s="4" t="s">
        <v>5869</v>
      </c>
      <c r="F2605" s="4">
        <v>2</v>
      </c>
      <c r="G2605" s="4">
        <v>1</v>
      </c>
      <c r="H2605" s="4" t="s">
        <v>5961</v>
      </c>
      <c r="I2605" s="4" t="s">
        <v>36</v>
      </c>
      <c r="J2605" s="4">
        <v>32.200000000000003</v>
      </c>
      <c r="K2605" s="4">
        <v>2</v>
      </c>
    </row>
    <row r="2606" spans="1:11">
      <c r="A2606" s="4" t="s">
        <v>162</v>
      </c>
      <c r="B2606" s="4">
        <v>2016</v>
      </c>
      <c r="C2606" s="24">
        <v>42344</v>
      </c>
      <c r="D2606" s="4" t="s">
        <v>5879</v>
      </c>
      <c r="E2606" s="4" t="s">
        <v>5869</v>
      </c>
      <c r="F2606" s="4">
        <v>2</v>
      </c>
      <c r="G2606" s="4">
        <v>2</v>
      </c>
      <c r="H2606" s="4" t="s">
        <v>5963</v>
      </c>
      <c r="I2606" s="4" t="s">
        <v>5949</v>
      </c>
      <c r="J2606" s="4">
        <v>26.8</v>
      </c>
      <c r="K2606" s="4">
        <v>3</v>
      </c>
    </row>
    <row r="2607" spans="1:11">
      <c r="A2607" s="4" t="s">
        <v>162</v>
      </c>
      <c r="B2607" s="4">
        <v>2016</v>
      </c>
      <c r="C2607" s="24">
        <v>42344</v>
      </c>
      <c r="D2607" s="4" t="s">
        <v>5879</v>
      </c>
      <c r="E2607" s="4" t="s">
        <v>5869</v>
      </c>
      <c r="F2607" s="4">
        <v>2</v>
      </c>
      <c r="G2607" s="4">
        <v>3</v>
      </c>
      <c r="H2607" s="4" t="s">
        <v>178</v>
      </c>
      <c r="I2607" s="4" t="s">
        <v>159</v>
      </c>
      <c r="J2607" s="4">
        <v>23.9</v>
      </c>
      <c r="K2607" s="4">
        <v>6</v>
      </c>
    </row>
    <row r="2608" spans="1:11">
      <c r="A2608" s="4" t="s">
        <v>162</v>
      </c>
      <c r="B2608" s="4">
        <v>2016</v>
      </c>
      <c r="C2608" s="24">
        <v>42344</v>
      </c>
      <c r="D2608" s="4" t="s">
        <v>5879</v>
      </c>
      <c r="E2608" s="4" t="s">
        <v>5869</v>
      </c>
      <c r="F2608" s="4">
        <v>2</v>
      </c>
      <c r="G2608" s="4">
        <v>4</v>
      </c>
      <c r="H2608" s="4" t="s">
        <v>34</v>
      </c>
      <c r="I2608" s="4" t="s">
        <v>19</v>
      </c>
      <c r="J2608" s="4">
        <v>28.3</v>
      </c>
      <c r="K2608" s="4">
        <v>10</v>
      </c>
    </row>
    <row r="2609" spans="1:11">
      <c r="A2609" s="4" t="s">
        <v>162</v>
      </c>
      <c r="B2609" s="4">
        <v>2016</v>
      </c>
      <c r="C2609" s="24">
        <v>42344</v>
      </c>
      <c r="D2609" s="4" t="s">
        <v>5879</v>
      </c>
      <c r="E2609" s="4" t="s">
        <v>5869</v>
      </c>
      <c r="F2609" s="4">
        <v>2</v>
      </c>
      <c r="G2609" s="4">
        <v>5</v>
      </c>
      <c r="H2609" s="4" t="s">
        <v>138</v>
      </c>
      <c r="I2609" s="4" t="s">
        <v>29</v>
      </c>
      <c r="J2609" s="4">
        <v>26.1</v>
      </c>
      <c r="K2609" s="4">
        <v>12</v>
      </c>
    </row>
    <row r="2610" spans="1:11">
      <c r="A2610" s="4" t="s">
        <v>162</v>
      </c>
      <c r="B2610" s="4">
        <v>2016</v>
      </c>
      <c r="C2610" s="24">
        <v>42344</v>
      </c>
      <c r="D2610" s="4" t="s">
        <v>5879</v>
      </c>
      <c r="E2610" s="4" t="s">
        <v>5869</v>
      </c>
      <c r="F2610" s="4">
        <v>2</v>
      </c>
      <c r="G2610" s="4">
        <v>6</v>
      </c>
      <c r="H2610" s="4" t="s">
        <v>137</v>
      </c>
      <c r="I2610" s="4" t="s">
        <v>38</v>
      </c>
      <c r="J2610" s="4">
        <v>24.8</v>
      </c>
      <c r="K2610" s="4">
        <v>8</v>
      </c>
    </row>
    <row r="2611" spans="1:11">
      <c r="A2611" s="4" t="s">
        <v>162</v>
      </c>
      <c r="B2611" s="4">
        <v>2016</v>
      </c>
      <c r="C2611" s="24">
        <v>42344</v>
      </c>
      <c r="D2611" s="4" t="s">
        <v>5879</v>
      </c>
      <c r="E2611" s="4" t="s">
        <v>383</v>
      </c>
      <c r="F2611" s="4">
        <v>1</v>
      </c>
      <c r="G2611" s="4">
        <v>1</v>
      </c>
      <c r="H2611" s="4" t="s">
        <v>5946</v>
      </c>
      <c r="I2611" s="4" t="s">
        <v>5954</v>
      </c>
      <c r="J2611" s="4">
        <v>29.8</v>
      </c>
      <c r="K2611" s="4">
        <v>1</v>
      </c>
    </row>
    <row r="2612" spans="1:11">
      <c r="A2612" s="4" t="s">
        <v>162</v>
      </c>
      <c r="B2612" s="4">
        <v>2016</v>
      </c>
      <c r="C2612" s="24">
        <v>42344</v>
      </c>
      <c r="D2612" s="4" t="s">
        <v>5879</v>
      </c>
      <c r="E2612" s="4" t="s">
        <v>383</v>
      </c>
      <c r="F2612" s="4">
        <v>1</v>
      </c>
      <c r="G2612" s="4">
        <v>2</v>
      </c>
      <c r="H2612" s="4" t="s">
        <v>5961</v>
      </c>
      <c r="I2612" s="4" t="s">
        <v>36</v>
      </c>
      <c r="J2612" s="4">
        <v>32.200000000000003</v>
      </c>
      <c r="K2612" s="4">
        <v>2</v>
      </c>
    </row>
    <row r="2613" spans="1:11">
      <c r="A2613" s="4" t="s">
        <v>162</v>
      </c>
      <c r="B2613" s="4">
        <v>2016</v>
      </c>
      <c r="C2613" s="24">
        <v>42344</v>
      </c>
      <c r="D2613" s="4" t="s">
        <v>5879</v>
      </c>
      <c r="E2613" s="4" t="s">
        <v>383</v>
      </c>
      <c r="F2613" s="4">
        <v>1</v>
      </c>
      <c r="G2613" s="4">
        <v>3</v>
      </c>
      <c r="H2613" s="4" t="s">
        <v>5963</v>
      </c>
      <c r="I2613" s="4" t="s">
        <v>5949</v>
      </c>
      <c r="J2613" s="4">
        <v>26.8</v>
      </c>
      <c r="K2613" s="4">
        <v>3</v>
      </c>
    </row>
    <row r="2614" spans="1:11">
      <c r="A2614" s="4" t="s">
        <v>162</v>
      </c>
      <c r="B2614" s="4">
        <v>2016</v>
      </c>
      <c r="C2614" s="24">
        <v>42344</v>
      </c>
      <c r="D2614" s="4" t="s">
        <v>5879</v>
      </c>
      <c r="E2614" s="4" t="s">
        <v>383</v>
      </c>
      <c r="F2614" s="4">
        <v>1</v>
      </c>
      <c r="G2614" s="4">
        <v>4</v>
      </c>
      <c r="H2614" s="4" t="s">
        <v>150</v>
      </c>
      <c r="I2614" s="4" t="s">
        <v>31</v>
      </c>
      <c r="J2614" s="4">
        <v>27.4</v>
      </c>
      <c r="K2614" s="4">
        <v>4</v>
      </c>
    </row>
    <row r="2615" spans="1:11">
      <c r="A2615" s="4" t="s">
        <v>162</v>
      </c>
      <c r="B2615" s="4">
        <v>2016</v>
      </c>
      <c r="C2615" s="24">
        <v>42344</v>
      </c>
      <c r="D2615" s="4" t="s">
        <v>5879</v>
      </c>
      <c r="E2615" s="4" t="s">
        <v>383</v>
      </c>
      <c r="F2615" s="4">
        <v>1</v>
      </c>
      <c r="G2615" s="4">
        <v>5</v>
      </c>
      <c r="H2615" s="4" t="s">
        <v>80</v>
      </c>
      <c r="I2615" s="4" t="s">
        <v>65</v>
      </c>
      <c r="J2615" s="4">
        <v>28.6</v>
      </c>
      <c r="K2615" s="4">
        <v>5</v>
      </c>
    </row>
    <row r="2616" spans="1:11">
      <c r="A2616" s="4" t="s">
        <v>162</v>
      </c>
      <c r="B2616" s="4">
        <v>2016</v>
      </c>
      <c r="C2616" s="24">
        <v>42344</v>
      </c>
      <c r="D2616" s="4" t="s">
        <v>5879</v>
      </c>
      <c r="E2616" s="4" t="s">
        <v>383</v>
      </c>
      <c r="F2616" s="4">
        <v>1</v>
      </c>
      <c r="G2616" s="4">
        <v>6</v>
      </c>
      <c r="H2616" s="4" t="s">
        <v>178</v>
      </c>
      <c r="I2616" s="4" t="s">
        <v>159</v>
      </c>
      <c r="J2616" s="4">
        <v>23.9</v>
      </c>
      <c r="K2616" s="4">
        <v>6</v>
      </c>
    </row>
    <row r="2617" spans="1:11">
      <c r="A2617" s="4" t="s">
        <v>162</v>
      </c>
      <c r="B2617" s="4">
        <v>2016</v>
      </c>
      <c r="C2617" s="24">
        <v>42344</v>
      </c>
      <c r="D2617" s="4" t="s">
        <v>5879</v>
      </c>
      <c r="E2617" s="4" t="s">
        <v>383</v>
      </c>
      <c r="F2617" s="4">
        <v>2</v>
      </c>
      <c r="G2617" s="4">
        <v>1</v>
      </c>
      <c r="H2617" s="4" t="s">
        <v>5930</v>
      </c>
      <c r="I2617" s="4" t="s">
        <v>15</v>
      </c>
      <c r="J2617" s="4">
        <v>25.1</v>
      </c>
      <c r="K2617" s="4">
        <v>7</v>
      </c>
    </row>
    <row r="2618" spans="1:11">
      <c r="A2618" s="4" t="s">
        <v>162</v>
      </c>
      <c r="B2618" s="4">
        <v>2016</v>
      </c>
      <c r="C2618" s="24">
        <v>42344</v>
      </c>
      <c r="D2618" s="4" t="s">
        <v>5879</v>
      </c>
      <c r="E2618" s="4" t="s">
        <v>383</v>
      </c>
      <c r="F2618" s="4">
        <v>2</v>
      </c>
      <c r="G2618" s="4">
        <v>2</v>
      </c>
      <c r="H2618" s="4" t="s">
        <v>137</v>
      </c>
      <c r="I2618" s="4" t="s">
        <v>38</v>
      </c>
      <c r="J2618" s="4">
        <v>24.8</v>
      </c>
      <c r="K2618" s="4">
        <v>8</v>
      </c>
    </row>
    <row r="2619" spans="1:11">
      <c r="A2619" s="4" t="s">
        <v>162</v>
      </c>
      <c r="B2619" s="4">
        <v>2016</v>
      </c>
      <c r="C2619" s="24">
        <v>42344</v>
      </c>
      <c r="D2619" s="4" t="s">
        <v>5879</v>
      </c>
      <c r="E2619" s="4" t="s">
        <v>383</v>
      </c>
      <c r="F2619" s="4">
        <v>2</v>
      </c>
      <c r="G2619" s="4">
        <v>3</v>
      </c>
      <c r="H2619" s="4" t="s">
        <v>142</v>
      </c>
      <c r="I2619" s="4" t="s">
        <v>61</v>
      </c>
      <c r="J2619" s="4">
        <v>23.4</v>
      </c>
      <c r="K2619" s="4">
        <v>9</v>
      </c>
    </row>
    <row r="2620" spans="1:11">
      <c r="A2620" s="4" t="s">
        <v>162</v>
      </c>
      <c r="B2620" s="4">
        <v>2016</v>
      </c>
      <c r="C2620" s="24">
        <v>42344</v>
      </c>
      <c r="D2620" s="4" t="s">
        <v>5879</v>
      </c>
      <c r="E2620" s="4" t="s">
        <v>383</v>
      </c>
      <c r="F2620" s="4">
        <v>2</v>
      </c>
      <c r="G2620" s="4">
        <v>4</v>
      </c>
      <c r="H2620" s="4" t="s">
        <v>34</v>
      </c>
      <c r="I2620" s="4" t="s">
        <v>19</v>
      </c>
      <c r="J2620" s="4">
        <v>28.3</v>
      </c>
      <c r="K2620" s="4">
        <v>10</v>
      </c>
    </row>
    <row r="2621" spans="1:11">
      <c r="A2621" s="4" t="s">
        <v>162</v>
      </c>
      <c r="B2621" s="4">
        <v>2016</v>
      </c>
      <c r="C2621" s="24">
        <v>42344</v>
      </c>
      <c r="D2621" s="4" t="s">
        <v>5879</v>
      </c>
      <c r="E2621" s="4" t="s">
        <v>383</v>
      </c>
      <c r="F2621" s="4">
        <v>2</v>
      </c>
      <c r="G2621" s="4">
        <v>5</v>
      </c>
      <c r="H2621" s="4" t="s">
        <v>5964</v>
      </c>
      <c r="I2621" s="4" t="s">
        <v>5965</v>
      </c>
      <c r="J2621" s="4">
        <v>27.5</v>
      </c>
      <c r="K2621" s="4">
        <v>11</v>
      </c>
    </row>
    <row r="2622" spans="1:11">
      <c r="A2622" s="4" t="s">
        <v>162</v>
      </c>
      <c r="B2622" s="4">
        <v>2016</v>
      </c>
      <c r="C2622" s="24">
        <v>42344</v>
      </c>
      <c r="D2622" s="4" t="s">
        <v>5879</v>
      </c>
      <c r="E2622" s="4" t="s">
        <v>383</v>
      </c>
      <c r="F2622" s="4">
        <v>2</v>
      </c>
      <c r="G2622" s="4">
        <v>6</v>
      </c>
      <c r="H2622" s="4" t="s">
        <v>138</v>
      </c>
      <c r="I2622" s="4" t="s">
        <v>29</v>
      </c>
      <c r="J2622" s="4">
        <v>26.1</v>
      </c>
      <c r="K2622" s="4">
        <v>12</v>
      </c>
    </row>
    <row r="2623" spans="1:11">
      <c r="A2623" s="4" t="s">
        <v>71</v>
      </c>
      <c r="B2623" s="4">
        <v>2016</v>
      </c>
      <c r="C2623" s="24">
        <v>42309</v>
      </c>
      <c r="D2623" s="4" t="s">
        <v>5879</v>
      </c>
      <c r="E2623" s="4" t="s">
        <v>595</v>
      </c>
      <c r="F2623" s="4">
        <v>1</v>
      </c>
      <c r="G2623" s="4">
        <v>1</v>
      </c>
      <c r="H2623" s="4" t="s">
        <v>80</v>
      </c>
      <c r="I2623" s="4" t="s">
        <v>65</v>
      </c>
      <c r="J2623" s="4">
        <v>28.5</v>
      </c>
      <c r="K2623" s="4">
        <v>5</v>
      </c>
    </row>
    <row r="2624" spans="1:11">
      <c r="A2624" s="4" t="s">
        <v>71</v>
      </c>
      <c r="B2624" s="4">
        <v>2016</v>
      </c>
      <c r="C2624" s="24">
        <v>42309</v>
      </c>
      <c r="D2624" s="4" t="s">
        <v>5879</v>
      </c>
      <c r="E2624" s="4" t="s">
        <v>595</v>
      </c>
      <c r="F2624" s="4">
        <v>1</v>
      </c>
      <c r="G2624" s="4">
        <v>2</v>
      </c>
      <c r="H2624" s="4" t="s">
        <v>5946</v>
      </c>
      <c r="I2624" s="4" t="s">
        <v>5954</v>
      </c>
      <c r="J2624" s="4">
        <v>29.7</v>
      </c>
      <c r="K2624" s="4">
        <v>2</v>
      </c>
    </row>
    <row r="2625" spans="1:11">
      <c r="A2625" s="4" t="s">
        <v>71</v>
      </c>
      <c r="B2625" s="4">
        <v>2016</v>
      </c>
      <c r="C2625" s="24">
        <v>42309</v>
      </c>
      <c r="D2625" s="4" t="s">
        <v>5879</v>
      </c>
      <c r="E2625" s="4" t="s">
        <v>595</v>
      </c>
      <c r="F2625" s="4">
        <v>1</v>
      </c>
      <c r="G2625" s="4">
        <v>3</v>
      </c>
      <c r="H2625" s="4" t="s">
        <v>119</v>
      </c>
      <c r="I2625" s="4" t="s">
        <v>21</v>
      </c>
      <c r="J2625" s="4">
        <v>24.6</v>
      </c>
      <c r="K2625" s="4">
        <v>27</v>
      </c>
    </row>
    <row r="2626" spans="1:11">
      <c r="A2626" s="4" t="s">
        <v>71</v>
      </c>
      <c r="B2626" s="4">
        <v>2016</v>
      </c>
      <c r="C2626" s="24">
        <v>42309</v>
      </c>
      <c r="D2626" s="4" t="s">
        <v>5879</v>
      </c>
      <c r="E2626" s="4" t="s">
        <v>595</v>
      </c>
      <c r="F2626" s="4">
        <v>1</v>
      </c>
      <c r="G2626" s="4">
        <v>4</v>
      </c>
      <c r="H2626" s="4" t="s">
        <v>178</v>
      </c>
      <c r="I2626" s="4" t="s">
        <v>159</v>
      </c>
      <c r="J2626" s="4">
        <v>23.8</v>
      </c>
      <c r="K2626" s="4">
        <v>17</v>
      </c>
    </row>
    <row r="2627" spans="1:11">
      <c r="A2627" s="4" t="s">
        <v>71</v>
      </c>
      <c r="B2627" s="4">
        <v>2016</v>
      </c>
      <c r="C2627" s="24">
        <v>42309</v>
      </c>
      <c r="D2627" s="4" t="s">
        <v>5879</v>
      </c>
      <c r="E2627" s="4" t="s">
        <v>595</v>
      </c>
      <c r="F2627" s="4">
        <v>1</v>
      </c>
      <c r="G2627" s="4">
        <v>5</v>
      </c>
      <c r="H2627" s="4" t="s">
        <v>5970</v>
      </c>
      <c r="I2627" s="4" t="s">
        <v>5971</v>
      </c>
      <c r="J2627" s="4">
        <v>29.3</v>
      </c>
      <c r="K2627" s="4">
        <v>21</v>
      </c>
    </row>
    <row r="2628" spans="1:11">
      <c r="A2628" s="4" t="s">
        <v>71</v>
      </c>
      <c r="B2628" s="4">
        <v>2016</v>
      </c>
      <c r="C2628" s="24">
        <v>42309</v>
      </c>
      <c r="D2628" s="4" t="s">
        <v>5879</v>
      </c>
      <c r="E2628" s="4" t="s">
        <v>595</v>
      </c>
      <c r="F2628" s="4">
        <v>1</v>
      </c>
      <c r="G2628" s="4">
        <v>6</v>
      </c>
      <c r="H2628" s="4" t="s">
        <v>332</v>
      </c>
      <c r="I2628" s="4" t="s">
        <v>56</v>
      </c>
      <c r="J2628" s="4">
        <v>23.5</v>
      </c>
      <c r="K2628" s="4">
        <v>21</v>
      </c>
    </row>
    <row r="2629" spans="1:11">
      <c r="A2629" s="4" t="s">
        <v>71</v>
      </c>
      <c r="B2629" s="4">
        <v>2016</v>
      </c>
      <c r="C2629" s="24">
        <v>42309</v>
      </c>
      <c r="D2629" s="4" t="s">
        <v>5879</v>
      </c>
      <c r="E2629" s="4" t="s">
        <v>595</v>
      </c>
      <c r="F2629" s="4">
        <v>2</v>
      </c>
      <c r="G2629" s="4">
        <v>1</v>
      </c>
      <c r="H2629" s="4" t="s">
        <v>5882</v>
      </c>
      <c r="I2629" s="4" t="s">
        <v>123</v>
      </c>
      <c r="J2629" s="4">
        <v>32.9</v>
      </c>
      <c r="K2629" s="4">
        <v>8</v>
      </c>
    </row>
    <row r="2630" spans="1:11">
      <c r="A2630" s="4" t="s">
        <v>71</v>
      </c>
      <c r="B2630" s="4">
        <v>2016</v>
      </c>
      <c r="C2630" s="24">
        <v>42309</v>
      </c>
      <c r="D2630" s="4" t="s">
        <v>5879</v>
      </c>
      <c r="E2630" s="4" t="s">
        <v>595</v>
      </c>
      <c r="F2630" s="4">
        <v>2</v>
      </c>
      <c r="G2630" s="4">
        <v>2</v>
      </c>
      <c r="H2630" s="4" t="s">
        <v>150</v>
      </c>
      <c r="I2630" s="4" t="s">
        <v>31</v>
      </c>
      <c r="J2630" s="4">
        <v>27.3</v>
      </c>
      <c r="K2630" s="4">
        <v>12</v>
      </c>
    </row>
    <row r="2631" spans="1:11">
      <c r="A2631" s="4" t="s">
        <v>71</v>
      </c>
      <c r="B2631" s="4">
        <v>2016</v>
      </c>
      <c r="C2631" s="24">
        <v>42309</v>
      </c>
      <c r="D2631" s="4" t="s">
        <v>5879</v>
      </c>
      <c r="E2631" s="4" t="s">
        <v>595</v>
      </c>
      <c r="F2631" s="4">
        <v>2</v>
      </c>
      <c r="G2631" s="4">
        <v>3</v>
      </c>
      <c r="H2631" s="4" t="s">
        <v>34</v>
      </c>
      <c r="I2631" s="4" t="s">
        <v>19</v>
      </c>
      <c r="J2631" s="4">
        <v>28.2</v>
      </c>
      <c r="K2631" s="4">
        <v>17</v>
      </c>
    </row>
    <row r="2632" spans="1:11">
      <c r="A2632" s="4" t="s">
        <v>71</v>
      </c>
      <c r="B2632" s="4">
        <v>2016</v>
      </c>
      <c r="C2632" s="24">
        <v>42309</v>
      </c>
      <c r="D2632" s="4" t="s">
        <v>5879</v>
      </c>
      <c r="E2632" s="4" t="s">
        <v>595</v>
      </c>
      <c r="F2632" s="4">
        <v>2</v>
      </c>
      <c r="G2632" s="4">
        <v>4</v>
      </c>
      <c r="H2632" s="4" t="s">
        <v>5969</v>
      </c>
      <c r="I2632" s="4" t="s">
        <v>175</v>
      </c>
      <c r="J2632" s="4">
        <v>30.1</v>
      </c>
      <c r="K2632" s="4">
        <v>13</v>
      </c>
    </row>
    <row r="2633" spans="1:11">
      <c r="A2633" s="4" t="s">
        <v>71</v>
      </c>
      <c r="B2633" s="4">
        <v>2016</v>
      </c>
      <c r="C2633" s="24">
        <v>42309</v>
      </c>
      <c r="D2633" s="4" t="s">
        <v>5879</v>
      </c>
      <c r="E2633" s="4" t="s">
        <v>595</v>
      </c>
      <c r="F2633" s="4">
        <v>2</v>
      </c>
      <c r="G2633" s="4">
        <v>5</v>
      </c>
      <c r="H2633" s="4" t="s">
        <v>5979</v>
      </c>
      <c r="I2633" s="4" t="s">
        <v>5980</v>
      </c>
      <c r="J2633" s="4">
        <v>26.8</v>
      </c>
      <c r="K2633" s="4">
        <v>24</v>
      </c>
    </row>
    <row r="2634" spans="1:11">
      <c r="A2634" s="4" t="s">
        <v>71</v>
      </c>
      <c r="B2634" s="4">
        <v>2016</v>
      </c>
      <c r="C2634" s="24">
        <v>42309</v>
      </c>
      <c r="D2634" s="4" t="s">
        <v>5879</v>
      </c>
      <c r="E2634" s="4" t="s">
        <v>595</v>
      </c>
      <c r="F2634" s="4">
        <v>2</v>
      </c>
      <c r="G2634" s="4">
        <v>6</v>
      </c>
      <c r="H2634" s="4" t="s">
        <v>157</v>
      </c>
      <c r="I2634" s="4" t="s">
        <v>38</v>
      </c>
      <c r="J2634" s="4">
        <v>24.9</v>
      </c>
      <c r="K2634" s="4">
        <v>10</v>
      </c>
    </row>
    <row r="2635" spans="1:11">
      <c r="A2635" s="4" t="s">
        <v>71</v>
      </c>
      <c r="B2635" s="4">
        <v>2016</v>
      </c>
      <c r="C2635" s="24">
        <v>42309</v>
      </c>
      <c r="D2635" s="4" t="s">
        <v>5879</v>
      </c>
      <c r="E2635" s="4" t="s">
        <v>595</v>
      </c>
      <c r="F2635" s="4">
        <v>2</v>
      </c>
      <c r="G2635" s="4">
        <v>7</v>
      </c>
      <c r="H2635" s="4" t="s">
        <v>137</v>
      </c>
      <c r="I2635" s="4" t="s">
        <v>38</v>
      </c>
      <c r="J2635" s="4">
        <v>24.7</v>
      </c>
      <c r="K2635" s="4">
        <v>6</v>
      </c>
    </row>
    <row r="2636" spans="1:11">
      <c r="A2636" s="4" t="s">
        <v>71</v>
      </c>
      <c r="B2636" s="4">
        <v>2016</v>
      </c>
      <c r="C2636" s="24">
        <v>42309</v>
      </c>
      <c r="D2636" s="4" t="s">
        <v>5879</v>
      </c>
      <c r="E2636" s="4" t="s">
        <v>595</v>
      </c>
      <c r="F2636" s="4">
        <v>3</v>
      </c>
      <c r="G2636" s="4">
        <v>1</v>
      </c>
      <c r="H2636" s="4" t="s">
        <v>167</v>
      </c>
      <c r="I2636" s="4" t="s">
        <v>121</v>
      </c>
      <c r="J2636" s="4">
        <v>22.9</v>
      </c>
      <c r="K2636" s="4">
        <v>3</v>
      </c>
    </row>
    <row r="2637" spans="1:11">
      <c r="A2637" s="4" t="s">
        <v>71</v>
      </c>
      <c r="B2637" s="4">
        <v>2016</v>
      </c>
      <c r="C2637" s="24">
        <v>42309</v>
      </c>
      <c r="D2637" s="4" t="s">
        <v>5879</v>
      </c>
      <c r="E2637" s="4" t="s">
        <v>595</v>
      </c>
      <c r="F2637" s="4">
        <v>3</v>
      </c>
      <c r="G2637" s="4">
        <v>2</v>
      </c>
      <c r="H2637" s="4" t="s">
        <v>5931</v>
      </c>
      <c r="I2637" s="4" t="s">
        <v>40</v>
      </c>
      <c r="J2637" s="4">
        <v>24.8</v>
      </c>
      <c r="K2637" s="4">
        <v>11</v>
      </c>
    </row>
    <row r="2638" spans="1:11">
      <c r="A2638" s="4" t="s">
        <v>71</v>
      </c>
      <c r="B2638" s="4">
        <v>2016</v>
      </c>
      <c r="C2638" s="24">
        <v>42309</v>
      </c>
      <c r="D2638" s="4" t="s">
        <v>5879</v>
      </c>
      <c r="E2638" s="4" t="s">
        <v>595</v>
      </c>
      <c r="F2638" s="4">
        <v>3</v>
      </c>
      <c r="G2638" s="4">
        <v>3</v>
      </c>
      <c r="H2638" s="4" t="s">
        <v>5963</v>
      </c>
      <c r="I2638" s="4" t="s">
        <v>5949</v>
      </c>
      <c r="J2638" s="4">
        <v>26.7</v>
      </c>
      <c r="K2638" s="4">
        <v>24</v>
      </c>
    </row>
    <row r="2639" spans="1:11">
      <c r="A2639" s="4" t="s">
        <v>71</v>
      </c>
      <c r="B2639" s="4">
        <v>2016</v>
      </c>
      <c r="C2639" s="24">
        <v>42309</v>
      </c>
      <c r="D2639" s="4" t="s">
        <v>5879</v>
      </c>
      <c r="E2639" s="4" t="s">
        <v>595</v>
      </c>
      <c r="F2639" s="4">
        <v>3</v>
      </c>
      <c r="G2639" s="4">
        <v>4</v>
      </c>
      <c r="H2639" s="4" t="s">
        <v>141</v>
      </c>
      <c r="I2639" s="4" t="s">
        <v>44</v>
      </c>
      <c r="J2639" s="4">
        <v>20.100000000000001</v>
      </c>
      <c r="K2639" s="4">
        <v>13</v>
      </c>
    </row>
    <row r="2640" spans="1:11">
      <c r="A2640" s="4" t="s">
        <v>71</v>
      </c>
      <c r="B2640" s="4">
        <v>2016</v>
      </c>
      <c r="C2640" s="24">
        <v>42309</v>
      </c>
      <c r="D2640" s="4" t="s">
        <v>5879</v>
      </c>
      <c r="E2640" s="4" t="s">
        <v>595</v>
      </c>
      <c r="F2640" s="4">
        <v>3</v>
      </c>
      <c r="G2640" s="4">
        <v>5</v>
      </c>
      <c r="H2640" s="4" t="s">
        <v>170</v>
      </c>
      <c r="I2640" s="4" t="s">
        <v>59</v>
      </c>
      <c r="J2640" s="4">
        <v>26.6</v>
      </c>
      <c r="K2640" s="4">
        <v>17</v>
      </c>
    </row>
    <row r="2641" spans="1:11">
      <c r="A2641" s="4" t="s">
        <v>71</v>
      </c>
      <c r="B2641" s="4">
        <v>2016</v>
      </c>
      <c r="C2641" s="24">
        <v>42309</v>
      </c>
      <c r="D2641" s="4" t="s">
        <v>5879</v>
      </c>
      <c r="E2641" s="4" t="s">
        <v>595</v>
      </c>
      <c r="F2641" s="4">
        <v>3</v>
      </c>
      <c r="G2641" s="4">
        <v>6</v>
      </c>
      <c r="H2641" s="4" t="s">
        <v>5967</v>
      </c>
      <c r="I2641" s="4" t="s">
        <v>5968</v>
      </c>
      <c r="J2641" s="4">
        <v>28</v>
      </c>
      <c r="K2641" s="4">
        <v>24</v>
      </c>
    </row>
    <row r="2642" spans="1:11">
      <c r="A2642" s="4" t="s">
        <v>71</v>
      </c>
      <c r="B2642" s="4">
        <v>2016</v>
      </c>
      <c r="C2642" s="24">
        <v>42309</v>
      </c>
      <c r="D2642" s="4" t="s">
        <v>5879</v>
      </c>
      <c r="E2642" s="4" t="s">
        <v>595</v>
      </c>
      <c r="F2642" s="4">
        <v>3</v>
      </c>
      <c r="G2642" s="4">
        <v>7</v>
      </c>
      <c r="H2642" s="4" t="s">
        <v>5976</v>
      </c>
      <c r="I2642" s="4" t="s">
        <v>5974</v>
      </c>
      <c r="J2642" s="4">
        <v>35.4</v>
      </c>
      <c r="K2642" s="4">
        <v>17</v>
      </c>
    </row>
    <row r="2643" spans="1:11">
      <c r="A2643" s="4" t="s">
        <v>71</v>
      </c>
      <c r="B2643" s="4">
        <v>2016</v>
      </c>
      <c r="C2643" s="24">
        <v>42309</v>
      </c>
      <c r="D2643" s="4" t="s">
        <v>5879</v>
      </c>
      <c r="E2643" s="4" t="s">
        <v>595</v>
      </c>
      <c r="F2643" s="4">
        <v>4</v>
      </c>
      <c r="G2643" s="4">
        <v>1</v>
      </c>
      <c r="H2643" s="4" t="s">
        <v>5930</v>
      </c>
      <c r="I2643" s="4" t="s">
        <v>15</v>
      </c>
      <c r="J2643" s="4">
        <v>25</v>
      </c>
      <c r="K2643" s="4">
        <v>1</v>
      </c>
    </row>
    <row r="2644" spans="1:11">
      <c r="A2644" s="4" t="s">
        <v>71</v>
      </c>
      <c r="B2644" s="4">
        <v>2016</v>
      </c>
      <c r="C2644" s="24">
        <v>42309</v>
      </c>
      <c r="D2644" s="4" t="s">
        <v>5879</v>
      </c>
      <c r="E2644" s="4" t="s">
        <v>595</v>
      </c>
      <c r="F2644" s="4">
        <v>4</v>
      </c>
      <c r="G2644" s="4">
        <v>2</v>
      </c>
      <c r="H2644" s="4" t="s">
        <v>111</v>
      </c>
      <c r="I2644" s="4" t="s">
        <v>121</v>
      </c>
      <c r="J2644" s="4">
        <v>22.7</v>
      </c>
      <c r="K2644" s="4">
        <v>9</v>
      </c>
    </row>
    <row r="2645" spans="1:11">
      <c r="A2645" s="4" t="s">
        <v>71</v>
      </c>
      <c r="B2645" s="4">
        <v>2016</v>
      </c>
      <c r="C2645" s="24">
        <v>42309</v>
      </c>
      <c r="D2645" s="4" t="s">
        <v>5879</v>
      </c>
      <c r="E2645" s="4" t="s">
        <v>595</v>
      </c>
      <c r="F2645" s="4">
        <v>4</v>
      </c>
      <c r="G2645" s="4">
        <v>3</v>
      </c>
      <c r="H2645" s="4" t="s">
        <v>136</v>
      </c>
      <c r="I2645" s="4" t="s">
        <v>25</v>
      </c>
      <c r="J2645" s="4">
        <v>22.8</v>
      </c>
      <c r="K2645" s="4">
        <v>13</v>
      </c>
    </row>
    <row r="2646" spans="1:11">
      <c r="A2646" s="4" t="s">
        <v>71</v>
      </c>
      <c r="B2646" s="4">
        <v>2016</v>
      </c>
      <c r="C2646" s="24">
        <v>42309</v>
      </c>
      <c r="D2646" s="4" t="s">
        <v>5879</v>
      </c>
      <c r="E2646" s="4" t="s">
        <v>595</v>
      </c>
      <c r="F2646" s="4">
        <v>4</v>
      </c>
      <c r="G2646" s="4">
        <v>4</v>
      </c>
      <c r="H2646" s="4" t="s">
        <v>142</v>
      </c>
      <c r="I2646" s="4" t="s">
        <v>61</v>
      </c>
      <c r="J2646" s="4">
        <v>23.3</v>
      </c>
      <c r="K2646" s="4">
        <v>13</v>
      </c>
    </row>
    <row r="2647" spans="1:11">
      <c r="A2647" s="4" t="s">
        <v>71</v>
      </c>
      <c r="B2647" s="4">
        <v>2016</v>
      </c>
      <c r="C2647" s="24">
        <v>42309</v>
      </c>
      <c r="D2647" s="4" t="s">
        <v>5879</v>
      </c>
      <c r="E2647" s="4" t="s">
        <v>595</v>
      </c>
      <c r="F2647" s="4">
        <v>4</v>
      </c>
      <c r="G2647" s="4">
        <v>5</v>
      </c>
      <c r="H2647" s="4" t="s">
        <v>138</v>
      </c>
      <c r="I2647" s="4" t="s">
        <v>29</v>
      </c>
      <c r="J2647" s="4">
        <v>26</v>
      </c>
      <c r="K2647" s="4">
        <v>21</v>
      </c>
    </row>
    <row r="2648" spans="1:11">
      <c r="A2648" s="4" t="s">
        <v>71</v>
      </c>
      <c r="B2648" s="4">
        <v>2016</v>
      </c>
      <c r="C2648" s="24">
        <v>42309</v>
      </c>
      <c r="D2648" s="4" t="s">
        <v>5879</v>
      </c>
      <c r="E2648" s="4" t="s">
        <v>595</v>
      </c>
      <c r="F2648" s="4">
        <v>4</v>
      </c>
      <c r="G2648" s="4">
        <v>6</v>
      </c>
      <c r="H2648" s="4" t="s">
        <v>5964</v>
      </c>
      <c r="I2648" s="4" t="s">
        <v>5965</v>
      </c>
      <c r="J2648" s="4">
        <v>27.4</v>
      </c>
      <c r="K2648" s="4">
        <v>4</v>
      </c>
    </row>
    <row r="2649" spans="1:11">
      <c r="A2649" s="4" t="s">
        <v>71</v>
      </c>
      <c r="B2649" s="4">
        <v>2016</v>
      </c>
      <c r="C2649" s="24">
        <v>42309</v>
      </c>
      <c r="D2649" s="4" t="s">
        <v>5879</v>
      </c>
      <c r="E2649" s="4" t="s">
        <v>595</v>
      </c>
      <c r="F2649" s="4">
        <v>4</v>
      </c>
      <c r="G2649" s="4">
        <v>7</v>
      </c>
      <c r="H2649" s="4" t="s">
        <v>135</v>
      </c>
      <c r="I2649" s="4" t="s">
        <v>36</v>
      </c>
      <c r="J2649" s="4">
        <v>24.9</v>
      </c>
      <c r="K2649" s="4">
        <v>7</v>
      </c>
    </row>
    <row r="2650" spans="1:11">
      <c r="A2650" s="4" t="s">
        <v>71</v>
      </c>
      <c r="B2650" s="4">
        <v>2016</v>
      </c>
      <c r="C2650" s="24">
        <v>42309</v>
      </c>
      <c r="D2650" s="4" t="s">
        <v>5879</v>
      </c>
      <c r="E2650" s="4" t="s">
        <v>5868</v>
      </c>
      <c r="F2650" s="4">
        <v>1</v>
      </c>
      <c r="G2650" s="4">
        <v>1</v>
      </c>
      <c r="H2650" s="4" t="s">
        <v>157</v>
      </c>
      <c r="I2650" s="4" t="s">
        <v>38</v>
      </c>
      <c r="J2650" s="4">
        <v>24.9</v>
      </c>
      <c r="K2650" s="4">
        <v>10</v>
      </c>
    </row>
    <row r="2651" spans="1:11">
      <c r="A2651" s="4" t="s">
        <v>71</v>
      </c>
      <c r="B2651" s="4">
        <v>2016</v>
      </c>
      <c r="C2651" s="24">
        <v>42309</v>
      </c>
      <c r="D2651" s="4" t="s">
        <v>5879</v>
      </c>
      <c r="E2651" s="4" t="s">
        <v>5868</v>
      </c>
      <c r="F2651" s="4">
        <v>1</v>
      </c>
      <c r="G2651" s="4">
        <v>2</v>
      </c>
      <c r="H2651" s="4" t="s">
        <v>142</v>
      </c>
      <c r="I2651" s="4" t="s">
        <v>61</v>
      </c>
      <c r="J2651" s="4">
        <v>23.3</v>
      </c>
      <c r="K2651" s="4">
        <v>13</v>
      </c>
    </row>
    <row r="2652" spans="1:11">
      <c r="A2652" s="4" t="s">
        <v>71</v>
      </c>
      <c r="B2652" s="4">
        <v>2016</v>
      </c>
      <c r="C2652" s="24">
        <v>42309</v>
      </c>
      <c r="D2652" s="4" t="s">
        <v>5879</v>
      </c>
      <c r="E2652" s="4" t="s">
        <v>5868</v>
      </c>
      <c r="F2652" s="4">
        <v>1</v>
      </c>
      <c r="G2652" s="4">
        <v>3</v>
      </c>
      <c r="H2652" s="4" t="s">
        <v>170</v>
      </c>
      <c r="I2652" s="4" t="s">
        <v>59</v>
      </c>
      <c r="J2652" s="4">
        <v>26.6</v>
      </c>
      <c r="K2652" s="4">
        <v>17</v>
      </c>
    </row>
    <row r="2653" spans="1:11">
      <c r="A2653" s="4" t="s">
        <v>71</v>
      </c>
      <c r="B2653" s="4">
        <v>2016</v>
      </c>
      <c r="C2653" s="24">
        <v>42309</v>
      </c>
      <c r="D2653" s="4" t="s">
        <v>5879</v>
      </c>
      <c r="E2653" s="4" t="s">
        <v>5868</v>
      </c>
      <c r="F2653" s="4">
        <v>1</v>
      </c>
      <c r="G2653" s="4">
        <v>9</v>
      </c>
      <c r="H2653" s="4" t="s">
        <v>119</v>
      </c>
      <c r="I2653" s="4" t="s">
        <v>21</v>
      </c>
      <c r="J2653" s="4">
        <v>24.6</v>
      </c>
      <c r="K2653" s="4">
        <v>27</v>
      </c>
    </row>
    <row r="2654" spans="1:11">
      <c r="A2654" s="4" t="s">
        <v>71</v>
      </c>
      <c r="B2654" s="4">
        <v>2016</v>
      </c>
      <c r="C2654" s="24">
        <v>42309</v>
      </c>
      <c r="D2654" s="4" t="s">
        <v>5879</v>
      </c>
      <c r="E2654" s="4" t="s">
        <v>5868</v>
      </c>
      <c r="F2654" s="4">
        <v>2</v>
      </c>
      <c r="G2654" s="4">
        <v>1</v>
      </c>
      <c r="H2654" s="4" t="s">
        <v>135</v>
      </c>
      <c r="I2654" s="4" t="s">
        <v>36</v>
      </c>
      <c r="J2654" s="4">
        <v>24.9</v>
      </c>
      <c r="K2654" s="4">
        <v>7</v>
      </c>
    </row>
    <row r="2655" spans="1:11">
      <c r="A2655" s="4" t="s">
        <v>71</v>
      </c>
      <c r="B2655" s="4">
        <v>2016</v>
      </c>
      <c r="C2655" s="24">
        <v>42309</v>
      </c>
      <c r="D2655" s="4" t="s">
        <v>5879</v>
      </c>
      <c r="E2655" s="4" t="s">
        <v>5868</v>
      </c>
      <c r="F2655" s="4">
        <v>2</v>
      </c>
      <c r="G2655" s="4">
        <v>2</v>
      </c>
      <c r="H2655" s="4" t="s">
        <v>141</v>
      </c>
      <c r="I2655" s="4" t="s">
        <v>44</v>
      </c>
      <c r="J2655" s="4">
        <v>20.100000000000001</v>
      </c>
      <c r="K2655" s="4">
        <v>13</v>
      </c>
    </row>
    <row r="2656" spans="1:11">
      <c r="A2656" s="4" t="s">
        <v>71</v>
      </c>
      <c r="B2656" s="4">
        <v>2016</v>
      </c>
      <c r="C2656" s="24">
        <v>42309</v>
      </c>
      <c r="D2656" s="4" t="s">
        <v>5879</v>
      </c>
      <c r="E2656" s="4" t="s">
        <v>5868</v>
      </c>
      <c r="F2656" s="4">
        <v>2</v>
      </c>
      <c r="G2656" s="4">
        <v>3</v>
      </c>
      <c r="H2656" s="4" t="s">
        <v>34</v>
      </c>
      <c r="I2656" s="4" t="s">
        <v>19</v>
      </c>
      <c r="J2656" s="4">
        <v>28.2</v>
      </c>
      <c r="K2656" s="4">
        <v>17</v>
      </c>
    </row>
    <row r="2657" spans="1:11">
      <c r="A2657" s="4" t="s">
        <v>71</v>
      </c>
      <c r="B2657" s="4">
        <v>2016</v>
      </c>
      <c r="C2657" s="24">
        <v>42309</v>
      </c>
      <c r="D2657" s="4" t="s">
        <v>5879</v>
      </c>
      <c r="E2657" s="4" t="s">
        <v>5868</v>
      </c>
      <c r="F2657" s="4">
        <v>2</v>
      </c>
      <c r="G2657" s="4">
        <v>4</v>
      </c>
      <c r="H2657" s="4" t="s">
        <v>332</v>
      </c>
      <c r="I2657" s="4" t="s">
        <v>56</v>
      </c>
      <c r="J2657" s="4">
        <v>23.5</v>
      </c>
      <c r="K2657" s="4">
        <v>21</v>
      </c>
    </row>
    <row r="2658" spans="1:11">
      <c r="A2658" s="4" t="s">
        <v>71</v>
      </c>
      <c r="B2658" s="4">
        <v>2016</v>
      </c>
      <c r="C2658" s="24">
        <v>42309</v>
      </c>
      <c r="D2658" s="4" t="s">
        <v>5879</v>
      </c>
      <c r="E2658" s="4" t="s">
        <v>5868</v>
      </c>
      <c r="F2658" s="4">
        <v>2</v>
      </c>
      <c r="G2658" s="4">
        <v>5</v>
      </c>
      <c r="H2658" s="4" t="s">
        <v>5979</v>
      </c>
      <c r="I2658" s="4" t="s">
        <v>5980</v>
      </c>
      <c r="J2658" s="4">
        <v>26.8</v>
      </c>
      <c r="K2658" s="4">
        <v>24</v>
      </c>
    </row>
    <row r="2659" spans="1:11">
      <c r="A2659" s="4" t="s">
        <v>71</v>
      </c>
      <c r="B2659" s="4">
        <v>2016</v>
      </c>
      <c r="C2659" s="24">
        <v>42309</v>
      </c>
      <c r="D2659" s="4" t="s">
        <v>5879</v>
      </c>
      <c r="E2659" s="4" t="s">
        <v>5868</v>
      </c>
      <c r="F2659" s="4">
        <v>3</v>
      </c>
      <c r="G2659" s="4">
        <v>1</v>
      </c>
      <c r="H2659" s="4" t="s">
        <v>5964</v>
      </c>
      <c r="I2659" s="4" t="s">
        <v>5965</v>
      </c>
      <c r="J2659" s="4">
        <v>27.4</v>
      </c>
      <c r="K2659" s="4">
        <v>4</v>
      </c>
    </row>
    <row r="2660" spans="1:11">
      <c r="A2660" s="4" t="s">
        <v>71</v>
      </c>
      <c r="B2660" s="4">
        <v>2016</v>
      </c>
      <c r="C2660" s="24">
        <v>42309</v>
      </c>
      <c r="D2660" s="4" t="s">
        <v>5879</v>
      </c>
      <c r="E2660" s="4" t="s">
        <v>5868</v>
      </c>
      <c r="F2660" s="4">
        <v>3</v>
      </c>
      <c r="G2660" s="4">
        <v>2</v>
      </c>
      <c r="H2660" s="4" t="s">
        <v>5969</v>
      </c>
      <c r="I2660" s="4" t="s">
        <v>175</v>
      </c>
      <c r="J2660" s="4">
        <v>30.1</v>
      </c>
      <c r="K2660" s="4">
        <v>13</v>
      </c>
    </row>
    <row r="2661" spans="1:11">
      <c r="A2661" s="4" t="s">
        <v>71</v>
      </c>
      <c r="B2661" s="4">
        <v>2016</v>
      </c>
      <c r="C2661" s="24">
        <v>42309</v>
      </c>
      <c r="D2661" s="4" t="s">
        <v>5879</v>
      </c>
      <c r="E2661" s="4" t="s">
        <v>5868</v>
      </c>
      <c r="F2661" s="4">
        <v>3</v>
      </c>
      <c r="G2661" s="4">
        <v>3</v>
      </c>
      <c r="H2661" s="4" t="s">
        <v>5976</v>
      </c>
      <c r="I2661" s="4" t="s">
        <v>5974</v>
      </c>
      <c r="J2661" s="4">
        <v>35.4</v>
      </c>
      <c r="K2661" s="4">
        <v>17</v>
      </c>
    </row>
    <row r="2662" spans="1:11">
      <c r="A2662" s="4" t="s">
        <v>71</v>
      </c>
      <c r="B2662" s="4">
        <v>2016</v>
      </c>
      <c r="C2662" s="24">
        <v>42309</v>
      </c>
      <c r="D2662" s="4" t="s">
        <v>5879</v>
      </c>
      <c r="E2662" s="4" t="s">
        <v>5868</v>
      </c>
      <c r="F2662" s="4">
        <v>3</v>
      </c>
      <c r="G2662" s="4">
        <v>4</v>
      </c>
      <c r="H2662" s="4" t="s">
        <v>5970</v>
      </c>
      <c r="I2662" s="4" t="s">
        <v>5971</v>
      </c>
      <c r="J2662" s="4">
        <v>29.3</v>
      </c>
      <c r="K2662" s="4">
        <v>21</v>
      </c>
    </row>
    <row r="2663" spans="1:11">
      <c r="A2663" s="4" t="s">
        <v>71</v>
      </c>
      <c r="B2663" s="4">
        <v>2016</v>
      </c>
      <c r="C2663" s="24">
        <v>42309</v>
      </c>
      <c r="D2663" s="4" t="s">
        <v>5879</v>
      </c>
      <c r="E2663" s="4" t="s">
        <v>5868</v>
      </c>
      <c r="F2663" s="4">
        <v>3</v>
      </c>
      <c r="G2663" s="4">
        <v>5</v>
      </c>
      <c r="H2663" s="4" t="s">
        <v>5963</v>
      </c>
      <c r="I2663" s="4" t="s">
        <v>5949</v>
      </c>
      <c r="J2663" s="4">
        <v>26.7</v>
      </c>
      <c r="K2663" s="4">
        <v>24</v>
      </c>
    </row>
    <row r="2664" spans="1:11">
      <c r="A2664" s="4" t="s">
        <v>71</v>
      </c>
      <c r="B2664" s="4">
        <v>2016</v>
      </c>
      <c r="C2664" s="24">
        <v>42309</v>
      </c>
      <c r="D2664" s="4" t="s">
        <v>5879</v>
      </c>
      <c r="E2664" s="4" t="s">
        <v>5868</v>
      </c>
      <c r="F2664" s="4">
        <v>4</v>
      </c>
      <c r="G2664" s="4">
        <v>1</v>
      </c>
      <c r="H2664" s="4" t="s">
        <v>137</v>
      </c>
      <c r="I2664" s="4" t="s">
        <v>38</v>
      </c>
      <c r="J2664" s="4">
        <v>24.7</v>
      </c>
      <c r="K2664" s="4">
        <v>6</v>
      </c>
    </row>
    <row r="2665" spans="1:11">
      <c r="A2665" s="4" t="s">
        <v>71</v>
      </c>
      <c r="B2665" s="4">
        <v>2016</v>
      </c>
      <c r="C2665" s="24">
        <v>42309</v>
      </c>
      <c r="D2665" s="4" t="s">
        <v>5879</v>
      </c>
      <c r="E2665" s="4" t="s">
        <v>5868</v>
      </c>
      <c r="F2665" s="4">
        <v>4</v>
      </c>
      <c r="G2665" s="4">
        <v>2</v>
      </c>
      <c r="H2665" s="4" t="s">
        <v>136</v>
      </c>
      <c r="I2665" s="4" t="s">
        <v>25</v>
      </c>
      <c r="J2665" s="4">
        <v>22.8</v>
      </c>
      <c r="K2665" s="4">
        <v>13</v>
      </c>
    </row>
    <row r="2666" spans="1:11">
      <c r="A2666" s="4" t="s">
        <v>71</v>
      </c>
      <c r="B2666" s="4">
        <v>2016</v>
      </c>
      <c r="C2666" s="24">
        <v>42309</v>
      </c>
      <c r="D2666" s="4" t="s">
        <v>5879</v>
      </c>
      <c r="E2666" s="4" t="s">
        <v>5868</v>
      </c>
      <c r="F2666" s="4">
        <v>4</v>
      </c>
      <c r="G2666" s="4">
        <v>3</v>
      </c>
      <c r="H2666" s="4" t="s">
        <v>178</v>
      </c>
      <c r="I2666" s="4" t="s">
        <v>159</v>
      </c>
      <c r="J2666" s="4">
        <v>23.8</v>
      </c>
      <c r="K2666" s="4">
        <v>17</v>
      </c>
    </row>
    <row r="2667" spans="1:11">
      <c r="A2667" s="4" t="s">
        <v>71</v>
      </c>
      <c r="B2667" s="4">
        <v>2016</v>
      </c>
      <c r="C2667" s="24">
        <v>42309</v>
      </c>
      <c r="D2667" s="4" t="s">
        <v>5879</v>
      </c>
      <c r="E2667" s="4" t="s">
        <v>5868</v>
      </c>
      <c r="F2667" s="4">
        <v>4</v>
      </c>
      <c r="G2667" s="4">
        <v>4</v>
      </c>
      <c r="H2667" s="4" t="s">
        <v>138</v>
      </c>
      <c r="I2667" s="4" t="s">
        <v>29</v>
      </c>
      <c r="J2667" s="4">
        <v>26</v>
      </c>
      <c r="K2667" s="4">
        <v>21</v>
      </c>
    </row>
    <row r="2668" spans="1:11">
      <c r="A2668" s="4" t="s">
        <v>71</v>
      </c>
      <c r="B2668" s="4">
        <v>2016</v>
      </c>
      <c r="C2668" s="24">
        <v>42309</v>
      </c>
      <c r="D2668" s="4" t="s">
        <v>5879</v>
      </c>
      <c r="E2668" s="4" t="s">
        <v>5868</v>
      </c>
      <c r="F2668" s="4">
        <v>4</v>
      </c>
      <c r="G2668" s="4">
        <v>5</v>
      </c>
      <c r="H2668" s="4" t="s">
        <v>5967</v>
      </c>
      <c r="I2668" s="4" t="s">
        <v>5968</v>
      </c>
      <c r="J2668" s="4">
        <v>28</v>
      </c>
      <c r="K2668" s="4">
        <v>24</v>
      </c>
    </row>
    <row r="2669" spans="1:11">
      <c r="A2669" s="4" t="s">
        <v>71</v>
      </c>
      <c r="B2669" s="4">
        <v>2016</v>
      </c>
      <c r="C2669" s="24">
        <v>42309</v>
      </c>
      <c r="D2669" s="4" t="s">
        <v>5879</v>
      </c>
      <c r="E2669" s="4" t="s">
        <v>5869</v>
      </c>
      <c r="F2669" s="4">
        <v>1</v>
      </c>
      <c r="G2669" s="4">
        <v>1</v>
      </c>
      <c r="H2669" s="4" t="s">
        <v>5930</v>
      </c>
      <c r="I2669" s="4" t="s">
        <v>15</v>
      </c>
      <c r="J2669" s="4">
        <v>25</v>
      </c>
      <c r="K2669" s="4">
        <v>1</v>
      </c>
    </row>
    <row r="2670" spans="1:11">
      <c r="A2670" s="4" t="s">
        <v>71</v>
      </c>
      <c r="B2670" s="4">
        <v>2016</v>
      </c>
      <c r="C2670" s="24">
        <v>42309</v>
      </c>
      <c r="D2670" s="4" t="s">
        <v>5879</v>
      </c>
      <c r="E2670" s="4" t="s">
        <v>5869</v>
      </c>
      <c r="F2670" s="4">
        <v>1</v>
      </c>
      <c r="G2670" s="4">
        <v>2</v>
      </c>
      <c r="H2670" s="4" t="s">
        <v>80</v>
      </c>
      <c r="I2670" s="4" t="s">
        <v>65</v>
      </c>
      <c r="J2670" s="4">
        <v>28.5</v>
      </c>
      <c r="K2670" s="4">
        <v>5</v>
      </c>
    </row>
    <row r="2671" spans="1:11">
      <c r="A2671" s="4" t="s">
        <v>71</v>
      </c>
      <c r="B2671" s="4">
        <v>2016</v>
      </c>
      <c r="C2671" s="24">
        <v>42309</v>
      </c>
      <c r="D2671" s="4" t="s">
        <v>5879</v>
      </c>
      <c r="E2671" s="4" t="s">
        <v>5869</v>
      </c>
      <c r="F2671" s="4">
        <v>1</v>
      </c>
      <c r="G2671" s="4">
        <v>3</v>
      </c>
      <c r="H2671" s="4" t="s">
        <v>137</v>
      </c>
      <c r="I2671" s="4" t="s">
        <v>38</v>
      </c>
      <c r="J2671" s="4">
        <v>24.7</v>
      </c>
      <c r="K2671" s="4">
        <v>6</v>
      </c>
    </row>
    <row r="2672" spans="1:11">
      <c r="A2672" s="4" t="s">
        <v>71</v>
      </c>
      <c r="B2672" s="4">
        <v>2016</v>
      </c>
      <c r="C2672" s="24">
        <v>42309</v>
      </c>
      <c r="D2672" s="4" t="s">
        <v>5879</v>
      </c>
      <c r="E2672" s="4" t="s">
        <v>5869</v>
      </c>
      <c r="F2672" s="4">
        <v>1</v>
      </c>
      <c r="G2672" s="4">
        <v>4</v>
      </c>
      <c r="H2672" s="4" t="s">
        <v>157</v>
      </c>
      <c r="I2672" s="4" t="s">
        <v>38</v>
      </c>
      <c r="J2672" s="4">
        <v>24.9</v>
      </c>
      <c r="K2672" s="4">
        <v>10</v>
      </c>
    </row>
    <row r="2673" spans="1:11">
      <c r="A2673" s="4" t="s">
        <v>71</v>
      </c>
      <c r="B2673" s="4">
        <v>2016</v>
      </c>
      <c r="C2673" s="24">
        <v>42309</v>
      </c>
      <c r="D2673" s="4" t="s">
        <v>5879</v>
      </c>
      <c r="E2673" s="4" t="s">
        <v>5869</v>
      </c>
      <c r="F2673" s="4">
        <v>1</v>
      </c>
      <c r="G2673" s="4">
        <v>5</v>
      </c>
      <c r="H2673" s="4" t="s">
        <v>5931</v>
      </c>
      <c r="I2673" s="4" t="s">
        <v>40</v>
      </c>
      <c r="J2673" s="4">
        <v>24.8</v>
      </c>
      <c r="K2673" s="4">
        <v>11</v>
      </c>
    </row>
    <row r="2674" spans="1:11">
      <c r="A2674" s="4" t="s">
        <v>71</v>
      </c>
      <c r="B2674" s="4">
        <v>2016</v>
      </c>
      <c r="C2674" s="24">
        <v>42309</v>
      </c>
      <c r="D2674" s="4" t="s">
        <v>5879</v>
      </c>
      <c r="E2674" s="4" t="s">
        <v>5869</v>
      </c>
      <c r="F2674" s="4">
        <v>1</v>
      </c>
      <c r="G2674" s="4">
        <v>6</v>
      </c>
      <c r="H2674" s="4" t="s">
        <v>150</v>
      </c>
      <c r="I2674" s="4" t="s">
        <v>31</v>
      </c>
      <c r="J2674" s="4">
        <v>27.3</v>
      </c>
      <c r="K2674" s="4">
        <v>12</v>
      </c>
    </row>
    <row r="2675" spans="1:11">
      <c r="A2675" s="4" t="s">
        <v>71</v>
      </c>
      <c r="B2675" s="4">
        <v>2016</v>
      </c>
      <c r="C2675" s="24">
        <v>42309</v>
      </c>
      <c r="D2675" s="4" t="s">
        <v>5879</v>
      </c>
      <c r="E2675" s="4" t="s">
        <v>5869</v>
      </c>
      <c r="F2675" s="4">
        <v>2</v>
      </c>
      <c r="G2675" s="4">
        <v>1</v>
      </c>
      <c r="H2675" s="4" t="s">
        <v>5946</v>
      </c>
      <c r="I2675" s="4" t="s">
        <v>5954</v>
      </c>
      <c r="J2675" s="4">
        <v>29.7</v>
      </c>
      <c r="K2675" s="4">
        <v>2</v>
      </c>
    </row>
    <row r="2676" spans="1:11">
      <c r="A2676" s="4" t="s">
        <v>71</v>
      </c>
      <c r="B2676" s="4">
        <v>2016</v>
      </c>
      <c r="C2676" s="24">
        <v>42309</v>
      </c>
      <c r="D2676" s="4" t="s">
        <v>5879</v>
      </c>
      <c r="E2676" s="4" t="s">
        <v>5869</v>
      </c>
      <c r="F2676" s="4">
        <v>2</v>
      </c>
      <c r="G2676" s="4">
        <v>2</v>
      </c>
      <c r="H2676" s="4" t="s">
        <v>167</v>
      </c>
      <c r="I2676" s="4" t="s">
        <v>121</v>
      </c>
      <c r="J2676" s="4">
        <v>22.9</v>
      </c>
      <c r="K2676" s="4">
        <v>3</v>
      </c>
    </row>
    <row r="2677" spans="1:11">
      <c r="A2677" s="4" t="s">
        <v>71</v>
      </c>
      <c r="B2677" s="4">
        <v>2016</v>
      </c>
      <c r="C2677" s="24">
        <v>42309</v>
      </c>
      <c r="D2677" s="4" t="s">
        <v>5879</v>
      </c>
      <c r="E2677" s="4" t="s">
        <v>5869</v>
      </c>
      <c r="F2677" s="4">
        <v>2</v>
      </c>
      <c r="G2677" s="4">
        <v>3</v>
      </c>
      <c r="H2677" s="4" t="s">
        <v>5964</v>
      </c>
      <c r="I2677" s="4" t="s">
        <v>5965</v>
      </c>
      <c r="J2677" s="4">
        <v>27.4</v>
      </c>
      <c r="K2677" s="4">
        <v>4</v>
      </c>
    </row>
    <row r="2678" spans="1:11">
      <c r="A2678" s="4" t="s">
        <v>71</v>
      </c>
      <c r="B2678" s="4">
        <v>2016</v>
      </c>
      <c r="C2678" s="24">
        <v>42309</v>
      </c>
      <c r="D2678" s="4" t="s">
        <v>5879</v>
      </c>
      <c r="E2678" s="4" t="s">
        <v>5869</v>
      </c>
      <c r="F2678" s="4">
        <v>2</v>
      </c>
      <c r="G2678" s="4">
        <v>4</v>
      </c>
      <c r="H2678" s="4" t="s">
        <v>111</v>
      </c>
      <c r="I2678" s="4" t="s">
        <v>121</v>
      </c>
      <c r="J2678" s="4">
        <v>22.7</v>
      </c>
      <c r="K2678" s="4">
        <v>9</v>
      </c>
    </row>
    <row r="2679" spans="1:11">
      <c r="A2679" s="4" t="s">
        <v>71</v>
      </c>
      <c r="B2679" s="4">
        <v>2016</v>
      </c>
      <c r="C2679" s="24">
        <v>42309</v>
      </c>
      <c r="D2679" s="4" t="s">
        <v>5879</v>
      </c>
      <c r="E2679" s="4" t="s">
        <v>5869</v>
      </c>
      <c r="F2679" s="4">
        <v>2</v>
      </c>
      <c r="G2679" s="4">
        <v>5</v>
      </c>
      <c r="H2679" s="4" t="s">
        <v>135</v>
      </c>
      <c r="I2679" s="4" t="s">
        <v>36</v>
      </c>
      <c r="J2679" s="4">
        <v>24.9</v>
      </c>
      <c r="K2679" s="4">
        <v>7</v>
      </c>
    </row>
    <row r="2680" spans="1:11">
      <c r="A2680" s="4" t="s">
        <v>71</v>
      </c>
      <c r="B2680" s="4">
        <v>2016</v>
      </c>
      <c r="C2680" s="24">
        <v>42309</v>
      </c>
      <c r="D2680" s="4" t="s">
        <v>5879</v>
      </c>
      <c r="E2680" s="4" t="s">
        <v>5869</v>
      </c>
      <c r="F2680" s="4">
        <v>2</v>
      </c>
      <c r="G2680" s="4">
        <v>6</v>
      </c>
      <c r="H2680" s="4" t="s">
        <v>5882</v>
      </c>
      <c r="I2680" s="4" t="s">
        <v>123</v>
      </c>
      <c r="J2680" s="4">
        <v>32.9</v>
      </c>
      <c r="K2680" s="4">
        <v>8</v>
      </c>
    </row>
    <row r="2681" spans="1:11">
      <c r="A2681" s="4" t="s">
        <v>71</v>
      </c>
      <c r="B2681" s="4">
        <v>2016</v>
      </c>
      <c r="C2681" s="24">
        <v>42309</v>
      </c>
      <c r="D2681" s="4" t="s">
        <v>5879</v>
      </c>
      <c r="E2681" s="4" t="s">
        <v>383</v>
      </c>
      <c r="F2681" s="4">
        <v>1</v>
      </c>
      <c r="G2681" s="4">
        <v>1</v>
      </c>
      <c r="H2681" s="4" t="s">
        <v>5930</v>
      </c>
      <c r="I2681" s="4" t="s">
        <v>15</v>
      </c>
      <c r="J2681" s="4">
        <v>25</v>
      </c>
      <c r="K2681" s="4">
        <v>1</v>
      </c>
    </row>
    <row r="2682" spans="1:11">
      <c r="A2682" s="4" t="s">
        <v>71</v>
      </c>
      <c r="B2682" s="4">
        <v>2016</v>
      </c>
      <c r="C2682" s="24">
        <v>42309</v>
      </c>
      <c r="D2682" s="4" t="s">
        <v>5879</v>
      </c>
      <c r="E2682" s="4" t="s">
        <v>383</v>
      </c>
      <c r="F2682" s="4">
        <v>1</v>
      </c>
      <c r="G2682" s="4">
        <v>2</v>
      </c>
      <c r="H2682" s="4" t="s">
        <v>5946</v>
      </c>
      <c r="I2682" s="4" t="s">
        <v>5954</v>
      </c>
      <c r="J2682" s="4">
        <v>29.7</v>
      </c>
      <c r="K2682" s="4">
        <v>2</v>
      </c>
    </row>
    <row r="2683" spans="1:11">
      <c r="A2683" s="4" t="s">
        <v>71</v>
      </c>
      <c r="B2683" s="4">
        <v>2016</v>
      </c>
      <c r="C2683" s="24">
        <v>42309</v>
      </c>
      <c r="D2683" s="4" t="s">
        <v>5879</v>
      </c>
      <c r="E2683" s="4" t="s">
        <v>383</v>
      </c>
      <c r="F2683" s="4">
        <v>1</v>
      </c>
      <c r="G2683" s="4">
        <v>3</v>
      </c>
      <c r="H2683" s="4" t="s">
        <v>167</v>
      </c>
      <c r="I2683" s="4" t="s">
        <v>121</v>
      </c>
      <c r="J2683" s="4">
        <v>22.9</v>
      </c>
      <c r="K2683" s="4">
        <v>3</v>
      </c>
    </row>
    <row r="2684" spans="1:11">
      <c r="A2684" s="4" t="s">
        <v>71</v>
      </c>
      <c r="B2684" s="4">
        <v>2016</v>
      </c>
      <c r="C2684" s="24">
        <v>42309</v>
      </c>
      <c r="D2684" s="4" t="s">
        <v>5879</v>
      </c>
      <c r="E2684" s="4" t="s">
        <v>383</v>
      </c>
      <c r="F2684" s="4">
        <v>1</v>
      </c>
      <c r="G2684" s="4">
        <v>4</v>
      </c>
      <c r="H2684" s="4" t="s">
        <v>5964</v>
      </c>
      <c r="I2684" s="4" t="s">
        <v>5965</v>
      </c>
      <c r="J2684" s="4">
        <v>27.4</v>
      </c>
      <c r="K2684" s="4">
        <v>4</v>
      </c>
    </row>
    <row r="2685" spans="1:11">
      <c r="A2685" s="4" t="s">
        <v>71</v>
      </c>
      <c r="B2685" s="4">
        <v>2016</v>
      </c>
      <c r="C2685" s="24">
        <v>42309</v>
      </c>
      <c r="D2685" s="4" t="s">
        <v>5879</v>
      </c>
      <c r="E2685" s="4" t="s">
        <v>383</v>
      </c>
      <c r="F2685" s="4">
        <v>1</v>
      </c>
      <c r="G2685" s="4">
        <v>5</v>
      </c>
      <c r="H2685" s="4" t="s">
        <v>80</v>
      </c>
      <c r="I2685" s="4" t="s">
        <v>65</v>
      </c>
      <c r="J2685" s="4">
        <v>28.5</v>
      </c>
      <c r="K2685" s="4">
        <v>5</v>
      </c>
    </row>
    <row r="2686" spans="1:11">
      <c r="A2686" s="4" t="s">
        <v>71</v>
      </c>
      <c r="B2686" s="4">
        <v>2016</v>
      </c>
      <c r="C2686" s="24">
        <v>42309</v>
      </c>
      <c r="D2686" s="4" t="s">
        <v>5879</v>
      </c>
      <c r="E2686" s="4" t="s">
        <v>383</v>
      </c>
      <c r="F2686" s="4">
        <v>1</v>
      </c>
      <c r="G2686" s="4">
        <v>6</v>
      </c>
      <c r="H2686" s="4" t="s">
        <v>137</v>
      </c>
      <c r="I2686" s="4" t="s">
        <v>38</v>
      </c>
      <c r="J2686" s="4">
        <v>24.7</v>
      </c>
      <c r="K2686" s="4">
        <v>6</v>
      </c>
    </row>
    <row r="2687" spans="1:11">
      <c r="A2687" s="4" t="s">
        <v>71</v>
      </c>
      <c r="B2687" s="4">
        <v>2016</v>
      </c>
      <c r="C2687" s="24">
        <v>42309</v>
      </c>
      <c r="D2687" s="4" t="s">
        <v>5879</v>
      </c>
      <c r="E2687" s="4" t="s">
        <v>383</v>
      </c>
      <c r="F2687" s="4">
        <v>2</v>
      </c>
      <c r="G2687" s="4">
        <v>1</v>
      </c>
      <c r="H2687" s="4" t="s">
        <v>135</v>
      </c>
      <c r="I2687" s="4" t="s">
        <v>36</v>
      </c>
      <c r="J2687" s="4">
        <v>24.9</v>
      </c>
      <c r="K2687" s="4">
        <v>7</v>
      </c>
    </row>
    <row r="2688" spans="1:11">
      <c r="A2688" s="4" t="s">
        <v>71</v>
      </c>
      <c r="B2688" s="4">
        <v>2016</v>
      </c>
      <c r="C2688" s="24">
        <v>42309</v>
      </c>
      <c r="D2688" s="4" t="s">
        <v>5879</v>
      </c>
      <c r="E2688" s="4" t="s">
        <v>383</v>
      </c>
      <c r="F2688" s="4">
        <v>2</v>
      </c>
      <c r="G2688" s="4">
        <v>2</v>
      </c>
      <c r="H2688" s="4" t="s">
        <v>5882</v>
      </c>
      <c r="I2688" s="4" t="s">
        <v>123</v>
      </c>
      <c r="J2688" s="4">
        <v>32.9</v>
      </c>
      <c r="K2688" s="4">
        <v>8</v>
      </c>
    </row>
    <row r="2689" spans="1:11">
      <c r="A2689" s="4" t="s">
        <v>71</v>
      </c>
      <c r="B2689" s="4">
        <v>2016</v>
      </c>
      <c r="C2689" s="24">
        <v>42309</v>
      </c>
      <c r="D2689" s="4" t="s">
        <v>5879</v>
      </c>
      <c r="E2689" s="4" t="s">
        <v>383</v>
      </c>
      <c r="F2689" s="4">
        <v>2</v>
      </c>
      <c r="G2689" s="4">
        <v>3</v>
      </c>
      <c r="H2689" s="4" t="s">
        <v>111</v>
      </c>
      <c r="I2689" s="4" t="s">
        <v>121</v>
      </c>
      <c r="J2689" s="4">
        <v>22.7</v>
      </c>
      <c r="K2689" s="4">
        <v>9</v>
      </c>
    </row>
    <row r="2690" spans="1:11">
      <c r="A2690" s="4" t="s">
        <v>71</v>
      </c>
      <c r="B2690" s="4">
        <v>2016</v>
      </c>
      <c r="C2690" s="24">
        <v>42309</v>
      </c>
      <c r="D2690" s="4" t="s">
        <v>5879</v>
      </c>
      <c r="E2690" s="4" t="s">
        <v>383</v>
      </c>
      <c r="F2690" s="4">
        <v>2</v>
      </c>
      <c r="G2690" s="4">
        <v>4</v>
      </c>
      <c r="H2690" s="4" t="s">
        <v>157</v>
      </c>
      <c r="I2690" s="4" t="s">
        <v>38</v>
      </c>
      <c r="J2690" s="4">
        <v>24.9</v>
      </c>
      <c r="K2690" s="4">
        <v>10</v>
      </c>
    </row>
    <row r="2691" spans="1:11">
      <c r="A2691" s="4" t="s">
        <v>71</v>
      </c>
      <c r="B2691" s="4">
        <v>2016</v>
      </c>
      <c r="C2691" s="24">
        <v>42309</v>
      </c>
      <c r="D2691" s="4" t="s">
        <v>5879</v>
      </c>
      <c r="E2691" s="4" t="s">
        <v>383</v>
      </c>
      <c r="F2691" s="4">
        <v>2</v>
      </c>
      <c r="G2691" s="4">
        <v>5</v>
      </c>
      <c r="H2691" s="4" t="s">
        <v>5931</v>
      </c>
      <c r="I2691" s="4" t="s">
        <v>40</v>
      </c>
      <c r="J2691" s="4">
        <v>24.8</v>
      </c>
      <c r="K2691" s="4">
        <v>11</v>
      </c>
    </row>
    <row r="2692" spans="1:11">
      <c r="A2692" s="4" t="s">
        <v>71</v>
      </c>
      <c r="B2692" s="4">
        <v>2016</v>
      </c>
      <c r="C2692" s="24">
        <v>42309</v>
      </c>
      <c r="D2692" s="4" t="s">
        <v>5879</v>
      </c>
      <c r="E2692" s="4" t="s">
        <v>383</v>
      </c>
      <c r="F2692" s="4">
        <v>2</v>
      </c>
      <c r="G2692" s="4">
        <v>6</v>
      </c>
      <c r="H2692" s="4" t="s">
        <v>150</v>
      </c>
      <c r="I2692" s="4" t="s">
        <v>31</v>
      </c>
      <c r="J2692" s="4">
        <v>27.3</v>
      </c>
      <c r="K2692" s="4">
        <v>12</v>
      </c>
    </row>
    <row r="2693" spans="1:11">
      <c r="A2693" s="4" t="s">
        <v>5981</v>
      </c>
      <c r="B2693" s="4">
        <v>2016</v>
      </c>
      <c r="C2693" s="24">
        <v>42295</v>
      </c>
      <c r="D2693" s="4" t="s">
        <v>5885</v>
      </c>
      <c r="E2693" s="4" t="s">
        <v>595</v>
      </c>
      <c r="F2693" s="4">
        <v>1</v>
      </c>
      <c r="G2693" s="4">
        <v>1</v>
      </c>
      <c r="H2693" s="4" t="s">
        <v>5930</v>
      </c>
      <c r="I2693" s="4" t="s">
        <v>15</v>
      </c>
      <c r="J2693" s="4">
        <v>24.9</v>
      </c>
      <c r="K2693" s="4">
        <v>5</v>
      </c>
    </row>
    <row r="2694" spans="1:11">
      <c r="A2694" s="4" t="s">
        <v>5981</v>
      </c>
      <c r="B2694" s="4">
        <v>2016</v>
      </c>
      <c r="C2694" s="24">
        <v>42295</v>
      </c>
      <c r="D2694" s="4" t="s">
        <v>5885</v>
      </c>
      <c r="E2694" s="4" t="s">
        <v>595</v>
      </c>
      <c r="F2694" s="4">
        <v>1</v>
      </c>
      <c r="G2694" s="4">
        <v>2</v>
      </c>
      <c r="H2694" s="4" t="s">
        <v>60</v>
      </c>
      <c r="I2694" s="4" t="s">
        <v>61</v>
      </c>
      <c r="J2694" s="4">
        <v>27.2</v>
      </c>
      <c r="K2694" s="4">
        <v>9</v>
      </c>
    </row>
    <row r="2695" spans="1:11">
      <c r="A2695" s="4" t="s">
        <v>5981</v>
      </c>
      <c r="B2695" s="4">
        <v>2016</v>
      </c>
      <c r="C2695" s="24">
        <v>42295</v>
      </c>
      <c r="D2695" s="4" t="s">
        <v>5885</v>
      </c>
      <c r="E2695" s="4" t="s">
        <v>595</v>
      </c>
      <c r="F2695" s="4">
        <v>1</v>
      </c>
      <c r="G2695" s="4">
        <v>3</v>
      </c>
      <c r="H2695" s="4" t="s">
        <v>136</v>
      </c>
      <c r="I2695" s="4" t="s">
        <v>25</v>
      </c>
      <c r="J2695" s="4">
        <v>22.7</v>
      </c>
      <c r="K2695" s="4">
        <v>10</v>
      </c>
    </row>
    <row r="2696" spans="1:11">
      <c r="A2696" s="4" t="s">
        <v>5981</v>
      </c>
      <c r="B2696" s="4">
        <v>2016</v>
      </c>
      <c r="C2696" s="24">
        <v>42295</v>
      </c>
      <c r="D2696" s="4" t="s">
        <v>5885</v>
      </c>
      <c r="E2696" s="4" t="s">
        <v>595</v>
      </c>
      <c r="F2696" s="4">
        <v>1</v>
      </c>
      <c r="G2696" s="4">
        <v>4</v>
      </c>
      <c r="H2696" s="4" t="s">
        <v>5982</v>
      </c>
      <c r="I2696" s="4" t="s">
        <v>5983</v>
      </c>
      <c r="J2696" s="4">
        <v>20.9</v>
      </c>
      <c r="K2696" s="4">
        <v>11</v>
      </c>
    </row>
    <row r="2697" spans="1:11">
      <c r="A2697" s="4" t="s">
        <v>5981</v>
      </c>
      <c r="B2697" s="4">
        <v>2016</v>
      </c>
      <c r="C2697" s="24">
        <v>42295</v>
      </c>
      <c r="D2697" s="4" t="s">
        <v>5885</v>
      </c>
      <c r="E2697" s="4" t="s">
        <v>595</v>
      </c>
      <c r="F2697" s="4">
        <v>1</v>
      </c>
      <c r="G2697" s="4">
        <v>5</v>
      </c>
      <c r="H2697" s="4" t="s">
        <v>150</v>
      </c>
      <c r="I2697" s="4" t="s">
        <v>31</v>
      </c>
      <c r="J2697" s="4">
        <v>27.3</v>
      </c>
      <c r="K2697" s="4">
        <v>4</v>
      </c>
    </row>
    <row r="2698" spans="1:11">
      <c r="A2698" s="4" t="s">
        <v>5981</v>
      </c>
      <c r="B2698" s="4">
        <v>2016</v>
      </c>
      <c r="C2698" s="24">
        <v>42295</v>
      </c>
      <c r="D2698" s="4" t="s">
        <v>5885</v>
      </c>
      <c r="E2698" s="4" t="s">
        <v>595</v>
      </c>
      <c r="F2698" s="4">
        <v>1</v>
      </c>
      <c r="G2698" s="4">
        <v>6</v>
      </c>
      <c r="H2698" s="4" t="s">
        <v>34</v>
      </c>
      <c r="I2698" s="4" t="s">
        <v>19</v>
      </c>
      <c r="J2698" s="4">
        <v>28.2</v>
      </c>
      <c r="K2698" s="4">
        <v>13</v>
      </c>
    </row>
    <row r="2699" spans="1:11">
      <c r="A2699" s="4" t="s">
        <v>5981</v>
      </c>
      <c r="B2699" s="4">
        <v>2016</v>
      </c>
      <c r="C2699" s="24">
        <v>42295</v>
      </c>
      <c r="D2699" s="4" t="s">
        <v>5885</v>
      </c>
      <c r="E2699" s="4" t="s">
        <v>595</v>
      </c>
      <c r="F2699" s="4">
        <v>2</v>
      </c>
      <c r="G2699" s="4">
        <v>1</v>
      </c>
      <c r="H2699" s="4" t="s">
        <v>188</v>
      </c>
      <c r="I2699" s="4" t="s">
        <v>19</v>
      </c>
      <c r="J2699" s="4">
        <v>21.3</v>
      </c>
      <c r="K2699" s="4">
        <v>1</v>
      </c>
    </row>
    <row r="2700" spans="1:11">
      <c r="A2700" s="4" t="s">
        <v>5981</v>
      </c>
      <c r="B2700" s="4">
        <v>2016</v>
      </c>
      <c r="C2700" s="24">
        <v>42295</v>
      </c>
      <c r="D2700" s="4" t="s">
        <v>5885</v>
      </c>
      <c r="E2700" s="4" t="s">
        <v>595</v>
      </c>
      <c r="F2700" s="4">
        <v>2</v>
      </c>
      <c r="G2700" s="4">
        <v>2</v>
      </c>
      <c r="H2700" s="4" t="s">
        <v>167</v>
      </c>
      <c r="I2700" s="4" t="s">
        <v>121</v>
      </c>
      <c r="J2700" s="4">
        <v>22.9</v>
      </c>
      <c r="K2700" s="4">
        <v>3</v>
      </c>
    </row>
    <row r="2701" spans="1:11">
      <c r="A2701" s="4" t="s">
        <v>5981</v>
      </c>
      <c r="B2701" s="4">
        <v>2016</v>
      </c>
      <c r="C2701" s="24">
        <v>42295</v>
      </c>
      <c r="D2701" s="4" t="s">
        <v>5885</v>
      </c>
      <c r="E2701" s="4" t="s">
        <v>595</v>
      </c>
      <c r="F2701" s="4">
        <v>2</v>
      </c>
      <c r="G2701" s="4">
        <v>3</v>
      </c>
      <c r="H2701" s="4" t="s">
        <v>5972</v>
      </c>
      <c r="I2701" s="4" t="s">
        <v>5965</v>
      </c>
      <c r="J2701" s="4">
        <v>24.1</v>
      </c>
      <c r="K2701" s="4">
        <v>6</v>
      </c>
    </row>
    <row r="2702" spans="1:11">
      <c r="A2702" s="4" t="s">
        <v>5981</v>
      </c>
      <c r="B2702" s="4">
        <v>2016</v>
      </c>
      <c r="C2702" s="24">
        <v>42295</v>
      </c>
      <c r="D2702" s="4" t="s">
        <v>5885</v>
      </c>
      <c r="E2702" s="4" t="s">
        <v>595</v>
      </c>
      <c r="F2702" s="4">
        <v>2</v>
      </c>
      <c r="G2702" s="4">
        <v>4</v>
      </c>
      <c r="H2702" s="4" t="s">
        <v>547</v>
      </c>
      <c r="I2702" s="4" t="s">
        <v>5978</v>
      </c>
      <c r="J2702" s="4">
        <v>22.1</v>
      </c>
      <c r="K2702" s="4">
        <v>18</v>
      </c>
    </row>
    <row r="2703" spans="1:11">
      <c r="A2703" s="4" t="s">
        <v>5981</v>
      </c>
      <c r="B2703" s="4">
        <v>2016</v>
      </c>
      <c r="C2703" s="24">
        <v>42295</v>
      </c>
      <c r="D2703" s="4" t="s">
        <v>5885</v>
      </c>
      <c r="E2703" s="4" t="s">
        <v>595</v>
      </c>
      <c r="F2703" s="4">
        <v>2</v>
      </c>
      <c r="G2703" s="4">
        <v>5</v>
      </c>
      <c r="H2703" s="4" t="s">
        <v>332</v>
      </c>
      <c r="I2703" s="4" t="s">
        <v>56</v>
      </c>
      <c r="J2703" s="4">
        <v>23.5</v>
      </c>
      <c r="K2703" s="4">
        <v>15</v>
      </c>
    </row>
    <row r="2704" spans="1:11">
      <c r="A2704" s="4" t="s">
        <v>5981</v>
      </c>
      <c r="B2704" s="4">
        <v>2016</v>
      </c>
      <c r="C2704" s="24">
        <v>42295</v>
      </c>
      <c r="D2704" s="4" t="s">
        <v>5885</v>
      </c>
      <c r="E2704" s="4" t="s">
        <v>595</v>
      </c>
      <c r="F2704" s="4">
        <v>2</v>
      </c>
      <c r="G2704" s="4">
        <v>6</v>
      </c>
      <c r="H2704" s="4" t="s">
        <v>124</v>
      </c>
      <c r="I2704" s="4" t="s">
        <v>123</v>
      </c>
      <c r="J2704" s="4">
        <v>19.600000000000001</v>
      </c>
      <c r="K2704" s="4">
        <v>15</v>
      </c>
    </row>
    <row r="2705" spans="1:11">
      <c r="A2705" s="4" t="s">
        <v>5981</v>
      </c>
      <c r="B2705" s="4">
        <v>2016</v>
      </c>
      <c r="C2705" s="24">
        <v>42295</v>
      </c>
      <c r="D2705" s="4" t="s">
        <v>5885</v>
      </c>
      <c r="E2705" s="4" t="s">
        <v>595</v>
      </c>
      <c r="F2705" s="4">
        <v>3</v>
      </c>
      <c r="G2705" s="4">
        <v>1</v>
      </c>
      <c r="H2705" s="4" t="s">
        <v>5964</v>
      </c>
      <c r="I2705" s="4" t="s">
        <v>5965</v>
      </c>
      <c r="J2705" s="4">
        <v>27.3</v>
      </c>
      <c r="K2705" s="4">
        <v>2</v>
      </c>
    </row>
    <row r="2706" spans="1:11">
      <c r="A2706" s="4" t="s">
        <v>5981</v>
      </c>
      <c r="B2706" s="4">
        <v>2016</v>
      </c>
      <c r="C2706" s="24">
        <v>42295</v>
      </c>
      <c r="D2706" s="4" t="s">
        <v>5885</v>
      </c>
      <c r="E2706" s="4" t="s">
        <v>595</v>
      </c>
      <c r="F2706" s="4">
        <v>3</v>
      </c>
      <c r="G2706" s="4">
        <v>2</v>
      </c>
      <c r="H2706" s="4" t="s">
        <v>142</v>
      </c>
      <c r="I2706" s="4" t="s">
        <v>61</v>
      </c>
      <c r="J2706" s="4">
        <v>23.3</v>
      </c>
      <c r="K2706" s="4">
        <v>8</v>
      </c>
    </row>
    <row r="2707" spans="1:11">
      <c r="A2707" s="4" t="s">
        <v>5981</v>
      </c>
      <c r="B2707" s="4">
        <v>2016</v>
      </c>
      <c r="C2707" s="24">
        <v>42295</v>
      </c>
      <c r="D2707" s="4" t="s">
        <v>5885</v>
      </c>
      <c r="E2707" s="4" t="s">
        <v>595</v>
      </c>
      <c r="F2707" s="4">
        <v>3</v>
      </c>
      <c r="G2707" s="4">
        <v>3</v>
      </c>
      <c r="H2707" s="4" t="s">
        <v>5882</v>
      </c>
      <c r="I2707" s="4" t="s">
        <v>123</v>
      </c>
      <c r="J2707" s="4">
        <v>32.799999999999997</v>
      </c>
      <c r="K2707" s="4">
        <v>18</v>
      </c>
    </row>
    <row r="2708" spans="1:11">
      <c r="A2708" s="4" t="s">
        <v>5981</v>
      </c>
      <c r="B2708" s="4">
        <v>2016</v>
      </c>
      <c r="C2708" s="24">
        <v>42295</v>
      </c>
      <c r="D2708" s="4" t="s">
        <v>5885</v>
      </c>
      <c r="E2708" s="4" t="s">
        <v>595</v>
      </c>
      <c r="F2708" s="4">
        <v>3</v>
      </c>
      <c r="G2708" s="4">
        <v>4</v>
      </c>
      <c r="H2708" s="4" t="s">
        <v>111</v>
      </c>
      <c r="I2708" s="4" t="s">
        <v>121</v>
      </c>
      <c r="J2708" s="4">
        <v>22.7</v>
      </c>
      <c r="K2708" s="4">
        <v>7</v>
      </c>
    </row>
    <row r="2709" spans="1:11">
      <c r="A2709" s="4" t="s">
        <v>5981</v>
      </c>
      <c r="B2709" s="4">
        <v>2016</v>
      </c>
      <c r="C2709" s="24">
        <v>42295</v>
      </c>
      <c r="D2709" s="4" t="s">
        <v>5885</v>
      </c>
      <c r="E2709" s="4" t="s">
        <v>595</v>
      </c>
      <c r="F2709" s="4">
        <v>3</v>
      </c>
      <c r="G2709" s="4">
        <v>5</v>
      </c>
      <c r="H2709" s="4" t="s">
        <v>101</v>
      </c>
      <c r="I2709" s="4" t="s">
        <v>47</v>
      </c>
      <c r="J2709" s="4">
        <v>21.7</v>
      </c>
      <c r="K2709" s="4">
        <v>12</v>
      </c>
    </row>
    <row r="2710" spans="1:11">
      <c r="A2710" s="4" t="s">
        <v>5981</v>
      </c>
      <c r="B2710" s="4">
        <v>2016</v>
      </c>
      <c r="C2710" s="24">
        <v>42295</v>
      </c>
      <c r="D2710" s="4" t="s">
        <v>5885</v>
      </c>
      <c r="E2710" s="4" t="s">
        <v>595</v>
      </c>
      <c r="F2710" s="4">
        <v>3</v>
      </c>
      <c r="G2710" s="4">
        <v>6</v>
      </c>
      <c r="H2710" s="4" t="s">
        <v>50</v>
      </c>
      <c r="I2710" s="4" t="s">
        <v>51</v>
      </c>
      <c r="J2710" s="4">
        <v>19</v>
      </c>
      <c r="K2710" s="4">
        <v>17</v>
      </c>
    </row>
    <row r="2711" spans="1:11">
      <c r="A2711" s="4" t="s">
        <v>5981</v>
      </c>
      <c r="B2711" s="4">
        <v>2016</v>
      </c>
      <c r="C2711" s="24">
        <v>42295</v>
      </c>
      <c r="D2711" s="4" t="s">
        <v>5885</v>
      </c>
      <c r="E2711" s="4" t="s">
        <v>595</v>
      </c>
      <c r="F2711" s="4">
        <v>3</v>
      </c>
      <c r="G2711" s="4">
        <v>7</v>
      </c>
      <c r="H2711" s="4" t="s">
        <v>191</v>
      </c>
      <c r="I2711" s="4" t="s">
        <v>53</v>
      </c>
      <c r="J2711" s="4">
        <v>20.5</v>
      </c>
      <c r="K2711" s="4">
        <v>13</v>
      </c>
    </row>
    <row r="2712" spans="1:11">
      <c r="A2712" s="4" t="s">
        <v>5981</v>
      </c>
      <c r="B2712" s="4">
        <v>2016</v>
      </c>
      <c r="C2712" s="24">
        <v>42295</v>
      </c>
      <c r="D2712" s="4" t="s">
        <v>5885</v>
      </c>
      <c r="E2712" s="4" t="s">
        <v>5868</v>
      </c>
      <c r="F2712" s="4">
        <v>1</v>
      </c>
      <c r="G2712" s="4">
        <v>1</v>
      </c>
      <c r="H2712" s="4" t="s">
        <v>150</v>
      </c>
      <c r="I2712" s="4" t="s">
        <v>31</v>
      </c>
      <c r="J2712" s="4">
        <v>27.3</v>
      </c>
      <c r="K2712" s="4">
        <v>4</v>
      </c>
    </row>
    <row r="2713" spans="1:11">
      <c r="A2713" s="4" t="s">
        <v>5981</v>
      </c>
      <c r="B2713" s="4">
        <v>2016</v>
      </c>
      <c r="C2713" s="24">
        <v>42295</v>
      </c>
      <c r="D2713" s="4" t="s">
        <v>5885</v>
      </c>
      <c r="E2713" s="4" t="s">
        <v>5868</v>
      </c>
      <c r="F2713" s="4">
        <v>1</v>
      </c>
      <c r="G2713" s="4">
        <v>2</v>
      </c>
      <c r="H2713" s="4" t="s">
        <v>101</v>
      </c>
      <c r="I2713" s="4" t="s">
        <v>47</v>
      </c>
      <c r="J2713" s="4">
        <v>21.7</v>
      </c>
      <c r="K2713" s="4">
        <v>12</v>
      </c>
    </row>
    <row r="2714" spans="1:11">
      <c r="A2714" s="4" t="s">
        <v>5981</v>
      </c>
      <c r="B2714" s="4">
        <v>2016</v>
      </c>
      <c r="C2714" s="24">
        <v>42295</v>
      </c>
      <c r="D2714" s="4" t="s">
        <v>5885</v>
      </c>
      <c r="E2714" s="4" t="s">
        <v>5868</v>
      </c>
      <c r="F2714" s="4">
        <v>1</v>
      </c>
      <c r="G2714" s="4">
        <v>3</v>
      </c>
      <c r="H2714" s="4" t="s">
        <v>136</v>
      </c>
      <c r="I2714" s="4" t="s">
        <v>25</v>
      </c>
      <c r="J2714" s="4">
        <v>22.7</v>
      </c>
      <c r="K2714" s="4">
        <v>10</v>
      </c>
    </row>
    <row r="2715" spans="1:11">
      <c r="A2715" s="4" t="s">
        <v>5981</v>
      </c>
      <c r="B2715" s="4">
        <v>2016</v>
      </c>
      <c r="C2715" s="24">
        <v>42295</v>
      </c>
      <c r="D2715" s="4" t="s">
        <v>5885</v>
      </c>
      <c r="E2715" s="4" t="s">
        <v>5868</v>
      </c>
      <c r="F2715" s="4">
        <v>1</v>
      </c>
      <c r="G2715" s="4">
        <v>4</v>
      </c>
      <c r="H2715" s="4" t="s">
        <v>191</v>
      </c>
      <c r="I2715" s="4" t="s">
        <v>53</v>
      </c>
      <c r="J2715" s="4">
        <v>20.5</v>
      </c>
      <c r="K2715" s="4">
        <v>13</v>
      </c>
    </row>
    <row r="2716" spans="1:11">
      <c r="A2716" s="4" t="s">
        <v>5981</v>
      </c>
      <c r="B2716" s="4">
        <v>2016</v>
      </c>
      <c r="C2716" s="24">
        <v>42295</v>
      </c>
      <c r="D2716" s="4" t="s">
        <v>5885</v>
      </c>
      <c r="E2716" s="4" t="s">
        <v>5868</v>
      </c>
      <c r="F2716" s="4">
        <v>1</v>
      </c>
      <c r="G2716" s="4">
        <v>5</v>
      </c>
      <c r="H2716" s="4" t="s">
        <v>124</v>
      </c>
      <c r="I2716" s="4" t="s">
        <v>123</v>
      </c>
      <c r="J2716" s="4">
        <v>19.600000000000001</v>
      </c>
      <c r="K2716" s="4">
        <v>15</v>
      </c>
    </row>
    <row r="2717" spans="1:11">
      <c r="A2717" s="4" t="s">
        <v>5981</v>
      </c>
      <c r="B2717" s="4">
        <v>2016</v>
      </c>
      <c r="C2717" s="24">
        <v>42295</v>
      </c>
      <c r="D2717" s="4" t="s">
        <v>5885</v>
      </c>
      <c r="E2717" s="4" t="s">
        <v>5868</v>
      </c>
      <c r="F2717" s="4">
        <v>1</v>
      </c>
      <c r="G2717" s="4">
        <v>6</v>
      </c>
      <c r="H2717" s="4" t="s">
        <v>547</v>
      </c>
      <c r="I2717" s="4" t="s">
        <v>5978</v>
      </c>
      <c r="J2717" s="4">
        <v>22.1</v>
      </c>
      <c r="K2717" s="4">
        <v>18</v>
      </c>
    </row>
    <row r="2718" spans="1:11">
      <c r="A2718" s="4" t="s">
        <v>5981</v>
      </c>
      <c r="B2718" s="4">
        <v>2016</v>
      </c>
      <c r="C2718" s="24">
        <v>42295</v>
      </c>
      <c r="D2718" s="4" t="s">
        <v>5885</v>
      </c>
      <c r="E2718" s="4" t="s">
        <v>5868</v>
      </c>
      <c r="F2718" s="4">
        <v>1</v>
      </c>
      <c r="G2718" s="4">
        <v>7</v>
      </c>
      <c r="H2718" s="4" t="s">
        <v>5882</v>
      </c>
      <c r="I2718" s="4" t="s">
        <v>123</v>
      </c>
      <c r="J2718" s="4">
        <v>32.799999999999997</v>
      </c>
      <c r="K2718" s="4">
        <v>18</v>
      </c>
    </row>
    <row r="2719" spans="1:11">
      <c r="A2719" s="4" t="s">
        <v>5981</v>
      </c>
      <c r="B2719" s="4">
        <v>2016</v>
      </c>
      <c r="C2719" s="24">
        <v>42295</v>
      </c>
      <c r="D2719" s="4" t="s">
        <v>5885</v>
      </c>
      <c r="E2719" s="4" t="s">
        <v>5868</v>
      </c>
      <c r="F2719" s="4">
        <v>2</v>
      </c>
      <c r="G2719" s="4">
        <v>1</v>
      </c>
      <c r="H2719" s="4" t="s">
        <v>111</v>
      </c>
      <c r="I2719" s="4" t="s">
        <v>121</v>
      </c>
      <c r="J2719" s="4">
        <v>22.7</v>
      </c>
      <c r="K2719" s="4">
        <v>7</v>
      </c>
    </row>
    <row r="2720" spans="1:11">
      <c r="A2720" s="4" t="s">
        <v>5981</v>
      </c>
      <c r="B2720" s="4">
        <v>2016</v>
      </c>
      <c r="C2720" s="24">
        <v>42295</v>
      </c>
      <c r="D2720" s="4" t="s">
        <v>5885</v>
      </c>
      <c r="E2720" s="4" t="s">
        <v>5868</v>
      </c>
      <c r="F2720" s="4">
        <v>2</v>
      </c>
      <c r="G2720" s="4">
        <v>2</v>
      </c>
      <c r="H2720" s="4" t="s">
        <v>5972</v>
      </c>
      <c r="I2720" s="4" t="s">
        <v>5965</v>
      </c>
      <c r="J2720" s="4">
        <v>24.1</v>
      </c>
      <c r="K2720" s="4">
        <v>6</v>
      </c>
    </row>
    <row r="2721" spans="1:11">
      <c r="A2721" s="4" t="s">
        <v>5981</v>
      </c>
      <c r="B2721" s="4">
        <v>2016</v>
      </c>
      <c r="C2721" s="24">
        <v>42295</v>
      </c>
      <c r="D2721" s="4" t="s">
        <v>5885</v>
      </c>
      <c r="E2721" s="4" t="s">
        <v>5868</v>
      </c>
      <c r="F2721" s="4">
        <v>2</v>
      </c>
      <c r="G2721" s="4">
        <v>3</v>
      </c>
      <c r="H2721" s="4" t="s">
        <v>5982</v>
      </c>
      <c r="I2721" s="4" t="s">
        <v>5983</v>
      </c>
      <c r="J2721" s="4">
        <v>20.9</v>
      </c>
      <c r="K2721" s="4">
        <v>11</v>
      </c>
    </row>
    <row r="2722" spans="1:11">
      <c r="A2722" s="4" t="s">
        <v>5981</v>
      </c>
      <c r="B2722" s="4">
        <v>2016</v>
      </c>
      <c r="C2722" s="24">
        <v>42295</v>
      </c>
      <c r="D2722" s="4" t="s">
        <v>5885</v>
      </c>
      <c r="E2722" s="4" t="s">
        <v>5868</v>
      </c>
      <c r="F2722" s="4">
        <v>2</v>
      </c>
      <c r="G2722" s="4">
        <v>4</v>
      </c>
      <c r="H2722" s="4" t="s">
        <v>34</v>
      </c>
      <c r="I2722" s="4" t="s">
        <v>19</v>
      </c>
      <c r="J2722" s="4">
        <v>28.2</v>
      </c>
      <c r="K2722" s="4">
        <v>13</v>
      </c>
    </row>
    <row r="2723" spans="1:11">
      <c r="A2723" s="4" t="s">
        <v>5981</v>
      </c>
      <c r="B2723" s="4">
        <v>2016</v>
      </c>
      <c r="C2723" s="24">
        <v>42295</v>
      </c>
      <c r="D2723" s="4" t="s">
        <v>5885</v>
      </c>
      <c r="E2723" s="4" t="s">
        <v>5868</v>
      </c>
      <c r="F2723" s="4">
        <v>2</v>
      </c>
      <c r="G2723" s="4">
        <v>5</v>
      </c>
      <c r="H2723" s="4" t="s">
        <v>332</v>
      </c>
      <c r="I2723" s="4" t="s">
        <v>56</v>
      </c>
      <c r="J2723" s="4">
        <v>23.5</v>
      </c>
      <c r="K2723" s="4">
        <v>15</v>
      </c>
    </row>
    <row r="2724" spans="1:11">
      <c r="A2724" s="4" t="s">
        <v>5981</v>
      </c>
      <c r="B2724" s="4">
        <v>2016</v>
      </c>
      <c r="C2724" s="24">
        <v>42295</v>
      </c>
      <c r="D2724" s="4" t="s">
        <v>5885</v>
      </c>
      <c r="E2724" s="4" t="s">
        <v>5868</v>
      </c>
      <c r="F2724" s="4">
        <v>2</v>
      </c>
      <c r="G2724" s="4">
        <v>6</v>
      </c>
      <c r="H2724" s="4" t="s">
        <v>50</v>
      </c>
      <c r="I2724" s="4" t="s">
        <v>51</v>
      </c>
      <c r="J2724" s="4">
        <v>19</v>
      </c>
      <c r="K2724" s="4">
        <v>17</v>
      </c>
    </row>
    <row r="2725" spans="1:11">
      <c r="A2725" s="4" t="s">
        <v>5981</v>
      </c>
      <c r="B2725" s="4">
        <v>2016</v>
      </c>
      <c r="C2725" s="24">
        <v>42295</v>
      </c>
      <c r="D2725" s="4" t="s">
        <v>5885</v>
      </c>
      <c r="E2725" s="4" t="s">
        <v>5869</v>
      </c>
      <c r="F2725" s="4">
        <v>1</v>
      </c>
      <c r="G2725" s="4">
        <v>1</v>
      </c>
      <c r="H2725" s="4" t="s">
        <v>5930</v>
      </c>
      <c r="I2725" s="4" t="s">
        <v>15</v>
      </c>
      <c r="J2725" s="4">
        <v>24.9</v>
      </c>
      <c r="K2725" s="4">
        <v>5</v>
      </c>
    </row>
    <row r="2726" spans="1:11">
      <c r="A2726" s="4" t="s">
        <v>5981</v>
      </c>
      <c r="B2726" s="4">
        <v>2016</v>
      </c>
      <c r="C2726" s="24">
        <v>42295</v>
      </c>
      <c r="D2726" s="4" t="s">
        <v>5885</v>
      </c>
      <c r="E2726" s="4" t="s">
        <v>5869</v>
      </c>
      <c r="F2726" s="4">
        <v>1</v>
      </c>
      <c r="G2726" s="4">
        <v>2</v>
      </c>
      <c r="H2726" s="4" t="s">
        <v>167</v>
      </c>
      <c r="I2726" s="4" t="s">
        <v>121</v>
      </c>
      <c r="J2726" s="4">
        <v>22.9</v>
      </c>
      <c r="K2726" s="4">
        <v>3</v>
      </c>
    </row>
    <row r="2727" spans="1:11">
      <c r="A2727" s="4" t="s">
        <v>5981</v>
      </c>
      <c r="B2727" s="4">
        <v>2016</v>
      </c>
      <c r="C2727" s="24">
        <v>42295</v>
      </c>
      <c r="D2727" s="4" t="s">
        <v>5885</v>
      </c>
      <c r="E2727" s="4" t="s">
        <v>5869</v>
      </c>
      <c r="F2727" s="4">
        <v>1</v>
      </c>
      <c r="G2727" s="4">
        <v>3</v>
      </c>
      <c r="H2727" s="4" t="s">
        <v>5964</v>
      </c>
      <c r="I2727" s="4" t="s">
        <v>5965</v>
      </c>
      <c r="J2727" s="4">
        <v>27.3</v>
      </c>
      <c r="K2727" s="4">
        <v>2</v>
      </c>
    </row>
    <row r="2728" spans="1:11">
      <c r="A2728" s="4" t="s">
        <v>5981</v>
      </c>
      <c r="B2728" s="4">
        <v>2016</v>
      </c>
      <c r="C2728" s="24">
        <v>42295</v>
      </c>
      <c r="D2728" s="4" t="s">
        <v>5885</v>
      </c>
      <c r="E2728" s="4" t="s">
        <v>5869</v>
      </c>
      <c r="F2728" s="4">
        <v>1</v>
      </c>
      <c r="G2728" s="4">
        <v>4</v>
      </c>
      <c r="H2728" s="4" t="s">
        <v>136</v>
      </c>
      <c r="I2728" s="4" t="s">
        <v>25</v>
      </c>
      <c r="J2728" s="4">
        <v>22.7</v>
      </c>
      <c r="K2728" s="4">
        <v>10</v>
      </c>
    </row>
    <row r="2729" spans="1:11">
      <c r="A2729" s="4" t="s">
        <v>5981</v>
      </c>
      <c r="B2729" s="4">
        <v>2016</v>
      </c>
      <c r="C2729" s="24">
        <v>42295</v>
      </c>
      <c r="D2729" s="4" t="s">
        <v>5885</v>
      </c>
      <c r="E2729" s="4" t="s">
        <v>5869</v>
      </c>
      <c r="F2729" s="4">
        <v>1</v>
      </c>
      <c r="G2729" s="4">
        <v>5</v>
      </c>
      <c r="H2729" s="4" t="s">
        <v>142</v>
      </c>
      <c r="I2729" s="4" t="s">
        <v>61</v>
      </c>
      <c r="J2729" s="4">
        <v>23.3</v>
      </c>
      <c r="K2729" s="4">
        <v>8</v>
      </c>
    </row>
    <row r="2730" spans="1:11">
      <c r="A2730" s="4" t="s">
        <v>5981</v>
      </c>
      <c r="B2730" s="4">
        <v>2016</v>
      </c>
      <c r="C2730" s="24">
        <v>42295</v>
      </c>
      <c r="D2730" s="4" t="s">
        <v>5885</v>
      </c>
      <c r="E2730" s="4" t="s">
        <v>5869</v>
      </c>
      <c r="F2730" s="4">
        <v>1</v>
      </c>
      <c r="G2730" s="4">
        <v>6</v>
      </c>
      <c r="H2730" s="4" t="s">
        <v>101</v>
      </c>
      <c r="I2730" s="4" t="s">
        <v>47</v>
      </c>
      <c r="J2730" s="4">
        <v>21.7</v>
      </c>
      <c r="K2730" s="4">
        <v>12</v>
      </c>
    </row>
    <row r="2731" spans="1:11">
      <c r="A2731" s="4" t="s">
        <v>5981</v>
      </c>
      <c r="B2731" s="4">
        <v>2016</v>
      </c>
      <c r="C2731" s="24">
        <v>42295</v>
      </c>
      <c r="D2731" s="4" t="s">
        <v>5885</v>
      </c>
      <c r="E2731" s="4" t="s">
        <v>5869</v>
      </c>
      <c r="F2731" s="4">
        <v>2</v>
      </c>
      <c r="G2731" s="4">
        <v>1</v>
      </c>
      <c r="H2731" s="4" t="s">
        <v>188</v>
      </c>
      <c r="I2731" s="4" t="s">
        <v>19</v>
      </c>
      <c r="J2731" s="4">
        <v>21.3</v>
      </c>
      <c r="K2731" s="4">
        <v>1</v>
      </c>
    </row>
    <row r="2732" spans="1:11">
      <c r="A2732" s="4" t="s">
        <v>5981</v>
      </c>
      <c r="B2732" s="4">
        <v>2016</v>
      </c>
      <c r="C2732" s="24">
        <v>42295</v>
      </c>
      <c r="D2732" s="4" t="s">
        <v>5885</v>
      </c>
      <c r="E2732" s="4" t="s">
        <v>5869</v>
      </c>
      <c r="F2732" s="4">
        <v>2</v>
      </c>
      <c r="G2732" s="4">
        <v>2</v>
      </c>
      <c r="H2732" s="4" t="s">
        <v>5972</v>
      </c>
      <c r="I2732" s="4" t="s">
        <v>5965</v>
      </c>
      <c r="J2732" s="4">
        <v>24.1</v>
      </c>
      <c r="K2732" s="4">
        <v>6</v>
      </c>
    </row>
    <row r="2733" spans="1:11">
      <c r="A2733" s="4" t="s">
        <v>5981</v>
      </c>
      <c r="B2733" s="4">
        <v>2016</v>
      </c>
      <c r="C2733" s="24">
        <v>42295</v>
      </c>
      <c r="D2733" s="4" t="s">
        <v>5885</v>
      </c>
      <c r="E2733" s="4" t="s">
        <v>5869</v>
      </c>
      <c r="F2733" s="4">
        <v>2</v>
      </c>
      <c r="G2733" s="4">
        <v>3</v>
      </c>
      <c r="H2733" s="4" t="s">
        <v>150</v>
      </c>
      <c r="I2733" s="4" t="s">
        <v>31</v>
      </c>
      <c r="J2733" s="4">
        <v>27.3</v>
      </c>
      <c r="K2733" s="4">
        <v>4</v>
      </c>
    </row>
    <row r="2734" spans="1:11">
      <c r="A2734" s="4" t="s">
        <v>5981</v>
      </c>
      <c r="B2734" s="4">
        <v>2016</v>
      </c>
      <c r="C2734" s="24">
        <v>42295</v>
      </c>
      <c r="D2734" s="4" t="s">
        <v>5885</v>
      </c>
      <c r="E2734" s="4" t="s">
        <v>5869</v>
      </c>
      <c r="F2734" s="4">
        <v>2</v>
      </c>
      <c r="G2734" s="4">
        <v>4</v>
      </c>
      <c r="H2734" s="4" t="s">
        <v>111</v>
      </c>
      <c r="I2734" s="4" t="s">
        <v>121</v>
      </c>
      <c r="J2734" s="4">
        <v>22.7</v>
      </c>
      <c r="K2734" s="4">
        <v>7</v>
      </c>
    </row>
    <row r="2735" spans="1:11">
      <c r="A2735" s="4" t="s">
        <v>5981</v>
      </c>
      <c r="B2735" s="4">
        <v>2016</v>
      </c>
      <c r="C2735" s="24">
        <v>42295</v>
      </c>
      <c r="D2735" s="4" t="s">
        <v>5885</v>
      </c>
      <c r="E2735" s="4" t="s">
        <v>5869</v>
      </c>
      <c r="F2735" s="4">
        <v>2</v>
      </c>
      <c r="G2735" s="4">
        <v>5</v>
      </c>
      <c r="H2735" s="4" t="s">
        <v>60</v>
      </c>
      <c r="I2735" s="4" t="s">
        <v>61</v>
      </c>
      <c r="J2735" s="4">
        <v>27.2</v>
      </c>
      <c r="K2735" s="4">
        <v>9</v>
      </c>
    </row>
    <row r="2736" spans="1:11">
      <c r="A2736" s="4" t="s">
        <v>5981</v>
      </c>
      <c r="B2736" s="4">
        <v>2016</v>
      </c>
      <c r="C2736" s="24">
        <v>42295</v>
      </c>
      <c r="D2736" s="4" t="s">
        <v>5885</v>
      </c>
      <c r="E2736" s="4" t="s">
        <v>5869</v>
      </c>
      <c r="F2736" s="4">
        <v>2</v>
      </c>
      <c r="G2736" s="4">
        <v>6</v>
      </c>
      <c r="H2736" s="4" t="s">
        <v>5982</v>
      </c>
      <c r="I2736" s="4" t="s">
        <v>5983</v>
      </c>
      <c r="J2736" s="4">
        <v>20.9</v>
      </c>
      <c r="K2736" s="4">
        <v>11</v>
      </c>
    </row>
    <row r="2737" spans="1:11">
      <c r="A2737" s="4" t="s">
        <v>5981</v>
      </c>
      <c r="B2737" s="4">
        <v>2016</v>
      </c>
      <c r="C2737" s="24">
        <v>42295</v>
      </c>
      <c r="D2737" s="4" t="s">
        <v>5885</v>
      </c>
      <c r="E2737" s="4" t="s">
        <v>383</v>
      </c>
      <c r="F2737" s="4">
        <v>1</v>
      </c>
      <c r="G2737" s="4">
        <v>1</v>
      </c>
      <c r="H2737" s="4" t="s">
        <v>188</v>
      </c>
      <c r="I2737" s="4" t="s">
        <v>19</v>
      </c>
      <c r="J2737" s="4">
        <v>21.3</v>
      </c>
      <c r="K2737" s="4">
        <v>1</v>
      </c>
    </row>
    <row r="2738" spans="1:11">
      <c r="A2738" s="4" t="s">
        <v>5981</v>
      </c>
      <c r="B2738" s="4">
        <v>2016</v>
      </c>
      <c r="C2738" s="24">
        <v>42295</v>
      </c>
      <c r="D2738" s="4" t="s">
        <v>5885</v>
      </c>
      <c r="E2738" s="4" t="s">
        <v>383</v>
      </c>
      <c r="F2738" s="4">
        <v>1</v>
      </c>
      <c r="G2738" s="4">
        <v>2</v>
      </c>
      <c r="H2738" s="4" t="s">
        <v>5964</v>
      </c>
      <c r="I2738" s="4" t="s">
        <v>5965</v>
      </c>
      <c r="J2738" s="4">
        <v>27.3</v>
      </c>
      <c r="K2738" s="4">
        <v>2</v>
      </c>
    </row>
    <row r="2739" spans="1:11">
      <c r="A2739" s="4" t="s">
        <v>5981</v>
      </c>
      <c r="B2739" s="4">
        <v>2016</v>
      </c>
      <c r="C2739" s="24">
        <v>42295</v>
      </c>
      <c r="D2739" s="4" t="s">
        <v>5885</v>
      </c>
      <c r="E2739" s="4" t="s">
        <v>383</v>
      </c>
      <c r="F2739" s="4">
        <v>1</v>
      </c>
      <c r="G2739" s="4">
        <v>3</v>
      </c>
      <c r="H2739" s="4" t="s">
        <v>167</v>
      </c>
      <c r="I2739" s="4" t="s">
        <v>121</v>
      </c>
      <c r="J2739" s="4">
        <v>22.9</v>
      </c>
      <c r="K2739" s="4">
        <v>3</v>
      </c>
    </row>
    <row r="2740" spans="1:11">
      <c r="A2740" s="4" t="s">
        <v>5981</v>
      </c>
      <c r="B2740" s="4">
        <v>2016</v>
      </c>
      <c r="C2740" s="24">
        <v>42295</v>
      </c>
      <c r="D2740" s="4" t="s">
        <v>5885</v>
      </c>
      <c r="E2740" s="4" t="s">
        <v>383</v>
      </c>
      <c r="F2740" s="4">
        <v>1</v>
      </c>
      <c r="G2740" s="4">
        <v>4</v>
      </c>
      <c r="H2740" s="4" t="s">
        <v>150</v>
      </c>
      <c r="I2740" s="4" t="s">
        <v>31</v>
      </c>
      <c r="J2740" s="4">
        <v>27.3</v>
      </c>
      <c r="K2740" s="4">
        <v>4</v>
      </c>
    </row>
    <row r="2741" spans="1:11">
      <c r="A2741" s="4" t="s">
        <v>5981</v>
      </c>
      <c r="B2741" s="4">
        <v>2016</v>
      </c>
      <c r="C2741" s="24">
        <v>42295</v>
      </c>
      <c r="D2741" s="4" t="s">
        <v>5885</v>
      </c>
      <c r="E2741" s="4" t="s">
        <v>383</v>
      </c>
      <c r="F2741" s="4">
        <v>1</v>
      </c>
      <c r="G2741" s="4">
        <v>5</v>
      </c>
      <c r="H2741" s="4" t="s">
        <v>5930</v>
      </c>
      <c r="I2741" s="4" t="s">
        <v>15</v>
      </c>
      <c r="J2741" s="4">
        <v>24.9</v>
      </c>
      <c r="K2741" s="4">
        <v>5</v>
      </c>
    </row>
    <row r="2742" spans="1:11">
      <c r="A2742" s="4" t="s">
        <v>5981</v>
      </c>
      <c r="B2742" s="4">
        <v>2016</v>
      </c>
      <c r="C2742" s="24">
        <v>42295</v>
      </c>
      <c r="D2742" s="4" t="s">
        <v>5885</v>
      </c>
      <c r="E2742" s="4" t="s">
        <v>383</v>
      </c>
      <c r="F2742" s="4">
        <v>1</v>
      </c>
      <c r="G2742" s="4">
        <v>6</v>
      </c>
      <c r="H2742" s="4" t="s">
        <v>5972</v>
      </c>
      <c r="I2742" s="4" t="s">
        <v>5965</v>
      </c>
      <c r="J2742" s="4">
        <v>24.1</v>
      </c>
      <c r="K2742" s="4">
        <v>6</v>
      </c>
    </row>
    <row r="2743" spans="1:11">
      <c r="A2743" s="4" t="s">
        <v>5981</v>
      </c>
      <c r="B2743" s="4">
        <v>2016</v>
      </c>
      <c r="C2743" s="24">
        <v>42295</v>
      </c>
      <c r="D2743" s="4" t="s">
        <v>5885</v>
      </c>
      <c r="E2743" s="4" t="s">
        <v>383</v>
      </c>
      <c r="F2743" s="4">
        <v>2</v>
      </c>
      <c r="G2743" s="4">
        <v>1</v>
      </c>
      <c r="H2743" s="4" t="s">
        <v>111</v>
      </c>
      <c r="I2743" s="4" t="s">
        <v>121</v>
      </c>
      <c r="J2743" s="4">
        <v>22.7</v>
      </c>
      <c r="K2743" s="4">
        <v>7</v>
      </c>
    </row>
    <row r="2744" spans="1:11">
      <c r="A2744" s="4" t="s">
        <v>5981</v>
      </c>
      <c r="B2744" s="4">
        <v>2016</v>
      </c>
      <c r="C2744" s="24">
        <v>42295</v>
      </c>
      <c r="D2744" s="4" t="s">
        <v>5885</v>
      </c>
      <c r="E2744" s="4" t="s">
        <v>383</v>
      </c>
      <c r="F2744" s="4">
        <v>2</v>
      </c>
      <c r="G2744" s="4">
        <v>2</v>
      </c>
      <c r="H2744" s="4" t="s">
        <v>142</v>
      </c>
      <c r="I2744" s="4" t="s">
        <v>61</v>
      </c>
      <c r="J2744" s="4">
        <v>23.3</v>
      </c>
      <c r="K2744" s="4">
        <v>8</v>
      </c>
    </row>
    <row r="2745" spans="1:11">
      <c r="A2745" s="4" t="s">
        <v>5981</v>
      </c>
      <c r="B2745" s="4">
        <v>2016</v>
      </c>
      <c r="C2745" s="24">
        <v>42295</v>
      </c>
      <c r="D2745" s="4" t="s">
        <v>5885</v>
      </c>
      <c r="E2745" s="4" t="s">
        <v>383</v>
      </c>
      <c r="F2745" s="4">
        <v>2</v>
      </c>
      <c r="G2745" s="4">
        <v>3</v>
      </c>
      <c r="H2745" s="4" t="s">
        <v>60</v>
      </c>
      <c r="I2745" s="4" t="s">
        <v>61</v>
      </c>
      <c r="J2745" s="4">
        <v>27.2</v>
      </c>
      <c r="K2745" s="4">
        <v>9</v>
      </c>
    </row>
    <row r="2746" spans="1:11">
      <c r="A2746" s="4" t="s">
        <v>5981</v>
      </c>
      <c r="B2746" s="4">
        <v>2016</v>
      </c>
      <c r="C2746" s="24">
        <v>42295</v>
      </c>
      <c r="D2746" s="4" t="s">
        <v>5885</v>
      </c>
      <c r="E2746" s="4" t="s">
        <v>383</v>
      </c>
      <c r="F2746" s="4">
        <v>2</v>
      </c>
      <c r="G2746" s="4">
        <v>4</v>
      </c>
      <c r="H2746" s="4" t="s">
        <v>136</v>
      </c>
      <c r="I2746" s="4" t="s">
        <v>25</v>
      </c>
      <c r="J2746" s="4">
        <v>22.7</v>
      </c>
      <c r="K2746" s="4">
        <v>10</v>
      </c>
    </row>
    <row r="2747" spans="1:11">
      <c r="A2747" s="4" t="s">
        <v>5981</v>
      </c>
      <c r="B2747" s="4">
        <v>2016</v>
      </c>
      <c r="C2747" s="24">
        <v>42295</v>
      </c>
      <c r="D2747" s="4" t="s">
        <v>5885</v>
      </c>
      <c r="E2747" s="4" t="s">
        <v>383</v>
      </c>
      <c r="F2747" s="4">
        <v>2</v>
      </c>
      <c r="G2747" s="4">
        <v>5</v>
      </c>
      <c r="H2747" s="4" t="s">
        <v>5982</v>
      </c>
      <c r="I2747" s="4" t="s">
        <v>5983</v>
      </c>
      <c r="J2747" s="4">
        <v>20.9</v>
      </c>
      <c r="K2747" s="4">
        <v>11</v>
      </c>
    </row>
    <row r="2748" spans="1:11">
      <c r="A2748" s="4" t="s">
        <v>5981</v>
      </c>
      <c r="B2748" s="4">
        <v>2016</v>
      </c>
      <c r="C2748" s="24">
        <v>42295</v>
      </c>
      <c r="D2748" s="4" t="s">
        <v>5885</v>
      </c>
      <c r="E2748" s="4" t="s">
        <v>383</v>
      </c>
      <c r="F2748" s="4">
        <v>2</v>
      </c>
      <c r="G2748" s="4">
        <v>6</v>
      </c>
      <c r="H2748" s="4" t="s">
        <v>101</v>
      </c>
      <c r="I2748" s="4" t="s">
        <v>47</v>
      </c>
      <c r="J2748" s="4">
        <v>21.7</v>
      </c>
      <c r="K2748" s="4">
        <v>12</v>
      </c>
    </row>
    <row r="2749" spans="1:11">
      <c r="A2749" s="4" t="s">
        <v>12</v>
      </c>
      <c r="B2749" s="4">
        <v>2015</v>
      </c>
      <c r="C2749" s="24">
        <v>42057</v>
      </c>
      <c r="D2749" s="4" t="s">
        <v>5867</v>
      </c>
      <c r="E2749" s="4" t="s">
        <v>595</v>
      </c>
      <c r="F2749" s="4">
        <v>1</v>
      </c>
      <c r="G2749" s="4">
        <v>1</v>
      </c>
      <c r="H2749" s="4" t="s">
        <v>157</v>
      </c>
      <c r="I2749" s="4" t="s">
        <v>38</v>
      </c>
      <c r="J2749" s="4">
        <v>24.2</v>
      </c>
      <c r="K2749" s="4">
        <v>5</v>
      </c>
    </row>
    <row r="2750" spans="1:11">
      <c r="A2750" s="4" t="s">
        <v>12</v>
      </c>
      <c r="B2750" s="4">
        <v>2015</v>
      </c>
      <c r="C2750" s="24">
        <v>42057</v>
      </c>
      <c r="D2750" s="4" t="s">
        <v>5867</v>
      </c>
      <c r="E2750" s="4" t="s">
        <v>595</v>
      </c>
      <c r="F2750" s="4">
        <v>1</v>
      </c>
      <c r="G2750" s="4">
        <v>2</v>
      </c>
      <c r="H2750" s="4" t="s">
        <v>5984</v>
      </c>
      <c r="I2750" s="4" t="s">
        <v>5942</v>
      </c>
      <c r="J2750" s="4">
        <v>25.1</v>
      </c>
      <c r="K2750" s="4">
        <v>8</v>
      </c>
    </row>
    <row r="2751" spans="1:11">
      <c r="A2751" s="4" t="s">
        <v>12</v>
      </c>
      <c r="B2751" s="4">
        <v>2015</v>
      </c>
      <c r="C2751" s="24">
        <v>42057</v>
      </c>
      <c r="D2751" s="4" t="s">
        <v>5867</v>
      </c>
      <c r="E2751" s="4" t="s">
        <v>595</v>
      </c>
      <c r="F2751" s="4">
        <v>1</v>
      </c>
      <c r="G2751" s="4">
        <v>3</v>
      </c>
      <c r="H2751" s="4" t="s">
        <v>178</v>
      </c>
      <c r="I2751" s="4" t="s">
        <v>159</v>
      </c>
      <c r="J2751" s="4">
        <v>23.1</v>
      </c>
      <c r="K2751" s="4">
        <v>9</v>
      </c>
    </row>
    <row r="2752" spans="1:11">
      <c r="A2752" s="4" t="s">
        <v>12</v>
      </c>
      <c r="B2752" s="4">
        <v>2015</v>
      </c>
      <c r="C2752" s="24">
        <v>42057</v>
      </c>
      <c r="D2752" s="4" t="s">
        <v>5867</v>
      </c>
      <c r="E2752" s="4" t="s">
        <v>595</v>
      </c>
      <c r="F2752" s="4">
        <v>1</v>
      </c>
      <c r="G2752" s="4">
        <v>4</v>
      </c>
      <c r="H2752" s="4" t="s">
        <v>5985</v>
      </c>
      <c r="I2752" s="4" t="s">
        <v>5986</v>
      </c>
      <c r="J2752" s="4"/>
      <c r="K2752" s="4">
        <v>13</v>
      </c>
    </row>
    <row r="2753" spans="1:11">
      <c r="A2753" s="4" t="s">
        <v>12</v>
      </c>
      <c r="B2753" s="4">
        <v>2015</v>
      </c>
      <c r="C2753" s="24">
        <v>42057</v>
      </c>
      <c r="D2753" s="4" t="s">
        <v>5867</v>
      </c>
      <c r="E2753" s="4" t="s">
        <v>595</v>
      </c>
      <c r="F2753" s="4">
        <v>1</v>
      </c>
      <c r="G2753" s="4">
        <v>5</v>
      </c>
      <c r="H2753" s="4" t="s">
        <v>5930</v>
      </c>
      <c r="I2753" s="4" t="s">
        <v>15</v>
      </c>
      <c r="J2753" s="4">
        <v>24.3</v>
      </c>
      <c r="K2753" s="4">
        <v>17</v>
      </c>
    </row>
    <row r="2754" spans="1:11">
      <c r="A2754" s="4" t="s">
        <v>12</v>
      </c>
      <c r="B2754" s="4">
        <v>2015</v>
      </c>
      <c r="C2754" s="24">
        <v>42057</v>
      </c>
      <c r="D2754" s="4" t="s">
        <v>5867</v>
      </c>
      <c r="E2754" s="4" t="s">
        <v>595</v>
      </c>
      <c r="F2754" s="4">
        <v>2</v>
      </c>
      <c r="G2754" s="4">
        <v>1</v>
      </c>
      <c r="H2754" s="4" t="s">
        <v>5961</v>
      </c>
      <c r="I2754" s="4" t="s">
        <v>36</v>
      </c>
      <c r="J2754" s="4">
        <v>31.4</v>
      </c>
      <c r="K2754" s="4">
        <v>1</v>
      </c>
    </row>
    <row r="2755" spans="1:11">
      <c r="A2755" s="4" t="s">
        <v>12</v>
      </c>
      <c r="B2755" s="4">
        <v>2015</v>
      </c>
      <c r="C2755" s="24">
        <v>42057</v>
      </c>
      <c r="D2755" s="4" t="s">
        <v>5867</v>
      </c>
      <c r="E2755" s="4" t="s">
        <v>595</v>
      </c>
      <c r="F2755" s="4">
        <v>2</v>
      </c>
      <c r="G2755" s="4">
        <v>2</v>
      </c>
      <c r="H2755" s="4" t="s">
        <v>5963</v>
      </c>
      <c r="I2755" s="4" t="s">
        <v>5949</v>
      </c>
      <c r="J2755" s="4">
        <v>26</v>
      </c>
      <c r="K2755" s="4">
        <v>4</v>
      </c>
    </row>
    <row r="2756" spans="1:11">
      <c r="A2756" s="4" t="s">
        <v>12</v>
      </c>
      <c r="B2756" s="4">
        <v>2015</v>
      </c>
      <c r="C2756" s="24">
        <v>42057</v>
      </c>
      <c r="D2756" s="4" t="s">
        <v>5867</v>
      </c>
      <c r="E2756" s="4" t="s">
        <v>595</v>
      </c>
      <c r="F2756" s="4">
        <v>2</v>
      </c>
      <c r="G2756" s="4">
        <v>3</v>
      </c>
      <c r="H2756" s="4" t="s">
        <v>119</v>
      </c>
      <c r="I2756" s="4" t="s">
        <v>21</v>
      </c>
      <c r="J2756" s="4">
        <v>23.9</v>
      </c>
      <c r="K2756" s="4">
        <v>17</v>
      </c>
    </row>
    <row r="2757" spans="1:11">
      <c r="A2757" s="4" t="s">
        <v>12</v>
      </c>
      <c r="B2757" s="4">
        <v>2015</v>
      </c>
      <c r="C2757" s="24">
        <v>42057</v>
      </c>
      <c r="D2757" s="4" t="s">
        <v>5867</v>
      </c>
      <c r="E2757" s="4" t="s">
        <v>595</v>
      </c>
      <c r="F2757" s="4">
        <v>2</v>
      </c>
      <c r="G2757" s="4">
        <v>4</v>
      </c>
      <c r="H2757" s="4" t="s">
        <v>167</v>
      </c>
      <c r="I2757" s="4" t="s">
        <v>121</v>
      </c>
      <c r="J2757" s="4">
        <v>22.2</v>
      </c>
      <c r="K2757" s="4">
        <v>21</v>
      </c>
    </row>
    <row r="2758" spans="1:11">
      <c r="A2758" s="4" t="s">
        <v>12</v>
      </c>
      <c r="B2758" s="4">
        <v>2015</v>
      </c>
      <c r="C2758" s="24">
        <v>42057</v>
      </c>
      <c r="D2758" s="4" t="s">
        <v>5867</v>
      </c>
      <c r="E2758" s="4" t="s">
        <v>595</v>
      </c>
      <c r="F2758" s="4">
        <v>2</v>
      </c>
      <c r="G2758" s="4">
        <v>5</v>
      </c>
      <c r="H2758" s="4" t="s">
        <v>188</v>
      </c>
      <c r="I2758" s="4" t="s">
        <v>19</v>
      </c>
      <c r="J2758" s="4">
        <v>20.7</v>
      </c>
      <c r="K2758" s="4">
        <v>21</v>
      </c>
    </row>
    <row r="2759" spans="1:11">
      <c r="A2759" s="4" t="s">
        <v>12</v>
      </c>
      <c r="B2759" s="4">
        <v>2015</v>
      </c>
      <c r="C2759" s="24">
        <v>42057</v>
      </c>
      <c r="D2759" s="4" t="s">
        <v>5867</v>
      </c>
      <c r="E2759" s="4" t="s">
        <v>595</v>
      </c>
      <c r="F2759" s="4">
        <v>2</v>
      </c>
      <c r="G2759" s="4">
        <v>6</v>
      </c>
      <c r="H2759" s="4" t="s">
        <v>544</v>
      </c>
      <c r="I2759" s="4" t="s">
        <v>15</v>
      </c>
      <c r="J2759" s="4">
        <v>28.2</v>
      </c>
      <c r="K2759" s="4">
        <v>13</v>
      </c>
    </row>
    <row r="2760" spans="1:11">
      <c r="A2760" s="4" t="s">
        <v>12</v>
      </c>
      <c r="B2760" s="4">
        <v>2015</v>
      </c>
      <c r="C2760" s="24">
        <v>42057</v>
      </c>
      <c r="D2760" s="4" t="s">
        <v>5867</v>
      </c>
      <c r="E2760" s="4" t="s">
        <v>595</v>
      </c>
      <c r="F2760" s="4">
        <v>3</v>
      </c>
      <c r="G2760" s="4">
        <v>1</v>
      </c>
      <c r="H2760" s="4" t="s">
        <v>135</v>
      </c>
      <c r="I2760" s="4" t="s">
        <v>36</v>
      </c>
      <c r="J2760" s="4">
        <v>24.2</v>
      </c>
      <c r="K2760" s="4">
        <v>6</v>
      </c>
    </row>
    <row r="2761" spans="1:11">
      <c r="A2761" s="4" t="s">
        <v>12</v>
      </c>
      <c r="B2761" s="4">
        <v>2015</v>
      </c>
      <c r="C2761" s="24">
        <v>42057</v>
      </c>
      <c r="D2761" s="4" t="s">
        <v>5867</v>
      </c>
      <c r="E2761" s="4" t="s">
        <v>595</v>
      </c>
      <c r="F2761" s="4">
        <v>3</v>
      </c>
      <c r="G2761" s="4">
        <v>2</v>
      </c>
      <c r="H2761" s="4" t="s">
        <v>78</v>
      </c>
      <c r="I2761" s="4" t="s">
        <v>19</v>
      </c>
      <c r="J2761" s="4">
        <v>23.8</v>
      </c>
      <c r="K2761" s="4">
        <v>2</v>
      </c>
    </row>
    <row r="2762" spans="1:11">
      <c r="A2762" s="4" t="s">
        <v>12</v>
      </c>
      <c r="B2762" s="4">
        <v>2015</v>
      </c>
      <c r="C2762" s="24">
        <v>42057</v>
      </c>
      <c r="D2762" s="4" t="s">
        <v>5867</v>
      </c>
      <c r="E2762" s="4" t="s">
        <v>595</v>
      </c>
      <c r="F2762" s="4">
        <v>3</v>
      </c>
      <c r="G2762" s="4">
        <v>3</v>
      </c>
      <c r="H2762" s="4" t="s">
        <v>5946</v>
      </c>
      <c r="I2762" s="4" t="s">
        <v>5947</v>
      </c>
      <c r="J2762" s="4">
        <v>29</v>
      </c>
      <c r="K2762" s="4">
        <v>11</v>
      </c>
    </row>
    <row r="2763" spans="1:11">
      <c r="A2763" s="4" t="s">
        <v>12</v>
      </c>
      <c r="B2763" s="4">
        <v>2015</v>
      </c>
      <c r="C2763" s="24">
        <v>42057</v>
      </c>
      <c r="D2763" s="4" t="s">
        <v>5867</v>
      </c>
      <c r="E2763" s="4" t="s">
        <v>595</v>
      </c>
      <c r="F2763" s="4">
        <v>3</v>
      </c>
      <c r="G2763" s="4">
        <v>4</v>
      </c>
      <c r="H2763" s="4" t="s">
        <v>5967</v>
      </c>
      <c r="I2763" s="4" t="s">
        <v>5968</v>
      </c>
      <c r="J2763" s="4">
        <v>27.3</v>
      </c>
      <c r="K2763" s="4">
        <v>3</v>
      </c>
    </row>
    <row r="2764" spans="1:11">
      <c r="A2764" s="4" t="s">
        <v>12</v>
      </c>
      <c r="B2764" s="4">
        <v>2015</v>
      </c>
      <c r="C2764" s="24">
        <v>42057</v>
      </c>
      <c r="D2764" s="4" t="s">
        <v>5867</v>
      </c>
      <c r="E2764" s="4" t="s">
        <v>595</v>
      </c>
      <c r="F2764" s="4">
        <v>3</v>
      </c>
      <c r="G2764" s="4">
        <v>5</v>
      </c>
      <c r="H2764" s="4" t="s">
        <v>142</v>
      </c>
      <c r="I2764" s="4" t="s">
        <v>61</v>
      </c>
      <c r="J2764" s="4">
        <v>22.7</v>
      </c>
      <c r="K2764" s="4">
        <v>13</v>
      </c>
    </row>
    <row r="2765" spans="1:11">
      <c r="A2765" s="4" t="s">
        <v>12</v>
      </c>
      <c r="B2765" s="4">
        <v>2015</v>
      </c>
      <c r="C2765" s="24">
        <v>42057</v>
      </c>
      <c r="D2765" s="4" t="s">
        <v>5867</v>
      </c>
      <c r="E2765" s="4" t="s">
        <v>595</v>
      </c>
      <c r="F2765" s="4">
        <v>3</v>
      </c>
      <c r="G2765" s="4">
        <v>6</v>
      </c>
      <c r="H2765" s="4" t="s">
        <v>5976</v>
      </c>
      <c r="I2765" s="4" t="s">
        <v>5974</v>
      </c>
      <c r="J2765" s="4">
        <v>34.700000000000003</v>
      </c>
      <c r="K2765" s="4">
        <v>17</v>
      </c>
    </row>
    <row r="2766" spans="1:11">
      <c r="A2766" s="4" t="s">
        <v>12</v>
      </c>
      <c r="B2766" s="4">
        <v>2015</v>
      </c>
      <c r="C2766" s="24">
        <v>42057</v>
      </c>
      <c r="D2766" s="4" t="s">
        <v>5867</v>
      </c>
      <c r="E2766" s="4" t="s">
        <v>595</v>
      </c>
      <c r="F2766" s="4">
        <v>4</v>
      </c>
      <c r="G2766" s="4">
        <v>1</v>
      </c>
      <c r="H2766" s="4" t="s">
        <v>80</v>
      </c>
      <c r="I2766" s="4" t="s">
        <v>65</v>
      </c>
      <c r="J2766" s="4">
        <v>27.8</v>
      </c>
      <c r="K2766" s="4">
        <v>7</v>
      </c>
    </row>
    <row r="2767" spans="1:11">
      <c r="A2767" s="4" t="s">
        <v>12</v>
      </c>
      <c r="B2767" s="4">
        <v>2015</v>
      </c>
      <c r="C2767" s="24">
        <v>42057</v>
      </c>
      <c r="D2767" s="4" t="s">
        <v>5867</v>
      </c>
      <c r="E2767" s="4" t="s">
        <v>595</v>
      </c>
      <c r="F2767" s="4">
        <v>4</v>
      </c>
      <c r="G2767" s="4">
        <v>2</v>
      </c>
      <c r="H2767" s="4" t="s">
        <v>137</v>
      </c>
      <c r="I2767" s="4" t="s">
        <v>38</v>
      </c>
      <c r="J2767" s="4">
        <v>24.1</v>
      </c>
      <c r="K2767" s="4">
        <v>10</v>
      </c>
    </row>
    <row r="2768" spans="1:11">
      <c r="A2768" s="4" t="s">
        <v>12</v>
      </c>
      <c r="B2768" s="4">
        <v>2015</v>
      </c>
      <c r="C2768" s="24">
        <v>42057</v>
      </c>
      <c r="D2768" s="4" t="s">
        <v>5867</v>
      </c>
      <c r="E2768" s="4" t="s">
        <v>595</v>
      </c>
      <c r="F2768" s="4">
        <v>4</v>
      </c>
      <c r="G2768" s="4">
        <v>3</v>
      </c>
      <c r="H2768" s="4" t="s">
        <v>170</v>
      </c>
      <c r="I2768" s="4" t="s">
        <v>59</v>
      </c>
      <c r="J2768" s="4">
        <v>25.9</v>
      </c>
      <c r="K2768" s="4">
        <v>12</v>
      </c>
    </row>
    <row r="2769" spans="1:11">
      <c r="A2769" s="4" t="s">
        <v>12</v>
      </c>
      <c r="B2769" s="4">
        <v>2015</v>
      </c>
      <c r="C2769" s="24">
        <v>42057</v>
      </c>
      <c r="D2769" s="4" t="s">
        <v>5867</v>
      </c>
      <c r="E2769" s="4" t="s">
        <v>595</v>
      </c>
      <c r="F2769" s="4">
        <v>4</v>
      </c>
      <c r="G2769" s="4">
        <v>4</v>
      </c>
      <c r="H2769" s="4" t="s">
        <v>5977</v>
      </c>
      <c r="I2769" s="4" t="s">
        <v>5978</v>
      </c>
      <c r="J2769" s="4">
        <v>24.3</v>
      </c>
      <c r="K2769" s="4">
        <v>17</v>
      </c>
    </row>
    <row r="2770" spans="1:11">
      <c r="A2770" s="4" t="s">
        <v>12</v>
      </c>
      <c r="B2770" s="4">
        <v>2015</v>
      </c>
      <c r="C2770" s="24">
        <v>42057</v>
      </c>
      <c r="D2770" s="4" t="s">
        <v>5867</v>
      </c>
      <c r="E2770" s="4" t="s">
        <v>595</v>
      </c>
      <c r="F2770" s="4">
        <v>4</v>
      </c>
      <c r="G2770" s="4">
        <v>5</v>
      </c>
      <c r="H2770" s="4" t="s">
        <v>5882</v>
      </c>
      <c r="I2770" s="4" t="s">
        <v>123</v>
      </c>
      <c r="J2770" s="4">
        <v>32.200000000000003</v>
      </c>
      <c r="K2770" s="4">
        <v>21</v>
      </c>
    </row>
    <row r="2771" spans="1:11">
      <c r="A2771" s="4" t="s">
        <v>12</v>
      </c>
      <c r="B2771" s="4">
        <v>2015</v>
      </c>
      <c r="C2771" s="24">
        <v>42057</v>
      </c>
      <c r="D2771" s="4" t="s">
        <v>5867</v>
      </c>
      <c r="E2771" s="4" t="s">
        <v>595</v>
      </c>
      <c r="F2771" s="4">
        <v>4</v>
      </c>
      <c r="G2771" s="4">
        <v>6</v>
      </c>
      <c r="H2771" s="4" t="s">
        <v>5972</v>
      </c>
      <c r="I2771" s="4" t="s">
        <v>5965</v>
      </c>
      <c r="J2771" s="4">
        <v>23.5</v>
      </c>
      <c r="K2771" s="4">
        <v>13</v>
      </c>
    </row>
    <row r="2772" spans="1:11">
      <c r="A2772" s="4" t="s">
        <v>12</v>
      </c>
      <c r="B2772" s="4">
        <v>2015</v>
      </c>
      <c r="C2772" s="24">
        <v>42057</v>
      </c>
      <c r="D2772" s="4" t="s">
        <v>5867</v>
      </c>
      <c r="E2772" s="4" t="s">
        <v>5868</v>
      </c>
      <c r="F2772" s="4">
        <v>1</v>
      </c>
      <c r="G2772" s="4">
        <v>1</v>
      </c>
      <c r="H2772" s="4" t="s">
        <v>178</v>
      </c>
      <c r="I2772" s="4" t="s">
        <v>159</v>
      </c>
      <c r="J2772" s="4">
        <v>23.1</v>
      </c>
      <c r="K2772" s="4">
        <v>9</v>
      </c>
    </row>
    <row r="2773" spans="1:11">
      <c r="A2773" s="4" t="s">
        <v>12</v>
      </c>
      <c r="B2773" s="4">
        <v>2015</v>
      </c>
      <c r="C2773" s="24">
        <v>42057</v>
      </c>
      <c r="D2773" s="4" t="s">
        <v>5867</v>
      </c>
      <c r="E2773" s="4" t="s">
        <v>5868</v>
      </c>
      <c r="F2773" s="4">
        <v>1</v>
      </c>
      <c r="G2773" s="4">
        <v>2</v>
      </c>
      <c r="H2773" s="4" t="s">
        <v>142</v>
      </c>
      <c r="I2773" s="4" t="s">
        <v>61</v>
      </c>
      <c r="J2773" s="4">
        <v>22.7</v>
      </c>
      <c r="K2773" s="4">
        <v>13</v>
      </c>
    </row>
    <row r="2774" spans="1:11">
      <c r="A2774" s="4" t="s">
        <v>12</v>
      </c>
      <c r="B2774" s="4">
        <v>2015</v>
      </c>
      <c r="C2774" s="24">
        <v>42057</v>
      </c>
      <c r="D2774" s="4" t="s">
        <v>5867</v>
      </c>
      <c r="E2774" s="4" t="s">
        <v>5868</v>
      </c>
      <c r="F2774" s="4">
        <v>1</v>
      </c>
      <c r="G2774" s="4">
        <v>3</v>
      </c>
      <c r="H2774" s="4" t="s">
        <v>5977</v>
      </c>
      <c r="I2774" s="4" t="s">
        <v>5978</v>
      </c>
      <c r="J2774" s="4">
        <v>24.3</v>
      </c>
      <c r="K2774" s="4">
        <v>17</v>
      </c>
    </row>
    <row r="2775" spans="1:11">
      <c r="A2775" s="4" t="s">
        <v>12</v>
      </c>
      <c r="B2775" s="4">
        <v>2015</v>
      </c>
      <c r="C2775" s="24">
        <v>42057</v>
      </c>
      <c r="D2775" s="4" t="s">
        <v>5867</v>
      </c>
      <c r="E2775" s="4" t="s">
        <v>5868</v>
      </c>
      <c r="F2775" s="4">
        <v>2</v>
      </c>
      <c r="G2775" s="4">
        <v>1</v>
      </c>
      <c r="H2775" s="4" t="s">
        <v>5967</v>
      </c>
      <c r="I2775" s="4" t="s">
        <v>5968</v>
      </c>
      <c r="J2775" s="4">
        <v>27.3</v>
      </c>
      <c r="K2775" s="4">
        <v>3</v>
      </c>
    </row>
    <row r="2776" spans="1:11">
      <c r="A2776" s="4" t="s">
        <v>12</v>
      </c>
      <c r="B2776" s="4">
        <v>2015</v>
      </c>
      <c r="C2776" s="24">
        <v>42057</v>
      </c>
      <c r="D2776" s="4" t="s">
        <v>5867</v>
      </c>
      <c r="E2776" s="4" t="s">
        <v>5868</v>
      </c>
      <c r="F2776" s="4">
        <v>2</v>
      </c>
      <c r="G2776" s="4">
        <v>2</v>
      </c>
      <c r="H2776" s="4" t="s">
        <v>5972</v>
      </c>
      <c r="I2776" s="4" t="s">
        <v>5965</v>
      </c>
      <c r="J2776" s="4">
        <v>23.5</v>
      </c>
      <c r="K2776" s="4">
        <v>13</v>
      </c>
    </row>
    <row r="2777" spans="1:11">
      <c r="A2777" s="4" t="s">
        <v>12</v>
      </c>
      <c r="B2777" s="4">
        <v>2015</v>
      </c>
      <c r="C2777" s="24">
        <v>42057</v>
      </c>
      <c r="D2777" s="4" t="s">
        <v>5867</v>
      </c>
      <c r="E2777" s="4" t="s">
        <v>5868</v>
      </c>
      <c r="F2777" s="4">
        <v>2</v>
      </c>
      <c r="G2777" s="4">
        <v>3</v>
      </c>
      <c r="H2777" s="4" t="s">
        <v>119</v>
      </c>
      <c r="I2777" s="4" t="s">
        <v>21</v>
      </c>
      <c r="J2777" s="4">
        <v>23.9</v>
      </c>
      <c r="K2777" s="4">
        <v>17</v>
      </c>
    </row>
    <row r="2778" spans="1:11">
      <c r="A2778" s="4" t="s">
        <v>12</v>
      </c>
      <c r="B2778" s="4">
        <v>2015</v>
      </c>
      <c r="C2778" s="24">
        <v>42057</v>
      </c>
      <c r="D2778" s="4" t="s">
        <v>5867</v>
      </c>
      <c r="E2778" s="4" t="s">
        <v>5868</v>
      </c>
      <c r="F2778" s="4">
        <v>2</v>
      </c>
      <c r="G2778" s="4">
        <v>4</v>
      </c>
      <c r="H2778" s="4" t="s">
        <v>188</v>
      </c>
      <c r="I2778" s="4" t="s">
        <v>19</v>
      </c>
      <c r="J2778" s="4">
        <v>20.7</v>
      </c>
      <c r="K2778" s="4">
        <v>21</v>
      </c>
    </row>
    <row r="2779" spans="1:11">
      <c r="A2779" s="4" t="s">
        <v>12</v>
      </c>
      <c r="B2779" s="4">
        <v>2015</v>
      </c>
      <c r="C2779" s="24">
        <v>42057</v>
      </c>
      <c r="D2779" s="4" t="s">
        <v>5867</v>
      </c>
      <c r="E2779" s="4" t="s">
        <v>5868</v>
      </c>
      <c r="F2779" s="4">
        <v>3</v>
      </c>
      <c r="G2779" s="4">
        <v>1</v>
      </c>
      <c r="H2779" s="4" t="s">
        <v>5946</v>
      </c>
      <c r="I2779" s="4" t="s">
        <v>5947</v>
      </c>
      <c r="J2779" s="4">
        <v>29</v>
      </c>
      <c r="K2779" s="4">
        <v>11</v>
      </c>
    </row>
    <row r="2780" spans="1:11">
      <c r="A2780" s="4" t="s">
        <v>12</v>
      </c>
      <c r="B2780" s="4">
        <v>2015</v>
      </c>
      <c r="C2780" s="24">
        <v>42057</v>
      </c>
      <c r="D2780" s="4" t="s">
        <v>5867</v>
      </c>
      <c r="E2780" s="4" t="s">
        <v>5868</v>
      </c>
      <c r="F2780" s="4">
        <v>3</v>
      </c>
      <c r="G2780" s="4">
        <v>2</v>
      </c>
      <c r="H2780" s="4" t="s">
        <v>544</v>
      </c>
      <c r="I2780" s="4" t="s">
        <v>15</v>
      </c>
      <c r="J2780" s="4">
        <v>28.2</v>
      </c>
      <c r="K2780" s="4">
        <v>13</v>
      </c>
    </row>
    <row r="2781" spans="1:11">
      <c r="A2781" s="4" t="s">
        <v>12</v>
      </c>
      <c r="B2781" s="4">
        <v>2015</v>
      </c>
      <c r="C2781" s="24">
        <v>42057</v>
      </c>
      <c r="D2781" s="4" t="s">
        <v>5867</v>
      </c>
      <c r="E2781" s="4" t="s">
        <v>5868</v>
      </c>
      <c r="F2781" s="4">
        <v>3</v>
      </c>
      <c r="G2781" s="4">
        <v>3</v>
      </c>
      <c r="H2781" s="4" t="s">
        <v>5930</v>
      </c>
      <c r="I2781" s="4" t="s">
        <v>15</v>
      </c>
      <c r="J2781" s="4">
        <v>24.3</v>
      </c>
      <c r="K2781" s="4">
        <v>17</v>
      </c>
    </row>
    <row r="2782" spans="1:11">
      <c r="A2782" s="4" t="s">
        <v>12</v>
      </c>
      <c r="B2782" s="4">
        <v>2015</v>
      </c>
      <c r="C2782" s="24">
        <v>42057</v>
      </c>
      <c r="D2782" s="4" t="s">
        <v>5867</v>
      </c>
      <c r="E2782" s="4" t="s">
        <v>5868</v>
      </c>
      <c r="F2782" s="4">
        <v>3</v>
      </c>
      <c r="G2782" s="4">
        <v>4</v>
      </c>
      <c r="H2782" s="4" t="s">
        <v>167</v>
      </c>
      <c r="I2782" s="4" t="s">
        <v>121</v>
      </c>
      <c r="J2782" s="4">
        <v>22.2</v>
      </c>
      <c r="K2782" s="4">
        <v>21</v>
      </c>
    </row>
    <row r="2783" spans="1:11">
      <c r="A2783" s="4" t="s">
        <v>12</v>
      </c>
      <c r="B2783" s="4">
        <v>2015</v>
      </c>
      <c r="C2783" s="24">
        <v>42057</v>
      </c>
      <c r="D2783" s="4" t="s">
        <v>5867</v>
      </c>
      <c r="E2783" s="4" t="s">
        <v>5868</v>
      </c>
      <c r="F2783" s="4">
        <v>4</v>
      </c>
      <c r="G2783" s="4">
        <v>1</v>
      </c>
      <c r="H2783" s="4" t="s">
        <v>170</v>
      </c>
      <c r="I2783" s="4" t="s">
        <v>59</v>
      </c>
      <c r="J2783" s="4">
        <v>25.9</v>
      </c>
      <c r="K2783" s="4">
        <v>12</v>
      </c>
    </row>
    <row r="2784" spans="1:11">
      <c r="A2784" s="4" t="s">
        <v>12</v>
      </c>
      <c r="B2784" s="4">
        <v>2015</v>
      </c>
      <c r="C2784" s="24">
        <v>42057</v>
      </c>
      <c r="D2784" s="4" t="s">
        <v>5867</v>
      </c>
      <c r="E2784" s="4" t="s">
        <v>5868</v>
      </c>
      <c r="F2784" s="4">
        <v>4</v>
      </c>
      <c r="G2784" s="4">
        <v>2</v>
      </c>
      <c r="H2784" s="4" t="s">
        <v>5985</v>
      </c>
      <c r="I2784" s="4" t="s">
        <v>5986</v>
      </c>
      <c r="J2784" s="4"/>
      <c r="K2784" s="4">
        <v>13</v>
      </c>
    </row>
    <row r="2785" spans="1:11">
      <c r="A2785" s="4" t="s">
        <v>12</v>
      </c>
      <c r="B2785" s="4">
        <v>2015</v>
      </c>
      <c r="C2785" s="24">
        <v>42057</v>
      </c>
      <c r="D2785" s="4" t="s">
        <v>5867</v>
      </c>
      <c r="E2785" s="4" t="s">
        <v>5868</v>
      </c>
      <c r="F2785" s="4">
        <v>4</v>
      </c>
      <c r="G2785" s="4">
        <v>3</v>
      </c>
      <c r="H2785" s="4" t="s">
        <v>5976</v>
      </c>
      <c r="I2785" s="4" t="s">
        <v>5974</v>
      </c>
      <c r="J2785" s="4">
        <v>34.700000000000003</v>
      </c>
      <c r="K2785" s="4">
        <v>17</v>
      </c>
    </row>
    <row r="2786" spans="1:11">
      <c r="A2786" s="4" t="s">
        <v>12</v>
      </c>
      <c r="B2786" s="4">
        <v>2015</v>
      </c>
      <c r="C2786" s="24">
        <v>42057</v>
      </c>
      <c r="D2786" s="4" t="s">
        <v>5867</v>
      </c>
      <c r="E2786" s="4" t="s">
        <v>5868</v>
      </c>
      <c r="F2786" s="4">
        <v>4</v>
      </c>
      <c r="G2786" s="4">
        <v>4</v>
      </c>
      <c r="H2786" s="4" t="s">
        <v>5882</v>
      </c>
      <c r="I2786" s="4" t="s">
        <v>123</v>
      </c>
      <c r="J2786" s="4">
        <v>32.200000000000003</v>
      </c>
      <c r="K2786" s="4">
        <v>21</v>
      </c>
    </row>
    <row r="2787" spans="1:11">
      <c r="A2787" s="4" t="s">
        <v>12</v>
      </c>
      <c r="B2787" s="4">
        <v>2015</v>
      </c>
      <c r="C2787" s="24">
        <v>42057</v>
      </c>
      <c r="D2787" s="4" t="s">
        <v>5867</v>
      </c>
      <c r="E2787" s="4" t="s">
        <v>5869</v>
      </c>
      <c r="F2787" s="4">
        <v>1</v>
      </c>
      <c r="G2787" s="4">
        <v>1</v>
      </c>
      <c r="H2787" s="4" t="s">
        <v>157</v>
      </c>
      <c r="I2787" s="4" t="s">
        <v>38</v>
      </c>
      <c r="J2787" s="4">
        <v>24.2</v>
      </c>
      <c r="K2787" s="4">
        <v>5</v>
      </c>
    </row>
    <row r="2788" spans="1:11">
      <c r="A2788" s="4" t="s">
        <v>12</v>
      </c>
      <c r="B2788" s="4">
        <v>2015</v>
      </c>
      <c r="C2788" s="24">
        <v>42057</v>
      </c>
      <c r="D2788" s="4" t="s">
        <v>5867</v>
      </c>
      <c r="E2788" s="4" t="s">
        <v>5869</v>
      </c>
      <c r="F2788" s="4">
        <v>1</v>
      </c>
      <c r="G2788" s="4">
        <v>2</v>
      </c>
      <c r="H2788" s="4" t="s">
        <v>5963</v>
      </c>
      <c r="I2788" s="4" t="s">
        <v>5949</v>
      </c>
      <c r="J2788" s="4">
        <v>26</v>
      </c>
      <c r="K2788" s="4">
        <v>4</v>
      </c>
    </row>
    <row r="2789" spans="1:11">
      <c r="A2789" s="4" t="s">
        <v>12</v>
      </c>
      <c r="B2789" s="4">
        <v>2015</v>
      </c>
      <c r="C2789" s="24">
        <v>42057</v>
      </c>
      <c r="D2789" s="4" t="s">
        <v>5867</v>
      </c>
      <c r="E2789" s="4" t="s">
        <v>5869</v>
      </c>
      <c r="F2789" s="4">
        <v>1</v>
      </c>
      <c r="G2789" s="4">
        <v>3</v>
      </c>
      <c r="H2789" s="4" t="s">
        <v>78</v>
      </c>
      <c r="I2789" s="4" t="s">
        <v>19</v>
      </c>
      <c r="J2789" s="4">
        <v>23.8</v>
      </c>
      <c r="K2789" s="4">
        <v>2</v>
      </c>
    </row>
    <row r="2790" spans="1:11">
      <c r="A2790" s="4" t="s">
        <v>12</v>
      </c>
      <c r="B2790" s="4">
        <v>2015</v>
      </c>
      <c r="C2790" s="24">
        <v>42057</v>
      </c>
      <c r="D2790" s="4" t="s">
        <v>5867</v>
      </c>
      <c r="E2790" s="4" t="s">
        <v>5869</v>
      </c>
      <c r="F2790" s="4">
        <v>1</v>
      </c>
      <c r="G2790" s="4">
        <v>4</v>
      </c>
      <c r="H2790" s="4" t="s">
        <v>80</v>
      </c>
      <c r="I2790" s="4" t="s">
        <v>65</v>
      </c>
      <c r="J2790" s="4">
        <v>27.8</v>
      </c>
      <c r="K2790" s="4">
        <v>7</v>
      </c>
    </row>
    <row r="2791" spans="1:11">
      <c r="A2791" s="4" t="s">
        <v>12</v>
      </c>
      <c r="B2791" s="4">
        <v>2015</v>
      </c>
      <c r="C2791" s="24">
        <v>42057</v>
      </c>
      <c r="D2791" s="4" t="s">
        <v>5867</v>
      </c>
      <c r="E2791" s="4" t="s">
        <v>5869</v>
      </c>
      <c r="F2791" s="4">
        <v>1</v>
      </c>
      <c r="G2791" s="4">
        <v>5</v>
      </c>
      <c r="H2791" s="4" t="s">
        <v>170</v>
      </c>
      <c r="I2791" s="4" t="s">
        <v>59</v>
      </c>
      <c r="J2791" s="4">
        <v>25.9</v>
      </c>
      <c r="K2791" s="4">
        <v>12</v>
      </c>
    </row>
    <row r="2792" spans="1:11">
      <c r="A2792" s="4" t="s">
        <v>12</v>
      </c>
      <c r="B2792" s="4">
        <v>2015</v>
      </c>
      <c r="C2792" s="24">
        <v>42057</v>
      </c>
      <c r="D2792" s="4" t="s">
        <v>5867</v>
      </c>
      <c r="E2792" s="4" t="s">
        <v>5869</v>
      </c>
      <c r="F2792" s="4">
        <v>1</v>
      </c>
      <c r="G2792" s="4">
        <v>6</v>
      </c>
      <c r="H2792" s="4" t="s">
        <v>178</v>
      </c>
      <c r="I2792" s="4" t="s">
        <v>159</v>
      </c>
      <c r="J2792" s="4">
        <v>23.1</v>
      </c>
      <c r="K2792" s="4">
        <v>9</v>
      </c>
    </row>
    <row r="2793" spans="1:11">
      <c r="A2793" s="4" t="s">
        <v>12</v>
      </c>
      <c r="B2793" s="4">
        <v>2015</v>
      </c>
      <c r="C2793" s="24">
        <v>42057</v>
      </c>
      <c r="D2793" s="4" t="s">
        <v>5867</v>
      </c>
      <c r="E2793" s="4" t="s">
        <v>5869</v>
      </c>
      <c r="F2793" s="4">
        <v>2</v>
      </c>
      <c r="G2793" s="4">
        <v>1</v>
      </c>
      <c r="H2793" s="4" t="s">
        <v>5961</v>
      </c>
      <c r="I2793" s="4" t="s">
        <v>36</v>
      </c>
      <c r="J2793" s="4">
        <v>31.4</v>
      </c>
      <c r="K2793" s="4">
        <v>1</v>
      </c>
    </row>
    <row r="2794" spans="1:11">
      <c r="A2794" s="4" t="s">
        <v>12</v>
      </c>
      <c r="B2794" s="4">
        <v>2015</v>
      </c>
      <c r="C2794" s="24">
        <v>42057</v>
      </c>
      <c r="D2794" s="4" t="s">
        <v>5867</v>
      </c>
      <c r="E2794" s="4" t="s">
        <v>5869</v>
      </c>
      <c r="F2794" s="4">
        <v>2</v>
      </c>
      <c r="G2794" s="4">
        <v>2</v>
      </c>
      <c r="H2794" s="4" t="s">
        <v>135</v>
      </c>
      <c r="I2794" s="4" t="s">
        <v>36</v>
      </c>
      <c r="J2794" s="4">
        <v>24.2</v>
      </c>
      <c r="K2794" s="4">
        <v>6</v>
      </c>
    </row>
    <row r="2795" spans="1:11">
      <c r="A2795" s="4" t="s">
        <v>12</v>
      </c>
      <c r="B2795" s="4">
        <v>2015</v>
      </c>
      <c r="C2795" s="24">
        <v>42057</v>
      </c>
      <c r="D2795" s="4" t="s">
        <v>5867</v>
      </c>
      <c r="E2795" s="4" t="s">
        <v>5869</v>
      </c>
      <c r="F2795" s="4">
        <v>2</v>
      </c>
      <c r="G2795" s="4">
        <v>3</v>
      </c>
      <c r="H2795" s="4" t="s">
        <v>5967</v>
      </c>
      <c r="I2795" s="4" t="s">
        <v>5968</v>
      </c>
      <c r="J2795" s="4">
        <v>27.3</v>
      </c>
      <c r="K2795" s="4">
        <v>3</v>
      </c>
    </row>
    <row r="2796" spans="1:11">
      <c r="A2796" s="4" t="s">
        <v>12</v>
      </c>
      <c r="B2796" s="4">
        <v>2015</v>
      </c>
      <c r="C2796" s="24">
        <v>42057</v>
      </c>
      <c r="D2796" s="4" t="s">
        <v>5867</v>
      </c>
      <c r="E2796" s="4" t="s">
        <v>5869</v>
      </c>
      <c r="F2796" s="4">
        <v>2</v>
      </c>
      <c r="G2796" s="4">
        <v>4</v>
      </c>
      <c r="H2796" s="4" t="s">
        <v>137</v>
      </c>
      <c r="I2796" s="4" t="s">
        <v>38</v>
      </c>
      <c r="J2796" s="4">
        <v>24.1</v>
      </c>
      <c r="K2796" s="4">
        <v>10</v>
      </c>
    </row>
    <row r="2797" spans="1:11">
      <c r="A2797" s="4" t="s">
        <v>12</v>
      </c>
      <c r="B2797" s="4">
        <v>2015</v>
      </c>
      <c r="C2797" s="24">
        <v>42057</v>
      </c>
      <c r="D2797" s="4" t="s">
        <v>5867</v>
      </c>
      <c r="E2797" s="4" t="s">
        <v>5869</v>
      </c>
      <c r="F2797" s="4">
        <v>2</v>
      </c>
      <c r="G2797" s="4">
        <v>5</v>
      </c>
      <c r="H2797" s="4" t="s">
        <v>5946</v>
      </c>
      <c r="I2797" s="4" t="s">
        <v>5947</v>
      </c>
      <c r="J2797" s="4">
        <v>29</v>
      </c>
      <c r="K2797" s="4">
        <v>11</v>
      </c>
    </row>
    <row r="2798" spans="1:11">
      <c r="A2798" s="4" t="s">
        <v>12</v>
      </c>
      <c r="B2798" s="4">
        <v>2015</v>
      </c>
      <c r="C2798" s="24">
        <v>42057</v>
      </c>
      <c r="D2798" s="4" t="s">
        <v>5867</v>
      </c>
      <c r="E2798" s="4" t="s">
        <v>5869</v>
      </c>
      <c r="F2798" s="4">
        <v>2</v>
      </c>
      <c r="G2798" s="4">
        <v>6</v>
      </c>
      <c r="H2798" s="4" t="s">
        <v>5984</v>
      </c>
      <c r="I2798" s="4" t="s">
        <v>5942</v>
      </c>
      <c r="J2798" s="4">
        <v>25.1</v>
      </c>
      <c r="K2798" s="4">
        <v>8</v>
      </c>
    </row>
    <row r="2799" spans="1:11">
      <c r="A2799" s="4" t="s">
        <v>12</v>
      </c>
      <c r="B2799" s="4">
        <v>2015</v>
      </c>
      <c r="C2799" s="24">
        <v>42057</v>
      </c>
      <c r="D2799" s="4" t="s">
        <v>5867</v>
      </c>
      <c r="E2799" s="4" t="s">
        <v>383</v>
      </c>
      <c r="F2799" s="4">
        <v>1</v>
      </c>
      <c r="G2799" s="4">
        <v>1</v>
      </c>
      <c r="H2799" s="4" t="s">
        <v>5961</v>
      </c>
      <c r="I2799" s="4" t="s">
        <v>36</v>
      </c>
      <c r="J2799" s="4">
        <v>31.4</v>
      </c>
      <c r="K2799" s="4">
        <v>1</v>
      </c>
    </row>
    <row r="2800" spans="1:11">
      <c r="A2800" s="4" t="s">
        <v>12</v>
      </c>
      <c r="B2800" s="4">
        <v>2015</v>
      </c>
      <c r="C2800" s="24">
        <v>42057</v>
      </c>
      <c r="D2800" s="4" t="s">
        <v>5867</v>
      </c>
      <c r="E2800" s="4" t="s">
        <v>383</v>
      </c>
      <c r="F2800" s="4">
        <v>1</v>
      </c>
      <c r="G2800" s="4">
        <v>2</v>
      </c>
      <c r="H2800" s="4" t="s">
        <v>78</v>
      </c>
      <c r="I2800" s="4" t="s">
        <v>19</v>
      </c>
      <c r="J2800" s="4">
        <v>23.8</v>
      </c>
      <c r="K2800" s="4">
        <v>2</v>
      </c>
    </row>
    <row r="2801" spans="1:11">
      <c r="A2801" s="4" t="s">
        <v>12</v>
      </c>
      <c r="B2801" s="4">
        <v>2015</v>
      </c>
      <c r="C2801" s="24">
        <v>42057</v>
      </c>
      <c r="D2801" s="4" t="s">
        <v>5867</v>
      </c>
      <c r="E2801" s="4" t="s">
        <v>383</v>
      </c>
      <c r="F2801" s="4">
        <v>1</v>
      </c>
      <c r="G2801" s="4">
        <v>3</v>
      </c>
      <c r="H2801" s="4" t="s">
        <v>5967</v>
      </c>
      <c r="I2801" s="4" t="s">
        <v>5968</v>
      </c>
      <c r="J2801" s="4">
        <v>27.3</v>
      </c>
      <c r="K2801" s="4">
        <v>3</v>
      </c>
    </row>
    <row r="2802" spans="1:11">
      <c r="A2802" s="4" t="s">
        <v>12</v>
      </c>
      <c r="B2802" s="4">
        <v>2015</v>
      </c>
      <c r="C2802" s="24">
        <v>42057</v>
      </c>
      <c r="D2802" s="4" t="s">
        <v>5867</v>
      </c>
      <c r="E2802" s="4" t="s">
        <v>383</v>
      </c>
      <c r="F2802" s="4">
        <v>1</v>
      </c>
      <c r="G2802" s="4">
        <v>4</v>
      </c>
      <c r="H2802" s="4" t="s">
        <v>5963</v>
      </c>
      <c r="I2802" s="4" t="s">
        <v>5949</v>
      </c>
      <c r="J2802" s="4">
        <v>26</v>
      </c>
      <c r="K2802" s="4">
        <v>4</v>
      </c>
    </row>
    <row r="2803" spans="1:11">
      <c r="A2803" s="4" t="s">
        <v>12</v>
      </c>
      <c r="B2803" s="4">
        <v>2015</v>
      </c>
      <c r="C2803" s="24">
        <v>42057</v>
      </c>
      <c r="D2803" s="4" t="s">
        <v>5867</v>
      </c>
      <c r="E2803" s="4" t="s">
        <v>383</v>
      </c>
      <c r="F2803" s="4">
        <v>1</v>
      </c>
      <c r="G2803" s="4">
        <v>5</v>
      </c>
      <c r="H2803" s="4" t="s">
        <v>157</v>
      </c>
      <c r="I2803" s="4" t="s">
        <v>38</v>
      </c>
      <c r="J2803" s="4">
        <v>24.2</v>
      </c>
      <c r="K2803" s="4">
        <v>5</v>
      </c>
    </row>
    <row r="2804" spans="1:11">
      <c r="A2804" s="4" t="s">
        <v>12</v>
      </c>
      <c r="B2804" s="4">
        <v>2015</v>
      </c>
      <c r="C2804" s="24">
        <v>42057</v>
      </c>
      <c r="D2804" s="4" t="s">
        <v>5867</v>
      </c>
      <c r="E2804" s="4" t="s">
        <v>383</v>
      </c>
      <c r="F2804" s="4">
        <v>1</v>
      </c>
      <c r="G2804" s="4">
        <v>6</v>
      </c>
      <c r="H2804" s="4" t="s">
        <v>135</v>
      </c>
      <c r="I2804" s="4" t="s">
        <v>36</v>
      </c>
      <c r="J2804" s="4">
        <v>24.2</v>
      </c>
      <c r="K2804" s="4">
        <v>6</v>
      </c>
    </row>
    <row r="2805" spans="1:11">
      <c r="A2805" s="4" t="s">
        <v>12</v>
      </c>
      <c r="B2805" s="4">
        <v>2015</v>
      </c>
      <c r="C2805" s="24">
        <v>42057</v>
      </c>
      <c r="D2805" s="4" t="s">
        <v>5867</v>
      </c>
      <c r="E2805" s="4" t="s">
        <v>383</v>
      </c>
      <c r="F2805" s="4">
        <v>2</v>
      </c>
      <c r="G2805" s="4">
        <v>1</v>
      </c>
      <c r="H2805" s="4" t="s">
        <v>80</v>
      </c>
      <c r="I2805" s="4" t="s">
        <v>65</v>
      </c>
      <c r="J2805" s="4">
        <v>27.8</v>
      </c>
      <c r="K2805" s="4">
        <v>7</v>
      </c>
    </row>
    <row r="2806" spans="1:11">
      <c r="A2806" s="4" t="s">
        <v>12</v>
      </c>
      <c r="B2806" s="4">
        <v>2015</v>
      </c>
      <c r="C2806" s="24">
        <v>42057</v>
      </c>
      <c r="D2806" s="4" t="s">
        <v>5867</v>
      </c>
      <c r="E2806" s="4" t="s">
        <v>383</v>
      </c>
      <c r="F2806" s="4">
        <v>2</v>
      </c>
      <c r="G2806" s="4">
        <v>2</v>
      </c>
      <c r="H2806" s="4" t="s">
        <v>5984</v>
      </c>
      <c r="I2806" s="4" t="s">
        <v>5942</v>
      </c>
      <c r="J2806" s="4">
        <v>25.1</v>
      </c>
      <c r="K2806" s="4">
        <v>8</v>
      </c>
    </row>
    <row r="2807" spans="1:11">
      <c r="A2807" s="4" t="s">
        <v>12</v>
      </c>
      <c r="B2807" s="4">
        <v>2015</v>
      </c>
      <c r="C2807" s="24">
        <v>42057</v>
      </c>
      <c r="D2807" s="4" t="s">
        <v>5867</v>
      </c>
      <c r="E2807" s="4" t="s">
        <v>383</v>
      </c>
      <c r="F2807" s="4">
        <v>2</v>
      </c>
      <c r="G2807" s="4">
        <v>3</v>
      </c>
      <c r="H2807" s="4" t="s">
        <v>178</v>
      </c>
      <c r="I2807" s="4" t="s">
        <v>159</v>
      </c>
      <c r="J2807" s="4">
        <v>23.1</v>
      </c>
      <c r="K2807" s="4">
        <v>9</v>
      </c>
    </row>
    <row r="2808" spans="1:11">
      <c r="A2808" s="4" t="s">
        <v>12</v>
      </c>
      <c r="B2808" s="4">
        <v>2015</v>
      </c>
      <c r="C2808" s="24">
        <v>42057</v>
      </c>
      <c r="D2808" s="4" t="s">
        <v>5867</v>
      </c>
      <c r="E2808" s="4" t="s">
        <v>383</v>
      </c>
      <c r="F2808" s="4">
        <v>2</v>
      </c>
      <c r="G2808" s="4">
        <v>4</v>
      </c>
      <c r="H2808" s="4" t="s">
        <v>137</v>
      </c>
      <c r="I2808" s="4" t="s">
        <v>38</v>
      </c>
      <c r="J2808" s="4">
        <v>24.1</v>
      </c>
      <c r="K2808" s="4">
        <v>10</v>
      </c>
    </row>
    <row r="2809" spans="1:11">
      <c r="A2809" s="4" t="s">
        <v>12</v>
      </c>
      <c r="B2809" s="4">
        <v>2015</v>
      </c>
      <c r="C2809" s="24">
        <v>42057</v>
      </c>
      <c r="D2809" s="4" t="s">
        <v>5867</v>
      </c>
      <c r="E2809" s="4" t="s">
        <v>383</v>
      </c>
      <c r="F2809" s="4">
        <v>2</v>
      </c>
      <c r="G2809" s="4">
        <v>5</v>
      </c>
      <c r="H2809" s="4" t="s">
        <v>5946</v>
      </c>
      <c r="I2809" s="4" t="s">
        <v>5947</v>
      </c>
      <c r="J2809" s="4">
        <v>29</v>
      </c>
      <c r="K2809" s="4">
        <v>11</v>
      </c>
    </row>
    <row r="2810" spans="1:11">
      <c r="A2810" s="4" t="s">
        <v>12</v>
      </c>
      <c r="B2810" s="4">
        <v>2015</v>
      </c>
      <c r="C2810" s="24">
        <v>42057</v>
      </c>
      <c r="D2810" s="4" t="s">
        <v>5867</v>
      </c>
      <c r="E2810" s="4" t="s">
        <v>383</v>
      </c>
      <c r="F2810" s="4">
        <v>2</v>
      </c>
      <c r="G2810" s="4">
        <v>6</v>
      </c>
      <c r="H2810" s="4" t="s">
        <v>170</v>
      </c>
      <c r="I2810" s="4" t="s">
        <v>59</v>
      </c>
      <c r="J2810" s="4">
        <v>25.9</v>
      </c>
      <c r="K2810" s="4">
        <v>12</v>
      </c>
    </row>
    <row r="2811" spans="1:11">
      <c r="A2811" s="4" t="s">
        <v>71</v>
      </c>
      <c r="B2811" s="4">
        <v>2015</v>
      </c>
      <c r="C2811" s="24">
        <v>42022</v>
      </c>
      <c r="D2811" s="4" t="s">
        <v>5879</v>
      </c>
      <c r="E2811" s="4" t="s">
        <v>595</v>
      </c>
      <c r="F2811" s="4">
        <v>1</v>
      </c>
      <c r="G2811" s="4">
        <v>1</v>
      </c>
      <c r="H2811" s="4" t="s">
        <v>164</v>
      </c>
      <c r="I2811" s="4" t="s">
        <v>36</v>
      </c>
      <c r="J2811" s="4">
        <v>21</v>
      </c>
      <c r="K2811" s="4">
        <v>5</v>
      </c>
    </row>
    <row r="2812" spans="1:11">
      <c r="A2812" s="4" t="s">
        <v>71</v>
      </c>
      <c r="B2812" s="4">
        <v>2015</v>
      </c>
      <c r="C2812" s="24">
        <v>42022</v>
      </c>
      <c r="D2812" s="4" t="s">
        <v>5879</v>
      </c>
      <c r="E2812" s="4" t="s">
        <v>595</v>
      </c>
      <c r="F2812" s="4">
        <v>1</v>
      </c>
      <c r="G2812" s="4">
        <v>2</v>
      </c>
      <c r="H2812" s="4" t="s">
        <v>142</v>
      </c>
      <c r="I2812" s="4" t="s">
        <v>61</v>
      </c>
      <c r="J2812" s="4">
        <v>22.6</v>
      </c>
      <c r="K2812" s="4">
        <v>12</v>
      </c>
    </row>
    <row r="2813" spans="1:11">
      <c r="A2813" s="4" t="s">
        <v>71</v>
      </c>
      <c r="B2813" s="4">
        <v>2015</v>
      </c>
      <c r="C2813" s="24">
        <v>42022</v>
      </c>
      <c r="D2813" s="4" t="s">
        <v>5879</v>
      </c>
      <c r="E2813" s="4" t="s">
        <v>595</v>
      </c>
      <c r="F2813" s="4">
        <v>1</v>
      </c>
      <c r="G2813" s="4">
        <v>3</v>
      </c>
      <c r="H2813" s="4" t="s">
        <v>5917</v>
      </c>
      <c r="I2813" s="4" t="s">
        <v>17</v>
      </c>
      <c r="J2813" s="4">
        <v>26.8</v>
      </c>
      <c r="K2813" s="4">
        <v>13</v>
      </c>
    </row>
    <row r="2814" spans="1:11">
      <c r="A2814" s="4" t="s">
        <v>71</v>
      </c>
      <c r="B2814" s="4">
        <v>2015</v>
      </c>
      <c r="C2814" s="24">
        <v>42022</v>
      </c>
      <c r="D2814" s="4" t="s">
        <v>5879</v>
      </c>
      <c r="E2814" s="4" t="s">
        <v>595</v>
      </c>
      <c r="F2814" s="4">
        <v>1</v>
      </c>
      <c r="G2814" s="4">
        <v>4</v>
      </c>
      <c r="H2814" s="4" t="s">
        <v>43</v>
      </c>
      <c r="I2814" s="4" t="s">
        <v>44</v>
      </c>
      <c r="J2814" s="4">
        <v>22.1</v>
      </c>
      <c r="K2814" s="4">
        <v>17</v>
      </c>
    </row>
    <row r="2815" spans="1:11">
      <c r="A2815" s="4" t="s">
        <v>71</v>
      </c>
      <c r="B2815" s="4">
        <v>2015</v>
      </c>
      <c r="C2815" s="24">
        <v>42022</v>
      </c>
      <c r="D2815" s="4" t="s">
        <v>5879</v>
      </c>
      <c r="E2815" s="4" t="s">
        <v>595</v>
      </c>
      <c r="F2815" s="4">
        <v>1</v>
      </c>
      <c r="G2815" s="4">
        <v>5</v>
      </c>
      <c r="H2815" s="4" t="s">
        <v>332</v>
      </c>
      <c r="I2815" s="4" t="s">
        <v>56</v>
      </c>
      <c r="J2815" s="4">
        <v>22.7</v>
      </c>
      <c r="K2815" s="4">
        <v>25</v>
      </c>
    </row>
    <row r="2816" spans="1:11">
      <c r="A2816" s="4" t="s">
        <v>71</v>
      </c>
      <c r="B2816" s="4">
        <v>2015</v>
      </c>
      <c r="C2816" s="24">
        <v>42022</v>
      </c>
      <c r="D2816" s="4" t="s">
        <v>5879</v>
      </c>
      <c r="E2816" s="4" t="s">
        <v>595</v>
      </c>
      <c r="F2816" s="4">
        <v>1</v>
      </c>
      <c r="G2816" s="4">
        <v>6</v>
      </c>
      <c r="H2816" s="4" t="s">
        <v>5987</v>
      </c>
      <c r="I2816" s="4" t="s">
        <v>31</v>
      </c>
      <c r="J2816" s="4">
        <v>24.7</v>
      </c>
      <c r="K2816" s="4">
        <v>21</v>
      </c>
    </row>
    <row r="2817" spans="1:11">
      <c r="A2817" s="4" t="s">
        <v>71</v>
      </c>
      <c r="B2817" s="4">
        <v>2015</v>
      </c>
      <c r="C2817" s="24">
        <v>42022</v>
      </c>
      <c r="D2817" s="4" t="s">
        <v>5879</v>
      </c>
      <c r="E2817" s="4" t="s">
        <v>595</v>
      </c>
      <c r="F2817" s="4">
        <v>2</v>
      </c>
      <c r="G2817" s="4">
        <v>1</v>
      </c>
      <c r="H2817" s="4" t="s">
        <v>5963</v>
      </c>
      <c r="I2817" s="4" t="s">
        <v>5949</v>
      </c>
      <c r="J2817" s="4">
        <v>25.9</v>
      </c>
      <c r="K2817" s="4">
        <v>8</v>
      </c>
    </row>
    <row r="2818" spans="1:11">
      <c r="A2818" s="4" t="s">
        <v>71</v>
      </c>
      <c r="B2818" s="4">
        <v>2015</v>
      </c>
      <c r="C2818" s="24">
        <v>42022</v>
      </c>
      <c r="D2818" s="4" t="s">
        <v>5879</v>
      </c>
      <c r="E2818" s="4" t="s">
        <v>595</v>
      </c>
      <c r="F2818" s="4">
        <v>2</v>
      </c>
      <c r="G2818" s="4">
        <v>2</v>
      </c>
      <c r="H2818" s="4" t="s">
        <v>170</v>
      </c>
      <c r="I2818" s="4" t="s">
        <v>59</v>
      </c>
      <c r="J2818" s="4">
        <v>25.9</v>
      </c>
      <c r="K2818" s="4">
        <v>10</v>
      </c>
    </row>
    <row r="2819" spans="1:11">
      <c r="A2819" s="4" t="s">
        <v>71</v>
      </c>
      <c r="B2819" s="4">
        <v>2015</v>
      </c>
      <c r="C2819" s="24">
        <v>42022</v>
      </c>
      <c r="D2819" s="4" t="s">
        <v>5879</v>
      </c>
      <c r="E2819" s="4" t="s">
        <v>595</v>
      </c>
      <c r="F2819" s="4">
        <v>2</v>
      </c>
      <c r="G2819" s="4">
        <v>3</v>
      </c>
      <c r="H2819" s="4" t="s">
        <v>78</v>
      </c>
      <c r="I2819" s="4" t="s">
        <v>19</v>
      </c>
      <c r="J2819" s="4">
        <v>23.7</v>
      </c>
      <c r="K2819" s="4">
        <v>2</v>
      </c>
    </row>
    <row r="2820" spans="1:11">
      <c r="A2820" s="4" t="s">
        <v>71</v>
      </c>
      <c r="B2820" s="4">
        <v>2015</v>
      </c>
      <c r="C2820" s="24">
        <v>42022</v>
      </c>
      <c r="D2820" s="4" t="s">
        <v>5879</v>
      </c>
      <c r="E2820" s="4" t="s">
        <v>595</v>
      </c>
      <c r="F2820" s="4">
        <v>2</v>
      </c>
      <c r="G2820" s="4">
        <v>4</v>
      </c>
      <c r="H2820" s="4" t="s">
        <v>5988</v>
      </c>
      <c r="I2820" s="4" t="s">
        <v>5989</v>
      </c>
      <c r="J2820" s="4">
        <v>30.8</v>
      </c>
      <c r="K2820" s="4">
        <v>21</v>
      </c>
    </row>
    <row r="2821" spans="1:11">
      <c r="A2821" s="4" t="s">
        <v>71</v>
      </c>
      <c r="B2821" s="4">
        <v>2015</v>
      </c>
      <c r="C2821" s="24">
        <v>42022</v>
      </c>
      <c r="D2821" s="4" t="s">
        <v>5879</v>
      </c>
      <c r="E2821" s="4" t="s">
        <v>595</v>
      </c>
      <c r="F2821" s="4">
        <v>2</v>
      </c>
      <c r="G2821" s="4">
        <v>5</v>
      </c>
      <c r="H2821" s="4" t="s">
        <v>5969</v>
      </c>
      <c r="I2821" s="4" t="s">
        <v>175</v>
      </c>
      <c r="J2821" s="4">
        <v>29.3</v>
      </c>
      <c r="K2821" s="4">
        <v>13</v>
      </c>
    </row>
    <row r="2822" spans="1:11">
      <c r="A2822" s="4" t="s">
        <v>71</v>
      </c>
      <c r="B2822" s="4">
        <v>2015</v>
      </c>
      <c r="C2822" s="24">
        <v>42022</v>
      </c>
      <c r="D2822" s="4" t="s">
        <v>5879</v>
      </c>
      <c r="E2822" s="4" t="s">
        <v>595</v>
      </c>
      <c r="F2822" s="4">
        <v>2</v>
      </c>
      <c r="G2822" s="4">
        <v>6</v>
      </c>
      <c r="H2822" s="4" t="s">
        <v>5976</v>
      </c>
      <c r="I2822" s="4" t="s">
        <v>5974</v>
      </c>
      <c r="J2822" s="4">
        <v>34.6</v>
      </c>
      <c r="K2822" s="4">
        <v>17</v>
      </c>
    </row>
    <row r="2823" spans="1:11">
      <c r="A2823" s="4" t="s">
        <v>71</v>
      </c>
      <c r="B2823" s="4">
        <v>2015</v>
      </c>
      <c r="C2823" s="24">
        <v>42022</v>
      </c>
      <c r="D2823" s="4" t="s">
        <v>5879</v>
      </c>
      <c r="E2823" s="4" t="s">
        <v>595</v>
      </c>
      <c r="F2823" s="4">
        <v>3</v>
      </c>
      <c r="G2823" s="4">
        <v>1</v>
      </c>
      <c r="H2823" s="4" t="s">
        <v>5946</v>
      </c>
      <c r="I2823" s="4" t="s">
        <v>5954</v>
      </c>
      <c r="J2823" s="4">
        <v>28.9</v>
      </c>
      <c r="K2823" s="4">
        <v>6</v>
      </c>
    </row>
    <row r="2824" spans="1:11">
      <c r="A2824" s="4" t="s">
        <v>71</v>
      </c>
      <c r="B2824" s="4">
        <v>2015</v>
      </c>
      <c r="C2824" s="24">
        <v>42022</v>
      </c>
      <c r="D2824" s="4" t="s">
        <v>5879</v>
      </c>
      <c r="E2824" s="4" t="s">
        <v>595</v>
      </c>
      <c r="F2824" s="4">
        <v>3</v>
      </c>
      <c r="G2824" s="4">
        <v>2</v>
      </c>
      <c r="H2824" s="4" t="s">
        <v>119</v>
      </c>
      <c r="I2824" s="4" t="s">
        <v>21</v>
      </c>
      <c r="J2824" s="4">
        <v>23.8</v>
      </c>
      <c r="K2824" s="4">
        <v>11</v>
      </c>
    </row>
    <row r="2825" spans="1:11">
      <c r="A2825" s="4" t="s">
        <v>71</v>
      </c>
      <c r="B2825" s="4">
        <v>2015</v>
      </c>
      <c r="C2825" s="24">
        <v>42022</v>
      </c>
      <c r="D2825" s="4" t="s">
        <v>5879</v>
      </c>
      <c r="E2825" s="4" t="s">
        <v>595</v>
      </c>
      <c r="F2825" s="4">
        <v>3</v>
      </c>
      <c r="G2825" s="4">
        <v>3</v>
      </c>
      <c r="H2825" s="4" t="s">
        <v>5967</v>
      </c>
      <c r="I2825" s="4" t="s">
        <v>5968</v>
      </c>
      <c r="J2825" s="4">
        <v>27.2</v>
      </c>
      <c r="K2825" s="4">
        <v>9</v>
      </c>
    </row>
    <row r="2826" spans="1:11">
      <c r="A2826" s="4" t="s">
        <v>71</v>
      </c>
      <c r="B2826" s="4">
        <v>2015</v>
      </c>
      <c r="C2826" s="24">
        <v>42022</v>
      </c>
      <c r="D2826" s="4" t="s">
        <v>5879</v>
      </c>
      <c r="E2826" s="4" t="s">
        <v>595</v>
      </c>
      <c r="F2826" s="4">
        <v>3</v>
      </c>
      <c r="G2826" s="4">
        <v>4</v>
      </c>
      <c r="H2826" s="4" t="s">
        <v>5931</v>
      </c>
      <c r="I2826" s="4" t="s">
        <v>40</v>
      </c>
      <c r="J2826" s="4">
        <v>24</v>
      </c>
      <c r="K2826" s="4">
        <v>17</v>
      </c>
    </row>
    <row r="2827" spans="1:11">
      <c r="A2827" s="4" t="s">
        <v>71</v>
      </c>
      <c r="B2827" s="4">
        <v>2015</v>
      </c>
      <c r="C2827" s="24">
        <v>42022</v>
      </c>
      <c r="D2827" s="4" t="s">
        <v>5879</v>
      </c>
      <c r="E2827" s="4" t="s">
        <v>595</v>
      </c>
      <c r="F2827" s="4">
        <v>3</v>
      </c>
      <c r="G2827" s="4">
        <v>5</v>
      </c>
      <c r="H2827" s="4" t="s">
        <v>5990</v>
      </c>
      <c r="I2827" s="4" t="s">
        <v>261</v>
      </c>
      <c r="J2827" s="4">
        <v>20.2</v>
      </c>
      <c r="K2827" s="4">
        <v>21</v>
      </c>
    </row>
    <row r="2828" spans="1:11">
      <c r="A2828" s="4" t="s">
        <v>71</v>
      </c>
      <c r="B2828" s="4">
        <v>2015</v>
      </c>
      <c r="C2828" s="24">
        <v>42022</v>
      </c>
      <c r="D2828" s="4" t="s">
        <v>5879</v>
      </c>
      <c r="E2828" s="4" t="s">
        <v>595</v>
      </c>
      <c r="F2828" s="4">
        <v>3</v>
      </c>
      <c r="G2828" s="4">
        <v>6</v>
      </c>
      <c r="H2828" s="4" t="s">
        <v>5991</v>
      </c>
      <c r="I2828" s="4" t="s">
        <v>5992</v>
      </c>
      <c r="J2828" s="4">
        <v>18.5</v>
      </c>
      <c r="K2828" s="4">
        <v>21</v>
      </c>
    </row>
    <row r="2829" spans="1:11">
      <c r="A2829" s="4" t="s">
        <v>71</v>
      </c>
      <c r="B2829" s="4">
        <v>2015</v>
      </c>
      <c r="C2829" s="24">
        <v>42022</v>
      </c>
      <c r="D2829" s="4" t="s">
        <v>5879</v>
      </c>
      <c r="E2829" s="4" t="s">
        <v>595</v>
      </c>
      <c r="F2829" s="4">
        <v>3</v>
      </c>
      <c r="G2829" s="4">
        <v>7</v>
      </c>
      <c r="H2829" s="4" t="s">
        <v>178</v>
      </c>
      <c r="I2829" s="4" t="s">
        <v>159</v>
      </c>
      <c r="J2829" s="4">
        <v>23</v>
      </c>
      <c r="K2829" s="4">
        <v>13</v>
      </c>
    </row>
    <row r="2830" spans="1:11">
      <c r="A2830" s="4" t="s">
        <v>71</v>
      </c>
      <c r="B2830" s="4">
        <v>2015</v>
      </c>
      <c r="C2830" s="24">
        <v>42022</v>
      </c>
      <c r="D2830" s="4" t="s">
        <v>5879</v>
      </c>
      <c r="E2830" s="4" t="s">
        <v>595</v>
      </c>
      <c r="F2830" s="4">
        <v>4</v>
      </c>
      <c r="G2830" s="4">
        <v>1</v>
      </c>
      <c r="H2830" s="4" t="s">
        <v>80</v>
      </c>
      <c r="I2830" s="4" t="s">
        <v>65</v>
      </c>
      <c r="J2830" s="4">
        <v>27.7</v>
      </c>
      <c r="K2830" s="4">
        <v>7</v>
      </c>
    </row>
    <row r="2831" spans="1:11">
      <c r="A2831" s="4" t="s">
        <v>71</v>
      </c>
      <c r="B2831" s="4">
        <v>2015</v>
      </c>
      <c r="C2831" s="24">
        <v>42022</v>
      </c>
      <c r="D2831" s="4" t="s">
        <v>5879</v>
      </c>
      <c r="E2831" s="4" t="s">
        <v>595</v>
      </c>
      <c r="F2831" s="4">
        <v>4</v>
      </c>
      <c r="G2831" s="4">
        <v>2</v>
      </c>
      <c r="H2831" s="4" t="s">
        <v>167</v>
      </c>
      <c r="I2831" s="4" t="s">
        <v>121</v>
      </c>
      <c r="J2831" s="4">
        <v>22.1</v>
      </c>
      <c r="K2831" s="4">
        <v>4</v>
      </c>
    </row>
    <row r="2832" spans="1:11">
      <c r="A2832" s="4" t="s">
        <v>71</v>
      </c>
      <c r="B2832" s="4">
        <v>2015</v>
      </c>
      <c r="C2832" s="24">
        <v>42022</v>
      </c>
      <c r="D2832" s="4" t="s">
        <v>5879</v>
      </c>
      <c r="E2832" s="4" t="s">
        <v>595</v>
      </c>
      <c r="F2832" s="4">
        <v>4</v>
      </c>
      <c r="G2832" s="4">
        <v>3</v>
      </c>
      <c r="H2832" s="4" t="s">
        <v>5977</v>
      </c>
      <c r="I2832" s="4" t="s">
        <v>5978</v>
      </c>
      <c r="J2832" s="4">
        <v>24.2</v>
      </c>
      <c r="K2832" s="4">
        <v>13</v>
      </c>
    </row>
    <row r="2833" spans="1:11">
      <c r="A2833" s="4" t="s">
        <v>71</v>
      </c>
      <c r="B2833" s="4">
        <v>2015</v>
      </c>
      <c r="C2833" s="24">
        <v>42022</v>
      </c>
      <c r="D2833" s="4" t="s">
        <v>5879</v>
      </c>
      <c r="E2833" s="4" t="s">
        <v>595</v>
      </c>
      <c r="F2833" s="4">
        <v>4</v>
      </c>
      <c r="G2833" s="4">
        <v>4</v>
      </c>
      <c r="H2833" s="4" t="s">
        <v>5985</v>
      </c>
      <c r="I2833" s="4" t="s">
        <v>5986</v>
      </c>
      <c r="J2833" s="4"/>
      <c r="K2833" s="4">
        <v>3</v>
      </c>
    </row>
    <row r="2834" spans="1:11">
      <c r="A2834" s="4" t="s">
        <v>71</v>
      </c>
      <c r="B2834" s="4">
        <v>2015</v>
      </c>
      <c r="C2834" s="24">
        <v>42022</v>
      </c>
      <c r="D2834" s="4" t="s">
        <v>5879</v>
      </c>
      <c r="E2834" s="4" t="s">
        <v>595</v>
      </c>
      <c r="F2834" s="4">
        <v>4</v>
      </c>
      <c r="G2834" s="4">
        <v>5</v>
      </c>
      <c r="H2834" s="4" t="s">
        <v>157</v>
      </c>
      <c r="I2834" s="4" t="s">
        <v>38</v>
      </c>
      <c r="J2834" s="4">
        <v>24.1</v>
      </c>
      <c r="K2834" s="4">
        <v>1</v>
      </c>
    </row>
    <row r="2835" spans="1:11">
      <c r="A2835" s="4" t="s">
        <v>71</v>
      </c>
      <c r="B2835" s="4">
        <v>2015</v>
      </c>
      <c r="C2835" s="24">
        <v>42022</v>
      </c>
      <c r="D2835" s="4" t="s">
        <v>5879</v>
      </c>
      <c r="E2835" s="4" t="s">
        <v>595</v>
      </c>
      <c r="F2835" s="4">
        <v>4</v>
      </c>
      <c r="G2835" s="4">
        <v>6</v>
      </c>
      <c r="H2835" s="4" t="s">
        <v>50</v>
      </c>
      <c r="I2835" s="4" t="s">
        <v>51</v>
      </c>
      <c r="J2835" s="4">
        <v>18.3</v>
      </c>
      <c r="K2835" s="4">
        <v>17</v>
      </c>
    </row>
    <row r="2836" spans="1:11">
      <c r="A2836" s="4" t="s">
        <v>71</v>
      </c>
      <c r="B2836" s="4">
        <v>2015</v>
      </c>
      <c r="C2836" s="24">
        <v>42022</v>
      </c>
      <c r="D2836" s="4" t="s">
        <v>5879</v>
      </c>
      <c r="E2836" s="4" t="s">
        <v>595</v>
      </c>
      <c r="F2836" s="4">
        <v>4</v>
      </c>
      <c r="G2836" s="4">
        <v>7</v>
      </c>
      <c r="H2836" s="4" t="s">
        <v>5993</v>
      </c>
      <c r="I2836" s="4" t="s">
        <v>5994</v>
      </c>
      <c r="J2836" s="4">
        <v>28.7</v>
      </c>
      <c r="K2836" s="4">
        <v>25</v>
      </c>
    </row>
    <row r="2837" spans="1:11">
      <c r="A2837" s="4" t="s">
        <v>71</v>
      </c>
      <c r="B2837" s="4">
        <v>2015</v>
      </c>
      <c r="C2837" s="24">
        <v>42022</v>
      </c>
      <c r="D2837" s="4" t="s">
        <v>5879</v>
      </c>
      <c r="E2837" s="4" t="s">
        <v>5868</v>
      </c>
      <c r="F2837" s="4">
        <v>1</v>
      </c>
      <c r="G2837" s="4">
        <v>1</v>
      </c>
      <c r="H2837" s="4" t="s">
        <v>5985</v>
      </c>
      <c r="I2837" s="4" t="s">
        <v>5986</v>
      </c>
      <c r="J2837" s="4"/>
      <c r="K2837" s="4">
        <v>3</v>
      </c>
    </row>
    <row r="2838" spans="1:11">
      <c r="A2838" s="4" t="s">
        <v>71</v>
      </c>
      <c r="B2838" s="4">
        <v>2015</v>
      </c>
      <c r="C2838" s="24">
        <v>42022</v>
      </c>
      <c r="D2838" s="4" t="s">
        <v>5879</v>
      </c>
      <c r="E2838" s="4" t="s">
        <v>5868</v>
      </c>
      <c r="F2838" s="4">
        <v>1</v>
      </c>
      <c r="G2838" s="4">
        <v>2</v>
      </c>
      <c r="H2838" s="4" t="s">
        <v>5917</v>
      </c>
      <c r="I2838" s="4" t="s">
        <v>17</v>
      </c>
      <c r="J2838" s="4">
        <v>26.8</v>
      </c>
      <c r="K2838" s="4">
        <v>13</v>
      </c>
    </row>
    <row r="2839" spans="1:11">
      <c r="A2839" s="4" t="s">
        <v>71</v>
      </c>
      <c r="B2839" s="4">
        <v>2015</v>
      </c>
      <c r="C2839" s="24">
        <v>42022</v>
      </c>
      <c r="D2839" s="4" t="s">
        <v>5879</v>
      </c>
      <c r="E2839" s="4" t="s">
        <v>5868</v>
      </c>
      <c r="F2839" s="4">
        <v>1</v>
      </c>
      <c r="G2839" s="4">
        <v>3</v>
      </c>
      <c r="H2839" s="4" t="s">
        <v>5976</v>
      </c>
      <c r="I2839" s="4" t="s">
        <v>5974</v>
      </c>
      <c r="J2839" s="4">
        <v>34.6</v>
      </c>
      <c r="K2839" s="4">
        <v>17</v>
      </c>
    </row>
    <row r="2840" spans="1:11">
      <c r="A2840" s="4" t="s">
        <v>71</v>
      </c>
      <c r="B2840" s="4">
        <v>2015</v>
      </c>
      <c r="C2840" s="24">
        <v>42022</v>
      </c>
      <c r="D2840" s="4" t="s">
        <v>5879</v>
      </c>
      <c r="E2840" s="4" t="s">
        <v>5868</v>
      </c>
      <c r="F2840" s="4">
        <v>1</v>
      </c>
      <c r="G2840" s="4">
        <v>4</v>
      </c>
      <c r="H2840" s="4" t="s">
        <v>5990</v>
      </c>
      <c r="I2840" s="4" t="s">
        <v>261</v>
      </c>
      <c r="J2840" s="4">
        <v>20.2</v>
      </c>
      <c r="K2840" s="4">
        <v>21</v>
      </c>
    </row>
    <row r="2841" spans="1:11">
      <c r="A2841" s="4" t="s">
        <v>71</v>
      </c>
      <c r="B2841" s="4">
        <v>2015</v>
      </c>
      <c r="C2841" s="24">
        <v>42022</v>
      </c>
      <c r="D2841" s="4" t="s">
        <v>5879</v>
      </c>
      <c r="E2841" s="4" t="s">
        <v>5868</v>
      </c>
      <c r="F2841" s="4">
        <v>2</v>
      </c>
      <c r="G2841" s="4">
        <v>1</v>
      </c>
      <c r="H2841" s="4" t="s">
        <v>78</v>
      </c>
      <c r="I2841" s="4" t="s">
        <v>19</v>
      </c>
      <c r="J2841" s="4">
        <v>23.7</v>
      </c>
      <c r="K2841" s="4">
        <v>2</v>
      </c>
    </row>
    <row r="2842" spans="1:11">
      <c r="A2842" s="4" t="s">
        <v>71</v>
      </c>
      <c r="B2842" s="4">
        <v>2015</v>
      </c>
      <c r="C2842" s="24">
        <v>42022</v>
      </c>
      <c r="D2842" s="4" t="s">
        <v>5879</v>
      </c>
      <c r="E2842" s="4" t="s">
        <v>5868</v>
      </c>
      <c r="F2842" s="4">
        <v>2</v>
      </c>
      <c r="G2842" s="4">
        <v>2</v>
      </c>
      <c r="H2842" s="4" t="s">
        <v>5969</v>
      </c>
      <c r="I2842" s="4" t="s">
        <v>175</v>
      </c>
      <c r="J2842" s="4">
        <v>29.3</v>
      </c>
      <c r="K2842" s="4">
        <v>13</v>
      </c>
    </row>
    <row r="2843" spans="1:11">
      <c r="A2843" s="4" t="s">
        <v>71</v>
      </c>
      <c r="B2843" s="4">
        <v>2015</v>
      </c>
      <c r="C2843" s="24">
        <v>42022</v>
      </c>
      <c r="D2843" s="4" t="s">
        <v>5879</v>
      </c>
      <c r="E2843" s="4" t="s">
        <v>5868</v>
      </c>
      <c r="F2843" s="4">
        <v>2</v>
      </c>
      <c r="G2843" s="4">
        <v>3</v>
      </c>
      <c r="H2843" s="4" t="s">
        <v>5931</v>
      </c>
      <c r="I2843" s="4" t="s">
        <v>40</v>
      </c>
      <c r="J2843" s="4">
        <v>24</v>
      </c>
      <c r="K2843" s="4">
        <v>17</v>
      </c>
    </row>
    <row r="2844" spans="1:11">
      <c r="A2844" s="4" t="s">
        <v>71</v>
      </c>
      <c r="B2844" s="4">
        <v>2015</v>
      </c>
      <c r="C2844" s="24">
        <v>42022</v>
      </c>
      <c r="D2844" s="4" t="s">
        <v>5879</v>
      </c>
      <c r="E2844" s="4" t="s">
        <v>5868</v>
      </c>
      <c r="F2844" s="4">
        <v>2</v>
      </c>
      <c r="G2844" s="4">
        <v>4</v>
      </c>
      <c r="H2844" s="4" t="s">
        <v>5987</v>
      </c>
      <c r="I2844" s="4" t="s">
        <v>31</v>
      </c>
      <c r="J2844" s="4">
        <v>24.7</v>
      </c>
      <c r="K2844" s="4">
        <v>21</v>
      </c>
    </row>
    <row r="2845" spans="1:11">
      <c r="A2845" s="4" t="s">
        <v>71</v>
      </c>
      <c r="B2845" s="4">
        <v>2015</v>
      </c>
      <c r="C2845" s="24">
        <v>42022</v>
      </c>
      <c r="D2845" s="4" t="s">
        <v>5879</v>
      </c>
      <c r="E2845" s="4" t="s">
        <v>5868</v>
      </c>
      <c r="F2845" s="4">
        <v>2</v>
      </c>
      <c r="G2845" s="4">
        <v>5</v>
      </c>
      <c r="H2845" s="4" t="s">
        <v>5993</v>
      </c>
      <c r="I2845" s="4" t="s">
        <v>5994</v>
      </c>
      <c r="J2845" s="4">
        <v>28.7</v>
      </c>
      <c r="K2845" s="4">
        <v>25</v>
      </c>
    </row>
    <row r="2846" spans="1:11">
      <c r="A2846" s="4" t="s">
        <v>71</v>
      </c>
      <c r="B2846" s="4">
        <v>2015</v>
      </c>
      <c r="C2846" s="24">
        <v>42022</v>
      </c>
      <c r="D2846" s="4" t="s">
        <v>5879</v>
      </c>
      <c r="E2846" s="4" t="s">
        <v>5868</v>
      </c>
      <c r="F2846" s="4">
        <v>3</v>
      </c>
      <c r="G2846" s="4">
        <v>1</v>
      </c>
      <c r="H2846" s="4" t="s">
        <v>5967</v>
      </c>
      <c r="I2846" s="4" t="s">
        <v>5968</v>
      </c>
      <c r="J2846" s="4">
        <v>27.2</v>
      </c>
      <c r="K2846" s="4">
        <v>9</v>
      </c>
    </row>
    <row r="2847" spans="1:11">
      <c r="A2847" s="4" t="s">
        <v>71</v>
      </c>
      <c r="B2847" s="4">
        <v>2015</v>
      </c>
      <c r="C2847" s="24">
        <v>42022</v>
      </c>
      <c r="D2847" s="4" t="s">
        <v>5879</v>
      </c>
      <c r="E2847" s="4" t="s">
        <v>5868</v>
      </c>
      <c r="F2847" s="4">
        <v>3</v>
      </c>
      <c r="G2847" s="4">
        <v>2</v>
      </c>
      <c r="H2847" s="4" t="s">
        <v>178</v>
      </c>
      <c r="I2847" s="4" t="s">
        <v>159</v>
      </c>
      <c r="J2847" s="4">
        <v>23</v>
      </c>
      <c r="K2847" s="4">
        <v>13</v>
      </c>
    </row>
    <row r="2848" spans="1:11">
      <c r="A2848" s="4" t="s">
        <v>71</v>
      </c>
      <c r="B2848" s="4">
        <v>2015</v>
      </c>
      <c r="C2848" s="24">
        <v>42022</v>
      </c>
      <c r="D2848" s="4" t="s">
        <v>5879</v>
      </c>
      <c r="E2848" s="4" t="s">
        <v>5868</v>
      </c>
      <c r="F2848" s="4">
        <v>3</v>
      </c>
      <c r="G2848" s="4">
        <v>3</v>
      </c>
      <c r="H2848" s="4" t="s">
        <v>50</v>
      </c>
      <c r="I2848" s="4" t="s">
        <v>51</v>
      </c>
      <c r="J2848" s="4">
        <v>18.3</v>
      </c>
      <c r="K2848" s="4">
        <v>17</v>
      </c>
    </row>
    <row r="2849" spans="1:11">
      <c r="A2849" s="4" t="s">
        <v>71</v>
      </c>
      <c r="B2849" s="4">
        <v>2015</v>
      </c>
      <c r="C2849" s="24">
        <v>42022</v>
      </c>
      <c r="D2849" s="4" t="s">
        <v>5879</v>
      </c>
      <c r="E2849" s="4" t="s">
        <v>5868</v>
      </c>
      <c r="F2849" s="4">
        <v>3</v>
      </c>
      <c r="G2849" s="4">
        <v>4</v>
      </c>
      <c r="H2849" s="4" t="s">
        <v>5988</v>
      </c>
      <c r="I2849" s="4" t="s">
        <v>5989</v>
      </c>
      <c r="J2849" s="4">
        <v>30.8</v>
      </c>
      <c r="K2849" s="4">
        <v>21</v>
      </c>
    </row>
    <row r="2850" spans="1:11">
      <c r="A2850" s="4" t="s">
        <v>71</v>
      </c>
      <c r="B2850" s="4">
        <v>2015</v>
      </c>
      <c r="C2850" s="24">
        <v>42022</v>
      </c>
      <c r="D2850" s="4" t="s">
        <v>5879</v>
      </c>
      <c r="E2850" s="4" t="s">
        <v>5868</v>
      </c>
      <c r="F2850" s="4">
        <v>3</v>
      </c>
      <c r="G2850" s="4">
        <v>5</v>
      </c>
      <c r="H2850" s="4" t="s">
        <v>332</v>
      </c>
      <c r="I2850" s="4" t="s">
        <v>56</v>
      </c>
      <c r="J2850" s="4">
        <v>22.7</v>
      </c>
      <c r="K2850" s="4">
        <v>25</v>
      </c>
    </row>
    <row r="2851" spans="1:11">
      <c r="A2851" s="4" t="s">
        <v>71</v>
      </c>
      <c r="B2851" s="4">
        <v>2015</v>
      </c>
      <c r="C2851" s="24">
        <v>42022</v>
      </c>
      <c r="D2851" s="4" t="s">
        <v>5879</v>
      </c>
      <c r="E2851" s="4" t="s">
        <v>5868</v>
      </c>
      <c r="F2851" s="4">
        <v>4</v>
      </c>
      <c r="G2851" s="4">
        <v>1</v>
      </c>
      <c r="H2851" s="4" t="s">
        <v>157</v>
      </c>
      <c r="I2851" s="4" t="s">
        <v>38</v>
      </c>
      <c r="J2851" s="4">
        <v>24.1</v>
      </c>
      <c r="K2851" s="4">
        <v>1</v>
      </c>
    </row>
    <row r="2852" spans="1:11">
      <c r="A2852" s="4" t="s">
        <v>71</v>
      </c>
      <c r="B2852" s="4">
        <v>2015</v>
      </c>
      <c r="C2852" s="24">
        <v>42022</v>
      </c>
      <c r="D2852" s="4" t="s">
        <v>5879</v>
      </c>
      <c r="E2852" s="4" t="s">
        <v>5868</v>
      </c>
      <c r="F2852" s="4">
        <v>4</v>
      </c>
      <c r="G2852" s="4">
        <v>2</v>
      </c>
      <c r="H2852" s="4" t="s">
        <v>5977</v>
      </c>
      <c r="I2852" s="4" t="s">
        <v>5978</v>
      </c>
      <c r="J2852" s="4">
        <v>24.2</v>
      </c>
      <c r="K2852" s="4">
        <v>13</v>
      </c>
    </row>
    <row r="2853" spans="1:11">
      <c r="A2853" s="4" t="s">
        <v>71</v>
      </c>
      <c r="B2853" s="4">
        <v>2015</v>
      </c>
      <c r="C2853" s="24">
        <v>42022</v>
      </c>
      <c r="D2853" s="4" t="s">
        <v>5879</v>
      </c>
      <c r="E2853" s="4" t="s">
        <v>5868</v>
      </c>
      <c r="F2853" s="4">
        <v>4</v>
      </c>
      <c r="G2853" s="4">
        <v>3</v>
      </c>
      <c r="H2853" s="4" t="s">
        <v>43</v>
      </c>
      <c r="I2853" s="4" t="s">
        <v>44</v>
      </c>
      <c r="J2853" s="4">
        <v>22.1</v>
      </c>
      <c r="K2853" s="4">
        <v>17</v>
      </c>
    </row>
    <row r="2854" spans="1:11">
      <c r="A2854" s="4" t="s">
        <v>71</v>
      </c>
      <c r="B2854" s="4">
        <v>2015</v>
      </c>
      <c r="C2854" s="24">
        <v>42022</v>
      </c>
      <c r="D2854" s="4" t="s">
        <v>5879</v>
      </c>
      <c r="E2854" s="4" t="s">
        <v>5868</v>
      </c>
      <c r="F2854" s="4">
        <v>4</v>
      </c>
      <c r="G2854" s="4">
        <v>4</v>
      </c>
      <c r="H2854" s="4" t="s">
        <v>5991</v>
      </c>
      <c r="I2854" s="4" t="s">
        <v>5992</v>
      </c>
      <c r="J2854" s="4">
        <v>18.5</v>
      </c>
      <c r="K2854" s="4">
        <v>21</v>
      </c>
    </row>
    <row r="2855" spans="1:11">
      <c r="A2855" s="4" t="s">
        <v>71</v>
      </c>
      <c r="B2855" s="4">
        <v>2015</v>
      </c>
      <c r="C2855" s="24">
        <v>42022</v>
      </c>
      <c r="D2855" s="4" t="s">
        <v>5879</v>
      </c>
      <c r="E2855" s="4" t="s">
        <v>5869</v>
      </c>
      <c r="F2855" s="4">
        <v>1</v>
      </c>
      <c r="G2855" s="4">
        <v>1</v>
      </c>
      <c r="H2855" s="4" t="s">
        <v>5985</v>
      </c>
      <c r="I2855" s="4" t="s">
        <v>5986</v>
      </c>
      <c r="J2855" s="4"/>
      <c r="K2855" s="4">
        <v>3</v>
      </c>
    </row>
    <row r="2856" spans="1:11">
      <c r="A2856" s="4" t="s">
        <v>71</v>
      </c>
      <c r="B2856" s="4">
        <v>2015</v>
      </c>
      <c r="C2856" s="24">
        <v>42022</v>
      </c>
      <c r="D2856" s="4" t="s">
        <v>5879</v>
      </c>
      <c r="E2856" s="4" t="s">
        <v>5869</v>
      </c>
      <c r="F2856" s="4">
        <v>1</v>
      </c>
      <c r="G2856" s="4">
        <v>2</v>
      </c>
      <c r="H2856" s="4" t="s">
        <v>157</v>
      </c>
      <c r="I2856" s="4" t="s">
        <v>38</v>
      </c>
      <c r="J2856" s="4">
        <v>24.1</v>
      </c>
      <c r="K2856" s="4">
        <v>1</v>
      </c>
    </row>
    <row r="2857" spans="1:11">
      <c r="A2857" s="4" t="s">
        <v>71</v>
      </c>
      <c r="B2857" s="4">
        <v>2015</v>
      </c>
      <c r="C2857" s="24">
        <v>42022</v>
      </c>
      <c r="D2857" s="4" t="s">
        <v>5879</v>
      </c>
      <c r="E2857" s="4" t="s">
        <v>5869</v>
      </c>
      <c r="F2857" s="4">
        <v>1</v>
      </c>
      <c r="G2857" s="4">
        <v>3</v>
      </c>
      <c r="H2857" s="4" t="s">
        <v>164</v>
      </c>
      <c r="I2857" s="4" t="s">
        <v>36</v>
      </c>
      <c r="J2857" s="4">
        <v>21</v>
      </c>
      <c r="K2857" s="4">
        <v>5</v>
      </c>
    </row>
    <row r="2858" spans="1:11">
      <c r="A2858" s="4" t="s">
        <v>71</v>
      </c>
      <c r="B2858" s="4">
        <v>2015</v>
      </c>
      <c r="C2858" s="24">
        <v>42022</v>
      </c>
      <c r="D2858" s="4" t="s">
        <v>5879</v>
      </c>
      <c r="E2858" s="4" t="s">
        <v>5869</v>
      </c>
      <c r="F2858" s="4">
        <v>1</v>
      </c>
      <c r="G2858" s="4">
        <v>4</v>
      </c>
      <c r="H2858" s="4" t="s">
        <v>80</v>
      </c>
      <c r="I2858" s="4" t="s">
        <v>65</v>
      </c>
      <c r="J2858" s="4">
        <v>27.7</v>
      </c>
      <c r="K2858" s="4">
        <v>7</v>
      </c>
    </row>
    <row r="2859" spans="1:11">
      <c r="A2859" s="4" t="s">
        <v>71</v>
      </c>
      <c r="B2859" s="4">
        <v>2015</v>
      </c>
      <c r="C2859" s="24">
        <v>42022</v>
      </c>
      <c r="D2859" s="4" t="s">
        <v>5879</v>
      </c>
      <c r="E2859" s="4" t="s">
        <v>5869</v>
      </c>
      <c r="F2859" s="4">
        <v>1</v>
      </c>
      <c r="G2859" s="4">
        <v>5</v>
      </c>
      <c r="H2859" s="4" t="s">
        <v>119</v>
      </c>
      <c r="I2859" s="4" t="s">
        <v>21</v>
      </c>
      <c r="J2859" s="4">
        <v>23.8</v>
      </c>
      <c r="K2859" s="4">
        <v>11</v>
      </c>
    </row>
    <row r="2860" spans="1:11">
      <c r="A2860" s="4" t="s">
        <v>71</v>
      </c>
      <c r="B2860" s="4">
        <v>2015</v>
      </c>
      <c r="C2860" s="24">
        <v>42022</v>
      </c>
      <c r="D2860" s="4" t="s">
        <v>5879</v>
      </c>
      <c r="E2860" s="4" t="s">
        <v>5869</v>
      </c>
      <c r="F2860" s="4">
        <v>1</v>
      </c>
      <c r="G2860" s="4">
        <v>6</v>
      </c>
      <c r="H2860" s="4" t="s">
        <v>170</v>
      </c>
      <c r="I2860" s="4" t="s">
        <v>59</v>
      </c>
      <c r="J2860" s="4">
        <v>25.9</v>
      </c>
      <c r="K2860" s="4">
        <v>10</v>
      </c>
    </row>
    <row r="2861" spans="1:11">
      <c r="A2861" s="4" t="s">
        <v>71</v>
      </c>
      <c r="B2861" s="4">
        <v>2015</v>
      </c>
      <c r="C2861" s="24">
        <v>42022</v>
      </c>
      <c r="D2861" s="4" t="s">
        <v>5879</v>
      </c>
      <c r="E2861" s="4" t="s">
        <v>5869</v>
      </c>
      <c r="F2861" s="4">
        <v>2</v>
      </c>
      <c r="G2861" s="4">
        <v>1</v>
      </c>
      <c r="H2861" s="4" t="s">
        <v>5946</v>
      </c>
      <c r="I2861" s="4" t="s">
        <v>5954</v>
      </c>
      <c r="J2861" s="4">
        <v>28.9</v>
      </c>
      <c r="K2861" s="4">
        <v>6</v>
      </c>
    </row>
    <row r="2862" spans="1:11">
      <c r="A2862" s="4" t="s">
        <v>71</v>
      </c>
      <c r="B2862" s="4">
        <v>2015</v>
      </c>
      <c r="C2862" s="24">
        <v>42022</v>
      </c>
      <c r="D2862" s="4" t="s">
        <v>5879</v>
      </c>
      <c r="E2862" s="4" t="s">
        <v>5869</v>
      </c>
      <c r="F2862" s="4">
        <v>2</v>
      </c>
      <c r="G2862" s="4">
        <v>2</v>
      </c>
      <c r="H2862" s="4" t="s">
        <v>167</v>
      </c>
      <c r="I2862" s="4" t="s">
        <v>121</v>
      </c>
      <c r="J2862" s="4">
        <v>22.1</v>
      </c>
      <c r="K2862" s="4">
        <v>4</v>
      </c>
    </row>
    <row r="2863" spans="1:11">
      <c r="A2863" s="4" t="s">
        <v>71</v>
      </c>
      <c r="B2863" s="4">
        <v>2015</v>
      </c>
      <c r="C2863" s="24">
        <v>42022</v>
      </c>
      <c r="D2863" s="4" t="s">
        <v>5879</v>
      </c>
      <c r="E2863" s="4" t="s">
        <v>5869</v>
      </c>
      <c r="F2863" s="4">
        <v>2</v>
      </c>
      <c r="G2863" s="4">
        <v>3</v>
      </c>
      <c r="H2863" s="4" t="s">
        <v>78</v>
      </c>
      <c r="I2863" s="4" t="s">
        <v>19</v>
      </c>
      <c r="J2863" s="4">
        <v>23.7</v>
      </c>
      <c r="K2863" s="4">
        <v>2</v>
      </c>
    </row>
    <row r="2864" spans="1:11">
      <c r="A2864" s="4" t="s">
        <v>71</v>
      </c>
      <c r="B2864" s="4">
        <v>2015</v>
      </c>
      <c r="C2864" s="24">
        <v>42022</v>
      </c>
      <c r="D2864" s="4" t="s">
        <v>5879</v>
      </c>
      <c r="E2864" s="4" t="s">
        <v>5869</v>
      </c>
      <c r="F2864" s="4">
        <v>2</v>
      </c>
      <c r="G2864" s="4">
        <v>4</v>
      </c>
      <c r="H2864" s="4" t="s">
        <v>5963</v>
      </c>
      <c r="I2864" s="4" t="s">
        <v>5949</v>
      </c>
      <c r="J2864" s="4">
        <v>25.9</v>
      </c>
      <c r="K2864" s="4">
        <v>8</v>
      </c>
    </row>
    <row r="2865" spans="1:11">
      <c r="A2865" s="4" t="s">
        <v>71</v>
      </c>
      <c r="B2865" s="4">
        <v>2015</v>
      </c>
      <c r="C2865" s="24">
        <v>42022</v>
      </c>
      <c r="D2865" s="4" t="s">
        <v>5879</v>
      </c>
      <c r="E2865" s="4" t="s">
        <v>5869</v>
      </c>
      <c r="F2865" s="4">
        <v>2</v>
      </c>
      <c r="G2865" s="4">
        <v>5</v>
      </c>
      <c r="H2865" s="4" t="s">
        <v>142</v>
      </c>
      <c r="I2865" s="4" t="s">
        <v>61</v>
      </c>
      <c r="J2865" s="4">
        <v>22.6</v>
      </c>
      <c r="K2865" s="4">
        <v>12</v>
      </c>
    </row>
    <row r="2866" spans="1:11">
      <c r="A2866" s="4" t="s">
        <v>71</v>
      </c>
      <c r="B2866" s="4">
        <v>2015</v>
      </c>
      <c r="C2866" s="24">
        <v>42022</v>
      </c>
      <c r="D2866" s="4" t="s">
        <v>5879</v>
      </c>
      <c r="E2866" s="4" t="s">
        <v>5869</v>
      </c>
      <c r="F2866" s="4">
        <v>2</v>
      </c>
      <c r="G2866" s="4">
        <v>6</v>
      </c>
      <c r="H2866" s="4" t="s">
        <v>5967</v>
      </c>
      <c r="I2866" s="4" t="s">
        <v>5968</v>
      </c>
      <c r="J2866" s="4">
        <v>27.2</v>
      </c>
      <c r="K2866" s="4">
        <v>9</v>
      </c>
    </row>
    <row r="2867" spans="1:11">
      <c r="A2867" s="4" t="s">
        <v>71</v>
      </c>
      <c r="B2867" s="4">
        <v>2015</v>
      </c>
      <c r="C2867" s="24">
        <v>42022</v>
      </c>
      <c r="D2867" s="4" t="s">
        <v>5879</v>
      </c>
      <c r="E2867" s="4" t="s">
        <v>383</v>
      </c>
      <c r="F2867" s="4">
        <v>1</v>
      </c>
      <c r="G2867" s="4">
        <v>1</v>
      </c>
      <c r="H2867" s="4" t="s">
        <v>157</v>
      </c>
      <c r="I2867" s="4" t="s">
        <v>38</v>
      </c>
      <c r="J2867" s="4">
        <v>24.1</v>
      </c>
      <c r="K2867" s="4">
        <v>1</v>
      </c>
    </row>
    <row r="2868" spans="1:11">
      <c r="A2868" s="4" t="s">
        <v>71</v>
      </c>
      <c r="B2868" s="4">
        <v>2015</v>
      </c>
      <c r="C2868" s="24">
        <v>42022</v>
      </c>
      <c r="D2868" s="4" t="s">
        <v>5879</v>
      </c>
      <c r="E2868" s="4" t="s">
        <v>383</v>
      </c>
      <c r="F2868" s="4">
        <v>1</v>
      </c>
      <c r="G2868" s="4">
        <v>2</v>
      </c>
      <c r="H2868" s="4" t="s">
        <v>78</v>
      </c>
      <c r="I2868" s="4" t="s">
        <v>19</v>
      </c>
      <c r="J2868" s="4">
        <v>23.7</v>
      </c>
      <c r="K2868" s="4">
        <v>2</v>
      </c>
    </row>
    <row r="2869" spans="1:11">
      <c r="A2869" s="4" t="s">
        <v>71</v>
      </c>
      <c r="B2869" s="4">
        <v>2015</v>
      </c>
      <c r="C2869" s="24">
        <v>42022</v>
      </c>
      <c r="D2869" s="4" t="s">
        <v>5879</v>
      </c>
      <c r="E2869" s="4" t="s">
        <v>383</v>
      </c>
      <c r="F2869" s="4">
        <v>1</v>
      </c>
      <c r="G2869" s="4">
        <v>3</v>
      </c>
      <c r="H2869" s="4" t="s">
        <v>5985</v>
      </c>
      <c r="I2869" s="4" t="s">
        <v>5986</v>
      </c>
      <c r="J2869" s="4"/>
      <c r="K2869" s="4">
        <v>3</v>
      </c>
    </row>
    <row r="2870" spans="1:11">
      <c r="A2870" s="4" t="s">
        <v>71</v>
      </c>
      <c r="B2870" s="4">
        <v>2015</v>
      </c>
      <c r="C2870" s="24">
        <v>42022</v>
      </c>
      <c r="D2870" s="4" t="s">
        <v>5879</v>
      </c>
      <c r="E2870" s="4" t="s">
        <v>383</v>
      </c>
      <c r="F2870" s="4">
        <v>1</v>
      </c>
      <c r="G2870" s="4">
        <v>4</v>
      </c>
      <c r="H2870" s="4" t="s">
        <v>167</v>
      </c>
      <c r="I2870" s="4" t="s">
        <v>121</v>
      </c>
      <c r="J2870" s="4">
        <v>22.1</v>
      </c>
      <c r="K2870" s="4">
        <v>4</v>
      </c>
    </row>
    <row r="2871" spans="1:11">
      <c r="A2871" s="4" t="s">
        <v>71</v>
      </c>
      <c r="B2871" s="4">
        <v>2015</v>
      </c>
      <c r="C2871" s="24">
        <v>42022</v>
      </c>
      <c r="D2871" s="4" t="s">
        <v>5879</v>
      </c>
      <c r="E2871" s="4" t="s">
        <v>383</v>
      </c>
      <c r="F2871" s="4">
        <v>1</v>
      </c>
      <c r="G2871" s="4">
        <v>5</v>
      </c>
      <c r="H2871" s="4" t="s">
        <v>164</v>
      </c>
      <c r="I2871" s="4" t="s">
        <v>36</v>
      </c>
      <c r="J2871" s="4">
        <v>21</v>
      </c>
      <c r="K2871" s="4">
        <v>5</v>
      </c>
    </row>
    <row r="2872" spans="1:11">
      <c r="A2872" s="4" t="s">
        <v>71</v>
      </c>
      <c r="B2872" s="4">
        <v>2015</v>
      </c>
      <c r="C2872" s="24">
        <v>42022</v>
      </c>
      <c r="D2872" s="4" t="s">
        <v>5879</v>
      </c>
      <c r="E2872" s="4" t="s">
        <v>383</v>
      </c>
      <c r="F2872" s="4">
        <v>1</v>
      </c>
      <c r="G2872" s="4">
        <v>6</v>
      </c>
      <c r="H2872" s="4" t="s">
        <v>5946</v>
      </c>
      <c r="I2872" s="4" t="s">
        <v>5954</v>
      </c>
      <c r="J2872" s="4">
        <v>28.9</v>
      </c>
      <c r="K2872" s="4">
        <v>6</v>
      </c>
    </row>
    <row r="2873" spans="1:11">
      <c r="A2873" s="4" t="s">
        <v>71</v>
      </c>
      <c r="B2873" s="4">
        <v>2015</v>
      </c>
      <c r="C2873" s="24">
        <v>42022</v>
      </c>
      <c r="D2873" s="4" t="s">
        <v>5879</v>
      </c>
      <c r="E2873" s="4" t="s">
        <v>383</v>
      </c>
      <c r="F2873" s="4">
        <v>2</v>
      </c>
      <c r="G2873" s="4">
        <v>1</v>
      </c>
      <c r="H2873" s="4" t="s">
        <v>80</v>
      </c>
      <c r="I2873" s="4" t="s">
        <v>65</v>
      </c>
      <c r="J2873" s="4">
        <v>27.7</v>
      </c>
      <c r="K2873" s="4">
        <v>7</v>
      </c>
    </row>
    <row r="2874" spans="1:11">
      <c r="A2874" s="4" t="s">
        <v>71</v>
      </c>
      <c r="B2874" s="4">
        <v>2015</v>
      </c>
      <c r="C2874" s="24">
        <v>42022</v>
      </c>
      <c r="D2874" s="4" t="s">
        <v>5879</v>
      </c>
      <c r="E2874" s="4" t="s">
        <v>383</v>
      </c>
      <c r="F2874" s="4">
        <v>2</v>
      </c>
      <c r="G2874" s="4">
        <v>2</v>
      </c>
      <c r="H2874" s="4" t="s">
        <v>5963</v>
      </c>
      <c r="I2874" s="4" t="s">
        <v>5949</v>
      </c>
      <c r="J2874" s="4">
        <v>25.9</v>
      </c>
      <c r="K2874" s="4">
        <v>8</v>
      </c>
    </row>
    <row r="2875" spans="1:11">
      <c r="A2875" s="4" t="s">
        <v>71</v>
      </c>
      <c r="B2875" s="4">
        <v>2015</v>
      </c>
      <c r="C2875" s="24">
        <v>42022</v>
      </c>
      <c r="D2875" s="4" t="s">
        <v>5879</v>
      </c>
      <c r="E2875" s="4" t="s">
        <v>383</v>
      </c>
      <c r="F2875" s="4">
        <v>2</v>
      </c>
      <c r="G2875" s="4">
        <v>3</v>
      </c>
      <c r="H2875" s="4" t="s">
        <v>5967</v>
      </c>
      <c r="I2875" s="4" t="s">
        <v>5968</v>
      </c>
      <c r="J2875" s="4">
        <v>27.2</v>
      </c>
      <c r="K2875" s="4">
        <v>9</v>
      </c>
    </row>
    <row r="2876" spans="1:11">
      <c r="A2876" s="4" t="s">
        <v>71</v>
      </c>
      <c r="B2876" s="4">
        <v>2015</v>
      </c>
      <c r="C2876" s="24">
        <v>42022</v>
      </c>
      <c r="D2876" s="4" t="s">
        <v>5879</v>
      </c>
      <c r="E2876" s="4" t="s">
        <v>383</v>
      </c>
      <c r="F2876" s="4">
        <v>2</v>
      </c>
      <c r="G2876" s="4">
        <v>4</v>
      </c>
      <c r="H2876" s="4" t="s">
        <v>170</v>
      </c>
      <c r="I2876" s="4" t="s">
        <v>59</v>
      </c>
      <c r="J2876" s="4">
        <v>25.9</v>
      </c>
      <c r="K2876" s="4">
        <v>10</v>
      </c>
    </row>
    <row r="2877" spans="1:11">
      <c r="A2877" s="4" t="s">
        <v>71</v>
      </c>
      <c r="B2877" s="4">
        <v>2015</v>
      </c>
      <c r="C2877" s="24">
        <v>42022</v>
      </c>
      <c r="D2877" s="4" t="s">
        <v>5879</v>
      </c>
      <c r="E2877" s="4" t="s">
        <v>383</v>
      </c>
      <c r="F2877" s="4">
        <v>2</v>
      </c>
      <c r="G2877" s="4">
        <v>5</v>
      </c>
      <c r="H2877" s="4" t="s">
        <v>119</v>
      </c>
      <c r="I2877" s="4" t="s">
        <v>21</v>
      </c>
      <c r="J2877" s="4">
        <v>23.8</v>
      </c>
      <c r="K2877" s="4">
        <v>11</v>
      </c>
    </row>
    <row r="2878" spans="1:11">
      <c r="A2878" s="4" t="s">
        <v>71</v>
      </c>
      <c r="B2878" s="4">
        <v>2015</v>
      </c>
      <c r="C2878" s="24">
        <v>42022</v>
      </c>
      <c r="D2878" s="4" t="s">
        <v>5879</v>
      </c>
      <c r="E2878" s="4" t="s">
        <v>383</v>
      </c>
      <c r="F2878" s="4">
        <v>2</v>
      </c>
      <c r="G2878" s="4">
        <v>6</v>
      </c>
      <c r="H2878" s="4" t="s">
        <v>142</v>
      </c>
      <c r="I2878" s="4" t="s">
        <v>61</v>
      </c>
      <c r="J2878" s="4">
        <v>22.6</v>
      </c>
      <c r="K2878" s="4">
        <v>12</v>
      </c>
    </row>
    <row r="2879" spans="1:11">
      <c r="A2879" s="4" t="s">
        <v>185</v>
      </c>
      <c r="B2879" s="4">
        <v>2015</v>
      </c>
      <c r="C2879" s="24">
        <v>41980</v>
      </c>
      <c r="D2879" s="4" t="s">
        <v>5879</v>
      </c>
      <c r="E2879" s="4" t="s">
        <v>595</v>
      </c>
      <c r="F2879" s="4">
        <v>1</v>
      </c>
      <c r="G2879" s="4">
        <v>1</v>
      </c>
      <c r="H2879" s="4" t="s">
        <v>5946</v>
      </c>
      <c r="I2879" s="4" t="s">
        <v>5954</v>
      </c>
      <c r="J2879" s="4">
        <v>28.8</v>
      </c>
      <c r="K2879" s="4">
        <v>1</v>
      </c>
    </row>
    <row r="2880" spans="1:11">
      <c r="A2880" s="4" t="s">
        <v>185</v>
      </c>
      <c r="B2880" s="4">
        <v>2015</v>
      </c>
      <c r="C2880" s="24">
        <v>41980</v>
      </c>
      <c r="D2880" s="4" t="s">
        <v>5879</v>
      </c>
      <c r="E2880" s="4" t="s">
        <v>595</v>
      </c>
      <c r="F2880" s="4">
        <v>1</v>
      </c>
      <c r="G2880" s="4">
        <v>2</v>
      </c>
      <c r="H2880" s="4" t="s">
        <v>60</v>
      </c>
      <c r="I2880" s="4" t="s">
        <v>61</v>
      </c>
      <c r="J2880" s="4">
        <v>26.4</v>
      </c>
      <c r="K2880" s="4">
        <v>13</v>
      </c>
    </row>
    <row r="2881" spans="1:11">
      <c r="A2881" s="4" t="s">
        <v>185</v>
      </c>
      <c r="B2881" s="4">
        <v>2015</v>
      </c>
      <c r="C2881" s="24">
        <v>41980</v>
      </c>
      <c r="D2881" s="4" t="s">
        <v>5879</v>
      </c>
      <c r="E2881" s="4" t="s">
        <v>595</v>
      </c>
      <c r="F2881" s="4">
        <v>1</v>
      </c>
      <c r="G2881" s="4">
        <v>3</v>
      </c>
      <c r="H2881" s="4" t="s">
        <v>43</v>
      </c>
      <c r="I2881" s="4" t="s">
        <v>44</v>
      </c>
      <c r="J2881" s="4">
        <v>22</v>
      </c>
      <c r="K2881" s="4">
        <v>13</v>
      </c>
    </row>
    <row r="2882" spans="1:11">
      <c r="A2882" s="4" t="s">
        <v>185</v>
      </c>
      <c r="B2882" s="4">
        <v>2015</v>
      </c>
      <c r="C2882" s="24">
        <v>41980</v>
      </c>
      <c r="D2882" s="4" t="s">
        <v>5879</v>
      </c>
      <c r="E2882" s="4" t="s">
        <v>595</v>
      </c>
      <c r="F2882" s="4">
        <v>1</v>
      </c>
      <c r="G2882" s="4">
        <v>4</v>
      </c>
      <c r="H2882" s="4" t="s">
        <v>5976</v>
      </c>
      <c r="I2882" s="4" t="s">
        <v>5974</v>
      </c>
      <c r="J2882" s="4">
        <v>34.5</v>
      </c>
      <c r="K2882" s="4">
        <v>19</v>
      </c>
    </row>
    <row r="2883" spans="1:11">
      <c r="A2883" s="4" t="s">
        <v>185</v>
      </c>
      <c r="B2883" s="4">
        <v>2015</v>
      </c>
      <c r="C2883" s="24">
        <v>41980</v>
      </c>
      <c r="D2883" s="4" t="s">
        <v>5879</v>
      </c>
      <c r="E2883" s="4" t="s">
        <v>595</v>
      </c>
      <c r="F2883" s="4">
        <v>2</v>
      </c>
      <c r="G2883" s="4">
        <v>1</v>
      </c>
      <c r="H2883" s="4" t="s">
        <v>5930</v>
      </c>
      <c r="I2883" s="4" t="s">
        <v>15</v>
      </c>
      <c r="J2883" s="4">
        <v>24.1</v>
      </c>
      <c r="K2883" s="4">
        <v>2</v>
      </c>
    </row>
    <row r="2884" spans="1:11">
      <c r="A2884" s="4" t="s">
        <v>185</v>
      </c>
      <c r="B2884" s="4">
        <v>2015</v>
      </c>
      <c r="C2884" s="24">
        <v>41980</v>
      </c>
      <c r="D2884" s="4" t="s">
        <v>5879</v>
      </c>
      <c r="E2884" s="4" t="s">
        <v>595</v>
      </c>
      <c r="F2884" s="4">
        <v>2</v>
      </c>
      <c r="G2884" s="4">
        <v>2</v>
      </c>
      <c r="H2884" s="4" t="s">
        <v>137</v>
      </c>
      <c r="I2884" s="4" t="s">
        <v>38</v>
      </c>
      <c r="J2884" s="4">
        <v>23.8</v>
      </c>
      <c r="K2884" s="4">
        <v>6</v>
      </c>
    </row>
    <row r="2885" spans="1:11">
      <c r="A2885" s="4" t="s">
        <v>185</v>
      </c>
      <c r="B2885" s="4">
        <v>2015</v>
      </c>
      <c r="C2885" s="24">
        <v>41980</v>
      </c>
      <c r="D2885" s="4" t="s">
        <v>5879</v>
      </c>
      <c r="E2885" s="4" t="s">
        <v>595</v>
      </c>
      <c r="F2885" s="4">
        <v>2</v>
      </c>
      <c r="G2885" s="4">
        <v>3</v>
      </c>
      <c r="H2885" s="4" t="s">
        <v>5931</v>
      </c>
      <c r="I2885" s="4" t="s">
        <v>40</v>
      </c>
      <c r="J2885" s="4">
        <v>23.9</v>
      </c>
      <c r="K2885" s="4">
        <v>25</v>
      </c>
    </row>
    <row r="2886" spans="1:11">
      <c r="A2886" s="4" t="s">
        <v>185</v>
      </c>
      <c r="B2886" s="4">
        <v>2015</v>
      </c>
      <c r="C2886" s="24">
        <v>41980</v>
      </c>
      <c r="D2886" s="4" t="s">
        <v>5879</v>
      </c>
      <c r="E2886" s="4" t="s">
        <v>595</v>
      </c>
      <c r="F2886" s="4">
        <v>2</v>
      </c>
      <c r="G2886" s="4">
        <v>4</v>
      </c>
      <c r="H2886" s="4" t="s">
        <v>5982</v>
      </c>
      <c r="I2886" s="4" t="s">
        <v>5983</v>
      </c>
      <c r="J2886" s="4">
        <v>20</v>
      </c>
      <c r="K2886" s="4">
        <v>19</v>
      </c>
    </row>
    <row r="2887" spans="1:11">
      <c r="A2887" s="4" t="s">
        <v>185</v>
      </c>
      <c r="B2887" s="4">
        <v>2015</v>
      </c>
      <c r="C2887" s="24">
        <v>41980</v>
      </c>
      <c r="D2887" s="4" t="s">
        <v>5879</v>
      </c>
      <c r="E2887" s="4" t="s">
        <v>595</v>
      </c>
      <c r="F2887" s="4">
        <v>2</v>
      </c>
      <c r="G2887" s="4">
        <v>5</v>
      </c>
      <c r="H2887" s="4" t="s">
        <v>191</v>
      </c>
      <c r="I2887" s="4" t="s">
        <v>53</v>
      </c>
      <c r="J2887" s="4">
        <v>19.7</v>
      </c>
      <c r="K2887" s="4">
        <v>25</v>
      </c>
    </row>
    <row r="2888" spans="1:11">
      <c r="A2888" s="4" t="s">
        <v>185</v>
      </c>
      <c r="B2888" s="4">
        <v>2015</v>
      </c>
      <c r="C2888" s="24">
        <v>41980</v>
      </c>
      <c r="D2888" s="4" t="s">
        <v>5879</v>
      </c>
      <c r="E2888" s="4" t="s">
        <v>595</v>
      </c>
      <c r="F2888" s="4">
        <v>3</v>
      </c>
      <c r="G2888" s="4">
        <v>1</v>
      </c>
      <c r="H2888" s="4" t="s">
        <v>5961</v>
      </c>
      <c r="I2888" s="4" t="s">
        <v>36</v>
      </c>
      <c r="J2888" s="4">
        <v>31.2</v>
      </c>
      <c r="K2888" s="4">
        <v>8</v>
      </c>
    </row>
    <row r="2889" spans="1:11">
      <c r="A2889" s="4" t="s">
        <v>185</v>
      </c>
      <c r="B2889" s="4">
        <v>2015</v>
      </c>
      <c r="C2889" s="24">
        <v>41980</v>
      </c>
      <c r="D2889" s="4" t="s">
        <v>5879</v>
      </c>
      <c r="E2889" s="4" t="s">
        <v>595</v>
      </c>
      <c r="F2889" s="4">
        <v>3</v>
      </c>
      <c r="G2889" s="4">
        <v>2</v>
      </c>
      <c r="H2889" s="4" t="s">
        <v>50</v>
      </c>
      <c r="I2889" s="4" t="s">
        <v>51</v>
      </c>
      <c r="J2889" s="4">
        <v>18.2</v>
      </c>
      <c r="K2889" s="4">
        <v>19</v>
      </c>
    </row>
    <row r="2890" spans="1:11">
      <c r="A2890" s="4" t="s">
        <v>185</v>
      </c>
      <c r="B2890" s="4">
        <v>2015</v>
      </c>
      <c r="C2890" s="24">
        <v>41980</v>
      </c>
      <c r="D2890" s="4" t="s">
        <v>5879</v>
      </c>
      <c r="E2890" s="4" t="s">
        <v>595</v>
      </c>
      <c r="F2890" s="4">
        <v>3</v>
      </c>
      <c r="G2890" s="4">
        <v>3</v>
      </c>
      <c r="H2890" s="4" t="s">
        <v>5967</v>
      </c>
      <c r="I2890" s="4" t="s">
        <v>5968</v>
      </c>
      <c r="J2890" s="4">
        <v>27.1</v>
      </c>
      <c r="K2890" s="4">
        <v>13</v>
      </c>
    </row>
    <row r="2891" spans="1:11">
      <c r="A2891" s="4" t="s">
        <v>185</v>
      </c>
      <c r="B2891" s="4">
        <v>2015</v>
      </c>
      <c r="C2891" s="24">
        <v>41980</v>
      </c>
      <c r="D2891" s="4" t="s">
        <v>5879</v>
      </c>
      <c r="E2891" s="4" t="s">
        <v>595</v>
      </c>
      <c r="F2891" s="4">
        <v>3</v>
      </c>
      <c r="G2891" s="4">
        <v>4</v>
      </c>
      <c r="H2891" s="4" t="s">
        <v>332</v>
      </c>
      <c r="I2891" s="4" t="s">
        <v>56</v>
      </c>
      <c r="J2891" s="4">
        <v>22.6</v>
      </c>
      <c r="K2891" s="4">
        <v>13</v>
      </c>
    </row>
    <row r="2892" spans="1:11">
      <c r="A2892" s="4" t="s">
        <v>185</v>
      </c>
      <c r="B2892" s="4">
        <v>2015</v>
      </c>
      <c r="C2892" s="24">
        <v>41980</v>
      </c>
      <c r="D2892" s="4" t="s">
        <v>5879</v>
      </c>
      <c r="E2892" s="4" t="s">
        <v>595</v>
      </c>
      <c r="F2892" s="4">
        <v>3</v>
      </c>
      <c r="G2892" s="4">
        <v>5</v>
      </c>
      <c r="H2892" s="4" t="s">
        <v>5985</v>
      </c>
      <c r="I2892" s="4" t="s">
        <v>5986</v>
      </c>
      <c r="J2892" s="4"/>
      <c r="K2892" s="4">
        <v>25</v>
      </c>
    </row>
    <row r="2893" spans="1:11">
      <c r="A2893" s="4" t="s">
        <v>185</v>
      </c>
      <c r="B2893" s="4">
        <v>2015</v>
      </c>
      <c r="C2893" s="24">
        <v>41980</v>
      </c>
      <c r="D2893" s="4" t="s">
        <v>5879</v>
      </c>
      <c r="E2893" s="4" t="s">
        <v>595</v>
      </c>
      <c r="F2893" s="4">
        <v>4</v>
      </c>
      <c r="G2893" s="4">
        <v>1</v>
      </c>
      <c r="H2893" s="4" t="s">
        <v>80</v>
      </c>
      <c r="I2893" s="4" t="s">
        <v>65</v>
      </c>
      <c r="J2893" s="4">
        <v>27.6</v>
      </c>
      <c r="K2893" s="4">
        <v>4</v>
      </c>
    </row>
    <row r="2894" spans="1:11">
      <c r="A2894" s="4" t="s">
        <v>185</v>
      </c>
      <c r="B2894" s="4">
        <v>2015</v>
      </c>
      <c r="C2894" s="24">
        <v>41980</v>
      </c>
      <c r="D2894" s="4" t="s">
        <v>5879</v>
      </c>
      <c r="E2894" s="4" t="s">
        <v>595</v>
      </c>
      <c r="F2894" s="4">
        <v>4</v>
      </c>
      <c r="G2894" s="4">
        <v>2</v>
      </c>
      <c r="H2894" s="4" t="s">
        <v>167</v>
      </c>
      <c r="I2894" s="4" t="s">
        <v>121</v>
      </c>
      <c r="J2894" s="4">
        <v>22</v>
      </c>
      <c r="K2894" s="4">
        <v>10</v>
      </c>
    </row>
    <row r="2895" spans="1:11">
      <c r="A2895" s="4" t="s">
        <v>185</v>
      </c>
      <c r="B2895" s="4">
        <v>2015</v>
      </c>
      <c r="C2895" s="24">
        <v>41980</v>
      </c>
      <c r="D2895" s="4" t="s">
        <v>5879</v>
      </c>
      <c r="E2895" s="4" t="s">
        <v>595</v>
      </c>
      <c r="F2895" s="4">
        <v>4</v>
      </c>
      <c r="G2895" s="4">
        <v>3</v>
      </c>
      <c r="H2895" s="4" t="s">
        <v>5995</v>
      </c>
      <c r="I2895" s="4" t="s">
        <v>5989</v>
      </c>
      <c r="J2895" s="4">
        <v>21.8</v>
      </c>
      <c r="K2895" s="4">
        <v>25</v>
      </c>
    </row>
    <row r="2896" spans="1:11">
      <c r="A2896" s="4" t="s">
        <v>185</v>
      </c>
      <c r="B2896" s="4">
        <v>2015</v>
      </c>
      <c r="C2896" s="24">
        <v>41980</v>
      </c>
      <c r="D2896" s="4" t="s">
        <v>5879</v>
      </c>
      <c r="E2896" s="4" t="s">
        <v>595</v>
      </c>
      <c r="F2896" s="4">
        <v>4</v>
      </c>
      <c r="G2896" s="4">
        <v>4</v>
      </c>
      <c r="H2896" s="4" t="s">
        <v>178</v>
      </c>
      <c r="I2896" s="4" t="s">
        <v>159</v>
      </c>
      <c r="J2896" s="4">
        <v>22.9</v>
      </c>
      <c r="K2896" s="4">
        <v>4</v>
      </c>
    </row>
    <row r="2897" spans="1:11">
      <c r="A2897" s="4" t="s">
        <v>185</v>
      </c>
      <c r="B2897" s="4">
        <v>2015</v>
      </c>
      <c r="C2897" s="24">
        <v>41980</v>
      </c>
      <c r="D2897" s="4" t="s">
        <v>5879</v>
      </c>
      <c r="E2897" s="4" t="s">
        <v>595</v>
      </c>
      <c r="F2897" s="4">
        <v>4</v>
      </c>
      <c r="G2897" s="4">
        <v>5</v>
      </c>
      <c r="H2897" s="4" t="s">
        <v>5996</v>
      </c>
      <c r="I2897" s="4" t="s">
        <v>21</v>
      </c>
      <c r="J2897" s="4">
        <v>32.700000000000003</v>
      </c>
      <c r="K2897" s="4">
        <v>19</v>
      </c>
    </row>
    <row r="2898" spans="1:11">
      <c r="A2898" s="4" t="s">
        <v>185</v>
      </c>
      <c r="B2898" s="4">
        <v>2015</v>
      </c>
      <c r="C2898" s="24">
        <v>41980</v>
      </c>
      <c r="D2898" s="4" t="s">
        <v>5879</v>
      </c>
      <c r="E2898" s="4" t="s">
        <v>595</v>
      </c>
      <c r="F2898" s="4">
        <v>5</v>
      </c>
      <c r="G2898" s="4">
        <v>1</v>
      </c>
      <c r="H2898" s="4" t="s">
        <v>5882</v>
      </c>
      <c r="I2898" s="4" t="s">
        <v>123</v>
      </c>
      <c r="J2898" s="4">
        <v>32</v>
      </c>
      <c r="K2898" s="4">
        <v>7</v>
      </c>
    </row>
    <row r="2899" spans="1:11">
      <c r="A2899" s="4" t="s">
        <v>185</v>
      </c>
      <c r="B2899" s="4">
        <v>2015</v>
      </c>
      <c r="C2899" s="24">
        <v>41980</v>
      </c>
      <c r="D2899" s="4" t="s">
        <v>5879</v>
      </c>
      <c r="E2899" s="4" t="s">
        <v>595</v>
      </c>
      <c r="F2899" s="4">
        <v>5</v>
      </c>
      <c r="G2899" s="4">
        <v>2</v>
      </c>
      <c r="H2899" s="4" t="s">
        <v>5977</v>
      </c>
      <c r="I2899" s="4" t="s">
        <v>5978</v>
      </c>
      <c r="J2899" s="4">
        <v>24.1</v>
      </c>
      <c r="K2899" s="4">
        <v>5</v>
      </c>
    </row>
    <row r="2900" spans="1:11">
      <c r="A2900" s="4" t="s">
        <v>185</v>
      </c>
      <c r="B2900" s="4">
        <v>2015</v>
      </c>
      <c r="C2900" s="24">
        <v>41980</v>
      </c>
      <c r="D2900" s="4" t="s">
        <v>5879</v>
      </c>
      <c r="E2900" s="4" t="s">
        <v>595</v>
      </c>
      <c r="F2900" s="4">
        <v>5</v>
      </c>
      <c r="G2900" s="4">
        <v>3</v>
      </c>
      <c r="H2900" s="4" t="s">
        <v>5997</v>
      </c>
      <c r="I2900" s="4" t="s">
        <v>5998</v>
      </c>
      <c r="J2900" s="4">
        <v>22.6</v>
      </c>
      <c r="K2900" s="4">
        <v>13</v>
      </c>
    </row>
    <row r="2901" spans="1:11">
      <c r="A2901" s="4" t="s">
        <v>185</v>
      </c>
      <c r="B2901" s="4">
        <v>2015</v>
      </c>
      <c r="C2901" s="24">
        <v>41980</v>
      </c>
      <c r="D2901" s="4" t="s">
        <v>5879</v>
      </c>
      <c r="E2901" s="4" t="s">
        <v>595</v>
      </c>
      <c r="F2901" s="4">
        <v>5</v>
      </c>
      <c r="G2901" s="4">
        <v>4</v>
      </c>
      <c r="H2901" s="4" t="s">
        <v>170</v>
      </c>
      <c r="I2901" s="4" t="s">
        <v>59</v>
      </c>
      <c r="J2901" s="4">
        <v>25.7</v>
      </c>
      <c r="K2901" s="4">
        <v>13</v>
      </c>
    </row>
    <row r="2902" spans="1:11">
      <c r="A2902" s="4" t="s">
        <v>185</v>
      </c>
      <c r="B2902" s="4">
        <v>2015</v>
      </c>
      <c r="C2902" s="24">
        <v>41980</v>
      </c>
      <c r="D2902" s="4" t="s">
        <v>5879</v>
      </c>
      <c r="E2902" s="4" t="s">
        <v>595</v>
      </c>
      <c r="F2902" s="4">
        <v>5</v>
      </c>
      <c r="G2902" s="4">
        <v>5</v>
      </c>
      <c r="H2902" s="4" t="s">
        <v>5987</v>
      </c>
      <c r="I2902" s="4" t="s">
        <v>31</v>
      </c>
      <c r="J2902" s="4">
        <v>24.6</v>
      </c>
      <c r="K2902" s="4">
        <v>25</v>
      </c>
    </row>
    <row r="2903" spans="1:11">
      <c r="A2903" s="4" t="s">
        <v>185</v>
      </c>
      <c r="B2903" s="4">
        <v>2015</v>
      </c>
      <c r="C2903" s="24">
        <v>41980</v>
      </c>
      <c r="D2903" s="4" t="s">
        <v>5879</v>
      </c>
      <c r="E2903" s="4" t="s">
        <v>595</v>
      </c>
      <c r="F2903" s="4">
        <v>6</v>
      </c>
      <c r="G2903" s="4">
        <v>1</v>
      </c>
      <c r="H2903" s="4" t="s">
        <v>5972</v>
      </c>
      <c r="I2903" s="4" t="s">
        <v>5965</v>
      </c>
      <c r="J2903" s="4">
        <v>23.3</v>
      </c>
      <c r="K2903" s="4">
        <v>9</v>
      </c>
    </row>
    <row r="2904" spans="1:11">
      <c r="A2904" s="4" t="s">
        <v>185</v>
      </c>
      <c r="B2904" s="4">
        <v>2015</v>
      </c>
      <c r="C2904" s="24">
        <v>41980</v>
      </c>
      <c r="D2904" s="4" t="s">
        <v>5879</v>
      </c>
      <c r="E2904" s="4" t="s">
        <v>595</v>
      </c>
      <c r="F2904" s="4">
        <v>6</v>
      </c>
      <c r="G2904" s="4">
        <v>2</v>
      </c>
      <c r="H2904" s="4" t="s">
        <v>5984</v>
      </c>
      <c r="I2904" s="4" t="s">
        <v>5999</v>
      </c>
      <c r="J2904" s="4">
        <v>24.9</v>
      </c>
      <c r="K2904" s="4">
        <v>19</v>
      </c>
    </row>
    <row r="2905" spans="1:11">
      <c r="A2905" s="4" t="s">
        <v>185</v>
      </c>
      <c r="B2905" s="4">
        <v>2015</v>
      </c>
      <c r="C2905" s="24">
        <v>41980</v>
      </c>
      <c r="D2905" s="4" t="s">
        <v>5879</v>
      </c>
      <c r="E2905" s="4" t="s">
        <v>595</v>
      </c>
      <c r="F2905" s="4">
        <v>6</v>
      </c>
      <c r="G2905" s="4">
        <v>3</v>
      </c>
      <c r="H2905" s="4" t="s">
        <v>5969</v>
      </c>
      <c r="I2905" s="4" t="s">
        <v>175</v>
      </c>
      <c r="J2905" s="4">
        <v>29.2</v>
      </c>
      <c r="K2905" s="4">
        <v>11</v>
      </c>
    </row>
    <row r="2906" spans="1:11">
      <c r="A2906" s="4" t="s">
        <v>185</v>
      </c>
      <c r="B2906" s="4">
        <v>2015</v>
      </c>
      <c r="C2906" s="24">
        <v>41980</v>
      </c>
      <c r="D2906" s="4" t="s">
        <v>5879</v>
      </c>
      <c r="E2906" s="4" t="s">
        <v>595</v>
      </c>
      <c r="F2906" s="4">
        <v>6</v>
      </c>
      <c r="G2906" s="4">
        <v>4</v>
      </c>
      <c r="H2906" s="4" t="s">
        <v>5963</v>
      </c>
      <c r="I2906" s="4" t="s">
        <v>5949</v>
      </c>
      <c r="J2906" s="4">
        <v>25.8</v>
      </c>
      <c r="K2906" s="4">
        <v>19</v>
      </c>
    </row>
    <row r="2907" spans="1:11">
      <c r="A2907" s="4" t="s">
        <v>185</v>
      </c>
      <c r="B2907" s="4">
        <v>2015</v>
      </c>
      <c r="C2907" s="24">
        <v>41980</v>
      </c>
      <c r="D2907" s="4" t="s">
        <v>5879</v>
      </c>
      <c r="E2907" s="4" t="s">
        <v>595</v>
      </c>
      <c r="F2907" s="4">
        <v>6</v>
      </c>
      <c r="G2907" s="4">
        <v>5</v>
      </c>
      <c r="H2907" s="4" t="s">
        <v>157</v>
      </c>
      <c r="I2907" s="4" t="s">
        <v>38</v>
      </c>
      <c r="J2907" s="4">
        <v>24</v>
      </c>
      <c r="K2907" s="4">
        <v>12</v>
      </c>
    </row>
    <row r="2908" spans="1:11">
      <c r="A2908" s="4" t="s">
        <v>185</v>
      </c>
      <c r="B2908" s="4">
        <v>2015</v>
      </c>
      <c r="C2908" s="24">
        <v>41980</v>
      </c>
      <c r="D2908" s="4" t="s">
        <v>5879</v>
      </c>
      <c r="E2908" s="4" t="s">
        <v>5868</v>
      </c>
      <c r="F2908" s="4">
        <v>1</v>
      </c>
      <c r="G2908" s="4">
        <v>1</v>
      </c>
      <c r="H2908" s="4" t="s">
        <v>5969</v>
      </c>
      <c r="I2908" s="4" t="s">
        <v>175</v>
      </c>
      <c r="J2908" s="4">
        <v>29.2</v>
      </c>
      <c r="K2908" s="4">
        <v>11</v>
      </c>
    </row>
    <row r="2909" spans="1:11">
      <c r="A2909" s="4" t="s">
        <v>185</v>
      </c>
      <c r="B2909" s="4">
        <v>2015</v>
      </c>
      <c r="C2909" s="24">
        <v>41980</v>
      </c>
      <c r="D2909" s="4" t="s">
        <v>5879</v>
      </c>
      <c r="E2909" s="4" t="s">
        <v>5868</v>
      </c>
      <c r="F2909" s="4">
        <v>1</v>
      </c>
      <c r="G2909" s="4">
        <v>2</v>
      </c>
      <c r="H2909" s="4" t="s">
        <v>60</v>
      </c>
      <c r="I2909" s="4" t="s">
        <v>61</v>
      </c>
      <c r="J2909" s="4">
        <v>26.4</v>
      </c>
      <c r="K2909" s="4">
        <v>13</v>
      </c>
    </row>
    <row r="2910" spans="1:11">
      <c r="A2910" s="4" t="s">
        <v>185</v>
      </c>
      <c r="B2910" s="4">
        <v>2015</v>
      </c>
      <c r="C2910" s="24">
        <v>41980</v>
      </c>
      <c r="D2910" s="4" t="s">
        <v>5879</v>
      </c>
      <c r="E2910" s="4" t="s">
        <v>5868</v>
      </c>
      <c r="F2910" s="4">
        <v>1</v>
      </c>
      <c r="G2910" s="4">
        <v>3</v>
      </c>
      <c r="H2910" s="4" t="s">
        <v>5982</v>
      </c>
      <c r="I2910" s="4" t="s">
        <v>5983</v>
      </c>
      <c r="J2910" s="4">
        <v>20</v>
      </c>
      <c r="K2910" s="4">
        <v>19</v>
      </c>
    </row>
    <row r="2911" spans="1:11">
      <c r="A2911" s="4" t="s">
        <v>185</v>
      </c>
      <c r="B2911" s="4">
        <v>2015</v>
      </c>
      <c r="C2911" s="24">
        <v>41980</v>
      </c>
      <c r="D2911" s="4" t="s">
        <v>5879</v>
      </c>
      <c r="E2911" s="4" t="s">
        <v>5868</v>
      </c>
      <c r="F2911" s="4">
        <v>2</v>
      </c>
      <c r="G2911" s="4">
        <v>1</v>
      </c>
      <c r="H2911" s="4" t="s">
        <v>137</v>
      </c>
      <c r="I2911" s="4" t="s">
        <v>38</v>
      </c>
      <c r="J2911" s="4">
        <v>23.8</v>
      </c>
      <c r="K2911" s="4">
        <v>6</v>
      </c>
    </row>
    <row r="2912" spans="1:11">
      <c r="A2912" s="4" t="s">
        <v>185</v>
      </c>
      <c r="B2912" s="4">
        <v>2015</v>
      </c>
      <c r="C2912" s="24">
        <v>41980</v>
      </c>
      <c r="D2912" s="4" t="s">
        <v>5879</v>
      </c>
      <c r="E2912" s="4" t="s">
        <v>5868</v>
      </c>
      <c r="F2912" s="4">
        <v>2</v>
      </c>
      <c r="G2912" s="4">
        <v>2</v>
      </c>
      <c r="H2912" s="4" t="s">
        <v>5997</v>
      </c>
      <c r="I2912" s="4" t="s">
        <v>5998</v>
      </c>
      <c r="J2912" s="4">
        <v>22.6</v>
      </c>
      <c r="K2912" s="4">
        <v>13</v>
      </c>
    </row>
    <row r="2913" spans="1:11">
      <c r="A2913" s="4" t="s">
        <v>185</v>
      </c>
      <c r="B2913" s="4">
        <v>2015</v>
      </c>
      <c r="C2913" s="24">
        <v>41980</v>
      </c>
      <c r="D2913" s="4" t="s">
        <v>5879</v>
      </c>
      <c r="E2913" s="4" t="s">
        <v>5868</v>
      </c>
      <c r="F2913" s="4">
        <v>2</v>
      </c>
      <c r="G2913" s="4">
        <v>3</v>
      </c>
      <c r="H2913" s="4" t="s">
        <v>5976</v>
      </c>
      <c r="I2913" s="4" t="s">
        <v>5974</v>
      </c>
      <c r="J2913" s="4">
        <v>34.5</v>
      </c>
      <c r="K2913" s="4">
        <v>19</v>
      </c>
    </row>
    <row r="2914" spans="1:11">
      <c r="A2914" s="4" t="s">
        <v>185</v>
      </c>
      <c r="B2914" s="4">
        <v>2015</v>
      </c>
      <c r="C2914" s="24">
        <v>41980</v>
      </c>
      <c r="D2914" s="4" t="s">
        <v>5879</v>
      </c>
      <c r="E2914" s="4" t="s">
        <v>5868</v>
      </c>
      <c r="F2914" s="4">
        <v>2</v>
      </c>
      <c r="G2914" s="4">
        <v>4</v>
      </c>
      <c r="H2914" s="4" t="s">
        <v>5985</v>
      </c>
      <c r="I2914" s="4" t="s">
        <v>5986</v>
      </c>
      <c r="J2914" s="4"/>
      <c r="K2914" s="4">
        <v>25</v>
      </c>
    </row>
    <row r="2915" spans="1:11">
      <c r="A2915" s="4" t="s">
        <v>185</v>
      </c>
      <c r="B2915" s="4">
        <v>2015</v>
      </c>
      <c r="C2915" s="24">
        <v>41980</v>
      </c>
      <c r="D2915" s="4" t="s">
        <v>5879</v>
      </c>
      <c r="E2915" s="4" t="s">
        <v>5868</v>
      </c>
      <c r="F2915" s="4">
        <v>3</v>
      </c>
      <c r="G2915" s="4">
        <v>1</v>
      </c>
      <c r="H2915" s="4" t="s">
        <v>157</v>
      </c>
      <c r="I2915" s="4" t="s">
        <v>38</v>
      </c>
      <c r="J2915" s="4">
        <v>24</v>
      </c>
      <c r="K2915" s="4">
        <v>12</v>
      </c>
    </row>
    <row r="2916" spans="1:11">
      <c r="A2916" s="4" t="s">
        <v>185</v>
      </c>
      <c r="B2916" s="4">
        <v>2015</v>
      </c>
      <c r="C2916" s="24">
        <v>41980</v>
      </c>
      <c r="D2916" s="4" t="s">
        <v>5879</v>
      </c>
      <c r="E2916" s="4" t="s">
        <v>5868</v>
      </c>
      <c r="F2916" s="4">
        <v>3</v>
      </c>
      <c r="G2916" s="4">
        <v>2</v>
      </c>
      <c r="H2916" s="4" t="s">
        <v>170</v>
      </c>
      <c r="I2916" s="4" t="s">
        <v>59</v>
      </c>
      <c r="J2916" s="4">
        <v>25.7</v>
      </c>
      <c r="K2916" s="4">
        <v>13</v>
      </c>
    </row>
    <row r="2917" spans="1:11">
      <c r="A2917" s="4" t="s">
        <v>185</v>
      </c>
      <c r="B2917" s="4">
        <v>2015</v>
      </c>
      <c r="C2917" s="24">
        <v>41980</v>
      </c>
      <c r="D2917" s="4" t="s">
        <v>5879</v>
      </c>
      <c r="E2917" s="4" t="s">
        <v>5868</v>
      </c>
      <c r="F2917" s="4">
        <v>3</v>
      </c>
      <c r="G2917" s="4">
        <v>3</v>
      </c>
      <c r="H2917" s="4" t="s">
        <v>50</v>
      </c>
      <c r="I2917" s="4" t="s">
        <v>51</v>
      </c>
      <c r="J2917" s="4">
        <v>18.2</v>
      </c>
      <c r="K2917" s="4">
        <v>19</v>
      </c>
    </row>
    <row r="2918" spans="1:11">
      <c r="A2918" s="4" t="s">
        <v>185</v>
      </c>
      <c r="B2918" s="4">
        <v>2015</v>
      </c>
      <c r="C2918" s="24">
        <v>41980</v>
      </c>
      <c r="D2918" s="4" t="s">
        <v>5879</v>
      </c>
      <c r="E2918" s="4" t="s">
        <v>5868</v>
      </c>
      <c r="F2918" s="4">
        <v>3</v>
      </c>
      <c r="G2918" s="4">
        <v>4</v>
      </c>
      <c r="H2918" s="4" t="s">
        <v>5995</v>
      </c>
      <c r="I2918" s="4" t="s">
        <v>5989</v>
      </c>
      <c r="J2918" s="4">
        <v>21.8</v>
      </c>
      <c r="K2918" s="4">
        <v>25</v>
      </c>
    </row>
    <row r="2919" spans="1:11">
      <c r="A2919" s="4" t="s">
        <v>185</v>
      </c>
      <c r="B2919" s="4">
        <v>2015</v>
      </c>
      <c r="C2919" s="24">
        <v>41980</v>
      </c>
      <c r="D2919" s="4" t="s">
        <v>5879</v>
      </c>
      <c r="E2919" s="4" t="s">
        <v>5868</v>
      </c>
      <c r="F2919" s="4">
        <v>4</v>
      </c>
      <c r="G2919" s="4">
        <v>1</v>
      </c>
      <c r="H2919" s="4" t="s">
        <v>167</v>
      </c>
      <c r="I2919" s="4" t="s">
        <v>121</v>
      </c>
      <c r="J2919" s="4">
        <v>22</v>
      </c>
      <c r="K2919" s="4">
        <v>10</v>
      </c>
    </row>
    <row r="2920" spans="1:11">
      <c r="A2920" s="4" t="s">
        <v>185</v>
      </c>
      <c r="B2920" s="4">
        <v>2015</v>
      </c>
      <c r="C2920" s="24">
        <v>41980</v>
      </c>
      <c r="D2920" s="4" t="s">
        <v>5879</v>
      </c>
      <c r="E2920" s="4" t="s">
        <v>5868</v>
      </c>
      <c r="F2920" s="4">
        <v>4</v>
      </c>
      <c r="G2920" s="4">
        <v>2</v>
      </c>
      <c r="H2920" s="4" t="s">
        <v>5967</v>
      </c>
      <c r="I2920" s="4" t="s">
        <v>5968</v>
      </c>
      <c r="J2920" s="4">
        <v>27.1</v>
      </c>
      <c r="K2920" s="4">
        <v>13</v>
      </c>
    </row>
    <row r="2921" spans="1:11">
      <c r="A2921" s="4" t="s">
        <v>185</v>
      </c>
      <c r="B2921" s="4">
        <v>2015</v>
      </c>
      <c r="C2921" s="24">
        <v>41980</v>
      </c>
      <c r="D2921" s="4" t="s">
        <v>5879</v>
      </c>
      <c r="E2921" s="4" t="s">
        <v>5868</v>
      </c>
      <c r="F2921" s="4">
        <v>4</v>
      </c>
      <c r="G2921" s="4">
        <v>3</v>
      </c>
      <c r="H2921" s="4" t="s">
        <v>5963</v>
      </c>
      <c r="I2921" s="4" t="s">
        <v>5949</v>
      </c>
      <c r="J2921" s="4">
        <v>25.8</v>
      </c>
      <c r="K2921" s="4">
        <v>19</v>
      </c>
    </row>
    <row r="2922" spans="1:11">
      <c r="A2922" s="4" t="s">
        <v>185</v>
      </c>
      <c r="B2922" s="4">
        <v>2015</v>
      </c>
      <c r="C2922" s="24">
        <v>41980</v>
      </c>
      <c r="D2922" s="4" t="s">
        <v>5879</v>
      </c>
      <c r="E2922" s="4" t="s">
        <v>5868</v>
      </c>
      <c r="F2922" s="4">
        <v>4</v>
      </c>
      <c r="G2922" s="4">
        <v>4</v>
      </c>
      <c r="H2922" s="4" t="s">
        <v>191</v>
      </c>
      <c r="I2922" s="4" t="s">
        <v>53</v>
      </c>
      <c r="J2922" s="4">
        <v>19.7</v>
      </c>
      <c r="K2922" s="4">
        <v>25</v>
      </c>
    </row>
    <row r="2923" spans="1:11">
      <c r="A2923" s="4" t="s">
        <v>185</v>
      </c>
      <c r="B2923" s="4">
        <v>2015</v>
      </c>
      <c r="C2923" s="24">
        <v>41980</v>
      </c>
      <c r="D2923" s="4" t="s">
        <v>5879</v>
      </c>
      <c r="E2923" s="4" t="s">
        <v>5868</v>
      </c>
      <c r="F2923" s="4">
        <v>5</v>
      </c>
      <c r="G2923" s="4">
        <v>1</v>
      </c>
      <c r="H2923" s="4" t="s">
        <v>5977</v>
      </c>
      <c r="I2923" s="4" t="s">
        <v>5978</v>
      </c>
      <c r="J2923" s="4">
        <v>24.1</v>
      </c>
      <c r="K2923" s="4">
        <v>5</v>
      </c>
    </row>
    <row r="2924" spans="1:11">
      <c r="A2924" s="4" t="s">
        <v>185</v>
      </c>
      <c r="B2924" s="4">
        <v>2015</v>
      </c>
      <c r="C2924" s="24">
        <v>41980</v>
      </c>
      <c r="D2924" s="4" t="s">
        <v>5879</v>
      </c>
      <c r="E2924" s="4" t="s">
        <v>5868</v>
      </c>
      <c r="F2924" s="4">
        <v>5</v>
      </c>
      <c r="G2924" s="4">
        <v>2</v>
      </c>
      <c r="H2924" s="4" t="s">
        <v>332</v>
      </c>
      <c r="I2924" s="4" t="s">
        <v>56</v>
      </c>
      <c r="J2924" s="4">
        <v>22.6</v>
      </c>
      <c r="K2924" s="4">
        <v>13</v>
      </c>
    </row>
    <row r="2925" spans="1:11">
      <c r="A2925" s="4" t="s">
        <v>185</v>
      </c>
      <c r="B2925" s="4">
        <v>2015</v>
      </c>
      <c r="C2925" s="24">
        <v>41980</v>
      </c>
      <c r="D2925" s="4" t="s">
        <v>5879</v>
      </c>
      <c r="E2925" s="4" t="s">
        <v>5868</v>
      </c>
      <c r="F2925" s="4">
        <v>5</v>
      </c>
      <c r="G2925" s="4">
        <v>3</v>
      </c>
      <c r="H2925" s="4" t="s">
        <v>5996</v>
      </c>
      <c r="I2925" s="4" t="s">
        <v>21</v>
      </c>
      <c r="J2925" s="4">
        <v>32.700000000000003</v>
      </c>
      <c r="K2925" s="4">
        <v>19</v>
      </c>
    </row>
    <row r="2926" spans="1:11">
      <c r="A2926" s="4" t="s">
        <v>185</v>
      </c>
      <c r="B2926" s="4">
        <v>2015</v>
      </c>
      <c r="C2926" s="24">
        <v>41980</v>
      </c>
      <c r="D2926" s="4" t="s">
        <v>5879</v>
      </c>
      <c r="E2926" s="4" t="s">
        <v>5868</v>
      </c>
      <c r="F2926" s="4">
        <v>5</v>
      </c>
      <c r="G2926" s="4">
        <v>4</v>
      </c>
      <c r="H2926" s="4" t="s">
        <v>5931</v>
      </c>
      <c r="I2926" s="4" t="s">
        <v>40</v>
      </c>
      <c r="J2926" s="4">
        <v>23.9</v>
      </c>
      <c r="K2926" s="4">
        <v>25</v>
      </c>
    </row>
    <row r="2927" spans="1:11">
      <c r="A2927" s="4" t="s">
        <v>185</v>
      </c>
      <c r="B2927" s="4">
        <v>2015</v>
      </c>
      <c r="C2927" s="24">
        <v>41980</v>
      </c>
      <c r="D2927" s="4" t="s">
        <v>5879</v>
      </c>
      <c r="E2927" s="4" t="s">
        <v>5868</v>
      </c>
      <c r="F2927" s="4">
        <v>6</v>
      </c>
      <c r="G2927" s="4">
        <v>1</v>
      </c>
      <c r="H2927" s="4" t="s">
        <v>178</v>
      </c>
      <c r="I2927" s="4" t="s">
        <v>159</v>
      </c>
      <c r="J2927" s="4">
        <v>22.9</v>
      </c>
      <c r="K2927" s="4">
        <v>4</v>
      </c>
    </row>
    <row r="2928" spans="1:11">
      <c r="A2928" s="4" t="s">
        <v>185</v>
      </c>
      <c r="B2928" s="4">
        <v>2015</v>
      </c>
      <c r="C2928" s="24">
        <v>41980</v>
      </c>
      <c r="D2928" s="4" t="s">
        <v>5879</v>
      </c>
      <c r="E2928" s="4" t="s">
        <v>5868</v>
      </c>
      <c r="F2928" s="4">
        <v>6</v>
      </c>
      <c r="G2928" s="4">
        <v>2</v>
      </c>
      <c r="H2928" s="4" t="s">
        <v>43</v>
      </c>
      <c r="I2928" s="4" t="s">
        <v>44</v>
      </c>
      <c r="J2928" s="4">
        <v>22</v>
      </c>
      <c r="K2928" s="4">
        <v>13</v>
      </c>
    </row>
    <row r="2929" spans="1:11">
      <c r="A2929" s="4" t="s">
        <v>185</v>
      </c>
      <c r="B2929" s="4">
        <v>2015</v>
      </c>
      <c r="C2929" s="24">
        <v>41980</v>
      </c>
      <c r="D2929" s="4" t="s">
        <v>5879</v>
      </c>
      <c r="E2929" s="4" t="s">
        <v>5868</v>
      </c>
      <c r="F2929" s="4">
        <v>6</v>
      </c>
      <c r="G2929" s="4">
        <v>3</v>
      </c>
      <c r="H2929" s="4" t="s">
        <v>5984</v>
      </c>
      <c r="I2929" s="4" t="s">
        <v>5999</v>
      </c>
      <c r="J2929" s="4">
        <v>24.9</v>
      </c>
      <c r="K2929" s="4">
        <v>19</v>
      </c>
    </row>
    <row r="2930" spans="1:11">
      <c r="A2930" s="4" t="s">
        <v>185</v>
      </c>
      <c r="B2930" s="4">
        <v>2015</v>
      </c>
      <c r="C2930" s="24">
        <v>41980</v>
      </c>
      <c r="D2930" s="4" t="s">
        <v>5879</v>
      </c>
      <c r="E2930" s="4" t="s">
        <v>5868</v>
      </c>
      <c r="F2930" s="4">
        <v>6</v>
      </c>
      <c r="G2930" s="4">
        <v>4</v>
      </c>
      <c r="H2930" s="4" t="s">
        <v>5987</v>
      </c>
      <c r="I2930" s="4" t="s">
        <v>31</v>
      </c>
      <c r="J2930" s="4">
        <v>24.6</v>
      </c>
      <c r="K2930" s="4">
        <v>25</v>
      </c>
    </row>
    <row r="2931" spans="1:11">
      <c r="A2931" s="4" t="s">
        <v>185</v>
      </c>
      <c r="B2931" s="4">
        <v>2015</v>
      </c>
      <c r="C2931" s="24">
        <v>41980</v>
      </c>
      <c r="D2931" s="4" t="s">
        <v>5879</v>
      </c>
      <c r="E2931" s="4" t="s">
        <v>5869</v>
      </c>
      <c r="F2931" s="4">
        <v>1</v>
      </c>
      <c r="G2931" s="4">
        <v>1</v>
      </c>
      <c r="H2931" s="4" t="s">
        <v>5946</v>
      </c>
      <c r="I2931" s="4" t="s">
        <v>5954</v>
      </c>
      <c r="J2931" s="4">
        <v>28.8</v>
      </c>
      <c r="K2931" s="4">
        <v>1</v>
      </c>
    </row>
    <row r="2932" spans="1:11">
      <c r="A2932" s="4" t="s">
        <v>185</v>
      </c>
      <c r="B2932" s="4">
        <v>2015</v>
      </c>
      <c r="C2932" s="24">
        <v>41980</v>
      </c>
      <c r="D2932" s="4" t="s">
        <v>5879</v>
      </c>
      <c r="E2932" s="4" t="s">
        <v>5869</v>
      </c>
      <c r="F2932" s="4">
        <v>1</v>
      </c>
      <c r="G2932" s="4">
        <v>2</v>
      </c>
      <c r="H2932" s="4" t="s">
        <v>80</v>
      </c>
      <c r="I2932" s="4" t="s">
        <v>65</v>
      </c>
      <c r="J2932" s="4">
        <v>27.6</v>
      </c>
      <c r="K2932" s="4">
        <v>4</v>
      </c>
    </row>
    <row r="2933" spans="1:11">
      <c r="A2933" s="4" t="s">
        <v>185</v>
      </c>
      <c r="B2933" s="4">
        <v>2015</v>
      </c>
      <c r="C2933" s="24">
        <v>41980</v>
      </c>
      <c r="D2933" s="4" t="s">
        <v>5879</v>
      </c>
      <c r="E2933" s="4" t="s">
        <v>5869</v>
      </c>
      <c r="F2933" s="4">
        <v>1</v>
      </c>
      <c r="G2933" s="4">
        <v>3</v>
      </c>
      <c r="H2933" s="4" t="s">
        <v>178</v>
      </c>
      <c r="I2933" s="4" t="s">
        <v>159</v>
      </c>
      <c r="J2933" s="4">
        <v>22.9</v>
      </c>
      <c r="K2933" s="4">
        <v>4</v>
      </c>
    </row>
    <row r="2934" spans="1:11">
      <c r="A2934" s="4" t="s">
        <v>185</v>
      </c>
      <c r="B2934" s="4">
        <v>2015</v>
      </c>
      <c r="C2934" s="24">
        <v>41980</v>
      </c>
      <c r="D2934" s="4" t="s">
        <v>5879</v>
      </c>
      <c r="E2934" s="4" t="s">
        <v>5869</v>
      </c>
      <c r="F2934" s="4">
        <v>1</v>
      </c>
      <c r="G2934" s="4">
        <v>4</v>
      </c>
      <c r="H2934" s="4" t="s">
        <v>5882</v>
      </c>
      <c r="I2934" s="4" t="s">
        <v>123</v>
      </c>
      <c r="J2934" s="4">
        <v>32</v>
      </c>
      <c r="K2934" s="4">
        <v>7</v>
      </c>
    </row>
    <row r="2935" spans="1:11">
      <c r="A2935" s="4" t="s">
        <v>185</v>
      </c>
      <c r="B2935" s="4">
        <v>2015</v>
      </c>
      <c r="C2935" s="24">
        <v>41980</v>
      </c>
      <c r="D2935" s="4" t="s">
        <v>5879</v>
      </c>
      <c r="E2935" s="4" t="s">
        <v>5869</v>
      </c>
      <c r="F2935" s="4">
        <v>1</v>
      </c>
      <c r="G2935" s="4">
        <v>5</v>
      </c>
      <c r="H2935" s="4" t="s">
        <v>157</v>
      </c>
      <c r="I2935" s="4" t="s">
        <v>38</v>
      </c>
      <c r="J2935" s="4">
        <v>24</v>
      </c>
      <c r="K2935" s="4">
        <v>12</v>
      </c>
    </row>
    <row r="2936" spans="1:11">
      <c r="A2936" s="4" t="s">
        <v>185</v>
      </c>
      <c r="B2936" s="4">
        <v>2015</v>
      </c>
      <c r="C2936" s="24">
        <v>41980</v>
      </c>
      <c r="D2936" s="4" t="s">
        <v>5879</v>
      </c>
      <c r="E2936" s="4" t="s">
        <v>5869</v>
      </c>
      <c r="F2936" s="4">
        <v>1</v>
      </c>
      <c r="G2936" s="4">
        <v>6</v>
      </c>
      <c r="H2936" s="4" t="s">
        <v>5969</v>
      </c>
      <c r="I2936" s="4" t="s">
        <v>175</v>
      </c>
      <c r="J2936" s="4">
        <v>29.2</v>
      </c>
      <c r="K2936" s="4">
        <v>11</v>
      </c>
    </row>
    <row r="2937" spans="1:11">
      <c r="A2937" s="4" t="s">
        <v>185</v>
      </c>
      <c r="B2937" s="4">
        <v>2015</v>
      </c>
      <c r="C2937" s="24">
        <v>41980</v>
      </c>
      <c r="D2937" s="4" t="s">
        <v>5879</v>
      </c>
      <c r="E2937" s="4" t="s">
        <v>5869</v>
      </c>
      <c r="F2937" s="4">
        <v>2</v>
      </c>
      <c r="G2937" s="4">
        <v>1</v>
      </c>
      <c r="H2937" s="4" t="s">
        <v>5930</v>
      </c>
      <c r="I2937" s="4" t="s">
        <v>15</v>
      </c>
      <c r="J2937" s="4">
        <v>24.1</v>
      </c>
      <c r="K2937" s="4">
        <v>2</v>
      </c>
    </row>
    <row r="2938" spans="1:11">
      <c r="A2938" s="4" t="s">
        <v>185</v>
      </c>
      <c r="B2938" s="4">
        <v>2015</v>
      </c>
      <c r="C2938" s="24">
        <v>41980</v>
      </c>
      <c r="D2938" s="4" t="s">
        <v>5879</v>
      </c>
      <c r="E2938" s="4" t="s">
        <v>5869</v>
      </c>
      <c r="F2938" s="4">
        <v>2</v>
      </c>
      <c r="G2938" s="4">
        <v>2</v>
      </c>
      <c r="H2938" s="4" t="s">
        <v>137</v>
      </c>
      <c r="I2938" s="4" t="s">
        <v>38</v>
      </c>
      <c r="J2938" s="4">
        <v>23.8</v>
      </c>
      <c r="K2938" s="4">
        <v>6</v>
      </c>
    </row>
    <row r="2939" spans="1:11">
      <c r="A2939" s="4" t="s">
        <v>185</v>
      </c>
      <c r="B2939" s="4">
        <v>2015</v>
      </c>
      <c r="C2939" s="24">
        <v>41980</v>
      </c>
      <c r="D2939" s="4" t="s">
        <v>5879</v>
      </c>
      <c r="E2939" s="4" t="s">
        <v>5869</v>
      </c>
      <c r="F2939" s="4">
        <v>2</v>
      </c>
      <c r="G2939" s="4">
        <v>3</v>
      </c>
      <c r="H2939" s="4" t="s">
        <v>5977</v>
      </c>
      <c r="I2939" s="4" t="s">
        <v>5978</v>
      </c>
      <c r="J2939" s="4">
        <v>24.1</v>
      </c>
      <c r="K2939" s="4">
        <v>5</v>
      </c>
    </row>
    <row r="2940" spans="1:11">
      <c r="A2940" s="4" t="s">
        <v>185</v>
      </c>
      <c r="B2940" s="4">
        <v>2015</v>
      </c>
      <c r="C2940" s="24">
        <v>41980</v>
      </c>
      <c r="D2940" s="4" t="s">
        <v>5879</v>
      </c>
      <c r="E2940" s="4" t="s">
        <v>5869</v>
      </c>
      <c r="F2940" s="4">
        <v>2</v>
      </c>
      <c r="G2940" s="4">
        <v>4</v>
      </c>
      <c r="H2940" s="4" t="s">
        <v>5961</v>
      </c>
      <c r="I2940" s="4" t="s">
        <v>36</v>
      </c>
      <c r="J2940" s="4">
        <v>31.2</v>
      </c>
      <c r="K2940" s="4">
        <v>8</v>
      </c>
    </row>
    <row r="2941" spans="1:11">
      <c r="A2941" s="4" t="s">
        <v>185</v>
      </c>
      <c r="B2941" s="4">
        <v>2015</v>
      </c>
      <c r="C2941" s="24">
        <v>41980</v>
      </c>
      <c r="D2941" s="4" t="s">
        <v>5879</v>
      </c>
      <c r="E2941" s="4" t="s">
        <v>5869</v>
      </c>
      <c r="F2941" s="4">
        <v>2</v>
      </c>
      <c r="G2941" s="4">
        <v>5</v>
      </c>
      <c r="H2941" s="4" t="s">
        <v>167</v>
      </c>
      <c r="I2941" s="4" t="s">
        <v>121</v>
      </c>
      <c r="J2941" s="4">
        <v>22</v>
      </c>
      <c r="K2941" s="4">
        <v>10</v>
      </c>
    </row>
    <row r="2942" spans="1:11">
      <c r="A2942" s="4" t="s">
        <v>185</v>
      </c>
      <c r="B2942" s="4">
        <v>2015</v>
      </c>
      <c r="C2942" s="24">
        <v>41980</v>
      </c>
      <c r="D2942" s="4" t="s">
        <v>5879</v>
      </c>
      <c r="E2942" s="4" t="s">
        <v>5869</v>
      </c>
      <c r="F2942" s="4">
        <v>2</v>
      </c>
      <c r="G2942" s="4">
        <v>6</v>
      </c>
      <c r="H2942" s="4" t="s">
        <v>5972</v>
      </c>
      <c r="I2942" s="4" t="s">
        <v>5965</v>
      </c>
      <c r="J2942" s="4">
        <v>23.3</v>
      </c>
      <c r="K2942" s="4">
        <v>9</v>
      </c>
    </row>
    <row r="2943" spans="1:11">
      <c r="A2943" s="4" t="s">
        <v>185</v>
      </c>
      <c r="B2943" s="4">
        <v>2015</v>
      </c>
      <c r="C2943" s="24">
        <v>41980</v>
      </c>
      <c r="D2943" s="4" t="s">
        <v>5879</v>
      </c>
      <c r="E2943" s="4" t="s">
        <v>383</v>
      </c>
      <c r="F2943" s="4">
        <v>1</v>
      </c>
      <c r="G2943" s="4">
        <v>1</v>
      </c>
      <c r="H2943" s="4" t="s">
        <v>5946</v>
      </c>
      <c r="I2943" s="4" t="s">
        <v>5954</v>
      </c>
      <c r="J2943" s="4">
        <v>28.8</v>
      </c>
      <c r="K2943" s="4">
        <v>1</v>
      </c>
    </row>
    <row r="2944" spans="1:11">
      <c r="A2944" s="4" t="s">
        <v>185</v>
      </c>
      <c r="B2944" s="4">
        <v>2015</v>
      </c>
      <c r="C2944" s="24">
        <v>41980</v>
      </c>
      <c r="D2944" s="4" t="s">
        <v>5879</v>
      </c>
      <c r="E2944" s="4" t="s">
        <v>383</v>
      </c>
      <c r="F2944" s="4">
        <v>1</v>
      </c>
      <c r="G2944" s="4">
        <v>2</v>
      </c>
      <c r="H2944" s="4" t="s">
        <v>5930</v>
      </c>
      <c r="I2944" s="4" t="s">
        <v>15</v>
      </c>
      <c r="J2944" s="4">
        <v>24.1</v>
      </c>
      <c r="K2944" s="4">
        <v>2</v>
      </c>
    </row>
    <row r="2945" spans="1:11">
      <c r="A2945" s="4" t="s">
        <v>185</v>
      </c>
      <c r="B2945" s="4">
        <v>2015</v>
      </c>
      <c r="C2945" s="24">
        <v>41980</v>
      </c>
      <c r="D2945" s="4" t="s">
        <v>5879</v>
      </c>
      <c r="E2945" s="4" t="s">
        <v>383</v>
      </c>
      <c r="F2945" s="4">
        <v>1</v>
      </c>
      <c r="G2945" s="4">
        <v>3</v>
      </c>
      <c r="H2945" s="4" t="s">
        <v>178</v>
      </c>
      <c r="I2945" s="4" t="s">
        <v>159</v>
      </c>
      <c r="J2945" s="4">
        <v>22.9</v>
      </c>
      <c r="K2945" s="4">
        <v>4</v>
      </c>
    </row>
    <row r="2946" spans="1:11">
      <c r="A2946" s="4" t="s">
        <v>185</v>
      </c>
      <c r="B2946" s="4">
        <v>2015</v>
      </c>
      <c r="C2946" s="24">
        <v>41980</v>
      </c>
      <c r="D2946" s="4" t="s">
        <v>5879</v>
      </c>
      <c r="E2946" s="4" t="s">
        <v>383</v>
      </c>
      <c r="F2946" s="4">
        <v>1</v>
      </c>
      <c r="G2946" s="4">
        <v>4</v>
      </c>
      <c r="H2946" s="4" t="s">
        <v>80</v>
      </c>
      <c r="I2946" s="4" t="s">
        <v>65</v>
      </c>
      <c r="J2946" s="4">
        <v>27.6</v>
      </c>
      <c r="K2946" s="4">
        <v>4</v>
      </c>
    </row>
    <row r="2947" spans="1:11">
      <c r="A2947" s="4" t="s">
        <v>185</v>
      </c>
      <c r="B2947" s="4">
        <v>2015</v>
      </c>
      <c r="C2947" s="24">
        <v>41980</v>
      </c>
      <c r="D2947" s="4" t="s">
        <v>5879</v>
      </c>
      <c r="E2947" s="4" t="s">
        <v>383</v>
      </c>
      <c r="F2947" s="4">
        <v>1</v>
      </c>
      <c r="G2947" s="4">
        <v>5</v>
      </c>
      <c r="H2947" s="4" t="s">
        <v>5977</v>
      </c>
      <c r="I2947" s="4" t="s">
        <v>5978</v>
      </c>
      <c r="J2947" s="4">
        <v>24.1</v>
      </c>
      <c r="K2947" s="4">
        <v>5</v>
      </c>
    </row>
    <row r="2948" spans="1:11">
      <c r="A2948" s="4" t="s">
        <v>185</v>
      </c>
      <c r="B2948" s="4">
        <v>2015</v>
      </c>
      <c r="C2948" s="24">
        <v>41980</v>
      </c>
      <c r="D2948" s="4" t="s">
        <v>5879</v>
      </c>
      <c r="E2948" s="4" t="s">
        <v>383</v>
      </c>
      <c r="F2948" s="4">
        <v>1</v>
      </c>
      <c r="G2948" s="4">
        <v>6</v>
      </c>
      <c r="H2948" s="4" t="s">
        <v>137</v>
      </c>
      <c r="I2948" s="4" t="s">
        <v>38</v>
      </c>
      <c r="J2948" s="4">
        <v>23.8</v>
      </c>
      <c r="K2948" s="4">
        <v>6</v>
      </c>
    </row>
    <row r="2949" spans="1:11">
      <c r="A2949" s="4" t="s">
        <v>185</v>
      </c>
      <c r="B2949" s="4">
        <v>2015</v>
      </c>
      <c r="C2949" s="24">
        <v>41980</v>
      </c>
      <c r="D2949" s="4" t="s">
        <v>5879</v>
      </c>
      <c r="E2949" s="4" t="s">
        <v>383</v>
      </c>
      <c r="F2949" s="4">
        <v>2</v>
      </c>
      <c r="G2949" s="4">
        <v>1</v>
      </c>
      <c r="H2949" s="4" t="s">
        <v>5882</v>
      </c>
      <c r="I2949" s="4" t="s">
        <v>123</v>
      </c>
      <c r="J2949" s="4">
        <v>32</v>
      </c>
      <c r="K2949" s="4">
        <v>7</v>
      </c>
    </row>
    <row r="2950" spans="1:11">
      <c r="A2950" s="4" t="s">
        <v>185</v>
      </c>
      <c r="B2950" s="4">
        <v>2015</v>
      </c>
      <c r="C2950" s="24">
        <v>41980</v>
      </c>
      <c r="D2950" s="4" t="s">
        <v>5879</v>
      </c>
      <c r="E2950" s="4" t="s">
        <v>383</v>
      </c>
      <c r="F2950" s="4">
        <v>2</v>
      </c>
      <c r="G2950" s="4">
        <v>2</v>
      </c>
      <c r="H2950" s="4" t="s">
        <v>5961</v>
      </c>
      <c r="I2950" s="4" t="s">
        <v>36</v>
      </c>
      <c r="J2950" s="4">
        <v>31.2</v>
      </c>
      <c r="K2950" s="4">
        <v>8</v>
      </c>
    </row>
    <row r="2951" spans="1:11">
      <c r="A2951" s="4" t="s">
        <v>185</v>
      </c>
      <c r="B2951" s="4">
        <v>2015</v>
      </c>
      <c r="C2951" s="24">
        <v>41980</v>
      </c>
      <c r="D2951" s="4" t="s">
        <v>5879</v>
      </c>
      <c r="E2951" s="4" t="s">
        <v>383</v>
      </c>
      <c r="F2951" s="4">
        <v>2</v>
      </c>
      <c r="G2951" s="4">
        <v>3</v>
      </c>
      <c r="H2951" s="4" t="s">
        <v>5972</v>
      </c>
      <c r="I2951" s="4" t="s">
        <v>5965</v>
      </c>
      <c r="J2951" s="4">
        <v>23.3</v>
      </c>
      <c r="K2951" s="4">
        <v>9</v>
      </c>
    </row>
    <row r="2952" spans="1:11">
      <c r="A2952" s="4" t="s">
        <v>185</v>
      </c>
      <c r="B2952" s="4">
        <v>2015</v>
      </c>
      <c r="C2952" s="24">
        <v>41980</v>
      </c>
      <c r="D2952" s="4" t="s">
        <v>5879</v>
      </c>
      <c r="E2952" s="4" t="s">
        <v>383</v>
      </c>
      <c r="F2952" s="4">
        <v>2</v>
      </c>
      <c r="G2952" s="4">
        <v>4</v>
      </c>
      <c r="H2952" s="4" t="s">
        <v>167</v>
      </c>
      <c r="I2952" s="4" t="s">
        <v>121</v>
      </c>
      <c r="J2952" s="4">
        <v>22</v>
      </c>
      <c r="K2952" s="4">
        <v>10</v>
      </c>
    </row>
    <row r="2953" spans="1:11">
      <c r="A2953" s="4" t="s">
        <v>185</v>
      </c>
      <c r="B2953" s="4">
        <v>2015</v>
      </c>
      <c r="C2953" s="24">
        <v>41980</v>
      </c>
      <c r="D2953" s="4" t="s">
        <v>5879</v>
      </c>
      <c r="E2953" s="4" t="s">
        <v>383</v>
      </c>
      <c r="F2953" s="4">
        <v>2</v>
      </c>
      <c r="G2953" s="4">
        <v>5</v>
      </c>
      <c r="H2953" s="4" t="s">
        <v>5969</v>
      </c>
      <c r="I2953" s="4" t="s">
        <v>175</v>
      </c>
      <c r="J2953" s="4">
        <v>29.2</v>
      </c>
      <c r="K2953" s="4">
        <v>11</v>
      </c>
    </row>
    <row r="2954" spans="1:11">
      <c r="A2954" s="4" t="s">
        <v>185</v>
      </c>
      <c r="B2954" s="4">
        <v>2015</v>
      </c>
      <c r="C2954" s="24">
        <v>41980</v>
      </c>
      <c r="D2954" s="4" t="s">
        <v>5879</v>
      </c>
      <c r="E2954" s="4" t="s">
        <v>383</v>
      </c>
      <c r="F2954" s="4">
        <v>2</v>
      </c>
      <c r="G2954" s="4">
        <v>6</v>
      </c>
      <c r="H2954" s="4" t="s">
        <v>157</v>
      </c>
      <c r="I2954" s="4" t="s">
        <v>38</v>
      </c>
      <c r="J2954" s="4">
        <v>24</v>
      </c>
      <c r="K2954" s="4">
        <v>12</v>
      </c>
    </row>
    <row r="2955" spans="1:11">
      <c r="A2955" s="4" t="s">
        <v>71</v>
      </c>
      <c r="B2955" s="4">
        <v>2014</v>
      </c>
      <c r="C2955" s="24">
        <v>41700</v>
      </c>
      <c r="D2955" s="4" t="s">
        <v>5867</v>
      </c>
      <c r="E2955" s="4" t="s">
        <v>595</v>
      </c>
      <c r="F2955" s="4">
        <v>1</v>
      </c>
      <c r="G2955" s="4">
        <v>1</v>
      </c>
      <c r="H2955" s="4" t="s">
        <v>170</v>
      </c>
      <c r="I2955" s="4" t="s">
        <v>59</v>
      </c>
      <c r="J2955" s="4">
        <v>25</v>
      </c>
      <c r="K2955" s="4">
        <v>8</v>
      </c>
    </row>
    <row r="2956" spans="1:11">
      <c r="A2956" s="4" t="s">
        <v>71</v>
      </c>
      <c r="B2956" s="4">
        <v>2014</v>
      </c>
      <c r="C2956" s="24">
        <v>41700</v>
      </c>
      <c r="D2956" s="4" t="s">
        <v>5867</v>
      </c>
      <c r="E2956" s="4" t="s">
        <v>595</v>
      </c>
      <c r="F2956" s="4">
        <v>1</v>
      </c>
      <c r="G2956" s="4">
        <v>2</v>
      </c>
      <c r="H2956" s="4" t="s">
        <v>5964</v>
      </c>
      <c r="I2956" s="4" t="s">
        <v>5965</v>
      </c>
      <c r="J2956" s="4">
        <v>25.7</v>
      </c>
      <c r="K2956" s="4">
        <v>10</v>
      </c>
    </row>
    <row r="2957" spans="1:11">
      <c r="A2957" s="4" t="s">
        <v>71</v>
      </c>
      <c r="B2957" s="4">
        <v>2014</v>
      </c>
      <c r="C2957" s="24">
        <v>41700</v>
      </c>
      <c r="D2957" s="4" t="s">
        <v>5867</v>
      </c>
      <c r="E2957" s="4" t="s">
        <v>595</v>
      </c>
      <c r="F2957" s="4">
        <v>1</v>
      </c>
      <c r="G2957" s="4">
        <v>3</v>
      </c>
      <c r="H2957" s="4" t="s">
        <v>43</v>
      </c>
      <c r="I2957" s="4" t="s">
        <v>44</v>
      </c>
      <c r="J2957" s="4">
        <v>21.3</v>
      </c>
      <c r="K2957" s="4">
        <v>5</v>
      </c>
    </row>
    <row r="2958" spans="1:11">
      <c r="A2958" s="4" t="s">
        <v>71</v>
      </c>
      <c r="B2958" s="4">
        <v>2014</v>
      </c>
      <c r="C2958" s="24">
        <v>41700</v>
      </c>
      <c r="D2958" s="4" t="s">
        <v>5867</v>
      </c>
      <c r="E2958" s="4" t="s">
        <v>595</v>
      </c>
      <c r="F2958" s="4">
        <v>1</v>
      </c>
      <c r="G2958" s="4">
        <v>4</v>
      </c>
      <c r="H2958" s="4" t="s">
        <v>188</v>
      </c>
      <c r="I2958" s="4" t="s">
        <v>19</v>
      </c>
      <c r="J2958" s="4">
        <v>19.7</v>
      </c>
      <c r="K2958" s="4">
        <v>13</v>
      </c>
    </row>
    <row r="2959" spans="1:11">
      <c r="A2959" s="4" t="s">
        <v>71</v>
      </c>
      <c r="B2959" s="4">
        <v>2014</v>
      </c>
      <c r="C2959" s="24">
        <v>41700</v>
      </c>
      <c r="D2959" s="4" t="s">
        <v>5867</v>
      </c>
      <c r="E2959" s="4" t="s">
        <v>595</v>
      </c>
      <c r="F2959" s="4">
        <v>1</v>
      </c>
      <c r="G2959" s="4">
        <v>5</v>
      </c>
      <c r="H2959" s="4" t="s">
        <v>5966</v>
      </c>
      <c r="I2959" s="4" t="s">
        <v>25</v>
      </c>
      <c r="J2959" s="4">
        <v>22.3</v>
      </c>
      <c r="K2959" s="4">
        <v>3</v>
      </c>
    </row>
    <row r="2960" spans="1:11">
      <c r="A2960" s="4" t="s">
        <v>71</v>
      </c>
      <c r="B2960" s="4">
        <v>2014</v>
      </c>
      <c r="C2960" s="24">
        <v>41700</v>
      </c>
      <c r="D2960" s="4" t="s">
        <v>5867</v>
      </c>
      <c r="E2960" s="4" t="s">
        <v>595</v>
      </c>
      <c r="F2960" s="4">
        <v>2</v>
      </c>
      <c r="G2960" s="4">
        <v>1</v>
      </c>
      <c r="H2960" s="4" t="s">
        <v>5930</v>
      </c>
      <c r="I2960" s="4" t="s">
        <v>15</v>
      </c>
      <c r="J2960" s="4">
        <v>23.3</v>
      </c>
      <c r="K2960" s="4">
        <v>1</v>
      </c>
    </row>
    <row r="2961" spans="1:11">
      <c r="A2961" s="4" t="s">
        <v>71</v>
      </c>
      <c r="B2961" s="4">
        <v>2014</v>
      </c>
      <c r="C2961" s="24">
        <v>41700</v>
      </c>
      <c r="D2961" s="4" t="s">
        <v>5867</v>
      </c>
      <c r="E2961" s="4" t="s">
        <v>595</v>
      </c>
      <c r="F2961" s="4">
        <v>2</v>
      </c>
      <c r="G2961" s="4">
        <v>2</v>
      </c>
      <c r="H2961" s="4" t="s">
        <v>5967</v>
      </c>
      <c r="I2961" s="4" t="s">
        <v>5968</v>
      </c>
      <c r="J2961" s="4">
        <v>26.3</v>
      </c>
      <c r="K2961" s="4">
        <v>11</v>
      </c>
    </row>
    <row r="2962" spans="1:11">
      <c r="A2962" s="4" t="s">
        <v>71</v>
      </c>
      <c r="B2962" s="4">
        <v>2014</v>
      </c>
      <c r="C2962" s="24">
        <v>41700</v>
      </c>
      <c r="D2962" s="4" t="s">
        <v>5867</v>
      </c>
      <c r="E2962" s="4" t="s">
        <v>595</v>
      </c>
      <c r="F2962" s="4">
        <v>2</v>
      </c>
      <c r="G2962" s="4">
        <v>3</v>
      </c>
      <c r="H2962" s="4" t="s">
        <v>5984</v>
      </c>
      <c r="I2962" s="4" t="s">
        <v>5942</v>
      </c>
      <c r="J2962" s="4">
        <v>24.2</v>
      </c>
      <c r="K2962" s="4">
        <v>4</v>
      </c>
    </row>
    <row r="2963" spans="1:11">
      <c r="A2963" s="4" t="s">
        <v>71</v>
      </c>
      <c r="B2963" s="4">
        <v>2014</v>
      </c>
      <c r="C2963" s="24">
        <v>41700</v>
      </c>
      <c r="D2963" s="4" t="s">
        <v>5867</v>
      </c>
      <c r="E2963" s="4" t="s">
        <v>595</v>
      </c>
      <c r="F2963" s="4">
        <v>2</v>
      </c>
      <c r="G2963" s="4">
        <v>4</v>
      </c>
      <c r="H2963" s="4" t="s">
        <v>78</v>
      </c>
      <c r="I2963" s="4" t="s">
        <v>19</v>
      </c>
      <c r="J2963" s="4">
        <v>22.8</v>
      </c>
      <c r="K2963" s="4">
        <v>13</v>
      </c>
    </row>
    <row r="2964" spans="1:11">
      <c r="A2964" s="4" t="s">
        <v>71</v>
      </c>
      <c r="B2964" s="4">
        <v>2014</v>
      </c>
      <c r="C2964" s="24">
        <v>41700</v>
      </c>
      <c r="D2964" s="4" t="s">
        <v>5867</v>
      </c>
      <c r="E2964" s="4" t="s">
        <v>595</v>
      </c>
      <c r="F2964" s="4">
        <v>2</v>
      </c>
      <c r="G2964" s="4">
        <v>5</v>
      </c>
      <c r="H2964" s="4" t="s">
        <v>60</v>
      </c>
      <c r="I2964" s="4" t="s">
        <v>61</v>
      </c>
      <c r="J2964" s="4">
        <v>25.6</v>
      </c>
      <c r="K2964" s="4">
        <v>17</v>
      </c>
    </row>
    <row r="2965" spans="1:11">
      <c r="A2965" s="4" t="s">
        <v>71</v>
      </c>
      <c r="B2965" s="4">
        <v>2014</v>
      </c>
      <c r="C2965" s="24">
        <v>41700</v>
      </c>
      <c r="D2965" s="4" t="s">
        <v>5867</v>
      </c>
      <c r="E2965" s="4" t="s">
        <v>595</v>
      </c>
      <c r="F2965" s="4">
        <v>3</v>
      </c>
      <c r="G2965" s="4">
        <v>1</v>
      </c>
      <c r="H2965" s="4" t="s">
        <v>80</v>
      </c>
      <c r="I2965" s="4" t="s">
        <v>65</v>
      </c>
      <c r="J2965" s="4">
        <v>26.8</v>
      </c>
      <c r="K2965" s="4">
        <v>7</v>
      </c>
    </row>
    <row r="2966" spans="1:11">
      <c r="A2966" s="4" t="s">
        <v>71</v>
      </c>
      <c r="B2966" s="4">
        <v>2014</v>
      </c>
      <c r="C2966" s="24">
        <v>41700</v>
      </c>
      <c r="D2966" s="4" t="s">
        <v>5867</v>
      </c>
      <c r="E2966" s="4" t="s">
        <v>595</v>
      </c>
      <c r="F2966" s="4">
        <v>3</v>
      </c>
      <c r="G2966" s="4">
        <v>2</v>
      </c>
      <c r="H2966" s="4" t="s">
        <v>5961</v>
      </c>
      <c r="I2966" s="4" t="s">
        <v>36</v>
      </c>
      <c r="J2966" s="4">
        <v>30.4</v>
      </c>
      <c r="K2966" s="4">
        <v>2</v>
      </c>
    </row>
    <row r="2967" spans="1:11">
      <c r="A2967" s="4" t="s">
        <v>71</v>
      </c>
      <c r="B2967" s="4">
        <v>2014</v>
      </c>
      <c r="C2967" s="24">
        <v>41700</v>
      </c>
      <c r="D2967" s="4" t="s">
        <v>5867</v>
      </c>
      <c r="E2967" s="4" t="s">
        <v>595</v>
      </c>
      <c r="F2967" s="4">
        <v>3</v>
      </c>
      <c r="G2967" s="4">
        <v>3</v>
      </c>
      <c r="H2967" s="4" t="s">
        <v>5917</v>
      </c>
      <c r="I2967" s="4" t="s">
        <v>17</v>
      </c>
      <c r="J2967" s="4">
        <v>25.9</v>
      </c>
      <c r="K2967" s="4">
        <v>6</v>
      </c>
    </row>
    <row r="2968" spans="1:11">
      <c r="A2968" s="4" t="s">
        <v>71</v>
      </c>
      <c r="B2968" s="4">
        <v>2014</v>
      </c>
      <c r="C2968" s="24">
        <v>41700</v>
      </c>
      <c r="D2968" s="4" t="s">
        <v>5867</v>
      </c>
      <c r="E2968" s="4" t="s">
        <v>595</v>
      </c>
      <c r="F2968" s="4">
        <v>3</v>
      </c>
      <c r="G2968" s="4">
        <v>4</v>
      </c>
      <c r="H2968" s="4" t="s">
        <v>5977</v>
      </c>
      <c r="I2968" s="4" t="s">
        <v>5978</v>
      </c>
      <c r="J2968" s="4">
        <v>23.3</v>
      </c>
      <c r="K2968" s="4">
        <v>12</v>
      </c>
    </row>
    <row r="2969" spans="1:11">
      <c r="A2969" s="4" t="s">
        <v>71</v>
      </c>
      <c r="B2969" s="4">
        <v>2014</v>
      </c>
      <c r="C2969" s="24">
        <v>41700</v>
      </c>
      <c r="D2969" s="4" t="s">
        <v>5867</v>
      </c>
      <c r="E2969" s="4" t="s">
        <v>595</v>
      </c>
      <c r="F2969" s="4">
        <v>3</v>
      </c>
      <c r="G2969" s="4">
        <v>5</v>
      </c>
      <c r="H2969" s="4" t="s">
        <v>5987</v>
      </c>
      <c r="I2969" s="4" t="s">
        <v>31</v>
      </c>
      <c r="J2969" s="4">
        <v>23.8</v>
      </c>
      <c r="K2969" s="4">
        <v>17</v>
      </c>
    </row>
    <row r="2970" spans="1:11">
      <c r="A2970" s="4" t="s">
        <v>71</v>
      </c>
      <c r="B2970" s="4">
        <v>2014</v>
      </c>
      <c r="C2970" s="24">
        <v>41700</v>
      </c>
      <c r="D2970" s="4" t="s">
        <v>5867</v>
      </c>
      <c r="E2970" s="4" t="s">
        <v>595</v>
      </c>
      <c r="F2970" s="4">
        <v>4</v>
      </c>
      <c r="G2970" s="4">
        <v>1</v>
      </c>
      <c r="H2970" s="4" t="s">
        <v>135</v>
      </c>
      <c r="I2970" s="4" t="s">
        <v>36</v>
      </c>
      <c r="J2970" s="4">
        <v>23.3</v>
      </c>
      <c r="K2970" s="4">
        <v>9</v>
      </c>
    </row>
    <row r="2971" spans="1:11">
      <c r="A2971" s="4" t="s">
        <v>71</v>
      </c>
      <c r="B2971" s="4">
        <v>2014</v>
      </c>
      <c r="C2971" s="24">
        <v>41700</v>
      </c>
      <c r="D2971" s="4" t="s">
        <v>5867</v>
      </c>
      <c r="E2971" s="4" t="s">
        <v>595</v>
      </c>
      <c r="F2971" s="4">
        <v>4</v>
      </c>
      <c r="G2971" s="4">
        <v>2</v>
      </c>
      <c r="H2971" s="4" t="s">
        <v>167</v>
      </c>
      <c r="I2971" s="4" t="s">
        <v>121</v>
      </c>
      <c r="J2971" s="4">
        <v>21.2</v>
      </c>
      <c r="K2971" s="4">
        <v>13</v>
      </c>
    </row>
    <row r="2972" spans="1:11">
      <c r="A2972" s="4" t="s">
        <v>71</v>
      </c>
      <c r="B2972" s="4">
        <v>2014</v>
      </c>
      <c r="C2972" s="24">
        <v>41700</v>
      </c>
      <c r="D2972" s="4" t="s">
        <v>5867</v>
      </c>
      <c r="E2972" s="4" t="s">
        <v>595</v>
      </c>
      <c r="F2972" s="4">
        <v>4</v>
      </c>
      <c r="G2972" s="4">
        <v>3</v>
      </c>
      <c r="H2972" s="4" t="s">
        <v>142</v>
      </c>
      <c r="I2972" s="4" t="s">
        <v>61</v>
      </c>
      <c r="J2972" s="4">
        <v>21.7</v>
      </c>
      <c r="K2972" s="4">
        <v>17</v>
      </c>
    </row>
    <row r="2973" spans="1:11">
      <c r="A2973" s="4" t="s">
        <v>71</v>
      </c>
      <c r="B2973" s="4">
        <v>2014</v>
      </c>
      <c r="C2973" s="24">
        <v>41700</v>
      </c>
      <c r="D2973" s="4" t="s">
        <v>5867</v>
      </c>
      <c r="E2973" s="4" t="s">
        <v>595</v>
      </c>
      <c r="F2973" s="4">
        <v>4</v>
      </c>
      <c r="G2973" s="4">
        <v>4</v>
      </c>
      <c r="H2973" s="4" t="s">
        <v>119</v>
      </c>
      <c r="I2973" s="4" t="s">
        <v>21</v>
      </c>
      <c r="J2973" s="4">
        <v>22.9</v>
      </c>
      <c r="K2973" s="4">
        <v>13</v>
      </c>
    </row>
    <row r="2974" spans="1:11">
      <c r="A2974" s="4" t="s">
        <v>71</v>
      </c>
      <c r="B2974" s="4">
        <v>2014</v>
      </c>
      <c r="C2974" s="24">
        <v>41700</v>
      </c>
      <c r="D2974" s="4" t="s">
        <v>5867</v>
      </c>
      <c r="E2974" s="4" t="s">
        <v>595</v>
      </c>
      <c r="F2974" s="4">
        <v>4</v>
      </c>
      <c r="G2974" s="4">
        <v>5</v>
      </c>
      <c r="H2974" s="4" t="s">
        <v>5931</v>
      </c>
      <c r="I2974" s="4" t="s">
        <v>40</v>
      </c>
      <c r="J2974" s="4">
        <v>23.1</v>
      </c>
      <c r="K2974" s="4">
        <v>17</v>
      </c>
    </row>
    <row r="2975" spans="1:11">
      <c r="A2975" s="4" t="s">
        <v>71</v>
      </c>
      <c r="B2975" s="4">
        <v>2014</v>
      </c>
      <c r="C2975" s="24">
        <v>41700</v>
      </c>
      <c r="D2975" s="4" t="s">
        <v>5867</v>
      </c>
      <c r="E2975" s="4" t="s">
        <v>595</v>
      </c>
      <c r="F2975" s="4">
        <v>4</v>
      </c>
      <c r="G2975" s="4">
        <v>6</v>
      </c>
      <c r="H2975" s="4" t="s">
        <v>547</v>
      </c>
      <c r="I2975" s="4" t="s">
        <v>5978</v>
      </c>
      <c r="J2975" s="4">
        <v>20.5</v>
      </c>
      <c r="K2975" s="4">
        <v>21</v>
      </c>
    </row>
    <row r="2976" spans="1:11">
      <c r="A2976" s="4" t="s">
        <v>71</v>
      </c>
      <c r="B2976" s="4">
        <v>2014</v>
      </c>
      <c r="C2976" s="24">
        <v>41700</v>
      </c>
      <c r="D2976" s="4" t="s">
        <v>5867</v>
      </c>
      <c r="E2976" s="4" t="s">
        <v>5868</v>
      </c>
      <c r="F2976" s="4">
        <v>1</v>
      </c>
      <c r="G2976" s="4">
        <v>1</v>
      </c>
      <c r="H2976" s="4" t="s">
        <v>5964</v>
      </c>
      <c r="I2976" s="4" t="s">
        <v>5965</v>
      </c>
      <c r="J2976" s="4">
        <v>25.7</v>
      </c>
      <c r="K2976" s="4">
        <v>10</v>
      </c>
    </row>
    <row r="2977" spans="1:11">
      <c r="A2977" s="4" t="s">
        <v>71</v>
      </c>
      <c r="B2977" s="4">
        <v>2014</v>
      </c>
      <c r="C2977" s="24">
        <v>41700</v>
      </c>
      <c r="D2977" s="4" t="s">
        <v>5867</v>
      </c>
      <c r="E2977" s="4" t="s">
        <v>5868</v>
      </c>
      <c r="F2977" s="4">
        <v>1</v>
      </c>
      <c r="G2977" s="4">
        <v>2</v>
      </c>
      <c r="H2977" s="4" t="s">
        <v>5984</v>
      </c>
      <c r="I2977" s="4" t="s">
        <v>5942</v>
      </c>
      <c r="J2977" s="4">
        <v>24.2</v>
      </c>
      <c r="K2977" s="4">
        <v>4</v>
      </c>
    </row>
    <row r="2978" spans="1:11">
      <c r="A2978" s="4" t="s">
        <v>71</v>
      </c>
      <c r="B2978" s="4">
        <v>2014</v>
      </c>
      <c r="C2978" s="24">
        <v>41700</v>
      </c>
      <c r="D2978" s="4" t="s">
        <v>5867</v>
      </c>
      <c r="E2978" s="4" t="s">
        <v>5868</v>
      </c>
      <c r="F2978" s="4">
        <v>1</v>
      </c>
      <c r="G2978" s="4">
        <v>3</v>
      </c>
      <c r="H2978" s="4" t="s">
        <v>119</v>
      </c>
      <c r="I2978" s="4" t="s">
        <v>21</v>
      </c>
      <c r="J2978" s="4">
        <v>22.9</v>
      </c>
      <c r="K2978" s="4">
        <v>13</v>
      </c>
    </row>
    <row r="2979" spans="1:11">
      <c r="A2979" s="4" t="s">
        <v>71</v>
      </c>
      <c r="B2979" s="4">
        <v>2014</v>
      </c>
      <c r="C2979" s="24">
        <v>41700</v>
      </c>
      <c r="D2979" s="4" t="s">
        <v>5867</v>
      </c>
      <c r="E2979" s="4" t="s">
        <v>5868</v>
      </c>
      <c r="F2979" s="4">
        <v>1</v>
      </c>
      <c r="G2979" s="4">
        <v>4</v>
      </c>
      <c r="H2979" s="4" t="s">
        <v>5987</v>
      </c>
      <c r="I2979" s="4" t="s">
        <v>31</v>
      </c>
      <c r="J2979" s="4">
        <v>23.8</v>
      </c>
      <c r="K2979" s="4">
        <v>17</v>
      </c>
    </row>
    <row r="2980" spans="1:11">
      <c r="A2980" s="4" t="s">
        <v>71</v>
      </c>
      <c r="B2980" s="4">
        <v>2014</v>
      </c>
      <c r="C2980" s="24">
        <v>41700</v>
      </c>
      <c r="D2980" s="4" t="s">
        <v>5867</v>
      </c>
      <c r="E2980" s="4" t="s">
        <v>5868</v>
      </c>
      <c r="F2980" s="4">
        <v>2</v>
      </c>
      <c r="G2980" s="4">
        <v>1</v>
      </c>
      <c r="H2980" s="4" t="s">
        <v>5917</v>
      </c>
      <c r="I2980" s="4" t="s">
        <v>17</v>
      </c>
      <c r="J2980" s="4">
        <v>25.9</v>
      </c>
      <c r="K2980" s="4">
        <v>6</v>
      </c>
    </row>
    <row r="2981" spans="1:11">
      <c r="A2981" s="4" t="s">
        <v>71</v>
      </c>
      <c r="B2981" s="4">
        <v>2014</v>
      </c>
      <c r="C2981" s="24">
        <v>41700</v>
      </c>
      <c r="D2981" s="4" t="s">
        <v>5867</v>
      </c>
      <c r="E2981" s="4" t="s">
        <v>5868</v>
      </c>
      <c r="F2981" s="4">
        <v>2</v>
      </c>
      <c r="G2981" s="4">
        <v>2</v>
      </c>
      <c r="H2981" s="4" t="s">
        <v>5967</v>
      </c>
      <c r="I2981" s="4" t="s">
        <v>5968</v>
      </c>
      <c r="J2981" s="4">
        <v>26.3</v>
      </c>
      <c r="K2981" s="4">
        <v>11</v>
      </c>
    </row>
    <row r="2982" spans="1:11">
      <c r="A2982" s="4" t="s">
        <v>71</v>
      </c>
      <c r="B2982" s="4">
        <v>2014</v>
      </c>
      <c r="C2982" s="24">
        <v>41700</v>
      </c>
      <c r="D2982" s="4" t="s">
        <v>5867</v>
      </c>
      <c r="E2982" s="4" t="s">
        <v>5868</v>
      </c>
      <c r="F2982" s="4">
        <v>2</v>
      </c>
      <c r="G2982" s="4">
        <v>3</v>
      </c>
      <c r="H2982" s="4" t="s">
        <v>188</v>
      </c>
      <c r="I2982" s="4" t="s">
        <v>19</v>
      </c>
      <c r="J2982" s="4">
        <v>19.7</v>
      </c>
      <c r="K2982" s="4">
        <v>13</v>
      </c>
    </row>
    <row r="2983" spans="1:11">
      <c r="A2983" s="4" t="s">
        <v>71</v>
      </c>
      <c r="B2983" s="4">
        <v>2014</v>
      </c>
      <c r="C2983" s="24">
        <v>41700</v>
      </c>
      <c r="D2983" s="4" t="s">
        <v>5867</v>
      </c>
      <c r="E2983" s="4" t="s">
        <v>5868</v>
      </c>
      <c r="F2983" s="4">
        <v>2</v>
      </c>
      <c r="G2983" s="4">
        <v>4</v>
      </c>
      <c r="H2983" s="4" t="s">
        <v>5931</v>
      </c>
      <c r="I2983" s="4" t="s">
        <v>40</v>
      </c>
      <c r="J2983" s="4">
        <v>23.1</v>
      </c>
      <c r="K2983" s="4">
        <v>17</v>
      </c>
    </row>
    <row r="2984" spans="1:11">
      <c r="A2984" s="4" t="s">
        <v>71</v>
      </c>
      <c r="B2984" s="4">
        <v>2014</v>
      </c>
      <c r="C2984" s="24">
        <v>41700</v>
      </c>
      <c r="D2984" s="4" t="s">
        <v>5867</v>
      </c>
      <c r="E2984" s="4" t="s">
        <v>5868</v>
      </c>
      <c r="F2984" s="4">
        <v>3</v>
      </c>
      <c r="G2984" s="4">
        <v>1</v>
      </c>
      <c r="H2984" s="4" t="s">
        <v>5961</v>
      </c>
      <c r="I2984" s="4" t="s">
        <v>36</v>
      </c>
      <c r="J2984" s="4">
        <v>30.4</v>
      </c>
      <c r="K2984" s="4">
        <v>2</v>
      </c>
    </row>
    <row r="2985" spans="1:11">
      <c r="A2985" s="4" t="s">
        <v>71</v>
      </c>
      <c r="B2985" s="4">
        <v>2014</v>
      </c>
      <c r="C2985" s="24">
        <v>41700</v>
      </c>
      <c r="D2985" s="4" t="s">
        <v>5867</v>
      </c>
      <c r="E2985" s="4" t="s">
        <v>5868</v>
      </c>
      <c r="F2985" s="4">
        <v>3</v>
      </c>
      <c r="G2985" s="4">
        <v>2</v>
      </c>
      <c r="H2985" s="4" t="s">
        <v>5966</v>
      </c>
      <c r="I2985" s="4" t="s">
        <v>25</v>
      </c>
      <c r="J2985" s="4">
        <v>22.3</v>
      </c>
      <c r="K2985" s="4">
        <v>3</v>
      </c>
    </row>
    <row r="2986" spans="1:11">
      <c r="A2986" s="4" t="s">
        <v>71</v>
      </c>
      <c r="B2986" s="4">
        <v>2014</v>
      </c>
      <c r="C2986" s="24">
        <v>41700</v>
      </c>
      <c r="D2986" s="4" t="s">
        <v>5867</v>
      </c>
      <c r="E2986" s="4" t="s">
        <v>5868</v>
      </c>
      <c r="F2986" s="4">
        <v>3</v>
      </c>
      <c r="G2986" s="4">
        <v>3</v>
      </c>
      <c r="H2986" s="4" t="s">
        <v>78</v>
      </c>
      <c r="I2986" s="4" t="s">
        <v>19</v>
      </c>
      <c r="J2986" s="4">
        <v>22.8</v>
      </c>
      <c r="K2986" s="4">
        <v>13</v>
      </c>
    </row>
    <row r="2987" spans="1:11">
      <c r="A2987" s="4" t="s">
        <v>71</v>
      </c>
      <c r="B2987" s="4">
        <v>2014</v>
      </c>
      <c r="C2987" s="24">
        <v>41700</v>
      </c>
      <c r="D2987" s="4" t="s">
        <v>5867</v>
      </c>
      <c r="E2987" s="4" t="s">
        <v>5868</v>
      </c>
      <c r="F2987" s="4">
        <v>3</v>
      </c>
      <c r="G2987" s="4">
        <v>4</v>
      </c>
      <c r="H2987" s="4" t="s">
        <v>142</v>
      </c>
      <c r="I2987" s="4" t="s">
        <v>61</v>
      </c>
      <c r="J2987" s="4">
        <v>21.7</v>
      </c>
      <c r="K2987" s="4">
        <v>17</v>
      </c>
    </row>
    <row r="2988" spans="1:11">
      <c r="A2988" s="4" t="s">
        <v>71</v>
      </c>
      <c r="B2988" s="4">
        <v>2014</v>
      </c>
      <c r="C2988" s="24">
        <v>41700</v>
      </c>
      <c r="D2988" s="4" t="s">
        <v>5867</v>
      </c>
      <c r="E2988" s="4" t="s">
        <v>5868</v>
      </c>
      <c r="F2988" s="4">
        <v>4</v>
      </c>
      <c r="G2988" s="4">
        <v>1</v>
      </c>
      <c r="H2988" s="4" t="s">
        <v>43</v>
      </c>
      <c r="I2988" s="4" t="s">
        <v>44</v>
      </c>
      <c r="J2988" s="4">
        <v>21.3</v>
      </c>
      <c r="K2988" s="4">
        <v>5</v>
      </c>
    </row>
    <row r="2989" spans="1:11">
      <c r="A2989" s="4" t="s">
        <v>71</v>
      </c>
      <c r="B2989" s="4">
        <v>2014</v>
      </c>
      <c r="C2989" s="24">
        <v>41700</v>
      </c>
      <c r="D2989" s="4" t="s">
        <v>5867</v>
      </c>
      <c r="E2989" s="4" t="s">
        <v>5868</v>
      </c>
      <c r="F2989" s="4">
        <v>4</v>
      </c>
      <c r="G2989" s="4">
        <v>2</v>
      </c>
      <c r="H2989" s="4" t="s">
        <v>5977</v>
      </c>
      <c r="I2989" s="4" t="s">
        <v>5978</v>
      </c>
      <c r="J2989" s="4">
        <v>23.3</v>
      </c>
      <c r="K2989" s="4">
        <v>12</v>
      </c>
    </row>
    <row r="2990" spans="1:11">
      <c r="A2990" s="4" t="s">
        <v>71</v>
      </c>
      <c r="B2990" s="4">
        <v>2014</v>
      </c>
      <c r="C2990" s="24">
        <v>41700</v>
      </c>
      <c r="D2990" s="4" t="s">
        <v>5867</v>
      </c>
      <c r="E2990" s="4" t="s">
        <v>5868</v>
      </c>
      <c r="F2990" s="4">
        <v>4</v>
      </c>
      <c r="G2990" s="4">
        <v>3</v>
      </c>
      <c r="H2990" s="4" t="s">
        <v>167</v>
      </c>
      <c r="I2990" s="4" t="s">
        <v>121</v>
      </c>
      <c r="J2990" s="4">
        <v>21.2</v>
      </c>
      <c r="K2990" s="4">
        <v>13</v>
      </c>
    </row>
    <row r="2991" spans="1:11">
      <c r="A2991" s="4" t="s">
        <v>71</v>
      </c>
      <c r="B2991" s="4">
        <v>2014</v>
      </c>
      <c r="C2991" s="24">
        <v>41700</v>
      </c>
      <c r="D2991" s="4" t="s">
        <v>5867</v>
      </c>
      <c r="E2991" s="4" t="s">
        <v>5868</v>
      </c>
      <c r="F2991" s="4">
        <v>4</v>
      </c>
      <c r="G2991" s="4">
        <v>4</v>
      </c>
      <c r="H2991" s="4" t="s">
        <v>60</v>
      </c>
      <c r="I2991" s="4" t="s">
        <v>61</v>
      </c>
      <c r="J2991" s="4">
        <v>25.6</v>
      </c>
      <c r="K2991" s="4">
        <v>17</v>
      </c>
    </row>
    <row r="2992" spans="1:11">
      <c r="A2992" s="4" t="s">
        <v>71</v>
      </c>
      <c r="B2992" s="4">
        <v>2014</v>
      </c>
      <c r="C2992" s="24">
        <v>41700</v>
      </c>
      <c r="D2992" s="4" t="s">
        <v>5867</v>
      </c>
      <c r="E2992" s="4" t="s">
        <v>5868</v>
      </c>
      <c r="F2992" s="4">
        <v>4</v>
      </c>
      <c r="G2992" s="4">
        <v>5</v>
      </c>
      <c r="H2992" s="4" t="s">
        <v>547</v>
      </c>
      <c r="I2992" s="4" t="s">
        <v>5978</v>
      </c>
      <c r="J2992" s="4">
        <v>20.5</v>
      </c>
      <c r="K2992" s="4">
        <v>21</v>
      </c>
    </row>
    <row r="2993" spans="1:11">
      <c r="A2993" s="4" t="s">
        <v>71</v>
      </c>
      <c r="B2993" s="4">
        <v>2014</v>
      </c>
      <c r="C2993" s="24">
        <v>41700</v>
      </c>
      <c r="D2993" s="4" t="s">
        <v>5867</v>
      </c>
      <c r="E2993" s="4" t="s">
        <v>5869</v>
      </c>
      <c r="F2993" s="4">
        <v>1</v>
      </c>
      <c r="G2993" s="4">
        <v>1</v>
      </c>
      <c r="H2993" s="4" t="s">
        <v>5917</v>
      </c>
      <c r="I2993" s="4" t="s">
        <v>17</v>
      </c>
      <c r="J2993" s="4">
        <v>25.9</v>
      </c>
      <c r="K2993" s="4">
        <v>6</v>
      </c>
    </row>
    <row r="2994" spans="1:11">
      <c r="A2994" s="4" t="s">
        <v>71</v>
      </c>
      <c r="B2994" s="4">
        <v>2014</v>
      </c>
      <c r="C2994" s="24">
        <v>41700</v>
      </c>
      <c r="D2994" s="4" t="s">
        <v>5867</v>
      </c>
      <c r="E2994" s="4" t="s">
        <v>5869</v>
      </c>
      <c r="F2994" s="4">
        <v>1</v>
      </c>
      <c r="G2994" s="4">
        <v>2</v>
      </c>
      <c r="H2994" s="4" t="s">
        <v>5961</v>
      </c>
      <c r="I2994" s="4" t="s">
        <v>36</v>
      </c>
      <c r="J2994" s="4">
        <v>30.4</v>
      </c>
      <c r="K2994" s="4">
        <v>2</v>
      </c>
    </row>
    <row r="2995" spans="1:11">
      <c r="A2995" s="4" t="s">
        <v>71</v>
      </c>
      <c r="B2995" s="4">
        <v>2014</v>
      </c>
      <c r="C2995" s="24">
        <v>41700</v>
      </c>
      <c r="D2995" s="4" t="s">
        <v>5867</v>
      </c>
      <c r="E2995" s="4" t="s">
        <v>5869</v>
      </c>
      <c r="F2995" s="4">
        <v>1</v>
      </c>
      <c r="G2995" s="4">
        <v>3</v>
      </c>
      <c r="H2995" s="4" t="s">
        <v>5984</v>
      </c>
      <c r="I2995" s="4" t="s">
        <v>5942</v>
      </c>
      <c r="J2995" s="4">
        <v>24.2</v>
      </c>
      <c r="K2995" s="4">
        <v>4</v>
      </c>
    </row>
    <row r="2996" spans="1:11">
      <c r="A2996" s="4" t="s">
        <v>71</v>
      </c>
      <c r="B2996" s="4">
        <v>2014</v>
      </c>
      <c r="C2996" s="24">
        <v>41700</v>
      </c>
      <c r="D2996" s="4" t="s">
        <v>5867</v>
      </c>
      <c r="E2996" s="4" t="s">
        <v>5869</v>
      </c>
      <c r="F2996" s="4">
        <v>1</v>
      </c>
      <c r="G2996" s="4">
        <v>4</v>
      </c>
      <c r="H2996" s="4" t="s">
        <v>170</v>
      </c>
      <c r="I2996" s="4" t="s">
        <v>59</v>
      </c>
      <c r="J2996" s="4">
        <v>25</v>
      </c>
      <c r="K2996" s="4">
        <v>8</v>
      </c>
    </row>
    <row r="2997" spans="1:11">
      <c r="A2997" s="4" t="s">
        <v>71</v>
      </c>
      <c r="B2997" s="4">
        <v>2014</v>
      </c>
      <c r="C2997" s="24">
        <v>41700</v>
      </c>
      <c r="D2997" s="4" t="s">
        <v>5867</v>
      </c>
      <c r="E2997" s="4" t="s">
        <v>5869</v>
      </c>
      <c r="F2997" s="4">
        <v>1</v>
      </c>
      <c r="G2997" s="4">
        <v>5</v>
      </c>
      <c r="H2997" s="4" t="s">
        <v>5977</v>
      </c>
      <c r="I2997" s="4" t="s">
        <v>5978</v>
      </c>
      <c r="J2997" s="4">
        <v>23.3</v>
      </c>
      <c r="K2997" s="4">
        <v>12</v>
      </c>
    </row>
    <row r="2998" spans="1:11">
      <c r="A2998" s="4" t="s">
        <v>71</v>
      </c>
      <c r="B2998" s="4">
        <v>2014</v>
      </c>
      <c r="C2998" s="24">
        <v>41700</v>
      </c>
      <c r="D2998" s="4" t="s">
        <v>5867</v>
      </c>
      <c r="E2998" s="4" t="s">
        <v>5869</v>
      </c>
      <c r="F2998" s="4">
        <v>1</v>
      </c>
      <c r="G2998" s="4">
        <v>6</v>
      </c>
      <c r="H2998" s="4" t="s">
        <v>135</v>
      </c>
      <c r="I2998" s="4" t="s">
        <v>36</v>
      </c>
      <c r="J2998" s="4">
        <v>23.3</v>
      </c>
      <c r="K2998" s="4">
        <v>9</v>
      </c>
    </row>
    <row r="2999" spans="1:11">
      <c r="A2999" s="4" t="s">
        <v>71</v>
      </c>
      <c r="B2999" s="4">
        <v>2014</v>
      </c>
      <c r="C2999" s="24">
        <v>41700</v>
      </c>
      <c r="D2999" s="4" t="s">
        <v>5867</v>
      </c>
      <c r="E2999" s="4" t="s">
        <v>5869</v>
      </c>
      <c r="F2999" s="4">
        <v>2</v>
      </c>
      <c r="G2999" s="4">
        <v>1</v>
      </c>
      <c r="H2999" s="4" t="s">
        <v>5930</v>
      </c>
      <c r="I2999" s="4" t="s">
        <v>15</v>
      </c>
      <c r="J2999" s="4">
        <v>23.3</v>
      </c>
      <c r="K2999" s="4">
        <v>1</v>
      </c>
    </row>
    <row r="3000" spans="1:11">
      <c r="A3000" s="4" t="s">
        <v>71</v>
      </c>
      <c r="B3000" s="4">
        <v>2014</v>
      </c>
      <c r="C3000" s="24">
        <v>41700</v>
      </c>
      <c r="D3000" s="4" t="s">
        <v>5867</v>
      </c>
      <c r="E3000" s="4" t="s">
        <v>5869</v>
      </c>
      <c r="F3000" s="4">
        <v>2</v>
      </c>
      <c r="G3000" s="4">
        <v>2</v>
      </c>
      <c r="H3000" s="4" t="s">
        <v>5966</v>
      </c>
      <c r="I3000" s="4" t="s">
        <v>25</v>
      </c>
      <c r="J3000" s="4">
        <v>22.3</v>
      </c>
      <c r="K3000" s="4">
        <v>3</v>
      </c>
    </row>
    <row r="3001" spans="1:11">
      <c r="A3001" s="4" t="s">
        <v>71</v>
      </c>
      <c r="B3001" s="4">
        <v>2014</v>
      </c>
      <c r="C3001" s="24">
        <v>41700</v>
      </c>
      <c r="D3001" s="4" t="s">
        <v>5867</v>
      </c>
      <c r="E3001" s="4" t="s">
        <v>5869</v>
      </c>
      <c r="F3001" s="4">
        <v>2</v>
      </c>
      <c r="G3001" s="4">
        <v>3</v>
      </c>
      <c r="H3001" s="4" t="s">
        <v>43</v>
      </c>
      <c r="I3001" s="4" t="s">
        <v>44</v>
      </c>
      <c r="J3001" s="4">
        <v>21.3</v>
      </c>
      <c r="K3001" s="4">
        <v>5</v>
      </c>
    </row>
    <row r="3002" spans="1:11">
      <c r="A3002" s="4" t="s">
        <v>71</v>
      </c>
      <c r="B3002" s="4">
        <v>2014</v>
      </c>
      <c r="C3002" s="24">
        <v>41700</v>
      </c>
      <c r="D3002" s="4" t="s">
        <v>5867</v>
      </c>
      <c r="E3002" s="4" t="s">
        <v>5869</v>
      </c>
      <c r="F3002" s="4">
        <v>2</v>
      </c>
      <c r="G3002" s="4">
        <v>4</v>
      </c>
      <c r="H3002" s="4" t="s">
        <v>5967</v>
      </c>
      <c r="I3002" s="4" t="s">
        <v>5968</v>
      </c>
      <c r="J3002" s="4">
        <v>26.3</v>
      </c>
      <c r="K3002" s="4">
        <v>11</v>
      </c>
    </row>
    <row r="3003" spans="1:11">
      <c r="A3003" s="4" t="s">
        <v>71</v>
      </c>
      <c r="B3003" s="4">
        <v>2014</v>
      </c>
      <c r="C3003" s="24">
        <v>41700</v>
      </c>
      <c r="D3003" s="4" t="s">
        <v>5867</v>
      </c>
      <c r="E3003" s="4" t="s">
        <v>5869</v>
      </c>
      <c r="F3003" s="4">
        <v>2</v>
      </c>
      <c r="G3003" s="4">
        <v>5</v>
      </c>
      <c r="H3003" s="4" t="s">
        <v>80</v>
      </c>
      <c r="I3003" s="4" t="s">
        <v>65</v>
      </c>
      <c r="J3003" s="4">
        <v>26.8</v>
      </c>
      <c r="K3003" s="4">
        <v>7</v>
      </c>
    </row>
    <row r="3004" spans="1:11">
      <c r="A3004" s="4" t="s">
        <v>71</v>
      </c>
      <c r="B3004" s="4">
        <v>2014</v>
      </c>
      <c r="C3004" s="24">
        <v>41700</v>
      </c>
      <c r="D3004" s="4" t="s">
        <v>5867</v>
      </c>
      <c r="E3004" s="4" t="s">
        <v>5869</v>
      </c>
      <c r="F3004" s="4">
        <v>2</v>
      </c>
      <c r="G3004" s="4">
        <v>6</v>
      </c>
      <c r="H3004" s="4" t="s">
        <v>5964</v>
      </c>
      <c r="I3004" s="4" t="s">
        <v>5965</v>
      </c>
      <c r="J3004" s="4">
        <v>25.7</v>
      </c>
      <c r="K3004" s="4">
        <v>10</v>
      </c>
    </row>
    <row r="3005" spans="1:11">
      <c r="A3005" s="4" t="s">
        <v>71</v>
      </c>
      <c r="B3005" s="4">
        <v>2014</v>
      </c>
      <c r="C3005" s="24">
        <v>41700</v>
      </c>
      <c r="D3005" s="4" t="s">
        <v>5867</v>
      </c>
      <c r="E3005" s="4" t="s">
        <v>383</v>
      </c>
      <c r="F3005" s="4">
        <v>1</v>
      </c>
      <c r="G3005" s="4">
        <v>1</v>
      </c>
      <c r="H3005" s="4" t="s">
        <v>5930</v>
      </c>
      <c r="I3005" s="4" t="s">
        <v>15</v>
      </c>
      <c r="J3005" s="4">
        <v>23.3</v>
      </c>
      <c r="K3005" s="4">
        <v>1</v>
      </c>
    </row>
    <row r="3006" spans="1:11">
      <c r="A3006" s="4" t="s">
        <v>71</v>
      </c>
      <c r="B3006" s="4">
        <v>2014</v>
      </c>
      <c r="C3006" s="24">
        <v>41700</v>
      </c>
      <c r="D3006" s="4" t="s">
        <v>5867</v>
      </c>
      <c r="E3006" s="4" t="s">
        <v>383</v>
      </c>
      <c r="F3006" s="4">
        <v>1</v>
      </c>
      <c r="G3006" s="4">
        <v>2</v>
      </c>
      <c r="H3006" s="4" t="s">
        <v>5961</v>
      </c>
      <c r="I3006" s="4" t="s">
        <v>36</v>
      </c>
      <c r="J3006" s="4">
        <v>30.4</v>
      </c>
      <c r="K3006" s="4">
        <v>2</v>
      </c>
    </row>
    <row r="3007" spans="1:11">
      <c r="A3007" s="4" t="s">
        <v>71</v>
      </c>
      <c r="B3007" s="4">
        <v>2014</v>
      </c>
      <c r="C3007" s="24">
        <v>41700</v>
      </c>
      <c r="D3007" s="4" t="s">
        <v>5867</v>
      </c>
      <c r="E3007" s="4" t="s">
        <v>383</v>
      </c>
      <c r="F3007" s="4">
        <v>1</v>
      </c>
      <c r="G3007" s="4">
        <v>3</v>
      </c>
      <c r="H3007" s="4" t="s">
        <v>5966</v>
      </c>
      <c r="I3007" s="4" t="s">
        <v>25</v>
      </c>
      <c r="J3007" s="4">
        <v>22.3</v>
      </c>
      <c r="K3007" s="4">
        <v>3</v>
      </c>
    </row>
    <row r="3008" spans="1:11">
      <c r="A3008" s="4" t="s">
        <v>71</v>
      </c>
      <c r="B3008" s="4">
        <v>2014</v>
      </c>
      <c r="C3008" s="24">
        <v>41700</v>
      </c>
      <c r="D3008" s="4" t="s">
        <v>5867</v>
      </c>
      <c r="E3008" s="4" t="s">
        <v>383</v>
      </c>
      <c r="F3008" s="4">
        <v>1</v>
      </c>
      <c r="G3008" s="4">
        <v>4</v>
      </c>
      <c r="H3008" s="4" t="s">
        <v>5984</v>
      </c>
      <c r="I3008" s="4" t="s">
        <v>5942</v>
      </c>
      <c r="J3008" s="4">
        <v>24.2</v>
      </c>
      <c r="K3008" s="4">
        <v>4</v>
      </c>
    </row>
    <row r="3009" spans="1:11">
      <c r="A3009" s="4" t="s">
        <v>71</v>
      </c>
      <c r="B3009" s="4">
        <v>2014</v>
      </c>
      <c r="C3009" s="24">
        <v>41700</v>
      </c>
      <c r="D3009" s="4" t="s">
        <v>5867</v>
      </c>
      <c r="E3009" s="4" t="s">
        <v>383</v>
      </c>
      <c r="F3009" s="4">
        <v>1</v>
      </c>
      <c r="G3009" s="4">
        <v>5</v>
      </c>
      <c r="H3009" s="4" t="s">
        <v>43</v>
      </c>
      <c r="I3009" s="4" t="s">
        <v>44</v>
      </c>
      <c r="J3009" s="4">
        <v>21.3</v>
      </c>
      <c r="K3009" s="4">
        <v>5</v>
      </c>
    </row>
    <row r="3010" spans="1:11">
      <c r="A3010" s="4" t="s">
        <v>71</v>
      </c>
      <c r="B3010" s="4">
        <v>2014</v>
      </c>
      <c r="C3010" s="24">
        <v>41700</v>
      </c>
      <c r="D3010" s="4" t="s">
        <v>5867</v>
      </c>
      <c r="E3010" s="4" t="s">
        <v>383</v>
      </c>
      <c r="F3010" s="4">
        <v>1</v>
      </c>
      <c r="G3010" s="4">
        <v>6</v>
      </c>
      <c r="H3010" s="4" t="s">
        <v>5917</v>
      </c>
      <c r="I3010" s="4" t="s">
        <v>17</v>
      </c>
      <c r="J3010" s="4">
        <v>25.9</v>
      </c>
      <c r="K3010" s="4">
        <v>6</v>
      </c>
    </row>
    <row r="3011" spans="1:11">
      <c r="A3011" s="4" t="s">
        <v>71</v>
      </c>
      <c r="B3011" s="4">
        <v>2014</v>
      </c>
      <c r="C3011" s="24">
        <v>41700</v>
      </c>
      <c r="D3011" s="4" t="s">
        <v>5867</v>
      </c>
      <c r="E3011" s="4" t="s">
        <v>383</v>
      </c>
      <c r="F3011" s="4">
        <v>2</v>
      </c>
      <c r="G3011" s="4">
        <v>1</v>
      </c>
      <c r="H3011" s="4" t="s">
        <v>80</v>
      </c>
      <c r="I3011" s="4" t="s">
        <v>65</v>
      </c>
      <c r="J3011" s="4">
        <v>26.8</v>
      </c>
      <c r="K3011" s="4">
        <v>7</v>
      </c>
    </row>
    <row r="3012" spans="1:11">
      <c r="A3012" s="4" t="s">
        <v>71</v>
      </c>
      <c r="B3012" s="4">
        <v>2014</v>
      </c>
      <c r="C3012" s="24">
        <v>41700</v>
      </c>
      <c r="D3012" s="4" t="s">
        <v>5867</v>
      </c>
      <c r="E3012" s="4" t="s">
        <v>383</v>
      </c>
      <c r="F3012" s="4">
        <v>2</v>
      </c>
      <c r="G3012" s="4">
        <v>2</v>
      </c>
      <c r="H3012" s="4" t="s">
        <v>170</v>
      </c>
      <c r="I3012" s="4" t="s">
        <v>59</v>
      </c>
      <c r="J3012" s="4">
        <v>25</v>
      </c>
      <c r="K3012" s="4">
        <v>8</v>
      </c>
    </row>
    <row r="3013" spans="1:11">
      <c r="A3013" s="4" t="s">
        <v>71</v>
      </c>
      <c r="B3013" s="4">
        <v>2014</v>
      </c>
      <c r="C3013" s="24">
        <v>41700</v>
      </c>
      <c r="D3013" s="4" t="s">
        <v>5867</v>
      </c>
      <c r="E3013" s="4" t="s">
        <v>383</v>
      </c>
      <c r="F3013" s="4">
        <v>2</v>
      </c>
      <c r="G3013" s="4">
        <v>3</v>
      </c>
      <c r="H3013" s="4" t="s">
        <v>135</v>
      </c>
      <c r="I3013" s="4" t="s">
        <v>36</v>
      </c>
      <c r="J3013" s="4">
        <v>23.3</v>
      </c>
      <c r="K3013" s="4">
        <v>9</v>
      </c>
    </row>
    <row r="3014" spans="1:11">
      <c r="A3014" s="4" t="s">
        <v>71</v>
      </c>
      <c r="B3014" s="4">
        <v>2014</v>
      </c>
      <c r="C3014" s="24">
        <v>41700</v>
      </c>
      <c r="D3014" s="4" t="s">
        <v>5867</v>
      </c>
      <c r="E3014" s="4" t="s">
        <v>383</v>
      </c>
      <c r="F3014" s="4">
        <v>2</v>
      </c>
      <c r="G3014" s="4">
        <v>4</v>
      </c>
      <c r="H3014" s="4" t="s">
        <v>5964</v>
      </c>
      <c r="I3014" s="4" t="s">
        <v>5965</v>
      </c>
      <c r="J3014" s="4">
        <v>25.7</v>
      </c>
      <c r="K3014" s="4">
        <v>10</v>
      </c>
    </row>
    <row r="3015" spans="1:11">
      <c r="A3015" s="4" t="s">
        <v>71</v>
      </c>
      <c r="B3015" s="4">
        <v>2014</v>
      </c>
      <c r="C3015" s="24">
        <v>41700</v>
      </c>
      <c r="D3015" s="4" t="s">
        <v>5867</v>
      </c>
      <c r="E3015" s="4" t="s">
        <v>383</v>
      </c>
      <c r="F3015" s="4">
        <v>2</v>
      </c>
      <c r="G3015" s="4">
        <v>5</v>
      </c>
      <c r="H3015" s="4" t="s">
        <v>5967</v>
      </c>
      <c r="I3015" s="4" t="s">
        <v>5968</v>
      </c>
      <c r="J3015" s="4">
        <v>26.3</v>
      </c>
      <c r="K3015" s="4">
        <v>11</v>
      </c>
    </row>
    <row r="3016" spans="1:11">
      <c r="A3016" s="4" t="s">
        <v>71</v>
      </c>
      <c r="B3016" s="4">
        <v>2014</v>
      </c>
      <c r="C3016" s="24">
        <v>41700</v>
      </c>
      <c r="D3016" s="4" t="s">
        <v>5867</v>
      </c>
      <c r="E3016" s="4" t="s">
        <v>383</v>
      </c>
      <c r="F3016" s="4">
        <v>2</v>
      </c>
      <c r="G3016" s="4">
        <v>6</v>
      </c>
      <c r="H3016" s="4" t="s">
        <v>5977</v>
      </c>
      <c r="I3016" s="4" t="s">
        <v>5978</v>
      </c>
      <c r="J3016" s="4">
        <v>23.3</v>
      </c>
      <c r="K3016" s="4">
        <v>12</v>
      </c>
    </row>
    <row r="3017" spans="1:11">
      <c r="A3017" s="4" t="s">
        <v>6000</v>
      </c>
      <c r="B3017" s="4">
        <v>2014</v>
      </c>
      <c r="C3017" s="24">
        <v>41658</v>
      </c>
      <c r="D3017" s="4" t="s">
        <v>5879</v>
      </c>
      <c r="E3017" s="4" t="s">
        <v>595</v>
      </c>
      <c r="F3017" s="4">
        <v>1</v>
      </c>
      <c r="G3017" s="4">
        <v>1</v>
      </c>
      <c r="H3017" s="4" t="s">
        <v>80</v>
      </c>
      <c r="I3017" s="4" t="s">
        <v>65</v>
      </c>
      <c r="J3017" s="4">
        <v>26.7</v>
      </c>
      <c r="K3017" s="4">
        <v>1</v>
      </c>
    </row>
    <row r="3018" spans="1:11">
      <c r="A3018" s="4" t="s">
        <v>6000</v>
      </c>
      <c r="B3018" s="4">
        <v>2014</v>
      </c>
      <c r="C3018" s="24">
        <v>41658</v>
      </c>
      <c r="D3018" s="4" t="s">
        <v>5879</v>
      </c>
      <c r="E3018" s="4" t="s">
        <v>595</v>
      </c>
      <c r="F3018" s="4">
        <v>1</v>
      </c>
      <c r="G3018" s="4">
        <v>2</v>
      </c>
      <c r="H3018" s="4" t="s">
        <v>5917</v>
      </c>
      <c r="I3018" s="4" t="s">
        <v>17</v>
      </c>
      <c r="J3018" s="4">
        <v>25.8</v>
      </c>
      <c r="K3018" s="4">
        <v>3</v>
      </c>
    </row>
    <row r="3019" spans="1:11">
      <c r="A3019" s="4" t="s">
        <v>6000</v>
      </c>
      <c r="B3019" s="4">
        <v>2014</v>
      </c>
      <c r="C3019" s="24">
        <v>41658</v>
      </c>
      <c r="D3019" s="4" t="s">
        <v>5879</v>
      </c>
      <c r="E3019" s="4" t="s">
        <v>595</v>
      </c>
      <c r="F3019" s="4">
        <v>1</v>
      </c>
      <c r="G3019" s="4">
        <v>3</v>
      </c>
      <c r="H3019" s="4" t="s">
        <v>43</v>
      </c>
      <c r="I3019" s="4" t="s">
        <v>44</v>
      </c>
      <c r="J3019" s="4">
        <v>21.1</v>
      </c>
      <c r="K3019" s="4">
        <v>4</v>
      </c>
    </row>
    <row r="3020" spans="1:11">
      <c r="A3020" s="4" t="s">
        <v>6000</v>
      </c>
      <c r="B3020" s="4">
        <v>2014</v>
      </c>
      <c r="C3020" s="24">
        <v>41658</v>
      </c>
      <c r="D3020" s="4" t="s">
        <v>5879</v>
      </c>
      <c r="E3020" s="4" t="s">
        <v>595</v>
      </c>
      <c r="F3020" s="4">
        <v>1</v>
      </c>
      <c r="G3020" s="4">
        <v>4</v>
      </c>
      <c r="H3020" s="4" t="s">
        <v>6001</v>
      </c>
      <c r="I3020" s="4" t="s">
        <v>5947</v>
      </c>
      <c r="J3020" s="4">
        <v>25.2</v>
      </c>
      <c r="K3020" s="4">
        <v>7</v>
      </c>
    </row>
    <row r="3021" spans="1:11">
      <c r="A3021" s="4" t="s">
        <v>6000</v>
      </c>
      <c r="B3021" s="4">
        <v>2014</v>
      </c>
      <c r="C3021" s="24">
        <v>41658</v>
      </c>
      <c r="D3021" s="4" t="s">
        <v>5879</v>
      </c>
      <c r="E3021" s="4" t="s">
        <v>595</v>
      </c>
      <c r="F3021" s="4">
        <v>1</v>
      </c>
      <c r="G3021" s="4">
        <v>5</v>
      </c>
      <c r="H3021" s="4" t="s">
        <v>544</v>
      </c>
      <c r="I3021" s="4" t="s">
        <v>15</v>
      </c>
      <c r="J3021" s="4">
        <v>27.1</v>
      </c>
      <c r="K3021" s="4">
        <v>11</v>
      </c>
    </row>
    <row r="3022" spans="1:11">
      <c r="A3022" s="4" t="s">
        <v>6000</v>
      </c>
      <c r="B3022" s="4">
        <v>2014</v>
      </c>
      <c r="C3022" s="24">
        <v>41658</v>
      </c>
      <c r="D3022" s="4" t="s">
        <v>5879</v>
      </c>
      <c r="E3022" s="4" t="s">
        <v>595</v>
      </c>
      <c r="F3022" s="4">
        <v>1</v>
      </c>
      <c r="G3022" s="4">
        <v>6</v>
      </c>
      <c r="H3022" s="4" t="s">
        <v>5931</v>
      </c>
      <c r="I3022" s="4" t="s">
        <v>40</v>
      </c>
      <c r="J3022" s="4">
        <v>23</v>
      </c>
      <c r="K3022" s="4">
        <v>10</v>
      </c>
    </row>
    <row r="3023" spans="1:11">
      <c r="A3023" s="4" t="s">
        <v>6000</v>
      </c>
      <c r="B3023" s="4">
        <v>2014</v>
      </c>
      <c r="C3023" s="24">
        <v>41658</v>
      </c>
      <c r="D3023" s="4" t="s">
        <v>5879</v>
      </c>
      <c r="E3023" s="4" t="s">
        <v>595</v>
      </c>
      <c r="F3023" s="4">
        <v>1</v>
      </c>
      <c r="G3023" s="4">
        <v>7</v>
      </c>
      <c r="H3023" s="4" t="s">
        <v>6002</v>
      </c>
      <c r="I3023" s="4" t="s">
        <v>5925</v>
      </c>
      <c r="J3023" s="4">
        <v>19.7</v>
      </c>
      <c r="K3023" s="4">
        <v>8</v>
      </c>
    </row>
    <row r="3024" spans="1:11">
      <c r="A3024" s="4" t="s">
        <v>6000</v>
      </c>
      <c r="B3024" s="4">
        <v>2014</v>
      </c>
      <c r="C3024" s="24">
        <v>41658</v>
      </c>
      <c r="D3024" s="4" t="s">
        <v>5879</v>
      </c>
      <c r="E3024" s="4" t="s">
        <v>595</v>
      </c>
      <c r="F3024" s="4">
        <v>2</v>
      </c>
      <c r="G3024" s="4">
        <v>1</v>
      </c>
      <c r="H3024" s="4" t="s">
        <v>167</v>
      </c>
      <c r="I3024" s="4" t="s">
        <v>121</v>
      </c>
      <c r="J3024" s="4">
        <v>21.1</v>
      </c>
      <c r="K3024" s="4">
        <v>5</v>
      </c>
    </row>
    <row r="3025" spans="1:11">
      <c r="A3025" s="4" t="s">
        <v>6000</v>
      </c>
      <c r="B3025" s="4">
        <v>2014</v>
      </c>
      <c r="C3025" s="24">
        <v>41658</v>
      </c>
      <c r="D3025" s="4" t="s">
        <v>5879</v>
      </c>
      <c r="E3025" s="4" t="s">
        <v>595</v>
      </c>
      <c r="F3025" s="4">
        <v>2</v>
      </c>
      <c r="G3025" s="4">
        <v>2</v>
      </c>
      <c r="H3025" s="4" t="s">
        <v>170</v>
      </c>
      <c r="I3025" s="4" t="s">
        <v>59</v>
      </c>
      <c r="J3025" s="4">
        <v>24.9</v>
      </c>
      <c r="K3025" s="4">
        <v>2</v>
      </c>
    </row>
    <row r="3026" spans="1:11">
      <c r="A3026" s="4" t="s">
        <v>6000</v>
      </c>
      <c r="B3026" s="4">
        <v>2014</v>
      </c>
      <c r="C3026" s="24">
        <v>41658</v>
      </c>
      <c r="D3026" s="4" t="s">
        <v>5879</v>
      </c>
      <c r="E3026" s="4" t="s">
        <v>595</v>
      </c>
      <c r="F3026" s="4">
        <v>2</v>
      </c>
      <c r="G3026" s="4">
        <v>3</v>
      </c>
      <c r="H3026" s="4" t="s">
        <v>78</v>
      </c>
      <c r="I3026" s="4" t="s">
        <v>19</v>
      </c>
      <c r="J3026" s="4">
        <v>22.7</v>
      </c>
      <c r="K3026" s="4">
        <v>6</v>
      </c>
    </row>
    <row r="3027" spans="1:11">
      <c r="A3027" s="4" t="s">
        <v>6000</v>
      </c>
      <c r="B3027" s="4">
        <v>2014</v>
      </c>
      <c r="C3027" s="24">
        <v>41658</v>
      </c>
      <c r="D3027" s="4" t="s">
        <v>5879</v>
      </c>
      <c r="E3027" s="4" t="s">
        <v>595</v>
      </c>
      <c r="F3027" s="4">
        <v>2</v>
      </c>
      <c r="G3027" s="4">
        <v>4</v>
      </c>
      <c r="H3027" s="4" t="s">
        <v>5967</v>
      </c>
      <c r="I3027" s="4" t="s">
        <v>5968</v>
      </c>
      <c r="J3027" s="4">
        <v>26.2</v>
      </c>
      <c r="K3027" s="4">
        <v>8</v>
      </c>
    </row>
    <row r="3028" spans="1:11">
      <c r="A3028" s="4" t="s">
        <v>6000</v>
      </c>
      <c r="B3028" s="4">
        <v>2014</v>
      </c>
      <c r="C3028" s="24">
        <v>41658</v>
      </c>
      <c r="D3028" s="4" t="s">
        <v>5879</v>
      </c>
      <c r="E3028" s="4" t="s">
        <v>595</v>
      </c>
      <c r="F3028" s="4">
        <v>2</v>
      </c>
      <c r="G3028" s="4">
        <v>5</v>
      </c>
      <c r="H3028" s="4" t="s">
        <v>547</v>
      </c>
      <c r="I3028" s="4" t="s">
        <v>5978</v>
      </c>
      <c r="J3028" s="4">
        <v>20.3</v>
      </c>
      <c r="K3028" s="4">
        <v>9</v>
      </c>
    </row>
    <row r="3029" spans="1:11">
      <c r="A3029" s="4" t="s">
        <v>6000</v>
      </c>
      <c r="B3029" s="4">
        <v>2014</v>
      </c>
      <c r="C3029" s="24">
        <v>41658</v>
      </c>
      <c r="D3029" s="4" t="s">
        <v>5879</v>
      </c>
      <c r="E3029" s="4" t="s">
        <v>595</v>
      </c>
      <c r="F3029" s="4">
        <v>2</v>
      </c>
      <c r="G3029" s="4">
        <v>6</v>
      </c>
      <c r="H3029" s="4" t="s">
        <v>5987</v>
      </c>
      <c r="I3029" s="4" t="s">
        <v>31</v>
      </c>
      <c r="J3029" s="4">
        <v>23.7</v>
      </c>
      <c r="K3029" s="4">
        <v>12</v>
      </c>
    </row>
    <row r="3030" spans="1:11">
      <c r="A3030" s="4" t="s">
        <v>6000</v>
      </c>
      <c r="B3030" s="4">
        <v>2014</v>
      </c>
      <c r="C3030" s="24">
        <v>41658</v>
      </c>
      <c r="D3030" s="4" t="s">
        <v>5879</v>
      </c>
      <c r="E3030" s="4" t="s">
        <v>595</v>
      </c>
      <c r="F3030" s="4">
        <v>2</v>
      </c>
      <c r="G3030" s="4">
        <v>7</v>
      </c>
      <c r="H3030" s="4" t="s">
        <v>60</v>
      </c>
      <c r="I3030" s="4" t="s">
        <v>61</v>
      </c>
      <c r="J3030" s="4">
        <v>25.5</v>
      </c>
      <c r="K3030" s="4">
        <v>6</v>
      </c>
    </row>
    <row r="3031" spans="1:11">
      <c r="A3031" s="4" t="s">
        <v>6000</v>
      </c>
      <c r="B3031" s="4">
        <v>2014</v>
      </c>
      <c r="C3031" s="24">
        <v>41658</v>
      </c>
      <c r="D3031" s="4" t="s">
        <v>5879</v>
      </c>
      <c r="E3031" s="4" t="s">
        <v>383</v>
      </c>
      <c r="F3031" s="4">
        <v>1</v>
      </c>
      <c r="G3031" s="4">
        <v>1</v>
      </c>
      <c r="H3031" s="4" t="s">
        <v>80</v>
      </c>
      <c r="I3031" s="4" t="s">
        <v>65</v>
      </c>
      <c r="J3031" s="4">
        <v>26.7</v>
      </c>
      <c r="K3031" s="4">
        <v>1</v>
      </c>
    </row>
    <row r="3032" spans="1:11">
      <c r="A3032" s="4" t="s">
        <v>6000</v>
      </c>
      <c r="B3032" s="4">
        <v>2014</v>
      </c>
      <c r="C3032" s="24">
        <v>41658</v>
      </c>
      <c r="D3032" s="4" t="s">
        <v>5879</v>
      </c>
      <c r="E3032" s="4" t="s">
        <v>383</v>
      </c>
      <c r="F3032" s="4">
        <v>1</v>
      </c>
      <c r="G3032" s="4">
        <v>2</v>
      </c>
      <c r="H3032" s="4" t="s">
        <v>170</v>
      </c>
      <c r="I3032" s="4" t="s">
        <v>59</v>
      </c>
      <c r="J3032" s="4">
        <v>24.9</v>
      </c>
      <c r="K3032" s="4">
        <v>2</v>
      </c>
    </row>
    <row r="3033" spans="1:11">
      <c r="A3033" s="4" t="s">
        <v>6000</v>
      </c>
      <c r="B3033" s="4">
        <v>2014</v>
      </c>
      <c r="C3033" s="24">
        <v>41658</v>
      </c>
      <c r="D3033" s="4" t="s">
        <v>5879</v>
      </c>
      <c r="E3033" s="4" t="s">
        <v>383</v>
      </c>
      <c r="F3033" s="4">
        <v>1</v>
      </c>
      <c r="G3033" s="4">
        <v>3</v>
      </c>
      <c r="H3033" s="4" t="s">
        <v>5917</v>
      </c>
      <c r="I3033" s="4" t="s">
        <v>17</v>
      </c>
      <c r="J3033" s="4">
        <v>25.8</v>
      </c>
      <c r="K3033" s="4">
        <v>3</v>
      </c>
    </row>
    <row r="3034" spans="1:11">
      <c r="A3034" s="4" t="s">
        <v>6000</v>
      </c>
      <c r="B3034" s="4">
        <v>2014</v>
      </c>
      <c r="C3034" s="24">
        <v>41658</v>
      </c>
      <c r="D3034" s="4" t="s">
        <v>5879</v>
      </c>
      <c r="E3034" s="4" t="s">
        <v>383</v>
      </c>
      <c r="F3034" s="4">
        <v>1</v>
      </c>
      <c r="G3034" s="4">
        <v>4</v>
      </c>
      <c r="H3034" s="4" t="s">
        <v>43</v>
      </c>
      <c r="I3034" s="4" t="s">
        <v>44</v>
      </c>
      <c r="J3034" s="4">
        <v>21.1</v>
      </c>
      <c r="K3034" s="4">
        <v>4</v>
      </c>
    </row>
    <row r="3035" spans="1:11">
      <c r="A3035" s="4" t="s">
        <v>6000</v>
      </c>
      <c r="B3035" s="4">
        <v>2014</v>
      </c>
      <c r="C3035" s="24">
        <v>41658</v>
      </c>
      <c r="D3035" s="4" t="s">
        <v>5879</v>
      </c>
      <c r="E3035" s="4" t="s">
        <v>383</v>
      </c>
      <c r="F3035" s="4">
        <v>1</v>
      </c>
      <c r="G3035" s="4">
        <v>5</v>
      </c>
      <c r="H3035" s="4" t="s">
        <v>167</v>
      </c>
      <c r="I3035" s="4" t="s">
        <v>121</v>
      </c>
      <c r="J3035" s="4">
        <v>21.1</v>
      </c>
      <c r="K3035" s="4">
        <v>5</v>
      </c>
    </row>
    <row r="3036" spans="1:11">
      <c r="A3036" s="4" t="s">
        <v>6000</v>
      </c>
      <c r="B3036" s="4">
        <v>2014</v>
      </c>
      <c r="C3036" s="24">
        <v>41658</v>
      </c>
      <c r="D3036" s="4" t="s">
        <v>5879</v>
      </c>
      <c r="E3036" s="4" t="s">
        <v>383</v>
      </c>
      <c r="F3036" s="4">
        <v>1</v>
      </c>
      <c r="G3036" s="4">
        <v>6</v>
      </c>
      <c r="H3036" s="4" t="s">
        <v>78</v>
      </c>
      <c r="I3036" s="4" t="s">
        <v>19</v>
      </c>
      <c r="J3036" s="4">
        <v>22.7</v>
      </c>
      <c r="K3036" s="4">
        <v>6</v>
      </c>
    </row>
    <row r="3037" spans="1:11">
      <c r="A3037" s="4" t="s">
        <v>6000</v>
      </c>
      <c r="B3037" s="4">
        <v>2014</v>
      </c>
      <c r="C3037" s="24">
        <v>41658</v>
      </c>
      <c r="D3037" s="4" t="s">
        <v>5879</v>
      </c>
      <c r="E3037" s="4" t="s">
        <v>383</v>
      </c>
      <c r="F3037" s="4">
        <v>2</v>
      </c>
      <c r="G3037" s="4">
        <v>1</v>
      </c>
      <c r="H3037" s="4" t="s">
        <v>6001</v>
      </c>
      <c r="I3037" s="4" t="s">
        <v>5947</v>
      </c>
      <c r="J3037" s="4">
        <v>25.2</v>
      </c>
      <c r="K3037" s="4">
        <v>7</v>
      </c>
    </row>
    <row r="3038" spans="1:11">
      <c r="A3038" s="4" t="s">
        <v>6000</v>
      </c>
      <c r="B3038" s="4">
        <v>2014</v>
      </c>
      <c r="C3038" s="24">
        <v>41658</v>
      </c>
      <c r="D3038" s="4" t="s">
        <v>5879</v>
      </c>
      <c r="E3038" s="4" t="s">
        <v>383</v>
      </c>
      <c r="F3038" s="4">
        <v>2</v>
      </c>
      <c r="G3038" s="4">
        <v>2</v>
      </c>
      <c r="H3038" s="4" t="s">
        <v>5967</v>
      </c>
      <c r="I3038" s="4" t="s">
        <v>5968</v>
      </c>
      <c r="J3038" s="4">
        <v>26.2</v>
      </c>
      <c r="K3038" s="4">
        <v>8</v>
      </c>
    </row>
    <row r="3039" spans="1:11">
      <c r="A3039" s="4" t="s">
        <v>6000</v>
      </c>
      <c r="B3039" s="4">
        <v>2014</v>
      </c>
      <c r="C3039" s="24">
        <v>41658</v>
      </c>
      <c r="D3039" s="4" t="s">
        <v>5879</v>
      </c>
      <c r="E3039" s="4" t="s">
        <v>383</v>
      </c>
      <c r="F3039" s="4">
        <v>2</v>
      </c>
      <c r="G3039" s="4">
        <v>3</v>
      </c>
      <c r="H3039" s="4" t="s">
        <v>547</v>
      </c>
      <c r="I3039" s="4" t="s">
        <v>5978</v>
      </c>
      <c r="J3039" s="4">
        <v>20.3</v>
      </c>
      <c r="K3039" s="4">
        <v>9</v>
      </c>
    </row>
    <row r="3040" spans="1:11">
      <c r="A3040" s="4" t="s">
        <v>6000</v>
      </c>
      <c r="B3040" s="4">
        <v>2014</v>
      </c>
      <c r="C3040" s="24">
        <v>41658</v>
      </c>
      <c r="D3040" s="4" t="s">
        <v>5879</v>
      </c>
      <c r="E3040" s="4" t="s">
        <v>383</v>
      </c>
      <c r="F3040" s="4">
        <v>2</v>
      </c>
      <c r="G3040" s="4">
        <v>4</v>
      </c>
      <c r="H3040" s="4" t="s">
        <v>5931</v>
      </c>
      <c r="I3040" s="4" t="s">
        <v>40</v>
      </c>
      <c r="J3040" s="4">
        <v>23</v>
      </c>
      <c r="K3040" s="4">
        <v>10</v>
      </c>
    </row>
    <row r="3041" spans="1:11">
      <c r="A3041" s="4" t="s">
        <v>6000</v>
      </c>
      <c r="B3041" s="4">
        <v>2014</v>
      </c>
      <c r="C3041" s="24">
        <v>41658</v>
      </c>
      <c r="D3041" s="4" t="s">
        <v>5879</v>
      </c>
      <c r="E3041" s="4" t="s">
        <v>383</v>
      </c>
      <c r="F3041" s="4">
        <v>2</v>
      </c>
      <c r="G3041" s="4">
        <v>5</v>
      </c>
      <c r="H3041" s="4" t="s">
        <v>544</v>
      </c>
      <c r="I3041" s="4" t="s">
        <v>15</v>
      </c>
      <c r="J3041" s="4">
        <v>27.1</v>
      </c>
      <c r="K3041" s="4">
        <v>11</v>
      </c>
    </row>
    <row r="3042" spans="1:11">
      <c r="A3042" s="4" t="s">
        <v>6000</v>
      </c>
      <c r="B3042" s="4">
        <v>2014</v>
      </c>
      <c r="C3042" s="24">
        <v>41658</v>
      </c>
      <c r="D3042" s="4" t="s">
        <v>5879</v>
      </c>
      <c r="E3042" s="4" t="s">
        <v>383</v>
      </c>
      <c r="F3042" s="4">
        <v>2</v>
      </c>
      <c r="G3042" s="4">
        <v>6</v>
      </c>
      <c r="H3042" s="4" t="s">
        <v>5987</v>
      </c>
      <c r="I3042" s="4" t="s">
        <v>31</v>
      </c>
      <c r="J3042" s="4">
        <v>23.7</v>
      </c>
      <c r="K3042" s="4">
        <v>12</v>
      </c>
    </row>
    <row r="3043" spans="1:11">
      <c r="A3043" s="4" t="s">
        <v>6003</v>
      </c>
      <c r="B3043" s="4">
        <v>2014</v>
      </c>
      <c r="C3043" s="24">
        <v>41614</v>
      </c>
      <c r="D3043" s="4" t="s">
        <v>5879</v>
      </c>
      <c r="E3043" s="4" t="s">
        <v>595</v>
      </c>
      <c r="F3043" s="4">
        <v>1</v>
      </c>
      <c r="G3043" s="4">
        <v>1</v>
      </c>
      <c r="H3043" s="4" t="s">
        <v>80</v>
      </c>
      <c r="I3043" s="4" t="s">
        <v>65</v>
      </c>
      <c r="J3043" s="4">
        <v>26.6</v>
      </c>
      <c r="K3043" s="4">
        <v>2</v>
      </c>
    </row>
    <row r="3044" spans="1:11">
      <c r="A3044" s="4" t="s">
        <v>6003</v>
      </c>
      <c r="B3044" s="4">
        <v>2014</v>
      </c>
      <c r="C3044" s="24">
        <v>41614</v>
      </c>
      <c r="D3044" s="4" t="s">
        <v>5879</v>
      </c>
      <c r="E3044" s="4" t="s">
        <v>595</v>
      </c>
      <c r="F3044" s="4">
        <v>1</v>
      </c>
      <c r="G3044" s="4">
        <v>2</v>
      </c>
      <c r="H3044" s="4" t="s">
        <v>170</v>
      </c>
      <c r="I3044" s="4" t="s">
        <v>59</v>
      </c>
      <c r="J3044" s="4">
        <v>24.7</v>
      </c>
      <c r="K3044" s="4">
        <v>4</v>
      </c>
    </row>
    <row r="3045" spans="1:11">
      <c r="A3045" s="4" t="s">
        <v>6003</v>
      </c>
      <c r="B3045" s="4">
        <v>2014</v>
      </c>
      <c r="C3045" s="24">
        <v>41614</v>
      </c>
      <c r="D3045" s="4" t="s">
        <v>5879</v>
      </c>
      <c r="E3045" s="4" t="s">
        <v>595</v>
      </c>
      <c r="F3045" s="4">
        <v>1</v>
      </c>
      <c r="G3045" s="4">
        <v>3</v>
      </c>
      <c r="H3045" s="4" t="s">
        <v>5931</v>
      </c>
      <c r="I3045" s="4" t="s">
        <v>40</v>
      </c>
      <c r="J3045" s="4">
        <v>22.9</v>
      </c>
      <c r="K3045" s="4">
        <v>17</v>
      </c>
    </row>
    <row r="3046" spans="1:11">
      <c r="A3046" s="4" t="s">
        <v>6003</v>
      </c>
      <c r="B3046" s="4">
        <v>2014</v>
      </c>
      <c r="C3046" s="24">
        <v>41614</v>
      </c>
      <c r="D3046" s="4" t="s">
        <v>5879</v>
      </c>
      <c r="E3046" s="4" t="s">
        <v>595</v>
      </c>
      <c r="F3046" s="4">
        <v>1</v>
      </c>
      <c r="G3046" s="4">
        <v>4</v>
      </c>
      <c r="H3046" s="4" t="s">
        <v>43</v>
      </c>
      <c r="I3046" s="4" t="s">
        <v>44</v>
      </c>
      <c r="J3046" s="4">
        <v>21</v>
      </c>
      <c r="K3046" s="4">
        <v>9</v>
      </c>
    </row>
    <row r="3047" spans="1:11">
      <c r="A3047" s="4" t="s">
        <v>6003</v>
      </c>
      <c r="B3047" s="4">
        <v>2014</v>
      </c>
      <c r="C3047" s="24">
        <v>41614</v>
      </c>
      <c r="D3047" s="4" t="s">
        <v>5879</v>
      </c>
      <c r="E3047" s="4" t="s">
        <v>595</v>
      </c>
      <c r="F3047" s="4">
        <v>1</v>
      </c>
      <c r="G3047" s="4">
        <v>5</v>
      </c>
      <c r="H3047" s="4" t="s">
        <v>5984</v>
      </c>
      <c r="I3047" s="4" t="s">
        <v>5942</v>
      </c>
      <c r="J3047" s="4">
        <v>23.9</v>
      </c>
      <c r="K3047" s="4">
        <v>7</v>
      </c>
    </row>
    <row r="3048" spans="1:11">
      <c r="A3048" s="4" t="s">
        <v>6003</v>
      </c>
      <c r="B3048" s="4">
        <v>2014</v>
      </c>
      <c r="C3048" s="24">
        <v>41614</v>
      </c>
      <c r="D3048" s="4" t="s">
        <v>5879</v>
      </c>
      <c r="E3048" s="4" t="s">
        <v>595</v>
      </c>
      <c r="F3048" s="4">
        <v>2</v>
      </c>
      <c r="G3048" s="4">
        <v>1</v>
      </c>
      <c r="H3048" s="4" t="s">
        <v>5930</v>
      </c>
      <c r="I3048" s="4" t="s">
        <v>15</v>
      </c>
      <c r="J3048" s="4">
        <v>23.1</v>
      </c>
      <c r="K3048" s="4">
        <v>1</v>
      </c>
    </row>
    <row r="3049" spans="1:11">
      <c r="A3049" s="4" t="s">
        <v>6003</v>
      </c>
      <c r="B3049" s="4">
        <v>2014</v>
      </c>
      <c r="C3049" s="24">
        <v>41614</v>
      </c>
      <c r="D3049" s="4" t="s">
        <v>5879</v>
      </c>
      <c r="E3049" s="4" t="s">
        <v>595</v>
      </c>
      <c r="F3049" s="4">
        <v>2</v>
      </c>
      <c r="G3049" s="4">
        <v>2</v>
      </c>
      <c r="H3049" s="4" t="s">
        <v>119</v>
      </c>
      <c r="I3049" s="4" t="s">
        <v>21</v>
      </c>
      <c r="J3049" s="4">
        <v>22.7</v>
      </c>
      <c r="K3049" s="4">
        <v>11</v>
      </c>
    </row>
    <row r="3050" spans="1:11">
      <c r="A3050" s="4" t="s">
        <v>6003</v>
      </c>
      <c r="B3050" s="4">
        <v>2014</v>
      </c>
      <c r="C3050" s="24">
        <v>41614</v>
      </c>
      <c r="D3050" s="4" t="s">
        <v>5879</v>
      </c>
      <c r="E3050" s="4" t="s">
        <v>595</v>
      </c>
      <c r="F3050" s="4">
        <v>2</v>
      </c>
      <c r="G3050" s="4">
        <v>3</v>
      </c>
      <c r="H3050" s="4" t="s">
        <v>167</v>
      </c>
      <c r="I3050" s="4" t="s">
        <v>121</v>
      </c>
      <c r="J3050" s="4">
        <v>21</v>
      </c>
      <c r="K3050" s="4">
        <v>16</v>
      </c>
    </row>
    <row r="3051" spans="1:11">
      <c r="A3051" s="4" t="s">
        <v>6003</v>
      </c>
      <c r="B3051" s="4">
        <v>2014</v>
      </c>
      <c r="C3051" s="24">
        <v>41614</v>
      </c>
      <c r="D3051" s="4" t="s">
        <v>5879</v>
      </c>
      <c r="E3051" s="4" t="s">
        <v>595</v>
      </c>
      <c r="F3051" s="4">
        <v>2</v>
      </c>
      <c r="G3051" s="4">
        <v>4</v>
      </c>
      <c r="H3051" s="4" t="s">
        <v>5964</v>
      </c>
      <c r="I3051" s="4" t="s">
        <v>5965</v>
      </c>
      <c r="J3051" s="4">
        <v>25.5</v>
      </c>
      <c r="K3051" s="4">
        <v>6</v>
      </c>
    </row>
    <row r="3052" spans="1:11">
      <c r="A3052" s="4" t="s">
        <v>6003</v>
      </c>
      <c r="B3052" s="4">
        <v>2014</v>
      </c>
      <c r="C3052" s="24">
        <v>41614</v>
      </c>
      <c r="D3052" s="4" t="s">
        <v>5879</v>
      </c>
      <c r="E3052" s="4" t="s">
        <v>595</v>
      </c>
      <c r="F3052" s="4">
        <v>2</v>
      </c>
      <c r="G3052" s="4">
        <v>5</v>
      </c>
      <c r="H3052" s="4" t="s">
        <v>5987</v>
      </c>
      <c r="I3052" s="4" t="s">
        <v>31</v>
      </c>
      <c r="J3052" s="4">
        <v>23.6</v>
      </c>
      <c r="K3052" s="4">
        <v>10</v>
      </c>
    </row>
    <row r="3053" spans="1:11">
      <c r="A3053" s="4" t="s">
        <v>6003</v>
      </c>
      <c r="B3053" s="4">
        <v>2014</v>
      </c>
      <c r="C3053" s="24">
        <v>41614</v>
      </c>
      <c r="D3053" s="4" t="s">
        <v>5879</v>
      </c>
      <c r="E3053" s="4" t="s">
        <v>595</v>
      </c>
      <c r="F3053" s="4">
        <v>2</v>
      </c>
      <c r="G3053" s="4">
        <v>6</v>
      </c>
      <c r="H3053" s="4" t="s">
        <v>6004</v>
      </c>
      <c r="I3053" s="4" t="s">
        <v>5980</v>
      </c>
      <c r="J3053" s="4">
        <v>22.3</v>
      </c>
      <c r="K3053" s="4">
        <v>13</v>
      </c>
    </row>
    <row r="3054" spans="1:11">
      <c r="A3054" s="4" t="s">
        <v>6003</v>
      </c>
      <c r="B3054" s="4">
        <v>2014</v>
      </c>
      <c r="C3054" s="24">
        <v>41614</v>
      </c>
      <c r="D3054" s="4" t="s">
        <v>5879</v>
      </c>
      <c r="E3054" s="4" t="s">
        <v>595</v>
      </c>
      <c r="F3054" s="4">
        <v>3</v>
      </c>
      <c r="G3054" s="4">
        <v>1</v>
      </c>
      <c r="H3054" s="4" t="s">
        <v>135</v>
      </c>
      <c r="I3054" s="4" t="s">
        <v>36</v>
      </c>
      <c r="J3054" s="4">
        <v>23</v>
      </c>
      <c r="K3054" s="4">
        <v>8</v>
      </c>
    </row>
    <row r="3055" spans="1:11">
      <c r="A3055" s="4" t="s">
        <v>6003</v>
      </c>
      <c r="B3055" s="4">
        <v>2014</v>
      </c>
      <c r="C3055" s="24">
        <v>41614</v>
      </c>
      <c r="D3055" s="4" t="s">
        <v>5879</v>
      </c>
      <c r="E3055" s="4" t="s">
        <v>595</v>
      </c>
      <c r="F3055" s="4">
        <v>3</v>
      </c>
      <c r="G3055" s="4">
        <v>2</v>
      </c>
      <c r="H3055" s="4" t="s">
        <v>142</v>
      </c>
      <c r="I3055" s="4" t="s">
        <v>61</v>
      </c>
      <c r="J3055" s="4">
        <v>21.4</v>
      </c>
      <c r="K3055" s="4">
        <v>5</v>
      </c>
    </row>
    <row r="3056" spans="1:11">
      <c r="A3056" s="4" t="s">
        <v>6003</v>
      </c>
      <c r="B3056" s="4">
        <v>2014</v>
      </c>
      <c r="C3056" s="24">
        <v>41614</v>
      </c>
      <c r="D3056" s="4" t="s">
        <v>5879</v>
      </c>
      <c r="E3056" s="4" t="s">
        <v>595</v>
      </c>
      <c r="F3056" s="4">
        <v>3</v>
      </c>
      <c r="G3056" s="4">
        <v>3</v>
      </c>
      <c r="H3056" s="4" t="s">
        <v>5966</v>
      </c>
      <c r="I3056" s="4" t="s">
        <v>25</v>
      </c>
      <c r="J3056" s="4">
        <v>22</v>
      </c>
      <c r="K3056" s="4">
        <v>3</v>
      </c>
    </row>
    <row r="3057" spans="1:11">
      <c r="A3057" s="4" t="s">
        <v>6003</v>
      </c>
      <c r="B3057" s="4">
        <v>2014</v>
      </c>
      <c r="C3057" s="24">
        <v>41614</v>
      </c>
      <c r="D3057" s="4" t="s">
        <v>5879</v>
      </c>
      <c r="E3057" s="4" t="s">
        <v>595</v>
      </c>
      <c r="F3057" s="4">
        <v>3</v>
      </c>
      <c r="G3057" s="4">
        <v>4</v>
      </c>
      <c r="H3057" s="4" t="s">
        <v>83</v>
      </c>
      <c r="I3057" s="4" t="s">
        <v>67</v>
      </c>
      <c r="J3057" s="4">
        <v>21.3</v>
      </c>
      <c r="K3057" s="4">
        <v>12</v>
      </c>
    </row>
    <row r="3058" spans="1:11">
      <c r="A3058" s="4" t="s">
        <v>6003</v>
      </c>
      <c r="B3058" s="4">
        <v>2014</v>
      </c>
      <c r="C3058" s="24">
        <v>41614</v>
      </c>
      <c r="D3058" s="4" t="s">
        <v>5879</v>
      </c>
      <c r="E3058" s="4" t="s">
        <v>595</v>
      </c>
      <c r="F3058" s="4">
        <v>3</v>
      </c>
      <c r="G3058" s="4">
        <v>5</v>
      </c>
      <c r="H3058" s="4" t="s">
        <v>5967</v>
      </c>
      <c r="I3058" s="4" t="s">
        <v>5968</v>
      </c>
      <c r="J3058" s="4">
        <v>26.1</v>
      </c>
      <c r="K3058" s="4">
        <v>13</v>
      </c>
    </row>
    <row r="3059" spans="1:11">
      <c r="A3059" s="4" t="s">
        <v>6003</v>
      </c>
      <c r="B3059" s="4">
        <v>2014</v>
      </c>
      <c r="C3059" s="24">
        <v>41614</v>
      </c>
      <c r="D3059" s="4" t="s">
        <v>5879</v>
      </c>
      <c r="E3059" s="4" t="s">
        <v>595</v>
      </c>
      <c r="F3059" s="4">
        <v>3</v>
      </c>
      <c r="G3059" s="4">
        <v>6</v>
      </c>
      <c r="H3059" s="4" t="s">
        <v>5997</v>
      </c>
      <c r="I3059" s="4" t="s">
        <v>5998</v>
      </c>
      <c r="J3059" s="4">
        <v>21.6</v>
      </c>
      <c r="K3059" s="4">
        <v>15</v>
      </c>
    </row>
    <row r="3060" spans="1:11">
      <c r="A3060" s="4" t="s">
        <v>6003</v>
      </c>
      <c r="B3060" s="4">
        <v>2014</v>
      </c>
      <c r="C3060" s="24">
        <v>41614</v>
      </c>
      <c r="D3060" s="4" t="s">
        <v>5879</v>
      </c>
      <c r="E3060" s="4" t="s">
        <v>5868</v>
      </c>
      <c r="F3060" s="4">
        <v>1</v>
      </c>
      <c r="G3060" s="4">
        <v>1</v>
      </c>
      <c r="H3060" s="4" t="s">
        <v>5964</v>
      </c>
      <c r="I3060" s="4" t="s">
        <v>5965</v>
      </c>
      <c r="J3060" s="4">
        <v>25.5</v>
      </c>
      <c r="K3060" s="4">
        <v>6</v>
      </c>
    </row>
    <row r="3061" spans="1:11">
      <c r="A3061" s="4" t="s">
        <v>6003</v>
      </c>
      <c r="B3061" s="4">
        <v>2014</v>
      </c>
      <c r="C3061" s="24">
        <v>41614</v>
      </c>
      <c r="D3061" s="4" t="s">
        <v>5879</v>
      </c>
      <c r="E3061" s="4" t="s">
        <v>5868</v>
      </c>
      <c r="F3061" s="4">
        <v>1</v>
      </c>
      <c r="G3061" s="4">
        <v>2</v>
      </c>
      <c r="H3061" s="4" t="s">
        <v>5984</v>
      </c>
      <c r="I3061" s="4" t="s">
        <v>5942</v>
      </c>
      <c r="J3061" s="4">
        <v>23.9</v>
      </c>
      <c r="K3061" s="4">
        <v>7</v>
      </c>
    </row>
    <row r="3062" spans="1:11">
      <c r="A3062" s="4" t="s">
        <v>6003</v>
      </c>
      <c r="B3062" s="4">
        <v>2014</v>
      </c>
      <c r="C3062" s="24">
        <v>41614</v>
      </c>
      <c r="D3062" s="4" t="s">
        <v>5879</v>
      </c>
      <c r="E3062" s="4" t="s">
        <v>5868</v>
      </c>
      <c r="F3062" s="4">
        <v>1</v>
      </c>
      <c r="G3062" s="4">
        <v>3</v>
      </c>
      <c r="H3062" s="4" t="s">
        <v>83</v>
      </c>
      <c r="I3062" s="4" t="s">
        <v>67</v>
      </c>
      <c r="J3062" s="4">
        <v>21.3</v>
      </c>
      <c r="K3062" s="4">
        <v>12</v>
      </c>
    </row>
    <row r="3063" spans="1:11">
      <c r="A3063" s="4" t="s">
        <v>6003</v>
      </c>
      <c r="B3063" s="4">
        <v>2014</v>
      </c>
      <c r="C3063" s="24">
        <v>41614</v>
      </c>
      <c r="D3063" s="4" t="s">
        <v>5879</v>
      </c>
      <c r="E3063" s="4" t="s">
        <v>5868</v>
      </c>
      <c r="F3063" s="4">
        <v>1</v>
      </c>
      <c r="G3063" s="4">
        <v>4</v>
      </c>
      <c r="H3063" s="4" t="s">
        <v>6004</v>
      </c>
      <c r="I3063" s="4" t="s">
        <v>5980</v>
      </c>
      <c r="J3063" s="4">
        <v>22.3</v>
      </c>
      <c r="K3063" s="4">
        <v>13</v>
      </c>
    </row>
    <row r="3064" spans="1:11">
      <c r="A3064" s="4" t="s">
        <v>6003</v>
      </c>
      <c r="B3064" s="4">
        <v>2014</v>
      </c>
      <c r="C3064" s="24">
        <v>41614</v>
      </c>
      <c r="D3064" s="4" t="s">
        <v>5879</v>
      </c>
      <c r="E3064" s="4" t="s">
        <v>5868</v>
      </c>
      <c r="F3064" s="4">
        <v>1</v>
      </c>
      <c r="G3064" s="4">
        <v>9</v>
      </c>
      <c r="H3064" s="4" t="s">
        <v>5931</v>
      </c>
      <c r="I3064" s="4" t="s">
        <v>40</v>
      </c>
      <c r="J3064" s="4">
        <v>22.9</v>
      </c>
      <c r="K3064" s="4">
        <v>17</v>
      </c>
    </row>
    <row r="3065" spans="1:11">
      <c r="A3065" s="4" t="s">
        <v>6003</v>
      </c>
      <c r="B3065" s="4">
        <v>2014</v>
      </c>
      <c r="C3065" s="24">
        <v>41614</v>
      </c>
      <c r="D3065" s="4" t="s">
        <v>5879</v>
      </c>
      <c r="E3065" s="4" t="s">
        <v>5868</v>
      </c>
      <c r="F3065" s="4">
        <v>2</v>
      </c>
      <c r="G3065" s="4">
        <v>1</v>
      </c>
      <c r="H3065" s="4" t="s">
        <v>5966</v>
      </c>
      <c r="I3065" s="4" t="s">
        <v>25</v>
      </c>
      <c r="J3065" s="4">
        <v>22</v>
      </c>
      <c r="K3065" s="4">
        <v>3</v>
      </c>
    </row>
    <row r="3066" spans="1:11">
      <c r="A3066" s="4" t="s">
        <v>6003</v>
      </c>
      <c r="B3066" s="4">
        <v>2014</v>
      </c>
      <c r="C3066" s="24">
        <v>41614</v>
      </c>
      <c r="D3066" s="4" t="s">
        <v>5879</v>
      </c>
      <c r="E3066" s="4" t="s">
        <v>5868</v>
      </c>
      <c r="F3066" s="4">
        <v>2</v>
      </c>
      <c r="G3066" s="4">
        <v>2</v>
      </c>
      <c r="H3066" s="4" t="s">
        <v>43</v>
      </c>
      <c r="I3066" s="4" t="s">
        <v>44</v>
      </c>
      <c r="J3066" s="4">
        <v>21</v>
      </c>
      <c r="K3066" s="4">
        <v>9</v>
      </c>
    </row>
    <row r="3067" spans="1:11">
      <c r="A3067" s="4" t="s">
        <v>6003</v>
      </c>
      <c r="B3067" s="4">
        <v>2014</v>
      </c>
      <c r="C3067" s="24">
        <v>41614</v>
      </c>
      <c r="D3067" s="4" t="s">
        <v>5879</v>
      </c>
      <c r="E3067" s="4" t="s">
        <v>5868</v>
      </c>
      <c r="F3067" s="4">
        <v>2</v>
      </c>
      <c r="G3067" s="4">
        <v>3</v>
      </c>
      <c r="H3067" s="4" t="s">
        <v>5987</v>
      </c>
      <c r="I3067" s="4" t="s">
        <v>31</v>
      </c>
      <c r="J3067" s="4">
        <v>23.6</v>
      </c>
      <c r="K3067" s="4">
        <v>10</v>
      </c>
    </row>
    <row r="3068" spans="1:11">
      <c r="A3068" s="4" t="s">
        <v>6003</v>
      </c>
      <c r="B3068" s="4">
        <v>2014</v>
      </c>
      <c r="C3068" s="24">
        <v>41614</v>
      </c>
      <c r="D3068" s="4" t="s">
        <v>5879</v>
      </c>
      <c r="E3068" s="4" t="s">
        <v>5868</v>
      </c>
      <c r="F3068" s="4">
        <v>2</v>
      </c>
      <c r="G3068" s="4">
        <v>4</v>
      </c>
      <c r="H3068" s="4" t="s">
        <v>5967</v>
      </c>
      <c r="I3068" s="4" t="s">
        <v>5968</v>
      </c>
      <c r="J3068" s="4">
        <v>26.1</v>
      </c>
      <c r="K3068" s="4">
        <v>13</v>
      </c>
    </row>
    <row r="3069" spans="1:11">
      <c r="A3069" s="4" t="s">
        <v>6003</v>
      </c>
      <c r="B3069" s="4">
        <v>2014</v>
      </c>
      <c r="C3069" s="24">
        <v>41614</v>
      </c>
      <c r="D3069" s="4" t="s">
        <v>5879</v>
      </c>
      <c r="E3069" s="4" t="s">
        <v>5868</v>
      </c>
      <c r="F3069" s="4">
        <v>2</v>
      </c>
      <c r="G3069" s="4">
        <v>5</v>
      </c>
      <c r="H3069" s="4" t="s">
        <v>5997</v>
      </c>
      <c r="I3069" s="4" t="s">
        <v>5998</v>
      </c>
      <c r="J3069" s="4">
        <v>21.6</v>
      </c>
      <c r="K3069" s="4">
        <v>15</v>
      </c>
    </row>
    <row r="3070" spans="1:11">
      <c r="A3070" s="4" t="s">
        <v>6003</v>
      </c>
      <c r="B3070" s="4">
        <v>2014</v>
      </c>
      <c r="C3070" s="24">
        <v>41614</v>
      </c>
      <c r="D3070" s="4" t="s">
        <v>5879</v>
      </c>
      <c r="E3070" s="4" t="s">
        <v>5868</v>
      </c>
      <c r="F3070" s="4">
        <v>2</v>
      </c>
      <c r="G3070" s="4">
        <v>6</v>
      </c>
      <c r="H3070" s="4" t="s">
        <v>167</v>
      </c>
      <c r="I3070" s="4" t="s">
        <v>121</v>
      </c>
      <c r="J3070" s="4">
        <v>21</v>
      </c>
      <c r="K3070" s="4">
        <v>16</v>
      </c>
    </row>
    <row r="3071" spans="1:11">
      <c r="A3071" s="4" t="s">
        <v>6003</v>
      </c>
      <c r="B3071" s="4">
        <v>2014</v>
      </c>
      <c r="C3071" s="24">
        <v>41614</v>
      </c>
      <c r="D3071" s="4" t="s">
        <v>5879</v>
      </c>
      <c r="E3071" s="4" t="s">
        <v>5869</v>
      </c>
      <c r="F3071" s="4">
        <v>1</v>
      </c>
      <c r="G3071" s="4">
        <v>1</v>
      </c>
      <c r="H3071" s="4" t="s">
        <v>5964</v>
      </c>
      <c r="I3071" s="4" t="s">
        <v>5965</v>
      </c>
      <c r="J3071" s="4">
        <v>25.5</v>
      </c>
      <c r="K3071" s="4">
        <v>6</v>
      </c>
    </row>
    <row r="3072" spans="1:11">
      <c r="A3072" s="4" t="s">
        <v>6003</v>
      </c>
      <c r="B3072" s="4">
        <v>2014</v>
      </c>
      <c r="C3072" s="24">
        <v>41614</v>
      </c>
      <c r="D3072" s="4" t="s">
        <v>5879</v>
      </c>
      <c r="E3072" s="4" t="s">
        <v>5869</v>
      </c>
      <c r="F3072" s="4">
        <v>1</v>
      </c>
      <c r="G3072" s="4">
        <v>2</v>
      </c>
      <c r="H3072" s="4" t="s">
        <v>80</v>
      </c>
      <c r="I3072" s="4" t="s">
        <v>65</v>
      </c>
      <c r="J3072" s="4">
        <v>26.6</v>
      </c>
      <c r="K3072" s="4">
        <v>2</v>
      </c>
    </row>
    <row r="3073" spans="1:11">
      <c r="A3073" s="4" t="s">
        <v>6003</v>
      </c>
      <c r="B3073" s="4">
        <v>2014</v>
      </c>
      <c r="C3073" s="24">
        <v>41614</v>
      </c>
      <c r="D3073" s="4" t="s">
        <v>5879</v>
      </c>
      <c r="E3073" s="4" t="s">
        <v>5869</v>
      </c>
      <c r="F3073" s="4">
        <v>1</v>
      </c>
      <c r="G3073" s="4">
        <v>3</v>
      </c>
      <c r="H3073" s="4" t="s">
        <v>142</v>
      </c>
      <c r="I3073" s="4" t="s">
        <v>61</v>
      </c>
      <c r="J3073" s="4">
        <v>21.4</v>
      </c>
      <c r="K3073" s="4">
        <v>5</v>
      </c>
    </row>
    <row r="3074" spans="1:11">
      <c r="A3074" s="4" t="s">
        <v>6003</v>
      </c>
      <c r="B3074" s="4">
        <v>2014</v>
      </c>
      <c r="C3074" s="24">
        <v>41614</v>
      </c>
      <c r="D3074" s="4" t="s">
        <v>5879</v>
      </c>
      <c r="E3074" s="4" t="s">
        <v>5869</v>
      </c>
      <c r="F3074" s="4">
        <v>1</v>
      </c>
      <c r="G3074" s="4">
        <v>4</v>
      </c>
      <c r="H3074" s="4" t="s">
        <v>119</v>
      </c>
      <c r="I3074" s="4" t="s">
        <v>21</v>
      </c>
      <c r="J3074" s="4">
        <v>22.7</v>
      </c>
      <c r="K3074" s="4">
        <v>11</v>
      </c>
    </row>
    <row r="3075" spans="1:11">
      <c r="A3075" s="4" t="s">
        <v>6003</v>
      </c>
      <c r="B3075" s="4">
        <v>2014</v>
      </c>
      <c r="C3075" s="24">
        <v>41614</v>
      </c>
      <c r="D3075" s="4" t="s">
        <v>5879</v>
      </c>
      <c r="E3075" s="4" t="s">
        <v>5869</v>
      </c>
      <c r="F3075" s="4">
        <v>1</v>
      </c>
      <c r="G3075" s="4">
        <v>5</v>
      </c>
      <c r="H3075" s="4" t="s">
        <v>43</v>
      </c>
      <c r="I3075" s="4" t="s">
        <v>44</v>
      </c>
      <c r="J3075" s="4">
        <v>21</v>
      </c>
      <c r="K3075" s="4">
        <v>9</v>
      </c>
    </row>
    <row r="3076" spans="1:11">
      <c r="A3076" s="4" t="s">
        <v>6003</v>
      </c>
      <c r="B3076" s="4">
        <v>2014</v>
      </c>
      <c r="C3076" s="24">
        <v>41614</v>
      </c>
      <c r="D3076" s="4" t="s">
        <v>5879</v>
      </c>
      <c r="E3076" s="4" t="s">
        <v>5869</v>
      </c>
      <c r="F3076" s="4">
        <v>1</v>
      </c>
      <c r="G3076" s="4">
        <v>6</v>
      </c>
      <c r="H3076" s="4" t="s">
        <v>83</v>
      </c>
      <c r="I3076" s="4" t="s">
        <v>67</v>
      </c>
      <c r="J3076" s="4">
        <v>21.3</v>
      </c>
      <c r="K3076" s="4">
        <v>12</v>
      </c>
    </row>
    <row r="3077" spans="1:11">
      <c r="A3077" s="4" t="s">
        <v>6003</v>
      </c>
      <c r="B3077" s="4">
        <v>2014</v>
      </c>
      <c r="C3077" s="24">
        <v>41614</v>
      </c>
      <c r="D3077" s="4" t="s">
        <v>5879</v>
      </c>
      <c r="E3077" s="4" t="s">
        <v>5869</v>
      </c>
      <c r="F3077" s="4">
        <v>2</v>
      </c>
      <c r="G3077" s="4">
        <v>1</v>
      </c>
      <c r="H3077" s="4" t="s">
        <v>5930</v>
      </c>
      <c r="I3077" s="4" t="s">
        <v>15</v>
      </c>
      <c r="J3077" s="4">
        <v>23.1</v>
      </c>
      <c r="K3077" s="4">
        <v>1</v>
      </c>
    </row>
    <row r="3078" spans="1:11">
      <c r="A3078" s="4" t="s">
        <v>6003</v>
      </c>
      <c r="B3078" s="4">
        <v>2014</v>
      </c>
      <c r="C3078" s="24">
        <v>41614</v>
      </c>
      <c r="D3078" s="4" t="s">
        <v>5879</v>
      </c>
      <c r="E3078" s="4" t="s">
        <v>5869</v>
      </c>
      <c r="F3078" s="4">
        <v>2</v>
      </c>
      <c r="G3078" s="4">
        <v>2</v>
      </c>
      <c r="H3078" s="4" t="s">
        <v>5966</v>
      </c>
      <c r="I3078" s="4" t="s">
        <v>25</v>
      </c>
      <c r="J3078" s="4">
        <v>22</v>
      </c>
      <c r="K3078" s="4">
        <v>3</v>
      </c>
    </row>
    <row r="3079" spans="1:11">
      <c r="A3079" s="4" t="s">
        <v>6003</v>
      </c>
      <c r="B3079" s="4">
        <v>2014</v>
      </c>
      <c r="C3079" s="24">
        <v>41614</v>
      </c>
      <c r="D3079" s="4" t="s">
        <v>5879</v>
      </c>
      <c r="E3079" s="4" t="s">
        <v>5869</v>
      </c>
      <c r="F3079" s="4">
        <v>2</v>
      </c>
      <c r="G3079" s="4">
        <v>3</v>
      </c>
      <c r="H3079" s="4" t="s">
        <v>170</v>
      </c>
      <c r="I3079" s="4" t="s">
        <v>59</v>
      </c>
      <c r="J3079" s="4">
        <v>24.7</v>
      </c>
      <c r="K3079" s="4">
        <v>4</v>
      </c>
    </row>
    <row r="3080" spans="1:11">
      <c r="A3080" s="4" t="s">
        <v>6003</v>
      </c>
      <c r="B3080" s="4">
        <v>2014</v>
      </c>
      <c r="C3080" s="24">
        <v>41614</v>
      </c>
      <c r="D3080" s="4" t="s">
        <v>5879</v>
      </c>
      <c r="E3080" s="4" t="s">
        <v>5869</v>
      </c>
      <c r="F3080" s="4">
        <v>2</v>
      </c>
      <c r="G3080" s="4">
        <v>4</v>
      </c>
      <c r="H3080" s="4" t="s">
        <v>5987</v>
      </c>
      <c r="I3080" s="4" t="s">
        <v>31</v>
      </c>
      <c r="J3080" s="4">
        <v>23.6</v>
      </c>
      <c r="K3080" s="4">
        <v>10</v>
      </c>
    </row>
    <row r="3081" spans="1:11">
      <c r="A3081" s="4" t="s">
        <v>6003</v>
      </c>
      <c r="B3081" s="4">
        <v>2014</v>
      </c>
      <c r="C3081" s="24">
        <v>41614</v>
      </c>
      <c r="D3081" s="4" t="s">
        <v>5879</v>
      </c>
      <c r="E3081" s="4" t="s">
        <v>5869</v>
      </c>
      <c r="F3081" s="4">
        <v>2</v>
      </c>
      <c r="G3081" s="4">
        <v>5</v>
      </c>
      <c r="H3081" s="4" t="s">
        <v>135</v>
      </c>
      <c r="I3081" s="4" t="s">
        <v>36</v>
      </c>
      <c r="J3081" s="4">
        <v>23</v>
      </c>
      <c r="K3081" s="4">
        <v>8</v>
      </c>
    </row>
    <row r="3082" spans="1:11">
      <c r="A3082" s="4" t="s">
        <v>6003</v>
      </c>
      <c r="B3082" s="4">
        <v>2014</v>
      </c>
      <c r="C3082" s="24">
        <v>41614</v>
      </c>
      <c r="D3082" s="4" t="s">
        <v>5879</v>
      </c>
      <c r="E3082" s="4" t="s">
        <v>5869</v>
      </c>
      <c r="F3082" s="4">
        <v>2</v>
      </c>
      <c r="G3082" s="4">
        <v>6</v>
      </c>
      <c r="H3082" s="4" t="s">
        <v>5984</v>
      </c>
      <c r="I3082" s="4" t="s">
        <v>5942</v>
      </c>
      <c r="J3082" s="4">
        <v>23.9</v>
      </c>
      <c r="K3082" s="4">
        <v>7</v>
      </c>
    </row>
    <row r="3083" spans="1:11">
      <c r="A3083" s="4" t="s">
        <v>6003</v>
      </c>
      <c r="B3083" s="4">
        <v>2014</v>
      </c>
      <c r="C3083" s="24">
        <v>41614</v>
      </c>
      <c r="D3083" s="4" t="s">
        <v>5879</v>
      </c>
      <c r="E3083" s="4" t="s">
        <v>383</v>
      </c>
      <c r="F3083" s="4">
        <v>1</v>
      </c>
      <c r="G3083" s="4">
        <v>1</v>
      </c>
      <c r="H3083" s="4" t="s">
        <v>5930</v>
      </c>
      <c r="I3083" s="4" t="s">
        <v>15</v>
      </c>
      <c r="J3083" s="4">
        <v>23.1</v>
      </c>
      <c r="K3083" s="4">
        <v>1</v>
      </c>
    </row>
    <row r="3084" spans="1:11">
      <c r="A3084" s="4" t="s">
        <v>6003</v>
      </c>
      <c r="B3084" s="4">
        <v>2014</v>
      </c>
      <c r="C3084" s="24">
        <v>41614</v>
      </c>
      <c r="D3084" s="4" t="s">
        <v>5879</v>
      </c>
      <c r="E3084" s="4" t="s">
        <v>383</v>
      </c>
      <c r="F3084" s="4">
        <v>1</v>
      </c>
      <c r="G3084" s="4">
        <v>2</v>
      </c>
      <c r="H3084" s="4" t="s">
        <v>80</v>
      </c>
      <c r="I3084" s="4" t="s">
        <v>65</v>
      </c>
      <c r="J3084" s="4">
        <v>26.6</v>
      </c>
      <c r="K3084" s="4">
        <v>2</v>
      </c>
    </row>
    <row r="3085" spans="1:11">
      <c r="A3085" s="4" t="s">
        <v>6003</v>
      </c>
      <c r="B3085" s="4">
        <v>2014</v>
      </c>
      <c r="C3085" s="24">
        <v>41614</v>
      </c>
      <c r="D3085" s="4" t="s">
        <v>5879</v>
      </c>
      <c r="E3085" s="4" t="s">
        <v>383</v>
      </c>
      <c r="F3085" s="4">
        <v>1</v>
      </c>
      <c r="G3085" s="4">
        <v>3</v>
      </c>
      <c r="H3085" s="4" t="s">
        <v>5966</v>
      </c>
      <c r="I3085" s="4" t="s">
        <v>25</v>
      </c>
      <c r="J3085" s="4">
        <v>22</v>
      </c>
      <c r="K3085" s="4">
        <v>3</v>
      </c>
    </row>
    <row r="3086" spans="1:11">
      <c r="A3086" s="4" t="s">
        <v>6003</v>
      </c>
      <c r="B3086" s="4">
        <v>2014</v>
      </c>
      <c r="C3086" s="24">
        <v>41614</v>
      </c>
      <c r="D3086" s="4" t="s">
        <v>5879</v>
      </c>
      <c r="E3086" s="4" t="s">
        <v>383</v>
      </c>
      <c r="F3086" s="4">
        <v>1</v>
      </c>
      <c r="G3086" s="4">
        <v>4</v>
      </c>
      <c r="H3086" s="4" t="s">
        <v>170</v>
      </c>
      <c r="I3086" s="4" t="s">
        <v>59</v>
      </c>
      <c r="J3086" s="4">
        <v>24.7</v>
      </c>
      <c r="K3086" s="4">
        <v>4</v>
      </c>
    </row>
    <row r="3087" spans="1:11">
      <c r="A3087" s="4" t="s">
        <v>6003</v>
      </c>
      <c r="B3087" s="4">
        <v>2014</v>
      </c>
      <c r="C3087" s="24">
        <v>41614</v>
      </c>
      <c r="D3087" s="4" t="s">
        <v>5879</v>
      </c>
      <c r="E3087" s="4" t="s">
        <v>383</v>
      </c>
      <c r="F3087" s="4">
        <v>1</v>
      </c>
      <c r="G3087" s="4">
        <v>5</v>
      </c>
      <c r="H3087" s="4" t="s">
        <v>142</v>
      </c>
      <c r="I3087" s="4" t="s">
        <v>61</v>
      </c>
      <c r="J3087" s="4">
        <v>21.4</v>
      </c>
      <c r="K3087" s="4">
        <v>5</v>
      </c>
    </row>
    <row r="3088" spans="1:11">
      <c r="A3088" s="4" t="s">
        <v>6003</v>
      </c>
      <c r="B3088" s="4">
        <v>2014</v>
      </c>
      <c r="C3088" s="24">
        <v>41614</v>
      </c>
      <c r="D3088" s="4" t="s">
        <v>5879</v>
      </c>
      <c r="E3088" s="4" t="s">
        <v>383</v>
      </c>
      <c r="F3088" s="4">
        <v>1</v>
      </c>
      <c r="G3088" s="4">
        <v>6</v>
      </c>
      <c r="H3088" s="4" t="s">
        <v>5964</v>
      </c>
      <c r="I3088" s="4" t="s">
        <v>5965</v>
      </c>
      <c r="J3088" s="4">
        <v>25.5</v>
      </c>
      <c r="K3088" s="4">
        <v>6</v>
      </c>
    </row>
    <row r="3089" spans="1:11">
      <c r="A3089" s="4" t="s">
        <v>6003</v>
      </c>
      <c r="B3089" s="4">
        <v>2014</v>
      </c>
      <c r="C3089" s="24">
        <v>41614</v>
      </c>
      <c r="D3089" s="4" t="s">
        <v>5879</v>
      </c>
      <c r="E3089" s="4" t="s">
        <v>383</v>
      </c>
      <c r="F3089" s="4">
        <v>2</v>
      </c>
      <c r="G3089" s="4">
        <v>1</v>
      </c>
      <c r="H3089" s="4" t="s">
        <v>5984</v>
      </c>
      <c r="I3089" s="4" t="s">
        <v>5942</v>
      </c>
      <c r="J3089" s="4">
        <v>23.9</v>
      </c>
      <c r="K3089" s="4">
        <v>7</v>
      </c>
    </row>
    <row r="3090" spans="1:11">
      <c r="A3090" s="4" t="s">
        <v>6003</v>
      </c>
      <c r="B3090" s="4">
        <v>2014</v>
      </c>
      <c r="C3090" s="24">
        <v>41614</v>
      </c>
      <c r="D3090" s="4" t="s">
        <v>5879</v>
      </c>
      <c r="E3090" s="4" t="s">
        <v>383</v>
      </c>
      <c r="F3090" s="4">
        <v>2</v>
      </c>
      <c r="G3090" s="4">
        <v>2</v>
      </c>
      <c r="H3090" s="4" t="s">
        <v>135</v>
      </c>
      <c r="I3090" s="4" t="s">
        <v>36</v>
      </c>
      <c r="J3090" s="4">
        <v>23</v>
      </c>
      <c r="K3090" s="4">
        <v>8</v>
      </c>
    </row>
    <row r="3091" spans="1:11">
      <c r="A3091" s="4" t="s">
        <v>6003</v>
      </c>
      <c r="B3091" s="4">
        <v>2014</v>
      </c>
      <c r="C3091" s="24">
        <v>41614</v>
      </c>
      <c r="D3091" s="4" t="s">
        <v>5879</v>
      </c>
      <c r="E3091" s="4" t="s">
        <v>383</v>
      </c>
      <c r="F3091" s="4">
        <v>2</v>
      </c>
      <c r="G3091" s="4">
        <v>3</v>
      </c>
      <c r="H3091" s="4" t="s">
        <v>43</v>
      </c>
      <c r="I3091" s="4" t="s">
        <v>44</v>
      </c>
      <c r="J3091" s="4">
        <v>21</v>
      </c>
      <c r="K3091" s="4">
        <v>9</v>
      </c>
    </row>
    <row r="3092" spans="1:11">
      <c r="A3092" s="4" t="s">
        <v>6003</v>
      </c>
      <c r="B3092" s="4">
        <v>2014</v>
      </c>
      <c r="C3092" s="24">
        <v>41614</v>
      </c>
      <c r="D3092" s="4" t="s">
        <v>5879</v>
      </c>
      <c r="E3092" s="4" t="s">
        <v>383</v>
      </c>
      <c r="F3092" s="4">
        <v>2</v>
      </c>
      <c r="G3092" s="4">
        <v>4</v>
      </c>
      <c r="H3092" s="4" t="s">
        <v>5987</v>
      </c>
      <c r="I3092" s="4" t="s">
        <v>31</v>
      </c>
      <c r="J3092" s="4">
        <v>23.6</v>
      </c>
      <c r="K3092" s="4">
        <v>10</v>
      </c>
    </row>
    <row r="3093" spans="1:11">
      <c r="A3093" s="4" t="s">
        <v>6003</v>
      </c>
      <c r="B3093" s="4">
        <v>2014</v>
      </c>
      <c r="C3093" s="24">
        <v>41614</v>
      </c>
      <c r="D3093" s="4" t="s">
        <v>5879</v>
      </c>
      <c r="E3093" s="4" t="s">
        <v>383</v>
      </c>
      <c r="F3093" s="4">
        <v>2</v>
      </c>
      <c r="G3093" s="4">
        <v>5</v>
      </c>
      <c r="H3093" s="4" t="s">
        <v>119</v>
      </c>
      <c r="I3093" s="4" t="s">
        <v>21</v>
      </c>
      <c r="J3093" s="4">
        <v>22.7</v>
      </c>
      <c r="K3093" s="4">
        <v>11</v>
      </c>
    </row>
    <row r="3094" spans="1:11">
      <c r="A3094" s="4" t="s">
        <v>6003</v>
      </c>
      <c r="B3094" s="4">
        <v>2014</v>
      </c>
      <c r="C3094" s="24">
        <v>41614</v>
      </c>
      <c r="D3094" s="4" t="s">
        <v>5879</v>
      </c>
      <c r="E3094" s="4" t="s">
        <v>383</v>
      </c>
      <c r="F3094" s="4">
        <v>2</v>
      </c>
      <c r="G3094" s="4">
        <v>6</v>
      </c>
      <c r="H3094" s="4" t="s">
        <v>83</v>
      </c>
      <c r="I3094" s="4" t="s">
        <v>67</v>
      </c>
      <c r="J3094" s="4">
        <v>21.3</v>
      </c>
      <c r="K3094" s="4">
        <v>12</v>
      </c>
    </row>
    <row r="3095" spans="1:11">
      <c r="A3095" s="4" t="s">
        <v>5944</v>
      </c>
      <c r="B3095" s="4">
        <v>2014</v>
      </c>
      <c r="C3095" s="24">
        <v>41581</v>
      </c>
      <c r="D3095" s="4" t="s">
        <v>5879</v>
      </c>
      <c r="E3095" s="4" t="s">
        <v>595</v>
      </c>
      <c r="F3095" s="4">
        <v>1</v>
      </c>
      <c r="G3095" s="4">
        <v>1</v>
      </c>
      <c r="H3095" s="4" t="s">
        <v>5966</v>
      </c>
      <c r="I3095" s="4" t="s">
        <v>25</v>
      </c>
      <c r="J3095" s="4">
        <v>21.9</v>
      </c>
      <c r="K3095" s="4">
        <v>2</v>
      </c>
    </row>
    <row r="3096" spans="1:11">
      <c r="A3096" s="4" t="s">
        <v>5944</v>
      </c>
      <c r="B3096" s="4">
        <v>2014</v>
      </c>
      <c r="C3096" s="24">
        <v>41581</v>
      </c>
      <c r="D3096" s="4" t="s">
        <v>5879</v>
      </c>
      <c r="E3096" s="4" t="s">
        <v>595</v>
      </c>
      <c r="F3096" s="4">
        <v>1</v>
      </c>
      <c r="G3096" s="4">
        <v>2</v>
      </c>
      <c r="H3096" s="4" t="s">
        <v>135</v>
      </c>
      <c r="I3096" s="4" t="s">
        <v>36</v>
      </c>
      <c r="J3096" s="4">
        <v>22.9</v>
      </c>
      <c r="K3096" s="4">
        <v>5</v>
      </c>
    </row>
    <row r="3097" spans="1:11">
      <c r="A3097" s="4" t="s">
        <v>5944</v>
      </c>
      <c r="B3097" s="4">
        <v>2014</v>
      </c>
      <c r="C3097" s="24">
        <v>41581</v>
      </c>
      <c r="D3097" s="4" t="s">
        <v>5879</v>
      </c>
      <c r="E3097" s="4" t="s">
        <v>595</v>
      </c>
      <c r="F3097" s="4">
        <v>1</v>
      </c>
      <c r="G3097" s="4">
        <v>3</v>
      </c>
      <c r="H3097" s="4" t="s">
        <v>5987</v>
      </c>
      <c r="I3097" s="4" t="s">
        <v>31</v>
      </c>
      <c r="J3097" s="4">
        <v>23.5</v>
      </c>
      <c r="K3097" s="4">
        <v>10</v>
      </c>
    </row>
    <row r="3098" spans="1:11">
      <c r="A3098" s="4" t="s">
        <v>5944</v>
      </c>
      <c r="B3098" s="4">
        <v>2014</v>
      </c>
      <c r="C3098" s="24">
        <v>41581</v>
      </c>
      <c r="D3098" s="4" t="s">
        <v>5879</v>
      </c>
      <c r="E3098" s="4" t="s">
        <v>595</v>
      </c>
      <c r="F3098" s="4">
        <v>1</v>
      </c>
      <c r="G3098" s="4">
        <v>4</v>
      </c>
      <c r="H3098" s="4" t="s">
        <v>43</v>
      </c>
      <c r="I3098" s="4" t="s">
        <v>44</v>
      </c>
      <c r="J3098" s="4">
        <v>20.9</v>
      </c>
      <c r="K3098" s="4">
        <v>17</v>
      </c>
    </row>
    <row r="3099" spans="1:11">
      <c r="A3099" s="4" t="s">
        <v>5944</v>
      </c>
      <c r="B3099" s="4">
        <v>2014</v>
      </c>
      <c r="C3099" s="24">
        <v>41581</v>
      </c>
      <c r="D3099" s="4" t="s">
        <v>5879</v>
      </c>
      <c r="E3099" s="4" t="s">
        <v>595</v>
      </c>
      <c r="F3099" s="4">
        <v>1</v>
      </c>
      <c r="G3099" s="4">
        <v>5</v>
      </c>
      <c r="H3099" s="4" t="s">
        <v>78</v>
      </c>
      <c r="I3099" s="4" t="s">
        <v>19</v>
      </c>
      <c r="J3099" s="4">
        <v>22.5</v>
      </c>
      <c r="K3099" s="4">
        <v>13</v>
      </c>
    </row>
    <row r="3100" spans="1:11">
      <c r="A3100" s="4" t="s">
        <v>5944</v>
      </c>
      <c r="B3100" s="4">
        <v>2014</v>
      </c>
      <c r="C3100" s="24">
        <v>41581</v>
      </c>
      <c r="D3100" s="4" t="s">
        <v>5879</v>
      </c>
      <c r="E3100" s="4" t="s">
        <v>595</v>
      </c>
      <c r="F3100" s="4">
        <v>2</v>
      </c>
      <c r="G3100" s="4">
        <v>1</v>
      </c>
      <c r="H3100" s="4" t="s">
        <v>5917</v>
      </c>
      <c r="I3100" s="4" t="s">
        <v>17</v>
      </c>
      <c r="J3100" s="4">
        <v>25.6</v>
      </c>
      <c r="K3100" s="4">
        <v>3</v>
      </c>
    </row>
    <row r="3101" spans="1:11">
      <c r="A3101" s="4" t="s">
        <v>5944</v>
      </c>
      <c r="B3101" s="4">
        <v>2014</v>
      </c>
      <c r="C3101" s="24">
        <v>41581</v>
      </c>
      <c r="D3101" s="4" t="s">
        <v>5879</v>
      </c>
      <c r="E3101" s="4" t="s">
        <v>595</v>
      </c>
      <c r="F3101" s="4">
        <v>2</v>
      </c>
      <c r="G3101" s="4">
        <v>2</v>
      </c>
      <c r="H3101" s="4" t="s">
        <v>170</v>
      </c>
      <c r="I3101" s="4" t="s">
        <v>59</v>
      </c>
      <c r="J3101" s="4">
        <v>24.6</v>
      </c>
      <c r="K3101" s="4">
        <v>6</v>
      </c>
    </row>
    <row r="3102" spans="1:11">
      <c r="A3102" s="4" t="s">
        <v>5944</v>
      </c>
      <c r="B3102" s="4">
        <v>2014</v>
      </c>
      <c r="C3102" s="24">
        <v>41581</v>
      </c>
      <c r="D3102" s="4" t="s">
        <v>5879</v>
      </c>
      <c r="E3102" s="4" t="s">
        <v>595</v>
      </c>
      <c r="F3102" s="4">
        <v>2</v>
      </c>
      <c r="G3102" s="4">
        <v>3</v>
      </c>
      <c r="H3102" s="4" t="s">
        <v>80</v>
      </c>
      <c r="I3102" s="4" t="s">
        <v>65</v>
      </c>
      <c r="J3102" s="4">
        <v>26.5</v>
      </c>
      <c r="K3102" s="4">
        <v>4</v>
      </c>
    </row>
    <row r="3103" spans="1:11">
      <c r="A3103" s="4" t="s">
        <v>5944</v>
      </c>
      <c r="B3103" s="4">
        <v>2014</v>
      </c>
      <c r="C3103" s="24">
        <v>41581</v>
      </c>
      <c r="D3103" s="4" t="s">
        <v>5879</v>
      </c>
      <c r="E3103" s="4" t="s">
        <v>595</v>
      </c>
      <c r="F3103" s="4">
        <v>2</v>
      </c>
      <c r="G3103" s="4">
        <v>4</v>
      </c>
      <c r="H3103" s="4" t="s">
        <v>5931</v>
      </c>
      <c r="I3103" s="4" t="s">
        <v>40</v>
      </c>
      <c r="J3103" s="4">
        <v>22.8</v>
      </c>
      <c r="K3103" s="4">
        <v>13</v>
      </c>
    </row>
    <row r="3104" spans="1:11">
      <c r="A3104" s="4" t="s">
        <v>5944</v>
      </c>
      <c r="B3104" s="4">
        <v>2014</v>
      </c>
      <c r="C3104" s="24">
        <v>41581</v>
      </c>
      <c r="D3104" s="4" t="s">
        <v>5879</v>
      </c>
      <c r="E3104" s="4" t="s">
        <v>595</v>
      </c>
      <c r="F3104" s="4">
        <v>2</v>
      </c>
      <c r="G3104" s="4">
        <v>5</v>
      </c>
      <c r="H3104" s="4" t="s">
        <v>6005</v>
      </c>
      <c r="I3104" s="4" t="s">
        <v>5942</v>
      </c>
      <c r="J3104" s="4">
        <v>26.7</v>
      </c>
      <c r="K3104" s="4">
        <v>12</v>
      </c>
    </row>
    <row r="3105" spans="1:11">
      <c r="A3105" s="4" t="s">
        <v>5944</v>
      </c>
      <c r="B3105" s="4">
        <v>2014</v>
      </c>
      <c r="C3105" s="24">
        <v>41581</v>
      </c>
      <c r="D3105" s="4" t="s">
        <v>5879</v>
      </c>
      <c r="E3105" s="4" t="s">
        <v>595</v>
      </c>
      <c r="F3105" s="4">
        <v>2</v>
      </c>
      <c r="G3105" s="4">
        <v>6</v>
      </c>
      <c r="H3105" s="4" t="s">
        <v>6006</v>
      </c>
      <c r="I3105" s="4" t="s">
        <v>6007</v>
      </c>
      <c r="J3105" s="4">
        <v>21.7</v>
      </c>
      <c r="K3105" s="4">
        <v>15</v>
      </c>
    </row>
    <row r="3106" spans="1:11">
      <c r="A3106" s="4" t="s">
        <v>5944</v>
      </c>
      <c r="B3106" s="4">
        <v>2014</v>
      </c>
      <c r="C3106" s="24">
        <v>41581</v>
      </c>
      <c r="D3106" s="4" t="s">
        <v>5879</v>
      </c>
      <c r="E3106" s="4" t="s">
        <v>595</v>
      </c>
      <c r="F3106" s="4">
        <v>3</v>
      </c>
      <c r="G3106" s="4">
        <v>1</v>
      </c>
      <c r="H3106" s="4" t="s">
        <v>5930</v>
      </c>
      <c r="I3106" s="4" t="s">
        <v>15</v>
      </c>
      <c r="J3106" s="4">
        <v>23</v>
      </c>
      <c r="K3106" s="4">
        <v>1</v>
      </c>
    </row>
    <row r="3107" spans="1:11">
      <c r="A3107" s="4" t="s">
        <v>5944</v>
      </c>
      <c r="B3107" s="4">
        <v>2014</v>
      </c>
      <c r="C3107" s="24">
        <v>41581</v>
      </c>
      <c r="D3107" s="4" t="s">
        <v>5879</v>
      </c>
      <c r="E3107" s="4" t="s">
        <v>595</v>
      </c>
      <c r="F3107" s="4">
        <v>3</v>
      </c>
      <c r="G3107" s="4">
        <v>2</v>
      </c>
      <c r="H3107" s="4" t="s">
        <v>5984</v>
      </c>
      <c r="I3107" s="4" t="s">
        <v>6008</v>
      </c>
      <c r="J3107" s="4">
        <v>23.8</v>
      </c>
      <c r="K3107" s="4">
        <v>8</v>
      </c>
    </row>
    <row r="3108" spans="1:11">
      <c r="A3108" s="4" t="s">
        <v>5944</v>
      </c>
      <c r="B3108" s="4">
        <v>2014</v>
      </c>
      <c r="C3108" s="24">
        <v>41581</v>
      </c>
      <c r="D3108" s="4" t="s">
        <v>5879</v>
      </c>
      <c r="E3108" s="4" t="s">
        <v>595</v>
      </c>
      <c r="F3108" s="4">
        <v>3</v>
      </c>
      <c r="G3108" s="4">
        <v>3</v>
      </c>
      <c r="H3108" s="4" t="s">
        <v>60</v>
      </c>
      <c r="I3108" s="4" t="s">
        <v>61</v>
      </c>
      <c r="J3108" s="4">
        <v>25.3</v>
      </c>
      <c r="K3108" s="4">
        <v>11</v>
      </c>
    </row>
    <row r="3109" spans="1:11">
      <c r="A3109" s="4" t="s">
        <v>5944</v>
      </c>
      <c r="B3109" s="4">
        <v>2014</v>
      </c>
      <c r="C3109" s="24">
        <v>41581</v>
      </c>
      <c r="D3109" s="4" t="s">
        <v>5879</v>
      </c>
      <c r="E3109" s="4" t="s">
        <v>595</v>
      </c>
      <c r="F3109" s="4">
        <v>3</v>
      </c>
      <c r="G3109" s="4">
        <v>4</v>
      </c>
      <c r="H3109" s="4" t="s">
        <v>6009</v>
      </c>
      <c r="I3109" s="4" t="s">
        <v>5947</v>
      </c>
      <c r="J3109" s="4">
        <v>25</v>
      </c>
      <c r="K3109" s="4">
        <v>9</v>
      </c>
    </row>
    <row r="3110" spans="1:11">
      <c r="A3110" s="4" t="s">
        <v>5944</v>
      </c>
      <c r="B3110" s="4">
        <v>2014</v>
      </c>
      <c r="C3110" s="24">
        <v>41581</v>
      </c>
      <c r="D3110" s="4" t="s">
        <v>5879</v>
      </c>
      <c r="E3110" s="4" t="s">
        <v>595</v>
      </c>
      <c r="F3110" s="4">
        <v>3</v>
      </c>
      <c r="G3110" s="4">
        <v>5</v>
      </c>
      <c r="H3110" s="4" t="s">
        <v>5961</v>
      </c>
      <c r="I3110" s="4" t="s">
        <v>36</v>
      </c>
      <c r="J3110" s="4">
        <v>30.1</v>
      </c>
      <c r="K3110" s="4">
        <v>7</v>
      </c>
    </row>
    <row r="3111" spans="1:11">
      <c r="A3111" s="4" t="s">
        <v>5944</v>
      </c>
      <c r="B3111" s="4">
        <v>2014</v>
      </c>
      <c r="C3111" s="24">
        <v>41581</v>
      </c>
      <c r="D3111" s="4" t="s">
        <v>5879</v>
      </c>
      <c r="E3111" s="4" t="s">
        <v>595</v>
      </c>
      <c r="F3111" s="4">
        <v>3</v>
      </c>
      <c r="G3111" s="4">
        <v>6</v>
      </c>
      <c r="H3111" s="4" t="s">
        <v>6010</v>
      </c>
      <c r="I3111" s="4" t="s">
        <v>61</v>
      </c>
      <c r="J3111" s="4">
        <v>19</v>
      </c>
      <c r="K3111" s="4">
        <v>15</v>
      </c>
    </row>
    <row r="3112" spans="1:11">
      <c r="A3112" s="4" t="s">
        <v>5944</v>
      </c>
      <c r="B3112" s="4">
        <v>2014</v>
      </c>
      <c r="C3112" s="24">
        <v>41581</v>
      </c>
      <c r="D3112" s="4" t="s">
        <v>5879</v>
      </c>
      <c r="E3112" s="4" t="s">
        <v>5868</v>
      </c>
      <c r="F3112" s="4">
        <v>1</v>
      </c>
      <c r="G3112" s="4">
        <v>1</v>
      </c>
      <c r="H3112" s="4" t="s">
        <v>5987</v>
      </c>
      <c r="I3112" s="4" t="s">
        <v>31</v>
      </c>
      <c r="J3112" s="4">
        <v>23.5</v>
      </c>
      <c r="K3112" s="4">
        <v>10</v>
      </c>
    </row>
    <row r="3113" spans="1:11">
      <c r="A3113" s="4" t="s">
        <v>5944</v>
      </c>
      <c r="B3113" s="4">
        <v>2014</v>
      </c>
      <c r="C3113" s="24">
        <v>41581</v>
      </c>
      <c r="D3113" s="4" t="s">
        <v>5879</v>
      </c>
      <c r="E3113" s="4" t="s">
        <v>5868</v>
      </c>
      <c r="F3113" s="4">
        <v>1</v>
      </c>
      <c r="G3113" s="4">
        <v>2</v>
      </c>
      <c r="H3113" s="4" t="s">
        <v>6009</v>
      </c>
      <c r="I3113" s="4" t="s">
        <v>5947</v>
      </c>
      <c r="J3113" s="4">
        <v>25</v>
      </c>
      <c r="K3113" s="4">
        <v>9</v>
      </c>
    </row>
    <row r="3114" spans="1:11">
      <c r="A3114" s="4" t="s">
        <v>5944</v>
      </c>
      <c r="B3114" s="4">
        <v>2014</v>
      </c>
      <c r="C3114" s="24">
        <v>41581</v>
      </c>
      <c r="D3114" s="4" t="s">
        <v>5879</v>
      </c>
      <c r="E3114" s="4" t="s">
        <v>5868</v>
      </c>
      <c r="F3114" s="4">
        <v>1</v>
      </c>
      <c r="G3114" s="4">
        <v>3</v>
      </c>
      <c r="H3114" s="4" t="s">
        <v>6005</v>
      </c>
      <c r="I3114" s="4" t="s">
        <v>5942</v>
      </c>
      <c r="J3114" s="4">
        <v>26.7</v>
      </c>
      <c r="K3114" s="4">
        <v>12</v>
      </c>
    </row>
    <row r="3115" spans="1:11">
      <c r="A3115" s="4" t="s">
        <v>5944</v>
      </c>
      <c r="B3115" s="4">
        <v>2014</v>
      </c>
      <c r="C3115" s="24">
        <v>41581</v>
      </c>
      <c r="D3115" s="4" t="s">
        <v>5879</v>
      </c>
      <c r="E3115" s="4" t="s">
        <v>5868</v>
      </c>
      <c r="F3115" s="4">
        <v>1</v>
      </c>
      <c r="G3115" s="4">
        <v>4</v>
      </c>
      <c r="H3115" s="4" t="s">
        <v>5931</v>
      </c>
      <c r="I3115" s="4" t="s">
        <v>40</v>
      </c>
      <c r="J3115" s="4">
        <v>22.8</v>
      </c>
      <c r="K3115" s="4">
        <v>13</v>
      </c>
    </row>
    <row r="3116" spans="1:11">
      <c r="A3116" s="4" t="s">
        <v>5944</v>
      </c>
      <c r="B3116" s="4">
        <v>2014</v>
      </c>
      <c r="C3116" s="24">
        <v>41581</v>
      </c>
      <c r="D3116" s="4" t="s">
        <v>5879</v>
      </c>
      <c r="E3116" s="4" t="s">
        <v>5868</v>
      </c>
      <c r="F3116" s="4">
        <v>1</v>
      </c>
      <c r="G3116" s="4">
        <v>5</v>
      </c>
      <c r="H3116" s="4" t="s">
        <v>6010</v>
      </c>
      <c r="I3116" s="4" t="s">
        <v>61</v>
      </c>
      <c r="J3116" s="4">
        <v>19</v>
      </c>
      <c r="K3116" s="4">
        <v>15</v>
      </c>
    </row>
    <row r="3117" spans="1:11">
      <c r="A3117" s="4" t="s">
        <v>5944</v>
      </c>
      <c r="B3117" s="4">
        <v>2014</v>
      </c>
      <c r="C3117" s="24">
        <v>41581</v>
      </c>
      <c r="D3117" s="4" t="s">
        <v>5879</v>
      </c>
      <c r="E3117" s="4" t="s">
        <v>5868</v>
      </c>
      <c r="F3117" s="4">
        <v>2</v>
      </c>
      <c r="G3117" s="4">
        <v>1</v>
      </c>
      <c r="H3117" s="4" t="s">
        <v>5961</v>
      </c>
      <c r="I3117" s="4" t="s">
        <v>36</v>
      </c>
      <c r="J3117" s="4">
        <v>30.1</v>
      </c>
      <c r="K3117" s="4">
        <v>7</v>
      </c>
    </row>
    <row r="3118" spans="1:11">
      <c r="A3118" s="4" t="s">
        <v>5944</v>
      </c>
      <c r="B3118" s="4">
        <v>2014</v>
      </c>
      <c r="C3118" s="24">
        <v>41581</v>
      </c>
      <c r="D3118" s="4" t="s">
        <v>5879</v>
      </c>
      <c r="E3118" s="4" t="s">
        <v>5868</v>
      </c>
      <c r="F3118" s="4">
        <v>2</v>
      </c>
      <c r="G3118" s="4">
        <v>2</v>
      </c>
      <c r="H3118" s="4" t="s">
        <v>60</v>
      </c>
      <c r="I3118" s="4" t="s">
        <v>61</v>
      </c>
      <c r="J3118" s="4">
        <v>25.3</v>
      </c>
      <c r="K3118" s="4">
        <v>11</v>
      </c>
    </row>
    <row r="3119" spans="1:11">
      <c r="A3119" s="4" t="s">
        <v>5944</v>
      </c>
      <c r="B3119" s="4">
        <v>2014</v>
      </c>
      <c r="C3119" s="24">
        <v>41581</v>
      </c>
      <c r="D3119" s="4" t="s">
        <v>5879</v>
      </c>
      <c r="E3119" s="4" t="s">
        <v>5868</v>
      </c>
      <c r="F3119" s="4">
        <v>2</v>
      </c>
      <c r="G3119" s="4">
        <v>3</v>
      </c>
      <c r="H3119" s="4" t="s">
        <v>80</v>
      </c>
      <c r="I3119" s="4" t="s">
        <v>65</v>
      </c>
      <c r="J3119" s="4">
        <v>26.5</v>
      </c>
      <c r="K3119" s="4">
        <v>4</v>
      </c>
    </row>
    <row r="3120" spans="1:11">
      <c r="A3120" s="4" t="s">
        <v>5944</v>
      </c>
      <c r="B3120" s="4">
        <v>2014</v>
      </c>
      <c r="C3120" s="24">
        <v>41581</v>
      </c>
      <c r="D3120" s="4" t="s">
        <v>5879</v>
      </c>
      <c r="E3120" s="4" t="s">
        <v>5868</v>
      </c>
      <c r="F3120" s="4">
        <v>2</v>
      </c>
      <c r="G3120" s="4">
        <v>4</v>
      </c>
      <c r="H3120" s="4" t="s">
        <v>78</v>
      </c>
      <c r="I3120" s="4" t="s">
        <v>19</v>
      </c>
      <c r="J3120" s="4">
        <v>22.5</v>
      </c>
      <c r="K3120" s="4">
        <v>13</v>
      </c>
    </row>
    <row r="3121" spans="1:11">
      <c r="A3121" s="4" t="s">
        <v>5944</v>
      </c>
      <c r="B3121" s="4">
        <v>2014</v>
      </c>
      <c r="C3121" s="24">
        <v>41581</v>
      </c>
      <c r="D3121" s="4" t="s">
        <v>5879</v>
      </c>
      <c r="E3121" s="4" t="s">
        <v>5868</v>
      </c>
      <c r="F3121" s="4">
        <v>2</v>
      </c>
      <c r="G3121" s="4">
        <v>5</v>
      </c>
      <c r="H3121" s="4" t="s">
        <v>6006</v>
      </c>
      <c r="I3121" s="4" t="s">
        <v>6007</v>
      </c>
      <c r="J3121" s="4">
        <v>21.7</v>
      </c>
      <c r="K3121" s="4">
        <v>15</v>
      </c>
    </row>
    <row r="3122" spans="1:11">
      <c r="A3122" s="4" t="s">
        <v>5944</v>
      </c>
      <c r="B3122" s="4">
        <v>2014</v>
      </c>
      <c r="C3122" s="24">
        <v>41581</v>
      </c>
      <c r="D3122" s="4" t="s">
        <v>5879</v>
      </c>
      <c r="E3122" s="4" t="s">
        <v>5868</v>
      </c>
      <c r="F3122" s="4">
        <v>2</v>
      </c>
      <c r="G3122" s="4">
        <v>6</v>
      </c>
      <c r="H3122" s="4" t="s">
        <v>43</v>
      </c>
      <c r="I3122" s="4" t="s">
        <v>44</v>
      </c>
      <c r="J3122" s="4">
        <v>20.9</v>
      </c>
      <c r="K3122" s="4">
        <v>17</v>
      </c>
    </row>
    <row r="3123" spans="1:11">
      <c r="A3123" s="4" t="s">
        <v>5944</v>
      </c>
      <c r="B3123" s="4">
        <v>2014</v>
      </c>
      <c r="C3123" s="24">
        <v>41581</v>
      </c>
      <c r="D3123" s="4" t="s">
        <v>5879</v>
      </c>
      <c r="E3123" s="4" t="s">
        <v>5869</v>
      </c>
      <c r="F3123" s="4">
        <v>1</v>
      </c>
      <c r="G3123" s="4">
        <v>1</v>
      </c>
      <c r="H3123" s="4" t="s">
        <v>5966</v>
      </c>
      <c r="I3123" s="4" t="s">
        <v>25</v>
      </c>
      <c r="J3123" s="4">
        <v>21.9</v>
      </c>
      <c r="K3123" s="4">
        <v>2</v>
      </c>
    </row>
    <row r="3124" spans="1:11">
      <c r="A3124" s="4" t="s">
        <v>5944</v>
      </c>
      <c r="B3124" s="4">
        <v>2014</v>
      </c>
      <c r="C3124" s="24">
        <v>41581</v>
      </c>
      <c r="D3124" s="4" t="s">
        <v>5879</v>
      </c>
      <c r="E3124" s="4" t="s">
        <v>5869</v>
      </c>
      <c r="F3124" s="4">
        <v>1</v>
      </c>
      <c r="G3124" s="4">
        <v>2</v>
      </c>
      <c r="H3124" s="4" t="s">
        <v>80</v>
      </c>
      <c r="I3124" s="4" t="s">
        <v>65</v>
      </c>
      <c r="J3124" s="4">
        <v>26.5</v>
      </c>
      <c r="K3124" s="4">
        <v>4</v>
      </c>
    </row>
    <row r="3125" spans="1:11">
      <c r="A3125" s="4" t="s">
        <v>5944</v>
      </c>
      <c r="B3125" s="4">
        <v>2014</v>
      </c>
      <c r="C3125" s="24">
        <v>41581</v>
      </c>
      <c r="D3125" s="4" t="s">
        <v>5879</v>
      </c>
      <c r="E3125" s="4" t="s">
        <v>5869</v>
      </c>
      <c r="F3125" s="4">
        <v>1</v>
      </c>
      <c r="G3125" s="4">
        <v>3</v>
      </c>
      <c r="H3125" s="4" t="s">
        <v>170</v>
      </c>
      <c r="I3125" s="4" t="s">
        <v>59</v>
      </c>
      <c r="J3125" s="4">
        <v>24.6</v>
      </c>
      <c r="K3125" s="4">
        <v>6</v>
      </c>
    </row>
    <row r="3126" spans="1:11">
      <c r="A3126" s="4" t="s">
        <v>5944</v>
      </c>
      <c r="B3126" s="4">
        <v>2014</v>
      </c>
      <c r="C3126" s="24">
        <v>41581</v>
      </c>
      <c r="D3126" s="4" t="s">
        <v>5879</v>
      </c>
      <c r="E3126" s="4" t="s">
        <v>5869</v>
      </c>
      <c r="F3126" s="4">
        <v>1</v>
      </c>
      <c r="G3126" s="4">
        <v>4</v>
      </c>
      <c r="H3126" s="4" t="s">
        <v>5961</v>
      </c>
      <c r="I3126" s="4" t="s">
        <v>36</v>
      </c>
      <c r="J3126" s="4">
        <v>30.1</v>
      </c>
      <c r="K3126" s="4">
        <v>7</v>
      </c>
    </row>
    <row r="3127" spans="1:11">
      <c r="A3127" s="4" t="s">
        <v>5944</v>
      </c>
      <c r="B3127" s="4">
        <v>2014</v>
      </c>
      <c r="C3127" s="24">
        <v>41581</v>
      </c>
      <c r="D3127" s="4" t="s">
        <v>5879</v>
      </c>
      <c r="E3127" s="4" t="s">
        <v>5869</v>
      </c>
      <c r="F3127" s="4">
        <v>1</v>
      </c>
      <c r="G3127" s="4">
        <v>5</v>
      </c>
      <c r="H3127" s="4" t="s">
        <v>5984</v>
      </c>
      <c r="I3127" s="4" t="s">
        <v>6008</v>
      </c>
      <c r="J3127" s="4">
        <v>23.8</v>
      </c>
      <c r="K3127" s="4">
        <v>8</v>
      </c>
    </row>
    <row r="3128" spans="1:11">
      <c r="A3128" s="4" t="s">
        <v>5944</v>
      </c>
      <c r="B3128" s="4">
        <v>2014</v>
      </c>
      <c r="C3128" s="24">
        <v>41581</v>
      </c>
      <c r="D3128" s="4" t="s">
        <v>5879</v>
      </c>
      <c r="E3128" s="4" t="s">
        <v>5869</v>
      </c>
      <c r="F3128" s="4">
        <v>1</v>
      </c>
      <c r="G3128" s="4">
        <v>6</v>
      </c>
      <c r="H3128" s="4" t="s">
        <v>6009</v>
      </c>
      <c r="I3128" s="4" t="s">
        <v>5947</v>
      </c>
      <c r="J3128" s="4">
        <v>25</v>
      </c>
      <c r="K3128" s="4">
        <v>9</v>
      </c>
    </row>
    <row r="3129" spans="1:11">
      <c r="A3129" s="4" t="s">
        <v>5944</v>
      </c>
      <c r="B3129" s="4">
        <v>2014</v>
      </c>
      <c r="C3129" s="24">
        <v>41581</v>
      </c>
      <c r="D3129" s="4" t="s">
        <v>5879</v>
      </c>
      <c r="E3129" s="4" t="s">
        <v>5869</v>
      </c>
      <c r="F3129" s="4">
        <v>2</v>
      </c>
      <c r="G3129" s="4">
        <v>1</v>
      </c>
      <c r="H3129" s="4" t="s">
        <v>135</v>
      </c>
      <c r="I3129" s="4" t="s">
        <v>36</v>
      </c>
      <c r="J3129" s="4">
        <v>22.9</v>
      </c>
      <c r="K3129" s="4">
        <v>5</v>
      </c>
    </row>
    <row r="3130" spans="1:11">
      <c r="A3130" s="4" t="s">
        <v>5944</v>
      </c>
      <c r="B3130" s="4">
        <v>2014</v>
      </c>
      <c r="C3130" s="24">
        <v>41581</v>
      </c>
      <c r="D3130" s="4" t="s">
        <v>5879</v>
      </c>
      <c r="E3130" s="4" t="s">
        <v>5869</v>
      </c>
      <c r="F3130" s="4">
        <v>2</v>
      </c>
      <c r="G3130" s="4">
        <v>2</v>
      </c>
      <c r="H3130" s="4" t="s">
        <v>5930</v>
      </c>
      <c r="I3130" s="4" t="s">
        <v>15</v>
      </c>
      <c r="J3130" s="4">
        <v>23</v>
      </c>
      <c r="K3130" s="4">
        <v>1</v>
      </c>
    </row>
    <row r="3131" spans="1:11">
      <c r="A3131" s="4" t="s">
        <v>5944</v>
      </c>
      <c r="B3131" s="4">
        <v>2014</v>
      </c>
      <c r="C3131" s="24">
        <v>41581</v>
      </c>
      <c r="D3131" s="4" t="s">
        <v>5879</v>
      </c>
      <c r="E3131" s="4" t="s">
        <v>5869</v>
      </c>
      <c r="F3131" s="4">
        <v>2</v>
      </c>
      <c r="G3131" s="4">
        <v>3</v>
      </c>
      <c r="H3131" s="4" t="s">
        <v>5917</v>
      </c>
      <c r="I3131" s="4" t="s">
        <v>17</v>
      </c>
      <c r="J3131" s="4">
        <v>25.6</v>
      </c>
      <c r="K3131" s="4">
        <v>3</v>
      </c>
    </row>
    <row r="3132" spans="1:11">
      <c r="A3132" s="4" t="s">
        <v>5944</v>
      </c>
      <c r="B3132" s="4">
        <v>2014</v>
      </c>
      <c r="C3132" s="24">
        <v>41581</v>
      </c>
      <c r="D3132" s="4" t="s">
        <v>5879</v>
      </c>
      <c r="E3132" s="4" t="s">
        <v>5869</v>
      </c>
      <c r="F3132" s="4">
        <v>2</v>
      </c>
      <c r="G3132" s="4">
        <v>4</v>
      </c>
      <c r="H3132" s="4" t="s">
        <v>6005</v>
      </c>
      <c r="I3132" s="4" t="s">
        <v>5942</v>
      </c>
      <c r="J3132" s="4">
        <v>26.7</v>
      </c>
      <c r="K3132" s="4">
        <v>12</v>
      </c>
    </row>
    <row r="3133" spans="1:11">
      <c r="A3133" s="4" t="s">
        <v>5944</v>
      </c>
      <c r="B3133" s="4">
        <v>2014</v>
      </c>
      <c r="C3133" s="24">
        <v>41581</v>
      </c>
      <c r="D3133" s="4" t="s">
        <v>5879</v>
      </c>
      <c r="E3133" s="4" t="s">
        <v>5869</v>
      </c>
      <c r="F3133" s="4">
        <v>2</v>
      </c>
      <c r="G3133" s="4">
        <v>5</v>
      </c>
      <c r="H3133" s="4" t="s">
        <v>60</v>
      </c>
      <c r="I3133" s="4" t="s">
        <v>61</v>
      </c>
      <c r="J3133" s="4">
        <v>25.3</v>
      </c>
      <c r="K3133" s="4">
        <v>11</v>
      </c>
    </row>
    <row r="3134" spans="1:11">
      <c r="A3134" s="4" t="s">
        <v>5944</v>
      </c>
      <c r="B3134" s="4">
        <v>2014</v>
      </c>
      <c r="C3134" s="24">
        <v>41581</v>
      </c>
      <c r="D3134" s="4" t="s">
        <v>5879</v>
      </c>
      <c r="E3134" s="4" t="s">
        <v>5869</v>
      </c>
      <c r="F3134" s="4">
        <v>2</v>
      </c>
      <c r="G3134" s="4">
        <v>6</v>
      </c>
      <c r="H3134" s="4" t="s">
        <v>5987</v>
      </c>
      <c r="I3134" s="4" t="s">
        <v>31</v>
      </c>
      <c r="J3134" s="4">
        <v>23.5</v>
      </c>
      <c r="K3134" s="4">
        <v>10</v>
      </c>
    </row>
    <row r="3135" spans="1:11">
      <c r="A3135" s="4" t="s">
        <v>5944</v>
      </c>
      <c r="B3135" s="4">
        <v>2014</v>
      </c>
      <c r="C3135" s="24">
        <v>41581</v>
      </c>
      <c r="D3135" s="4" t="s">
        <v>5879</v>
      </c>
      <c r="E3135" s="4" t="s">
        <v>383</v>
      </c>
      <c r="F3135" s="4">
        <v>1</v>
      </c>
      <c r="G3135" s="4">
        <v>1</v>
      </c>
      <c r="H3135" s="4" t="s">
        <v>5930</v>
      </c>
      <c r="I3135" s="4" t="s">
        <v>15</v>
      </c>
      <c r="J3135" s="4">
        <v>23</v>
      </c>
      <c r="K3135" s="4">
        <v>1</v>
      </c>
    </row>
    <row r="3136" spans="1:11">
      <c r="A3136" s="4" t="s">
        <v>5944</v>
      </c>
      <c r="B3136" s="4">
        <v>2014</v>
      </c>
      <c r="C3136" s="24">
        <v>41581</v>
      </c>
      <c r="D3136" s="4" t="s">
        <v>5879</v>
      </c>
      <c r="E3136" s="4" t="s">
        <v>383</v>
      </c>
      <c r="F3136" s="4">
        <v>1</v>
      </c>
      <c r="G3136" s="4">
        <v>2</v>
      </c>
      <c r="H3136" s="4" t="s">
        <v>5966</v>
      </c>
      <c r="I3136" s="4" t="s">
        <v>25</v>
      </c>
      <c r="J3136" s="4">
        <v>21.9</v>
      </c>
      <c r="K3136" s="4">
        <v>2</v>
      </c>
    </row>
    <row r="3137" spans="1:11">
      <c r="A3137" s="4" t="s">
        <v>5944</v>
      </c>
      <c r="B3137" s="4">
        <v>2014</v>
      </c>
      <c r="C3137" s="24">
        <v>41581</v>
      </c>
      <c r="D3137" s="4" t="s">
        <v>5879</v>
      </c>
      <c r="E3137" s="4" t="s">
        <v>383</v>
      </c>
      <c r="F3137" s="4">
        <v>1</v>
      </c>
      <c r="G3137" s="4">
        <v>3</v>
      </c>
      <c r="H3137" s="4" t="s">
        <v>5917</v>
      </c>
      <c r="I3137" s="4" t="s">
        <v>17</v>
      </c>
      <c r="J3137" s="4">
        <v>25.6</v>
      </c>
      <c r="K3137" s="4">
        <v>3</v>
      </c>
    </row>
    <row r="3138" spans="1:11">
      <c r="A3138" s="4" t="s">
        <v>5944</v>
      </c>
      <c r="B3138" s="4">
        <v>2014</v>
      </c>
      <c r="C3138" s="24">
        <v>41581</v>
      </c>
      <c r="D3138" s="4" t="s">
        <v>5879</v>
      </c>
      <c r="E3138" s="4" t="s">
        <v>383</v>
      </c>
      <c r="F3138" s="4">
        <v>1</v>
      </c>
      <c r="G3138" s="4">
        <v>4</v>
      </c>
      <c r="H3138" s="4" t="s">
        <v>80</v>
      </c>
      <c r="I3138" s="4" t="s">
        <v>65</v>
      </c>
      <c r="J3138" s="4">
        <v>26.5</v>
      </c>
      <c r="K3138" s="4">
        <v>4</v>
      </c>
    </row>
    <row r="3139" spans="1:11">
      <c r="A3139" s="4" t="s">
        <v>5944</v>
      </c>
      <c r="B3139" s="4">
        <v>2014</v>
      </c>
      <c r="C3139" s="24">
        <v>41581</v>
      </c>
      <c r="D3139" s="4" t="s">
        <v>5879</v>
      </c>
      <c r="E3139" s="4" t="s">
        <v>383</v>
      </c>
      <c r="F3139" s="4">
        <v>1</v>
      </c>
      <c r="G3139" s="4">
        <v>5</v>
      </c>
      <c r="H3139" s="4" t="s">
        <v>135</v>
      </c>
      <c r="I3139" s="4" t="s">
        <v>36</v>
      </c>
      <c r="J3139" s="4">
        <v>22.9</v>
      </c>
      <c r="K3139" s="4">
        <v>5</v>
      </c>
    </row>
    <row r="3140" spans="1:11">
      <c r="A3140" s="4" t="s">
        <v>5944</v>
      </c>
      <c r="B3140" s="4">
        <v>2014</v>
      </c>
      <c r="C3140" s="24">
        <v>41581</v>
      </c>
      <c r="D3140" s="4" t="s">
        <v>5879</v>
      </c>
      <c r="E3140" s="4" t="s">
        <v>383</v>
      </c>
      <c r="F3140" s="4">
        <v>1</v>
      </c>
      <c r="G3140" s="4">
        <v>6</v>
      </c>
      <c r="H3140" s="4" t="s">
        <v>170</v>
      </c>
      <c r="I3140" s="4" t="s">
        <v>59</v>
      </c>
      <c r="J3140" s="4">
        <v>24.6</v>
      </c>
      <c r="K3140" s="4">
        <v>6</v>
      </c>
    </row>
    <row r="3141" spans="1:11">
      <c r="A3141" s="4" t="s">
        <v>5944</v>
      </c>
      <c r="B3141" s="4">
        <v>2014</v>
      </c>
      <c r="C3141" s="24">
        <v>41581</v>
      </c>
      <c r="D3141" s="4" t="s">
        <v>5879</v>
      </c>
      <c r="E3141" s="4" t="s">
        <v>383</v>
      </c>
      <c r="F3141" s="4">
        <v>2</v>
      </c>
      <c r="G3141" s="4">
        <v>1</v>
      </c>
      <c r="H3141" s="4" t="s">
        <v>5961</v>
      </c>
      <c r="I3141" s="4" t="s">
        <v>36</v>
      </c>
      <c r="J3141" s="4">
        <v>30.1</v>
      </c>
      <c r="K3141" s="4">
        <v>7</v>
      </c>
    </row>
    <row r="3142" spans="1:11">
      <c r="A3142" s="4" t="s">
        <v>5944</v>
      </c>
      <c r="B3142" s="4">
        <v>2014</v>
      </c>
      <c r="C3142" s="24">
        <v>41581</v>
      </c>
      <c r="D3142" s="4" t="s">
        <v>5879</v>
      </c>
      <c r="E3142" s="4" t="s">
        <v>383</v>
      </c>
      <c r="F3142" s="4">
        <v>2</v>
      </c>
      <c r="G3142" s="4">
        <v>2</v>
      </c>
      <c r="H3142" s="4" t="s">
        <v>5984</v>
      </c>
      <c r="I3142" s="4" t="s">
        <v>6008</v>
      </c>
      <c r="J3142" s="4">
        <v>23.8</v>
      </c>
      <c r="K3142" s="4">
        <v>8</v>
      </c>
    </row>
    <row r="3143" spans="1:11">
      <c r="A3143" s="4" t="s">
        <v>5944</v>
      </c>
      <c r="B3143" s="4">
        <v>2014</v>
      </c>
      <c r="C3143" s="24">
        <v>41581</v>
      </c>
      <c r="D3143" s="4" t="s">
        <v>5879</v>
      </c>
      <c r="E3143" s="4" t="s">
        <v>383</v>
      </c>
      <c r="F3143" s="4">
        <v>2</v>
      </c>
      <c r="G3143" s="4">
        <v>3</v>
      </c>
      <c r="H3143" s="4" t="s">
        <v>6009</v>
      </c>
      <c r="I3143" s="4" t="s">
        <v>5947</v>
      </c>
      <c r="J3143" s="4">
        <v>25</v>
      </c>
      <c r="K3143" s="4">
        <v>9</v>
      </c>
    </row>
    <row r="3144" spans="1:11">
      <c r="A3144" s="4" t="s">
        <v>5944</v>
      </c>
      <c r="B3144" s="4">
        <v>2014</v>
      </c>
      <c r="C3144" s="24">
        <v>41581</v>
      </c>
      <c r="D3144" s="4" t="s">
        <v>5879</v>
      </c>
      <c r="E3144" s="4" t="s">
        <v>383</v>
      </c>
      <c r="F3144" s="4">
        <v>2</v>
      </c>
      <c r="G3144" s="4">
        <v>4</v>
      </c>
      <c r="H3144" s="4" t="s">
        <v>5987</v>
      </c>
      <c r="I3144" s="4" t="s">
        <v>31</v>
      </c>
      <c r="J3144" s="4">
        <v>23.5</v>
      </c>
      <c r="K3144" s="4">
        <v>10</v>
      </c>
    </row>
    <row r="3145" spans="1:11">
      <c r="A3145" s="4" t="s">
        <v>5944</v>
      </c>
      <c r="B3145" s="4">
        <v>2014</v>
      </c>
      <c r="C3145" s="24">
        <v>41581</v>
      </c>
      <c r="D3145" s="4" t="s">
        <v>5879</v>
      </c>
      <c r="E3145" s="4" t="s">
        <v>383</v>
      </c>
      <c r="F3145" s="4">
        <v>2</v>
      </c>
      <c r="G3145" s="4">
        <v>5</v>
      </c>
      <c r="H3145" s="4" t="s">
        <v>60</v>
      </c>
      <c r="I3145" s="4" t="s">
        <v>61</v>
      </c>
      <c r="J3145" s="4">
        <v>25.3</v>
      </c>
      <c r="K3145" s="4">
        <v>11</v>
      </c>
    </row>
    <row r="3146" spans="1:11">
      <c r="A3146" s="4" t="s">
        <v>5944</v>
      </c>
      <c r="B3146" s="4">
        <v>2014</v>
      </c>
      <c r="C3146" s="24">
        <v>41581</v>
      </c>
      <c r="D3146" s="4" t="s">
        <v>5879</v>
      </c>
      <c r="E3146" s="4" t="s">
        <v>383</v>
      </c>
      <c r="F3146" s="4">
        <v>2</v>
      </c>
      <c r="G3146" s="4">
        <v>6</v>
      </c>
      <c r="H3146" s="4" t="s">
        <v>6005</v>
      </c>
      <c r="I3146" s="4" t="s">
        <v>5942</v>
      </c>
      <c r="J3146" s="4">
        <v>26.7</v>
      </c>
      <c r="K3146" s="4">
        <v>12</v>
      </c>
    </row>
    <row r="3147" spans="1:11">
      <c r="A3147" s="4" t="s">
        <v>173</v>
      </c>
      <c r="B3147" s="4">
        <v>2013</v>
      </c>
      <c r="C3147" s="24">
        <v>41329</v>
      </c>
      <c r="D3147" s="4" t="s">
        <v>5867</v>
      </c>
      <c r="E3147" s="4" t="s">
        <v>595</v>
      </c>
      <c r="F3147" s="4">
        <v>1</v>
      </c>
      <c r="G3147" s="4">
        <v>1</v>
      </c>
      <c r="H3147" s="4" t="s">
        <v>5966</v>
      </c>
      <c r="I3147" s="4" t="s">
        <v>25</v>
      </c>
      <c r="J3147" s="4">
        <v>21.2</v>
      </c>
      <c r="K3147" s="4">
        <v>1</v>
      </c>
    </row>
    <row r="3148" spans="1:11">
      <c r="A3148" s="4" t="s">
        <v>173</v>
      </c>
      <c r="B3148" s="4">
        <v>2013</v>
      </c>
      <c r="C3148" s="24">
        <v>41329</v>
      </c>
      <c r="D3148" s="4" t="s">
        <v>5867</v>
      </c>
      <c r="E3148" s="4" t="s">
        <v>595</v>
      </c>
      <c r="F3148" s="4">
        <v>1</v>
      </c>
      <c r="G3148" s="4">
        <v>2</v>
      </c>
      <c r="H3148" s="4" t="s">
        <v>167</v>
      </c>
      <c r="I3148" s="4" t="s">
        <v>121</v>
      </c>
      <c r="J3148" s="4">
        <v>20.2</v>
      </c>
      <c r="K3148" s="4">
        <v>8</v>
      </c>
    </row>
    <row r="3149" spans="1:11">
      <c r="A3149" s="4" t="s">
        <v>173</v>
      </c>
      <c r="B3149" s="4">
        <v>2013</v>
      </c>
      <c r="C3149" s="24">
        <v>41329</v>
      </c>
      <c r="D3149" s="4" t="s">
        <v>5867</v>
      </c>
      <c r="E3149" s="4" t="s">
        <v>595</v>
      </c>
      <c r="F3149" s="4">
        <v>1</v>
      </c>
      <c r="G3149" s="4">
        <v>3</v>
      </c>
      <c r="H3149" s="4" t="s">
        <v>119</v>
      </c>
      <c r="I3149" s="4" t="s">
        <v>21</v>
      </c>
      <c r="J3149" s="4">
        <v>21.9</v>
      </c>
      <c r="K3149" s="4">
        <v>5</v>
      </c>
    </row>
    <row r="3150" spans="1:11">
      <c r="A3150" s="4" t="s">
        <v>173</v>
      </c>
      <c r="B3150" s="4">
        <v>2013</v>
      </c>
      <c r="C3150" s="24">
        <v>41329</v>
      </c>
      <c r="D3150" s="4" t="s">
        <v>5867</v>
      </c>
      <c r="E3150" s="4" t="s">
        <v>595</v>
      </c>
      <c r="F3150" s="4">
        <v>1</v>
      </c>
      <c r="G3150" s="4">
        <v>4</v>
      </c>
      <c r="H3150" s="4" t="s">
        <v>5962</v>
      </c>
      <c r="I3150" s="4" t="s">
        <v>5947</v>
      </c>
      <c r="J3150" s="4">
        <v>26.3</v>
      </c>
      <c r="K3150" s="4">
        <v>2</v>
      </c>
    </row>
    <row r="3151" spans="1:11">
      <c r="A3151" s="4" t="s">
        <v>173</v>
      </c>
      <c r="B3151" s="4">
        <v>2013</v>
      </c>
      <c r="C3151" s="24">
        <v>41329</v>
      </c>
      <c r="D3151" s="4" t="s">
        <v>5867</v>
      </c>
      <c r="E3151" s="4" t="s">
        <v>595</v>
      </c>
      <c r="F3151" s="4">
        <v>1</v>
      </c>
      <c r="G3151" s="4">
        <v>5</v>
      </c>
      <c r="H3151" s="4" t="s">
        <v>43</v>
      </c>
      <c r="I3151" s="4" t="s">
        <v>44</v>
      </c>
      <c r="J3151" s="4">
        <v>20.2</v>
      </c>
      <c r="K3151" s="4">
        <v>14</v>
      </c>
    </row>
    <row r="3152" spans="1:11">
      <c r="A3152" s="4" t="s">
        <v>173</v>
      </c>
      <c r="B3152" s="4">
        <v>2013</v>
      </c>
      <c r="C3152" s="24">
        <v>41329</v>
      </c>
      <c r="D3152" s="4" t="s">
        <v>5867</v>
      </c>
      <c r="E3152" s="4" t="s">
        <v>595</v>
      </c>
      <c r="F3152" s="4">
        <v>2</v>
      </c>
      <c r="G3152" s="4">
        <v>1</v>
      </c>
      <c r="H3152" s="4" t="s">
        <v>5930</v>
      </c>
      <c r="I3152" s="4" t="s">
        <v>15</v>
      </c>
      <c r="J3152" s="4">
        <v>22.3</v>
      </c>
      <c r="K3152" s="4">
        <v>6</v>
      </c>
    </row>
    <row r="3153" spans="1:11">
      <c r="A3153" s="4" t="s">
        <v>173</v>
      </c>
      <c r="B3153" s="4">
        <v>2013</v>
      </c>
      <c r="C3153" s="24">
        <v>41329</v>
      </c>
      <c r="D3153" s="4" t="s">
        <v>5867</v>
      </c>
      <c r="E3153" s="4" t="s">
        <v>595</v>
      </c>
      <c r="F3153" s="4">
        <v>2</v>
      </c>
      <c r="G3153" s="4">
        <v>2</v>
      </c>
      <c r="H3153" s="4" t="s">
        <v>542</v>
      </c>
      <c r="I3153" s="4" t="s">
        <v>36</v>
      </c>
      <c r="J3153" s="4">
        <v>25.1</v>
      </c>
      <c r="K3153" s="4">
        <v>11</v>
      </c>
    </row>
    <row r="3154" spans="1:11">
      <c r="A3154" s="4" t="s">
        <v>173</v>
      </c>
      <c r="B3154" s="4">
        <v>2013</v>
      </c>
      <c r="C3154" s="24">
        <v>41329</v>
      </c>
      <c r="D3154" s="4" t="s">
        <v>5867</v>
      </c>
      <c r="E3154" s="4" t="s">
        <v>595</v>
      </c>
      <c r="F3154" s="4">
        <v>2</v>
      </c>
      <c r="G3154" s="4">
        <v>3</v>
      </c>
      <c r="H3154" s="4" t="s">
        <v>547</v>
      </c>
      <c r="I3154" s="4" t="s">
        <v>5978</v>
      </c>
      <c r="J3154" s="4">
        <v>19.399999999999999</v>
      </c>
      <c r="K3154" s="4">
        <v>12</v>
      </c>
    </row>
    <row r="3155" spans="1:11">
      <c r="A3155" s="4" t="s">
        <v>173</v>
      </c>
      <c r="B3155" s="4">
        <v>2013</v>
      </c>
      <c r="C3155" s="24">
        <v>41329</v>
      </c>
      <c r="D3155" s="4" t="s">
        <v>5867</v>
      </c>
      <c r="E3155" s="4" t="s">
        <v>595</v>
      </c>
      <c r="F3155" s="4">
        <v>2</v>
      </c>
      <c r="G3155" s="4">
        <v>4</v>
      </c>
      <c r="H3155" s="4" t="s">
        <v>5917</v>
      </c>
      <c r="I3155" s="4" t="s">
        <v>17</v>
      </c>
      <c r="J3155" s="4">
        <v>24.9</v>
      </c>
      <c r="K3155" s="4">
        <v>7</v>
      </c>
    </row>
    <row r="3156" spans="1:11">
      <c r="A3156" s="4" t="s">
        <v>173</v>
      </c>
      <c r="B3156" s="4">
        <v>2013</v>
      </c>
      <c r="C3156" s="24">
        <v>41329</v>
      </c>
      <c r="D3156" s="4" t="s">
        <v>5867</v>
      </c>
      <c r="E3156" s="4" t="s">
        <v>595</v>
      </c>
      <c r="F3156" s="4">
        <v>2</v>
      </c>
      <c r="G3156" s="4">
        <v>5</v>
      </c>
      <c r="H3156" s="4" t="s">
        <v>5984</v>
      </c>
      <c r="I3156" s="4" t="s">
        <v>5942</v>
      </c>
      <c r="J3156" s="4">
        <v>23.1</v>
      </c>
      <c r="K3156" s="4">
        <v>12</v>
      </c>
    </row>
    <row r="3157" spans="1:11">
      <c r="A3157" s="4" t="s">
        <v>173</v>
      </c>
      <c r="B3157" s="4">
        <v>2013</v>
      </c>
      <c r="C3157" s="24">
        <v>41329</v>
      </c>
      <c r="D3157" s="4" t="s">
        <v>5867</v>
      </c>
      <c r="E3157" s="4" t="s">
        <v>595</v>
      </c>
      <c r="F3157" s="4">
        <v>2</v>
      </c>
      <c r="G3157" s="4">
        <v>6</v>
      </c>
      <c r="H3157" s="4" t="s">
        <v>5967</v>
      </c>
      <c r="I3157" s="4" t="s">
        <v>5968</v>
      </c>
      <c r="J3157" s="4">
        <v>25.3</v>
      </c>
      <c r="K3157" s="4">
        <v>3</v>
      </c>
    </row>
    <row r="3158" spans="1:11">
      <c r="A3158" s="4" t="s">
        <v>173</v>
      </c>
      <c r="B3158" s="4">
        <v>2013</v>
      </c>
      <c r="C3158" s="24">
        <v>41329</v>
      </c>
      <c r="D3158" s="4" t="s">
        <v>5867</v>
      </c>
      <c r="E3158" s="4" t="s">
        <v>595</v>
      </c>
      <c r="F3158" s="4">
        <v>3</v>
      </c>
      <c r="G3158" s="4">
        <v>1</v>
      </c>
      <c r="H3158" s="4" t="s">
        <v>80</v>
      </c>
      <c r="I3158" s="4" t="s">
        <v>65</v>
      </c>
      <c r="J3158" s="4">
        <v>25.8</v>
      </c>
      <c r="K3158" s="4">
        <v>4</v>
      </c>
    </row>
    <row r="3159" spans="1:11">
      <c r="A3159" s="4" t="s">
        <v>173</v>
      </c>
      <c r="B3159" s="4">
        <v>2013</v>
      </c>
      <c r="C3159" s="24">
        <v>41329</v>
      </c>
      <c r="D3159" s="4" t="s">
        <v>5867</v>
      </c>
      <c r="E3159" s="4" t="s">
        <v>595</v>
      </c>
      <c r="F3159" s="4">
        <v>3</v>
      </c>
      <c r="G3159" s="4">
        <v>2</v>
      </c>
      <c r="H3159" s="4" t="s">
        <v>60</v>
      </c>
      <c r="I3159" s="4" t="s">
        <v>61</v>
      </c>
      <c r="J3159" s="4">
        <v>24.6</v>
      </c>
      <c r="K3159" s="4">
        <v>9</v>
      </c>
    </row>
    <row r="3160" spans="1:11">
      <c r="A3160" s="4" t="s">
        <v>173</v>
      </c>
      <c r="B3160" s="4">
        <v>2013</v>
      </c>
      <c r="C3160" s="24">
        <v>41329</v>
      </c>
      <c r="D3160" s="4" t="s">
        <v>5867</v>
      </c>
      <c r="E3160" s="4" t="s">
        <v>595</v>
      </c>
      <c r="F3160" s="4">
        <v>3</v>
      </c>
      <c r="G3160" s="4">
        <v>3</v>
      </c>
      <c r="H3160" s="4" t="s">
        <v>5972</v>
      </c>
      <c r="I3160" s="4" t="s">
        <v>5965</v>
      </c>
      <c r="J3160" s="4">
        <v>21.5</v>
      </c>
      <c r="K3160" s="4">
        <v>10</v>
      </c>
    </row>
    <row r="3161" spans="1:11">
      <c r="A3161" s="4" t="s">
        <v>173</v>
      </c>
      <c r="B3161" s="4">
        <v>2013</v>
      </c>
      <c r="C3161" s="24">
        <v>41329</v>
      </c>
      <c r="D3161" s="4" t="s">
        <v>5867</v>
      </c>
      <c r="E3161" s="4" t="s">
        <v>595</v>
      </c>
      <c r="F3161" s="4">
        <v>3</v>
      </c>
      <c r="G3161" s="4">
        <v>4</v>
      </c>
      <c r="H3161" s="4" t="s">
        <v>135</v>
      </c>
      <c r="I3161" s="4" t="s">
        <v>36</v>
      </c>
      <c r="J3161" s="4">
        <v>22.2</v>
      </c>
      <c r="K3161" s="4">
        <v>10</v>
      </c>
    </row>
    <row r="3162" spans="1:11">
      <c r="A3162" s="4" t="s">
        <v>173</v>
      </c>
      <c r="B3162" s="4">
        <v>2013</v>
      </c>
      <c r="C3162" s="24">
        <v>41329</v>
      </c>
      <c r="D3162" s="4" t="s">
        <v>5867</v>
      </c>
      <c r="E3162" s="4" t="s">
        <v>595</v>
      </c>
      <c r="F3162" s="4">
        <v>3</v>
      </c>
      <c r="G3162" s="4">
        <v>5</v>
      </c>
      <c r="H3162" s="4" t="s">
        <v>544</v>
      </c>
      <c r="I3162" s="4" t="s">
        <v>15</v>
      </c>
      <c r="J3162" s="4">
        <v>26.2</v>
      </c>
      <c r="K3162" s="4">
        <v>6</v>
      </c>
    </row>
    <row r="3163" spans="1:11">
      <c r="A3163" s="4" t="s">
        <v>173</v>
      </c>
      <c r="B3163" s="4">
        <v>2013</v>
      </c>
      <c r="C3163" s="24">
        <v>41329</v>
      </c>
      <c r="D3163" s="4" t="s">
        <v>5867</v>
      </c>
      <c r="E3163" s="4" t="s">
        <v>595</v>
      </c>
      <c r="F3163" s="4">
        <v>3</v>
      </c>
      <c r="G3163" s="4">
        <v>9</v>
      </c>
      <c r="H3163" s="4" t="s">
        <v>5946</v>
      </c>
      <c r="I3163" s="4" t="s">
        <v>5947</v>
      </c>
      <c r="J3163" s="4">
        <v>27</v>
      </c>
      <c r="K3163" s="4">
        <v>3</v>
      </c>
    </row>
    <row r="3164" spans="1:11">
      <c r="A3164" s="4" t="s">
        <v>173</v>
      </c>
      <c r="B3164" s="4">
        <v>2013</v>
      </c>
      <c r="C3164" s="24">
        <v>41329</v>
      </c>
      <c r="D3164" s="4" t="s">
        <v>5867</v>
      </c>
      <c r="E3164" s="4" t="s">
        <v>5868</v>
      </c>
      <c r="F3164" s="4">
        <v>1</v>
      </c>
      <c r="G3164" s="4">
        <v>1</v>
      </c>
      <c r="H3164" s="4" t="s">
        <v>5917</v>
      </c>
      <c r="I3164" s="4" t="s">
        <v>17</v>
      </c>
      <c r="J3164" s="4">
        <v>24.9</v>
      </c>
      <c r="K3164" s="4">
        <v>7</v>
      </c>
    </row>
    <row r="3165" spans="1:11">
      <c r="A3165" s="4" t="s">
        <v>173</v>
      </c>
      <c r="B3165" s="4">
        <v>2013</v>
      </c>
      <c r="C3165" s="24">
        <v>41329</v>
      </c>
      <c r="D3165" s="4" t="s">
        <v>5867</v>
      </c>
      <c r="E3165" s="4" t="s">
        <v>5868</v>
      </c>
      <c r="F3165" s="4">
        <v>1</v>
      </c>
      <c r="G3165" s="4">
        <v>2</v>
      </c>
      <c r="H3165" s="4" t="s">
        <v>119</v>
      </c>
      <c r="I3165" s="4" t="s">
        <v>21</v>
      </c>
      <c r="J3165" s="4">
        <v>21.9</v>
      </c>
      <c r="K3165" s="4">
        <v>5</v>
      </c>
    </row>
    <row r="3166" spans="1:11">
      <c r="A3166" s="4" t="s">
        <v>173</v>
      </c>
      <c r="B3166" s="4">
        <v>2013</v>
      </c>
      <c r="C3166" s="24">
        <v>41329</v>
      </c>
      <c r="D3166" s="4" t="s">
        <v>5867</v>
      </c>
      <c r="E3166" s="4" t="s">
        <v>5868</v>
      </c>
      <c r="F3166" s="4">
        <v>1</v>
      </c>
      <c r="G3166" s="4">
        <v>3</v>
      </c>
      <c r="H3166" s="4" t="s">
        <v>135</v>
      </c>
      <c r="I3166" s="4" t="s">
        <v>36</v>
      </c>
      <c r="J3166" s="4">
        <v>22.2</v>
      </c>
      <c r="K3166" s="4">
        <v>10</v>
      </c>
    </row>
    <row r="3167" spans="1:11">
      <c r="A3167" s="4" t="s">
        <v>173</v>
      </c>
      <c r="B3167" s="4">
        <v>2013</v>
      </c>
      <c r="C3167" s="24">
        <v>41329</v>
      </c>
      <c r="D3167" s="4" t="s">
        <v>5867</v>
      </c>
      <c r="E3167" s="4" t="s">
        <v>5868</v>
      </c>
      <c r="F3167" s="4">
        <v>1</v>
      </c>
      <c r="G3167" s="4">
        <v>4</v>
      </c>
      <c r="H3167" s="4" t="s">
        <v>5984</v>
      </c>
      <c r="I3167" s="4" t="s">
        <v>5942</v>
      </c>
      <c r="J3167" s="4">
        <v>23.1</v>
      </c>
      <c r="K3167" s="4">
        <v>12</v>
      </c>
    </row>
    <row r="3168" spans="1:11">
      <c r="A3168" s="4" t="s">
        <v>173</v>
      </c>
      <c r="B3168" s="4">
        <v>2013</v>
      </c>
      <c r="C3168" s="24">
        <v>41329</v>
      </c>
      <c r="D3168" s="4" t="s">
        <v>5867</v>
      </c>
      <c r="E3168" s="4" t="s">
        <v>5868</v>
      </c>
      <c r="F3168" s="4">
        <v>2</v>
      </c>
      <c r="G3168" s="4">
        <v>1</v>
      </c>
      <c r="H3168" s="4" t="s">
        <v>5967</v>
      </c>
      <c r="I3168" s="4" t="s">
        <v>5968</v>
      </c>
      <c r="J3168" s="4">
        <v>25.3</v>
      </c>
      <c r="K3168" s="4">
        <v>3</v>
      </c>
    </row>
    <row r="3169" spans="1:11">
      <c r="A3169" s="4" t="s">
        <v>173</v>
      </c>
      <c r="B3169" s="4">
        <v>2013</v>
      </c>
      <c r="C3169" s="24">
        <v>41329</v>
      </c>
      <c r="D3169" s="4" t="s">
        <v>5867</v>
      </c>
      <c r="E3169" s="4" t="s">
        <v>5868</v>
      </c>
      <c r="F3169" s="4">
        <v>2</v>
      </c>
      <c r="G3169" s="4">
        <v>2</v>
      </c>
      <c r="H3169" s="4" t="s">
        <v>5962</v>
      </c>
      <c r="I3169" s="4" t="s">
        <v>5947</v>
      </c>
      <c r="J3169" s="4">
        <v>26.3</v>
      </c>
      <c r="K3169" s="4">
        <v>2</v>
      </c>
    </row>
    <row r="3170" spans="1:11">
      <c r="A3170" s="4" t="s">
        <v>173</v>
      </c>
      <c r="B3170" s="4">
        <v>2013</v>
      </c>
      <c r="C3170" s="24">
        <v>41329</v>
      </c>
      <c r="D3170" s="4" t="s">
        <v>5867</v>
      </c>
      <c r="E3170" s="4" t="s">
        <v>5868</v>
      </c>
      <c r="F3170" s="4">
        <v>2</v>
      </c>
      <c r="G3170" s="4">
        <v>3</v>
      </c>
      <c r="H3170" s="4" t="s">
        <v>5972</v>
      </c>
      <c r="I3170" s="4" t="s">
        <v>5965</v>
      </c>
      <c r="J3170" s="4">
        <v>21.5</v>
      </c>
      <c r="K3170" s="4">
        <v>10</v>
      </c>
    </row>
    <row r="3171" spans="1:11">
      <c r="A3171" s="4" t="s">
        <v>173</v>
      </c>
      <c r="B3171" s="4">
        <v>2013</v>
      </c>
      <c r="C3171" s="24">
        <v>41329</v>
      </c>
      <c r="D3171" s="4" t="s">
        <v>5867</v>
      </c>
      <c r="E3171" s="4" t="s">
        <v>5868</v>
      </c>
      <c r="F3171" s="4">
        <v>2</v>
      </c>
      <c r="G3171" s="4">
        <v>4</v>
      </c>
      <c r="H3171" s="4" t="s">
        <v>547</v>
      </c>
      <c r="I3171" s="4" t="s">
        <v>5978</v>
      </c>
      <c r="J3171" s="4">
        <v>19.399999999999999</v>
      </c>
      <c r="K3171" s="4">
        <v>12</v>
      </c>
    </row>
    <row r="3172" spans="1:11">
      <c r="A3172" s="4" t="s">
        <v>173</v>
      </c>
      <c r="B3172" s="4">
        <v>2013</v>
      </c>
      <c r="C3172" s="24">
        <v>41329</v>
      </c>
      <c r="D3172" s="4" t="s">
        <v>5867</v>
      </c>
      <c r="E3172" s="4" t="s">
        <v>5868</v>
      </c>
      <c r="F3172" s="4">
        <v>2</v>
      </c>
      <c r="G3172" s="4">
        <v>5</v>
      </c>
      <c r="H3172" s="4" t="s">
        <v>43</v>
      </c>
      <c r="I3172" s="4" t="s">
        <v>44</v>
      </c>
      <c r="J3172" s="4">
        <v>20.2</v>
      </c>
      <c r="K3172" s="4">
        <v>14</v>
      </c>
    </row>
    <row r="3173" spans="1:11">
      <c r="A3173" s="4" t="s">
        <v>173</v>
      </c>
      <c r="B3173" s="4">
        <v>2013</v>
      </c>
      <c r="C3173" s="24">
        <v>41329</v>
      </c>
      <c r="D3173" s="4" t="s">
        <v>5867</v>
      </c>
      <c r="E3173" s="4" t="s">
        <v>5869</v>
      </c>
      <c r="F3173" s="4">
        <v>1</v>
      </c>
      <c r="G3173" s="4">
        <v>1</v>
      </c>
      <c r="H3173" s="4" t="s">
        <v>5967</v>
      </c>
      <c r="I3173" s="4" t="s">
        <v>5968</v>
      </c>
      <c r="J3173" s="4">
        <v>25.3</v>
      </c>
      <c r="K3173" s="4">
        <v>3</v>
      </c>
    </row>
    <row r="3174" spans="1:11">
      <c r="A3174" s="4" t="s">
        <v>173</v>
      </c>
      <c r="B3174" s="4">
        <v>2013</v>
      </c>
      <c r="C3174" s="24">
        <v>41329</v>
      </c>
      <c r="D3174" s="4" t="s">
        <v>5867</v>
      </c>
      <c r="E3174" s="4" t="s">
        <v>5869</v>
      </c>
      <c r="F3174" s="4">
        <v>1</v>
      </c>
      <c r="G3174" s="4">
        <v>2</v>
      </c>
      <c r="H3174" s="4" t="s">
        <v>5966</v>
      </c>
      <c r="I3174" s="4" t="s">
        <v>25</v>
      </c>
      <c r="J3174" s="4">
        <v>21.2</v>
      </c>
      <c r="K3174" s="4">
        <v>1</v>
      </c>
    </row>
    <row r="3175" spans="1:11">
      <c r="A3175" s="4" t="s">
        <v>173</v>
      </c>
      <c r="B3175" s="4">
        <v>2013</v>
      </c>
      <c r="C3175" s="24">
        <v>41329</v>
      </c>
      <c r="D3175" s="4" t="s">
        <v>5867</v>
      </c>
      <c r="E3175" s="4" t="s">
        <v>5869</v>
      </c>
      <c r="F3175" s="4">
        <v>1</v>
      </c>
      <c r="G3175" s="4">
        <v>3</v>
      </c>
      <c r="H3175" s="4" t="s">
        <v>119</v>
      </c>
      <c r="I3175" s="4" t="s">
        <v>21</v>
      </c>
      <c r="J3175" s="4">
        <v>21.9</v>
      </c>
      <c r="K3175" s="4">
        <v>5</v>
      </c>
    </row>
    <row r="3176" spans="1:11">
      <c r="A3176" s="4" t="s">
        <v>173</v>
      </c>
      <c r="B3176" s="4">
        <v>2013</v>
      </c>
      <c r="C3176" s="24">
        <v>41329</v>
      </c>
      <c r="D3176" s="4" t="s">
        <v>5867</v>
      </c>
      <c r="E3176" s="4" t="s">
        <v>5869</v>
      </c>
      <c r="F3176" s="4">
        <v>1</v>
      </c>
      <c r="G3176" s="4">
        <v>4</v>
      </c>
      <c r="H3176" s="4" t="s">
        <v>5972</v>
      </c>
      <c r="I3176" s="4" t="s">
        <v>5965</v>
      </c>
      <c r="J3176" s="4">
        <v>21.5</v>
      </c>
      <c r="K3176" s="4">
        <v>10</v>
      </c>
    </row>
    <row r="3177" spans="1:11">
      <c r="A3177" s="4" t="s">
        <v>173</v>
      </c>
      <c r="B3177" s="4">
        <v>2013</v>
      </c>
      <c r="C3177" s="24">
        <v>41329</v>
      </c>
      <c r="D3177" s="4" t="s">
        <v>5867</v>
      </c>
      <c r="E3177" s="4" t="s">
        <v>5869</v>
      </c>
      <c r="F3177" s="4">
        <v>1</v>
      </c>
      <c r="G3177" s="4">
        <v>5</v>
      </c>
      <c r="H3177" s="4" t="s">
        <v>542</v>
      </c>
      <c r="I3177" s="4" t="s">
        <v>36</v>
      </c>
      <c r="J3177" s="4">
        <v>25.1</v>
      </c>
      <c r="K3177" s="4">
        <v>11</v>
      </c>
    </row>
    <row r="3178" spans="1:11">
      <c r="A3178" s="4" t="s">
        <v>173</v>
      </c>
      <c r="B3178" s="4">
        <v>2013</v>
      </c>
      <c r="C3178" s="24">
        <v>41329</v>
      </c>
      <c r="D3178" s="4" t="s">
        <v>5867</v>
      </c>
      <c r="E3178" s="4" t="s">
        <v>5869</v>
      </c>
      <c r="F3178" s="4">
        <v>1</v>
      </c>
      <c r="G3178" s="4">
        <v>6</v>
      </c>
      <c r="H3178" s="4" t="s">
        <v>60</v>
      </c>
      <c r="I3178" s="4" t="s">
        <v>61</v>
      </c>
      <c r="J3178" s="4">
        <v>24.6</v>
      </c>
      <c r="K3178" s="4">
        <v>9</v>
      </c>
    </row>
    <row r="3179" spans="1:11">
      <c r="A3179" s="4" t="s">
        <v>173</v>
      </c>
      <c r="B3179" s="4">
        <v>2013</v>
      </c>
      <c r="C3179" s="24">
        <v>41329</v>
      </c>
      <c r="D3179" s="4" t="s">
        <v>5867</v>
      </c>
      <c r="E3179" s="4" t="s">
        <v>5869</v>
      </c>
      <c r="F3179" s="4">
        <v>2</v>
      </c>
      <c r="G3179" s="4">
        <v>1</v>
      </c>
      <c r="H3179" s="4" t="s">
        <v>5930</v>
      </c>
      <c r="I3179" s="4" t="s">
        <v>15</v>
      </c>
      <c r="J3179" s="4">
        <v>22.3</v>
      </c>
      <c r="K3179" s="4">
        <v>6</v>
      </c>
    </row>
    <row r="3180" spans="1:11">
      <c r="A3180" s="4" t="s">
        <v>173</v>
      </c>
      <c r="B3180" s="4">
        <v>2013</v>
      </c>
      <c r="C3180" s="24">
        <v>41329</v>
      </c>
      <c r="D3180" s="4" t="s">
        <v>5867</v>
      </c>
      <c r="E3180" s="4" t="s">
        <v>5869</v>
      </c>
      <c r="F3180" s="4">
        <v>2</v>
      </c>
      <c r="G3180" s="4">
        <v>2</v>
      </c>
      <c r="H3180" s="4" t="s">
        <v>80</v>
      </c>
      <c r="I3180" s="4" t="s">
        <v>65</v>
      </c>
      <c r="J3180" s="4">
        <v>25.8</v>
      </c>
      <c r="K3180" s="4">
        <v>4</v>
      </c>
    </row>
    <row r="3181" spans="1:11">
      <c r="A3181" s="4" t="s">
        <v>173</v>
      </c>
      <c r="B3181" s="4">
        <v>2013</v>
      </c>
      <c r="C3181" s="24">
        <v>41329</v>
      </c>
      <c r="D3181" s="4" t="s">
        <v>5867</v>
      </c>
      <c r="E3181" s="4" t="s">
        <v>5869</v>
      </c>
      <c r="F3181" s="4">
        <v>2</v>
      </c>
      <c r="G3181" s="4">
        <v>3</v>
      </c>
      <c r="H3181" s="4" t="s">
        <v>5962</v>
      </c>
      <c r="I3181" s="4" t="s">
        <v>5947</v>
      </c>
      <c r="J3181" s="4">
        <v>26.3</v>
      </c>
      <c r="K3181" s="4">
        <v>2</v>
      </c>
    </row>
    <row r="3182" spans="1:11">
      <c r="A3182" s="4" t="s">
        <v>173</v>
      </c>
      <c r="B3182" s="4">
        <v>2013</v>
      </c>
      <c r="C3182" s="24">
        <v>41329</v>
      </c>
      <c r="D3182" s="4" t="s">
        <v>5867</v>
      </c>
      <c r="E3182" s="4" t="s">
        <v>5869</v>
      </c>
      <c r="F3182" s="4">
        <v>2</v>
      </c>
      <c r="G3182" s="4">
        <v>4</v>
      </c>
      <c r="H3182" s="4" t="s">
        <v>167</v>
      </c>
      <c r="I3182" s="4" t="s">
        <v>121</v>
      </c>
      <c r="J3182" s="4">
        <v>20.2</v>
      </c>
      <c r="K3182" s="4">
        <v>8</v>
      </c>
    </row>
    <row r="3183" spans="1:11">
      <c r="A3183" s="4" t="s">
        <v>173</v>
      </c>
      <c r="B3183" s="4">
        <v>2013</v>
      </c>
      <c r="C3183" s="24">
        <v>41329</v>
      </c>
      <c r="D3183" s="4" t="s">
        <v>5867</v>
      </c>
      <c r="E3183" s="4" t="s">
        <v>5869</v>
      </c>
      <c r="F3183" s="4">
        <v>2</v>
      </c>
      <c r="G3183" s="4">
        <v>5</v>
      </c>
      <c r="H3183" s="4" t="s">
        <v>5917</v>
      </c>
      <c r="I3183" s="4" t="s">
        <v>17</v>
      </c>
      <c r="J3183" s="4">
        <v>24.9</v>
      </c>
      <c r="K3183" s="4">
        <v>7</v>
      </c>
    </row>
    <row r="3184" spans="1:11">
      <c r="A3184" s="4" t="s">
        <v>173</v>
      </c>
      <c r="B3184" s="4">
        <v>2013</v>
      </c>
      <c r="C3184" s="24">
        <v>41329</v>
      </c>
      <c r="D3184" s="4" t="s">
        <v>5867</v>
      </c>
      <c r="E3184" s="4" t="s">
        <v>5869</v>
      </c>
      <c r="F3184" s="4">
        <v>2</v>
      </c>
      <c r="G3184" s="4">
        <v>9</v>
      </c>
      <c r="H3184" s="4" t="s">
        <v>135</v>
      </c>
      <c r="I3184" s="4" t="s">
        <v>36</v>
      </c>
      <c r="J3184" s="4">
        <v>22.2</v>
      </c>
      <c r="K3184" s="4">
        <v>10</v>
      </c>
    </row>
    <row r="3185" spans="1:11">
      <c r="A3185" s="4" t="s">
        <v>173</v>
      </c>
      <c r="B3185" s="4">
        <v>2013</v>
      </c>
      <c r="C3185" s="24">
        <v>41329</v>
      </c>
      <c r="D3185" s="4" t="s">
        <v>5867</v>
      </c>
      <c r="E3185" s="4" t="s">
        <v>383</v>
      </c>
      <c r="F3185" s="4">
        <v>1</v>
      </c>
      <c r="G3185" s="4">
        <v>1</v>
      </c>
      <c r="H3185" s="4" t="s">
        <v>5966</v>
      </c>
      <c r="I3185" s="4" t="s">
        <v>25</v>
      </c>
      <c r="J3185" s="4">
        <v>21.2</v>
      </c>
      <c r="K3185" s="4">
        <v>1</v>
      </c>
    </row>
    <row r="3186" spans="1:11">
      <c r="A3186" s="4" t="s">
        <v>173</v>
      </c>
      <c r="B3186" s="4">
        <v>2013</v>
      </c>
      <c r="C3186" s="24">
        <v>41329</v>
      </c>
      <c r="D3186" s="4" t="s">
        <v>5867</v>
      </c>
      <c r="E3186" s="4" t="s">
        <v>383</v>
      </c>
      <c r="F3186" s="4">
        <v>1</v>
      </c>
      <c r="G3186" s="4">
        <v>2</v>
      </c>
      <c r="H3186" s="4" t="s">
        <v>5962</v>
      </c>
      <c r="I3186" s="4" t="s">
        <v>5947</v>
      </c>
      <c r="J3186" s="4">
        <v>26.3</v>
      </c>
      <c r="K3186" s="4">
        <v>2</v>
      </c>
    </row>
    <row r="3187" spans="1:11">
      <c r="A3187" s="4" t="s">
        <v>173</v>
      </c>
      <c r="B3187" s="4">
        <v>2013</v>
      </c>
      <c r="C3187" s="24">
        <v>41329</v>
      </c>
      <c r="D3187" s="4" t="s">
        <v>5867</v>
      </c>
      <c r="E3187" s="4" t="s">
        <v>383</v>
      </c>
      <c r="F3187" s="4">
        <v>1</v>
      </c>
      <c r="G3187" s="4">
        <v>3</v>
      </c>
      <c r="H3187" s="4" t="s">
        <v>5967</v>
      </c>
      <c r="I3187" s="4" t="s">
        <v>5968</v>
      </c>
      <c r="J3187" s="4">
        <v>25.3</v>
      </c>
      <c r="K3187" s="4">
        <v>3</v>
      </c>
    </row>
    <row r="3188" spans="1:11">
      <c r="A3188" s="4" t="s">
        <v>173</v>
      </c>
      <c r="B3188" s="4">
        <v>2013</v>
      </c>
      <c r="C3188" s="24">
        <v>41329</v>
      </c>
      <c r="D3188" s="4" t="s">
        <v>5867</v>
      </c>
      <c r="E3188" s="4" t="s">
        <v>383</v>
      </c>
      <c r="F3188" s="4">
        <v>1</v>
      </c>
      <c r="G3188" s="4">
        <v>4</v>
      </c>
      <c r="H3188" s="4" t="s">
        <v>80</v>
      </c>
      <c r="I3188" s="4" t="s">
        <v>65</v>
      </c>
      <c r="J3188" s="4">
        <v>25.8</v>
      </c>
      <c r="K3188" s="4">
        <v>4</v>
      </c>
    </row>
    <row r="3189" spans="1:11">
      <c r="A3189" s="4" t="s">
        <v>173</v>
      </c>
      <c r="B3189" s="4">
        <v>2013</v>
      </c>
      <c r="C3189" s="24">
        <v>41329</v>
      </c>
      <c r="D3189" s="4" t="s">
        <v>5867</v>
      </c>
      <c r="E3189" s="4" t="s">
        <v>383</v>
      </c>
      <c r="F3189" s="4">
        <v>1</v>
      </c>
      <c r="G3189" s="4">
        <v>5</v>
      </c>
      <c r="H3189" s="4" t="s">
        <v>119</v>
      </c>
      <c r="I3189" s="4" t="s">
        <v>21</v>
      </c>
      <c r="J3189" s="4">
        <v>21.9</v>
      </c>
      <c r="K3189" s="4">
        <v>5</v>
      </c>
    </row>
    <row r="3190" spans="1:11">
      <c r="A3190" s="4" t="s">
        <v>173</v>
      </c>
      <c r="B3190" s="4">
        <v>2013</v>
      </c>
      <c r="C3190" s="24">
        <v>41329</v>
      </c>
      <c r="D3190" s="4" t="s">
        <v>5867</v>
      </c>
      <c r="E3190" s="4" t="s">
        <v>383</v>
      </c>
      <c r="F3190" s="4">
        <v>1</v>
      </c>
      <c r="G3190" s="4">
        <v>6</v>
      </c>
      <c r="H3190" s="4" t="s">
        <v>5930</v>
      </c>
      <c r="I3190" s="4" t="s">
        <v>15</v>
      </c>
      <c r="J3190" s="4">
        <v>22.3</v>
      </c>
      <c r="K3190" s="4">
        <v>6</v>
      </c>
    </row>
    <row r="3191" spans="1:11">
      <c r="A3191" s="4" t="s">
        <v>173</v>
      </c>
      <c r="B3191" s="4">
        <v>2013</v>
      </c>
      <c r="C3191" s="24">
        <v>41329</v>
      </c>
      <c r="D3191" s="4" t="s">
        <v>5867</v>
      </c>
      <c r="E3191" s="4" t="s">
        <v>383</v>
      </c>
      <c r="F3191" s="4">
        <v>2</v>
      </c>
      <c r="G3191" s="4">
        <v>1</v>
      </c>
      <c r="H3191" s="4" t="s">
        <v>5917</v>
      </c>
      <c r="I3191" s="4" t="s">
        <v>17</v>
      </c>
      <c r="J3191" s="4">
        <v>24.9</v>
      </c>
      <c r="K3191" s="4">
        <v>7</v>
      </c>
    </row>
    <row r="3192" spans="1:11">
      <c r="A3192" s="4" t="s">
        <v>173</v>
      </c>
      <c r="B3192" s="4">
        <v>2013</v>
      </c>
      <c r="C3192" s="24">
        <v>41329</v>
      </c>
      <c r="D3192" s="4" t="s">
        <v>5867</v>
      </c>
      <c r="E3192" s="4" t="s">
        <v>383</v>
      </c>
      <c r="F3192" s="4">
        <v>2</v>
      </c>
      <c r="G3192" s="4">
        <v>2</v>
      </c>
      <c r="H3192" s="4" t="s">
        <v>167</v>
      </c>
      <c r="I3192" s="4" t="s">
        <v>121</v>
      </c>
      <c r="J3192" s="4">
        <v>20.2</v>
      </c>
      <c r="K3192" s="4">
        <v>8</v>
      </c>
    </row>
    <row r="3193" spans="1:11">
      <c r="A3193" s="4" t="s">
        <v>173</v>
      </c>
      <c r="B3193" s="4">
        <v>2013</v>
      </c>
      <c r="C3193" s="24">
        <v>41329</v>
      </c>
      <c r="D3193" s="4" t="s">
        <v>5867</v>
      </c>
      <c r="E3193" s="4" t="s">
        <v>383</v>
      </c>
      <c r="F3193" s="4">
        <v>2</v>
      </c>
      <c r="G3193" s="4">
        <v>3</v>
      </c>
      <c r="H3193" s="4" t="s">
        <v>60</v>
      </c>
      <c r="I3193" s="4" t="s">
        <v>61</v>
      </c>
      <c r="J3193" s="4">
        <v>24.6</v>
      </c>
      <c r="K3193" s="4">
        <v>9</v>
      </c>
    </row>
    <row r="3194" spans="1:11">
      <c r="A3194" s="4" t="s">
        <v>173</v>
      </c>
      <c r="B3194" s="4">
        <v>2013</v>
      </c>
      <c r="C3194" s="24">
        <v>41329</v>
      </c>
      <c r="D3194" s="4" t="s">
        <v>5867</v>
      </c>
      <c r="E3194" s="4" t="s">
        <v>383</v>
      </c>
      <c r="F3194" s="4">
        <v>2</v>
      </c>
      <c r="G3194" s="4">
        <v>4</v>
      </c>
      <c r="H3194" s="4" t="s">
        <v>5972</v>
      </c>
      <c r="I3194" s="4" t="s">
        <v>5965</v>
      </c>
      <c r="J3194" s="4">
        <v>21.5</v>
      </c>
      <c r="K3194" s="4">
        <v>10</v>
      </c>
    </row>
    <row r="3195" spans="1:11">
      <c r="A3195" s="4" t="s">
        <v>173</v>
      </c>
      <c r="B3195" s="4">
        <v>2013</v>
      </c>
      <c r="C3195" s="24">
        <v>41329</v>
      </c>
      <c r="D3195" s="4" t="s">
        <v>5867</v>
      </c>
      <c r="E3195" s="4" t="s">
        <v>383</v>
      </c>
      <c r="F3195" s="4">
        <v>2</v>
      </c>
      <c r="G3195" s="4">
        <v>5</v>
      </c>
      <c r="H3195" s="4" t="s">
        <v>542</v>
      </c>
      <c r="I3195" s="4" t="s">
        <v>36</v>
      </c>
      <c r="J3195" s="4">
        <v>25.1</v>
      </c>
      <c r="K3195" s="4">
        <v>11</v>
      </c>
    </row>
    <row r="3196" spans="1:11">
      <c r="A3196" s="4" t="s">
        <v>6003</v>
      </c>
      <c r="B3196" s="4">
        <v>2013</v>
      </c>
      <c r="C3196" s="24">
        <v>41293</v>
      </c>
      <c r="D3196" s="4" t="s">
        <v>5879</v>
      </c>
      <c r="E3196" s="4" t="s">
        <v>595</v>
      </c>
      <c r="F3196" s="4">
        <v>1</v>
      </c>
      <c r="G3196" s="4">
        <v>1</v>
      </c>
      <c r="H3196" s="4" t="s">
        <v>80</v>
      </c>
      <c r="I3196" s="4" t="s">
        <v>65</v>
      </c>
      <c r="J3196" s="4">
        <v>25.7</v>
      </c>
      <c r="K3196" s="4">
        <v>4</v>
      </c>
    </row>
    <row r="3197" spans="1:11">
      <c r="A3197" s="4" t="s">
        <v>6003</v>
      </c>
      <c r="B3197" s="4">
        <v>2013</v>
      </c>
      <c r="C3197" s="24">
        <v>41293</v>
      </c>
      <c r="D3197" s="4" t="s">
        <v>5879</v>
      </c>
      <c r="E3197" s="4" t="s">
        <v>595</v>
      </c>
      <c r="F3197" s="4">
        <v>1</v>
      </c>
      <c r="G3197" s="4">
        <v>2</v>
      </c>
      <c r="H3197" s="4" t="s">
        <v>6011</v>
      </c>
      <c r="I3197" s="4" t="s">
        <v>5947</v>
      </c>
      <c r="J3197" s="4">
        <v>24.6</v>
      </c>
      <c r="K3197" s="4">
        <v>3</v>
      </c>
    </row>
    <row r="3198" spans="1:11">
      <c r="A3198" s="4" t="s">
        <v>6003</v>
      </c>
      <c r="B3198" s="4">
        <v>2013</v>
      </c>
      <c r="C3198" s="24">
        <v>41293</v>
      </c>
      <c r="D3198" s="4" t="s">
        <v>5879</v>
      </c>
      <c r="E3198" s="4" t="s">
        <v>595</v>
      </c>
      <c r="F3198" s="4">
        <v>1</v>
      </c>
      <c r="G3198" s="4">
        <v>3</v>
      </c>
      <c r="H3198" s="4" t="s">
        <v>544</v>
      </c>
      <c r="I3198" s="4" t="s">
        <v>15</v>
      </c>
      <c r="J3198" s="4">
        <v>26.1</v>
      </c>
      <c r="K3198" s="4">
        <v>10</v>
      </c>
    </row>
    <row r="3199" spans="1:11">
      <c r="A3199" s="4" t="s">
        <v>6003</v>
      </c>
      <c r="B3199" s="4">
        <v>2013</v>
      </c>
      <c r="C3199" s="24">
        <v>41293</v>
      </c>
      <c r="D3199" s="4" t="s">
        <v>5879</v>
      </c>
      <c r="E3199" s="4" t="s">
        <v>595</v>
      </c>
      <c r="F3199" s="4">
        <v>1</v>
      </c>
      <c r="G3199" s="4">
        <v>4</v>
      </c>
      <c r="H3199" s="4" t="s">
        <v>111</v>
      </c>
      <c r="I3199" s="4" t="s">
        <v>121</v>
      </c>
      <c r="J3199" s="4">
        <v>20</v>
      </c>
      <c r="K3199" s="4">
        <v>12</v>
      </c>
    </row>
    <row r="3200" spans="1:11">
      <c r="A3200" s="4" t="s">
        <v>6003</v>
      </c>
      <c r="B3200" s="4">
        <v>2013</v>
      </c>
      <c r="C3200" s="24">
        <v>41293</v>
      </c>
      <c r="D3200" s="4" t="s">
        <v>5879</v>
      </c>
      <c r="E3200" s="4" t="s">
        <v>595</v>
      </c>
      <c r="F3200" s="4">
        <v>1</v>
      </c>
      <c r="G3200" s="4">
        <v>5</v>
      </c>
      <c r="H3200" s="4" t="s">
        <v>5976</v>
      </c>
      <c r="I3200" s="4" t="s">
        <v>5974</v>
      </c>
      <c r="J3200" s="4">
        <v>32.6</v>
      </c>
      <c r="K3200" s="4">
        <v>12</v>
      </c>
    </row>
    <row r="3201" spans="1:11">
      <c r="A3201" s="4" t="s">
        <v>6003</v>
      </c>
      <c r="B3201" s="4">
        <v>2013</v>
      </c>
      <c r="C3201" s="24">
        <v>41293</v>
      </c>
      <c r="D3201" s="4" t="s">
        <v>5879</v>
      </c>
      <c r="E3201" s="4" t="s">
        <v>595</v>
      </c>
      <c r="F3201" s="4">
        <v>1</v>
      </c>
      <c r="G3201" s="4">
        <v>6</v>
      </c>
      <c r="H3201" s="4" t="s">
        <v>6006</v>
      </c>
      <c r="I3201" s="4" t="s">
        <v>6007</v>
      </c>
      <c r="J3201" s="4">
        <v>20.9</v>
      </c>
      <c r="K3201" s="4">
        <v>24</v>
      </c>
    </row>
    <row r="3202" spans="1:11">
      <c r="A3202" s="4" t="s">
        <v>6003</v>
      </c>
      <c r="B3202" s="4">
        <v>2013</v>
      </c>
      <c r="C3202" s="24">
        <v>41293</v>
      </c>
      <c r="D3202" s="4" t="s">
        <v>5879</v>
      </c>
      <c r="E3202" s="4" t="s">
        <v>595</v>
      </c>
      <c r="F3202" s="4">
        <v>2</v>
      </c>
      <c r="G3202" s="4">
        <v>1</v>
      </c>
      <c r="H3202" s="4" t="s">
        <v>5962</v>
      </c>
      <c r="I3202" s="4" t="s">
        <v>6012</v>
      </c>
      <c r="J3202" s="4">
        <v>26.2</v>
      </c>
      <c r="K3202" s="4">
        <v>2</v>
      </c>
    </row>
    <row r="3203" spans="1:11">
      <c r="A3203" s="4" t="s">
        <v>6003</v>
      </c>
      <c r="B3203" s="4">
        <v>2013</v>
      </c>
      <c r="C3203" s="24">
        <v>41293</v>
      </c>
      <c r="D3203" s="4" t="s">
        <v>5879</v>
      </c>
      <c r="E3203" s="4" t="s">
        <v>595</v>
      </c>
      <c r="F3203" s="4">
        <v>2</v>
      </c>
      <c r="G3203" s="4">
        <v>2</v>
      </c>
      <c r="H3203" s="4" t="s">
        <v>167</v>
      </c>
      <c r="I3203" s="4" t="s">
        <v>121</v>
      </c>
      <c r="J3203" s="4">
        <v>20.100000000000001</v>
      </c>
      <c r="K3203" s="4">
        <v>9</v>
      </c>
    </row>
    <row r="3204" spans="1:11">
      <c r="A3204" s="4" t="s">
        <v>6003</v>
      </c>
      <c r="B3204" s="4">
        <v>2013</v>
      </c>
      <c r="C3204" s="24">
        <v>41293</v>
      </c>
      <c r="D3204" s="4" t="s">
        <v>5879</v>
      </c>
      <c r="E3204" s="4" t="s">
        <v>595</v>
      </c>
      <c r="F3204" s="4">
        <v>2</v>
      </c>
      <c r="G3204" s="4">
        <v>3</v>
      </c>
      <c r="H3204" s="4" t="s">
        <v>6013</v>
      </c>
      <c r="I3204" s="4" t="s">
        <v>40</v>
      </c>
      <c r="J3204" s="4">
        <v>27</v>
      </c>
      <c r="K3204" s="4">
        <v>12</v>
      </c>
    </row>
    <row r="3205" spans="1:11">
      <c r="A3205" s="4" t="s">
        <v>6003</v>
      </c>
      <c r="B3205" s="4">
        <v>2013</v>
      </c>
      <c r="C3205" s="24">
        <v>41293</v>
      </c>
      <c r="D3205" s="4" t="s">
        <v>5879</v>
      </c>
      <c r="E3205" s="4" t="s">
        <v>595</v>
      </c>
      <c r="F3205" s="4">
        <v>2</v>
      </c>
      <c r="G3205" s="4">
        <v>4</v>
      </c>
      <c r="H3205" s="4" t="s">
        <v>542</v>
      </c>
      <c r="I3205" s="4" t="s">
        <v>36</v>
      </c>
      <c r="J3205" s="4">
        <v>25</v>
      </c>
      <c r="K3205" s="4">
        <v>20</v>
      </c>
    </row>
    <row r="3206" spans="1:11">
      <c r="A3206" s="4" t="s">
        <v>6003</v>
      </c>
      <c r="B3206" s="4">
        <v>2013</v>
      </c>
      <c r="C3206" s="24">
        <v>41293</v>
      </c>
      <c r="D3206" s="4" t="s">
        <v>5879</v>
      </c>
      <c r="E3206" s="4" t="s">
        <v>595</v>
      </c>
      <c r="F3206" s="4">
        <v>2</v>
      </c>
      <c r="G3206" s="4">
        <v>5</v>
      </c>
      <c r="H3206" s="4" t="s">
        <v>5987</v>
      </c>
      <c r="I3206" s="4" t="s">
        <v>31</v>
      </c>
      <c r="J3206" s="4">
        <v>22.7</v>
      </c>
      <c r="K3206" s="4">
        <v>20</v>
      </c>
    </row>
    <row r="3207" spans="1:11">
      <c r="A3207" s="4" t="s">
        <v>6003</v>
      </c>
      <c r="B3207" s="4">
        <v>2013</v>
      </c>
      <c r="C3207" s="24">
        <v>41293</v>
      </c>
      <c r="D3207" s="4" t="s">
        <v>5879</v>
      </c>
      <c r="E3207" s="4" t="s">
        <v>595</v>
      </c>
      <c r="F3207" s="4">
        <v>2</v>
      </c>
      <c r="G3207" s="4">
        <v>6</v>
      </c>
      <c r="H3207" s="4" t="s">
        <v>5979</v>
      </c>
      <c r="I3207" s="4" t="s">
        <v>5980</v>
      </c>
      <c r="J3207" s="4">
        <v>24.1</v>
      </c>
      <c r="K3207" s="4">
        <v>20</v>
      </c>
    </row>
    <row r="3208" spans="1:11">
      <c r="A3208" s="4" t="s">
        <v>6003</v>
      </c>
      <c r="B3208" s="4">
        <v>2013</v>
      </c>
      <c r="C3208" s="24">
        <v>41293</v>
      </c>
      <c r="D3208" s="4" t="s">
        <v>5879</v>
      </c>
      <c r="E3208" s="4" t="s">
        <v>595</v>
      </c>
      <c r="F3208" s="4">
        <v>3</v>
      </c>
      <c r="G3208" s="4">
        <v>1</v>
      </c>
      <c r="H3208" s="4" t="s">
        <v>6002</v>
      </c>
      <c r="I3208" s="4" t="s">
        <v>6014</v>
      </c>
      <c r="J3208" s="4">
        <v>18.7</v>
      </c>
      <c r="K3208" s="4">
        <v>5</v>
      </c>
    </row>
    <row r="3209" spans="1:11">
      <c r="A3209" s="4" t="s">
        <v>6003</v>
      </c>
      <c r="B3209" s="4">
        <v>2013</v>
      </c>
      <c r="C3209" s="24">
        <v>41293</v>
      </c>
      <c r="D3209" s="4" t="s">
        <v>5879</v>
      </c>
      <c r="E3209" s="4" t="s">
        <v>595</v>
      </c>
      <c r="F3209" s="4">
        <v>3</v>
      </c>
      <c r="G3209" s="4">
        <v>2</v>
      </c>
      <c r="H3209" s="4" t="s">
        <v>137</v>
      </c>
      <c r="I3209" s="4" t="s">
        <v>38</v>
      </c>
      <c r="J3209" s="4">
        <v>22</v>
      </c>
      <c r="K3209" s="4">
        <v>1</v>
      </c>
    </row>
    <row r="3210" spans="1:11">
      <c r="A3210" s="4" t="s">
        <v>6003</v>
      </c>
      <c r="B3210" s="4">
        <v>2013</v>
      </c>
      <c r="C3210" s="24">
        <v>41293</v>
      </c>
      <c r="D3210" s="4" t="s">
        <v>5879</v>
      </c>
      <c r="E3210" s="4" t="s">
        <v>595</v>
      </c>
      <c r="F3210" s="4">
        <v>3</v>
      </c>
      <c r="G3210" s="4">
        <v>3</v>
      </c>
      <c r="H3210" s="4" t="s">
        <v>5984</v>
      </c>
      <c r="I3210" s="4" t="s">
        <v>6008</v>
      </c>
      <c r="J3210" s="4">
        <v>23</v>
      </c>
      <c r="K3210" s="4">
        <v>16</v>
      </c>
    </row>
    <row r="3211" spans="1:11">
      <c r="A3211" s="4" t="s">
        <v>6003</v>
      </c>
      <c r="B3211" s="4">
        <v>2013</v>
      </c>
      <c r="C3211" s="24">
        <v>41293</v>
      </c>
      <c r="D3211" s="4" t="s">
        <v>5879</v>
      </c>
      <c r="E3211" s="4" t="s">
        <v>595</v>
      </c>
      <c r="F3211" s="4">
        <v>3</v>
      </c>
      <c r="G3211" s="4">
        <v>4</v>
      </c>
      <c r="H3211" s="4" t="s">
        <v>5972</v>
      </c>
      <c r="I3211" s="4" t="s">
        <v>5965</v>
      </c>
      <c r="J3211" s="4">
        <v>21.4</v>
      </c>
      <c r="K3211" s="4">
        <v>11</v>
      </c>
    </row>
    <row r="3212" spans="1:11">
      <c r="A3212" s="4" t="s">
        <v>6003</v>
      </c>
      <c r="B3212" s="4">
        <v>2013</v>
      </c>
      <c r="C3212" s="24">
        <v>41293</v>
      </c>
      <c r="D3212" s="4" t="s">
        <v>5879</v>
      </c>
      <c r="E3212" s="4" t="s">
        <v>595</v>
      </c>
      <c r="F3212" s="4">
        <v>3</v>
      </c>
      <c r="G3212" s="4">
        <v>5</v>
      </c>
      <c r="H3212" s="4" t="s">
        <v>6015</v>
      </c>
      <c r="I3212" s="4" t="s">
        <v>6016</v>
      </c>
      <c r="J3212" s="4">
        <v>21.8</v>
      </c>
      <c r="K3212" s="4">
        <v>12</v>
      </c>
    </row>
    <row r="3213" spans="1:11">
      <c r="A3213" s="4" t="s">
        <v>6003</v>
      </c>
      <c r="B3213" s="4">
        <v>2013</v>
      </c>
      <c r="C3213" s="24">
        <v>41293</v>
      </c>
      <c r="D3213" s="4" t="s">
        <v>5879</v>
      </c>
      <c r="E3213" s="4" t="s">
        <v>595</v>
      </c>
      <c r="F3213" s="4">
        <v>3</v>
      </c>
      <c r="G3213" s="4">
        <v>6</v>
      </c>
      <c r="H3213" s="4" t="s">
        <v>5967</v>
      </c>
      <c r="I3213" s="4" t="s">
        <v>5968</v>
      </c>
      <c r="J3213" s="4">
        <v>25.2</v>
      </c>
      <c r="K3213" s="4">
        <v>8</v>
      </c>
    </row>
    <row r="3214" spans="1:11">
      <c r="A3214" s="4" t="s">
        <v>6003</v>
      </c>
      <c r="B3214" s="4">
        <v>2013</v>
      </c>
      <c r="C3214" s="24">
        <v>41293</v>
      </c>
      <c r="D3214" s="4" t="s">
        <v>5879</v>
      </c>
      <c r="E3214" s="4" t="s">
        <v>595</v>
      </c>
      <c r="F3214" s="4">
        <v>3</v>
      </c>
      <c r="G3214" s="4">
        <v>7</v>
      </c>
      <c r="H3214" s="4" t="s">
        <v>5931</v>
      </c>
      <c r="I3214" s="4" t="s">
        <v>40</v>
      </c>
      <c r="J3214" s="4">
        <v>22</v>
      </c>
      <c r="K3214" s="4">
        <v>20</v>
      </c>
    </row>
    <row r="3215" spans="1:11">
      <c r="A3215" s="4" t="s">
        <v>6003</v>
      </c>
      <c r="B3215" s="4">
        <v>2013</v>
      </c>
      <c r="C3215" s="24">
        <v>41293</v>
      </c>
      <c r="D3215" s="4" t="s">
        <v>5879</v>
      </c>
      <c r="E3215" s="4" t="s">
        <v>595</v>
      </c>
      <c r="F3215" s="4">
        <v>4</v>
      </c>
      <c r="G3215" s="4">
        <v>1</v>
      </c>
      <c r="H3215" s="4" t="s">
        <v>135</v>
      </c>
      <c r="I3215" s="4" t="s">
        <v>36</v>
      </c>
      <c r="J3215" s="4">
        <v>22.1</v>
      </c>
      <c r="K3215" s="4">
        <v>6</v>
      </c>
    </row>
    <row r="3216" spans="1:11">
      <c r="A3216" s="4" t="s">
        <v>6003</v>
      </c>
      <c r="B3216" s="4">
        <v>2013</v>
      </c>
      <c r="C3216" s="24">
        <v>41293</v>
      </c>
      <c r="D3216" s="4" t="s">
        <v>5879</v>
      </c>
      <c r="E3216" s="4" t="s">
        <v>595</v>
      </c>
      <c r="F3216" s="4">
        <v>4</v>
      </c>
      <c r="G3216" s="4">
        <v>2</v>
      </c>
      <c r="H3216" s="4" t="s">
        <v>5964</v>
      </c>
      <c r="I3216" s="4" t="s">
        <v>5965</v>
      </c>
      <c r="J3216" s="4">
        <v>24.6</v>
      </c>
      <c r="K3216" s="4">
        <v>7</v>
      </c>
    </row>
    <row r="3217" spans="1:11">
      <c r="A3217" s="4" t="s">
        <v>6003</v>
      </c>
      <c r="B3217" s="4">
        <v>2013</v>
      </c>
      <c r="C3217" s="24">
        <v>41293</v>
      </c>
      <c r="D3217" s="4" t="s">
        <v>5879</v>
      </c>
      <c r="E3217" s="4" t="s">
        <v>595</v>
      </c>
      <c r="F3217" s="4">
        <v>4</v>
      </c>
      <c r="G3217" s="4">
        <v>3</v>
      </c>
      <c r="H3217" s="4" t="s">
        <v>113</v>
      </c>
      <c r="I3217" s="4" t="s">
        <v>121</v>
      </c>
      <c r="J3217" s="4">
        <v>18.2</v>
      </c>
      <c r="K3217" s="4">
        <v>16</v>
      </c>
    </row>
    <row r="3218" spans="1:11">
      <c r="A3218" s="4" t="s">
        <v>6003</v>
      </c>
      <c r="B3218" s="4">
        <v>2013</v>
      </c>
      <c r="C3218" s="24">
        <v>41293</v>
      </c>
      <c r="D3218" s="4" t="s">
        <v>5879</v>
      </c>
      <c r="E3218" s="4" t="s">
        <v>595</v>
      </c>
      <c r="F3218" s="4">
        <v>4</v>
      </c>
      <c r="G3218" s="4">
        <v>4</v>
      </c>
      <c r="H3218" s="4" t="s">
        <v>6017</v>
      </c>
      <c r="I3218" s="4" t="s">
        <v>6018</v>
      </c>
      <c r="J3218" s="4"/>
      <c r="K3218" s="4">
        <v>16</v>
      </c>
    </row>
    <row r="3219" spans="1:11">
      <c r="A3219" s="4" t="s">
        <v>6003</v>
      </c>
      <c r="B3219" s="4">
        <v>2013</v>
      </c>
      <c r="C3219" s="24">
        <v>41293</v>
      </c>
      <c r="D3219" s="4" t="s">
        <v>5879</v>
      </c>
      <c r="E3219" s="4" t="s">
        <v>595</v>
      </c>
      <c r="F3219" s="4">
        <v>4</v>
      </c>
      <c r="G3219" s="4">
        <v>5</v>
      </c>
      <c r="H3219" s="4" t="s">
        <v>6019</v>
      </c>
      <c r="I3219" s="4" t="s">
        <v>6016</v>
      </c>
      <c r="J3219" s="4">
        <v>20.399999999999999</v>
      </c>
      <c r="K3219" s="4">
        <v>20</v>
      </c>
    </row>
    <row r="3220" spans="1:11">
      <c r="A3220" s="4" t="s">
        <v>6003</v>
      </c>
      <c r="B3220" s="4">
        <v>2013</v>
      </c>
      <c r="C3220" s="24">
        <v>41293</v>
      </c>
      <c r="D3220" s="4" t="s">
        <v>5879</v>
      </c>
      <c r="E3220" s="4" t="s">
        <v>595</v>
      </c>
      <c r="F3220" s="4">
        <v>4</v>
      </c>
      <c r="G3220" s="4">
        <v>6</v>
      </c>
      <c r="H3220" s="4" t="s">
        <v>5970</v>
      </c>
      <c r="I3220" s="4" t="s">
        <v>5971</v>
      </c>
      <c r="J3220" s="4">
        <v>26.5</v>
      </c>
      <c r="K3220" s="4">
        <v>24</v>
      </c>
    </row>
    <row r="3221" spans="1:11">
      <c r="A3221" s="4" t="s">
        <v>6003</v>
      </c>
      <c r="B3221" s="4">
        <v>2013</v>
      </c>
      <c r="C3221" s="24">
        <v>41293</v>
      </c>
      <c r="D3221" s="4" t="s">
        <v>5879</v>
      </c>
      <c r="E3221" s="4" t="s">
        <v>595</v>
      </c>
      <c r="F3221" s="4">
        <v>4</v>
      </c>
      <c r="G3221" s="4">
        <v>7</v>
      </c>
      <c r="H3221" s="4" t="s">
        <v>6005</v>
      </c>
      <c r="I3221" s="4" t="s">
        <v>5999</v>
      </c>
      <c r="J3221" s="4">
        <v>25.9</v>
      </c>
      <c r="K3221" s="4">
        <v>16</v>
      </c>
    </row>
    <row r="3222" spans="1:11">
      <c r="A3222" s="4" t="s">
        <v>6003</v>
      </c>
      <c r="B3222" s="4">
        <v>2013</v>
      </c>
      <c r="C3222" s="24">
        <v>41293</v>
      </c>
      <c r="D3222" s="4" t="s">
        <v>5879</v>
      </c>
      <c r="E3222" s="4" t="s">
        <v>5868</v>
      </c>
      <c r="F3222" s="4">
        <v>1</v>
      </c>
      <c r="G3222" s="4">
        <v>1</v>
      </c>
      <c r="H3222" s="4" t="s">
        <v>544</v>
      </c>
      <c r="I3222" s="4" t="s">
        <v>15</v>
      </c>
      <c r="J3222" s="4">
        <v>26.1</v>
      </c>
      <c r="K3222" s="4">
        <v>10</v>
      </c>
    </row>
    <row r="3223" spans="1:11">
      <c r="A3223" s="4" t="s">
        <v>6003</v>
      </c>
      <c r="B3223" s="4">
        <v>2013</v>
      </c>
      <c r="C3223" s="24">
        <v>41293</v>
      </c>
      <c r="D3223" s="4" t="s">
        <v>5879</v>
      </c>
      <c r="E3223" s="4" t="s">
        <v>5868</v>
      </c>
      <c r="F3223" s="4">
        <v>1</v>
      </c>
      <c r="G3223" s="4">
        <v>2</v>
      </c>
      <c r="H3223" s="4" t="s">
        <v>6015</v>
      </c>
      <c r="I3223" s="4" t="s">
        <v>6016</v>
      </c>
      <c r="J3223" s="4">
        <v>21.8</v>
      </c>
      <c r="K3223" s="4">
        <v>12</v>
      </c>
    </row>
    <row r="3224" spans="1:11">
      <c r="A3224" s="4" t="s">
        <v>6003</v>
      </c>
      <c r="B3224" s="4">
        <v>2013</v>
      </c>
      <c r="C3224" s="24">
        <v>41293</v>
      </c>
      <c r="D3224" s="4" t="s">
        <v>5879</v>
      </c>
      <c r="E3224" s="4" t="s">
        <v>5868</v>
      </c>
      <c r="F3224" s="4">
        <v>1</v>
      </c>
      <c r="G3224" s="4">
        <v>3</v>
      </c>
      <c r="H3224" s="4" t="s">
        <v>6017</v>
      </c>
      <c r="I3224" s="4" t="s">
        <v>6018</v>
      </c>
      <c r="J3224" s="4"/>
      <c r="K3224" s="4">
        <v>16</v>
      </c>
    </row>
    <row r="3225" spans="1:11">
      <c r="A3225" s="4" t="s">
        <v>6003</v>
      </c>
      <c r="B3225" s="4">
        <v>2013</v>
      </c>
      <c r="C3225" s="24">
        <v>41293</v>
      </c>
      <c r="D3225" s="4" t="s">
        <v>5879</v>
      </c>
      <c r="E3225" s="4" t="s">
        <v>5868</v>
      </c>
      <c r="F3225" s="4">
        <v>1</v>
      </c>
      <c r="G3225" s="4">
        <v>4</v>
      </c>
      <c r="H3225" s="4" t="s">
        <v>5979</v>
      </c>
      <c r="I3225" s="4" t="s">
        <v>5980</v>
      </c>
      <c r="J3225" s="4">
        <v>24.1</v>
      </c>
      <c r="K3225" s="4">
        <v>20</v>
      </c>
    </row>
    <row r="3226" spans="1:11">
      <c r="A3226" s="4" t="s">
        <v>6003</v>
      </c>
      <c r="B3226" s="4">
        <v>2013</v>
      </c>
      <c r="C3226" s="24">
        <v>41293</v>
      </c>
      <c r="D3226" s="4" t="s">
        <v>5879</v>
      </c>
      <c r="E3226" s="4" t="s">
        <v>5868</v>
      </c>
      <c r="F3226" s="4">
        <v>2</v>
      </c>
      <c r="G3226" s="4">
        <v>1</v>
      </c>
      <c r="H3226" s="4" t="s">
        <v>5972</v>
      </c>
      <c r="I3226" s="4" t="s">
        <v>5965</v>
      </c>
      <c r="J3226" s="4">
        <v>21.4</v>
      </c>
      <c r="K3226" s="4">
        <v>11</v>
      </c>
    </row>
    <row r="3227" spans="1:11">
      <c r="A3227" s="4" t="s">
        <v>6003</v>
      </c>
      <c r="B3227" s="4">
        <v>2013</v>
      </c>
      <c r="C3227" s="24">
        <v>41293</v>
      </c>
      <c r="D3227" s="4" t="s">
        <v>5879</v>
      </c>
      <c r="E3227" s="4" t="s">
        <v>5868</v>
      </c>
      <c r="F3227" s="4">
        <v>2</v>
      </c>
      <c r="G3227" s="4">
        <v>2</v>
      </c>
      <c r="H3227" s="4" t="s">
        <v>6013</v>
      </c>
      <c r="I3227" s="4" t="s">
        <v>40</v>
      </c>
      <c r="J3227" s="4">
        <v>27</v>
      </c>
      <c r="K3227" s="4">
        <v>12</v>
      </c>
    </row>
    <row r="3228" spans="1:11">
      <c r="A3228" s="4" t="s">
        <v>6003</v>
      </c>
      <c r="B3228" s="4">
        <v>2013</v>
      </c>
      <c r="C3228" s="24">
        <v>41293</v>
      </c>
      <c r="D3228" s="4" t="s">
        <v>5879</v>
      </c>
      <c r="E3228" s="4" t="s">
        <v>5868</v>
      </c>
      <c r="F3228" s="4">
        <v>2</v>
      </c>
      <c r="G3228" s="4">
        <v>3</v>
      </c>
      <c r="H3228" s="4" t="s">
        <v>6005</v>
      </c>
      <c r="I3228" s="4" t="s">
        <v>5999</v>
      </c>
      <c r="J3228" s="4">
        <v>25.9</v>
      </c>
      <c r="K3228" s="4">
        <v>16</v>
      </c>
    </row>
    <row r="3229" spans="1:11">
      <c r="A3229" s="4" t="s">
        <v>6003</v>
      </c>
      <c r="B3229" s="4">
        <v>2013</v>
      </c>
      <c r="C3229" s="24">
        <v>41293</v>
      </c>
      <c r="D3229" s="4" t="s">
        <v>5879</v>
      </c>
      <c r="E3229" s="4" t="s">
        <v>5868</v>
      </c>
      <c r="F3229" s="4">
        <v>2</v>
      </c>
      <c r="G3229" s="4">
        <v>4</v>
      </c>
      <c r="H3229" s="4" t="s">
        <v>5987</v>
      </c>
      <c r="I3229" s="4" t="s">
        <v>31</v>
      </c>
      <c r="J3229" s="4">
        <v>22.7</v>
      </c>
      <c r="K3229" s="4">
        <v>20</v>
      </c>
    </row>
    <row r="3230" spans="1:11">
      <c r="A3230" s="4" t="s">
        <v>6003</v>
      </c>
      <c r="B3230" s="4">
        <v>2013</v>
      </c>
      <c r="C3230" s="24">
        <v>41293</v>
      </c>
      <c r="D3230" s="4" t="s">
        <v>5879</v>
      </c>
      <c r="E3230" s="4" t="s">
        <v>5868</v>
      </c>
      <c r="F3230" s="4">
        <v>2</v>
      </c>
      <c r="G3230" s="4">
        <v>5</v>
      </c>
      <c r="H3230" s="4" t="s">
        <v>6006</v>
      </c>
      <c r="I3230" s="4" t="s">
        <v>6007</v>
      </c>
      <c r="J3230" s="4">
        <v>20.9</v>
      </c>
      <c r="K3230" s="4">
        <v>24</v>
      </c>
    </row>
    <row r="3231" spans="1:11">
      <c r="A3231" s="4" t="s">
        <v>6003</v>
      </c>
      <c r="B3231" s="4">
        <v>2013</v>
      </c>
      <c r="C3231" s="24">
        <v>41293</v>
      </c>
      <c r="D3231" s="4" t="s">
        <v>5879</v>
      </c>
      <c r="E3231" s="4" t="s">
        <v>5868</v>
      </c>
      <c r="F3231" s="4">
        <v>3</v>
      </c>
      <c r="G3231" s="4">
        <v>1</v>
      </c>
      <c r="H3231" s="4" t="s">
        <v>542</v>
      </c>
      <c r="I3231" s="4" t="s">
        <v>36</v>
      </c>
      <c r="J3231" s="4">
        <v>25</v>
      </c>
      <c r="K3231" s="4">
        <v>20</v>
      </c>
    </row>
    <row r="3232" spans="1:11">
      <c r="A3232" s="4" t="s">
        <v>6003</v>
      </c>
      <c r="B3232" s="4">
        <v>2013</v>
      </c>
      <c r="C3232" s="24">
        <v>41293</v>
      </c>
      <c r="D3232" s="4" t="s">
        <v>5879</v>
      </c>
      <c r="E3232" s="4" t="s">
        <v>5868</v>
      </c>
      <c r="F3232" s="4">
        <v>3</v>
      </c>
      <c r="G3232" s="4">
        <v>2</v>
      </c>
      <c r="H3232" s="4" t="s">
        <v>5976</v>
      </c>
      <c r="I3232" s="4" t="s">
        <v>5974</v>
      </c>
      <c r="J3232" s="4">
        <v>32.6</v>
      </c>
      <c r="K3232" s="4">
        <v>12</v>
      </c>
    </row>
    <row r="3233" spans="1:11">
      <c r="A3233" s="4" t="s">
        <v>6003</v>
      </c>
      <c r="B3233" s="4">
        <v>2013</v>
      </c>
      <c r="C3233" s="24">
        <v>41293</v>
      </c>
      <c r="D3233" s="4" t="s">
        <v>5879</v>
      </c>
      <c r="E3233" s="4" t="s">
        <v>5868</v>
      </c>
      <c r="F3233" s="4">
        <v>3</v>
      </c>
      <c r="G3233" s="4">
        <v>3</v>
      </c>
      <c r="H3233" s="4" t="s">
        <v>5984</v>
      </c>
      <c r="I3233" s="4" t="s">
        <v>6008</v>
      </c>
      <c r="J3233" s="4">
        <v>23</v>
      </c>
      <c r="K3233" s="4">
        <v>16</v>
      </c>
    </row>
    <row r="3234" spans="1:11">
      <c r="A3234" s="4" t="s">
        <v>6003</v>
      </c>
      <c r="B3234" s="4">
        <v>2013</v>
      </c>
      <c r="C3234" s="24">
        <v>41293</v>
      </c>
      <c r="D3234" s="4" t="s">
        <v>5879</v>
      </c>
      <c r="E3234" s="4" t="s">
        <v>5868</v>
      </c>
      <c r="F3234" s="4">
        <v>3</v>
      </c>
      <c r="G3234" s="4">
        <v>4</v>
      </c>
      <c r="H3234" s="4" t="s">
        <v>5931</v>
      </c>
      <c r="I3234" s="4" t="s">
        <v>40</v>
      </c>
      <c r="J3234" s="4">
        <v>22</v>
      </c>
      <c r="K3234" s="4">
        <v>20</v>
      </c>
    </row>
    <row r="3235" spans="1:11">
      <c r="A3235" s="4" t="s">
        <v>6003</v>
      </c>
      <c r="B3235" s="4">
        <v>2013</v>
      </c>
      <c r="C3235" s="24">
        <v>41293</v>
      </c>
      <c r="D3235" s="4" t="s">
        <v>5879</v>
      </c>
      <c r="E3235" s="4" t="s">
        <v>5868</v>
      </c>
      <c r="F3235" s="4">
        <v>3</v>
      </c>
      <c r="G3235" s="4">
        <v>5</v>
      </c>
      <c r="H3235" s="4" t="s">
        <v>5970</v>
      </c>
      <c r="I3235" s="4" t="s">
        <v>5971</v>
      </c>
      <c r="J3235" s="4">
        <v>26.5</v>
      </c>
      <c r="K3235" s="4">
        <v>24</v>
      </c>
    </row>
    <row r="3236" spans="1:11">
      <c r="A3236" s="4" t="s">
        <v>6003</v>
      </c>
      <c r="B3236" s="4">
        <v>2013</v>
      </c>
      <c r="C3236" s="24">
        <v>41293</v>
      </c>
      <c r="D3236" s="4" t="s">
        <v>5879</v>
      </c>
      <c r="E3236" s="4" t="s">
        <v>5868</v>
      </c>
      <c r="F3236" s="4">
        <v>4</v>
      </c>
      <c r="G3236" s="4">
        <v>1</v>
      </c>
      <c r="H3236" s="4" t="s">
        <v>5967</v>
      </c>
      <c r="I3236" s="4" t="s">
        <v>5968</v>
      </c>
      <c r="J3236" s="4">
        <v>25.2</v>
      </c>
      <c r="K3236" s="4">
        <v>8</v>
      </c>
    </row>
    <row r="3237" spans="1:11">
      <c r="A3237" s="4" t="s">
        <v>6003</v>
      </c>
      <c r="B3237" s="4">
        <v>2013</v>
      </c>
      <c r="C3237" s="24">
        <v>41293</v>
      </c>
      <c r="D3237" s="4" t="s">
        <v>5879</v>
      </c>
      <c r="E3237" s="4" t="s">
        <v>5868</v>
      </c>
      <c r="F3237" s="4">
        <v>4</v>
      </c>
      <c r="G3237" s="4">
        <v>2</v>
      </c>
      <c r="H3237" s="4" t="s">
        <v>111</v>
      </c>
      <c r="I3237" s="4" t="s">
        <v>121</v>
      </c>
      <c r="J3237" s="4">
        <v>20</v>
      </c>
      <c r="K3237" s="4">
        <v>12</v>
      </c>
    </row>
    <row r="3238" spans="1:11">
      <c r="A3238" s="4" t="s">
        <v>6003</v>
      </c>
      <c r="B3238" s="4">
        <v>2013</v>
      </c>
      <c r="C3238" s="24">
        <v>41293</v>
      </c>
      <c r="D3238" s="4" t="s">
        <v>5879</v>
      </c>
      <c r="E3238" s="4" t="s">
        <v>5868</v>
      </c>
      <c r="F3238" s="4">
        <v>4</v>
      </c>
      <c r="G3238" s="4">
        <v>3</v>
      </c>
      <c r="H3238" s="4" t="s">
        <v>113</v>
      </c>
      <c r="I3238" s="4" t="s">
        <v>121</v>
      </c>
      <c r="J3238" s="4">
        <v>18.2</v>
      </c>
      <c r="K3238" s="4">
        <v>16</v>
      </c>
    </row>
    <row r="3239" spans="1:11">
      <c r="A3239" s="4" t="s">
        <v>6003</v>
      </c>
      <c r="B3239" s="4">
        <v>2013</v>
      </c>
      <c r="C3239" s="24">
        <v>41293</v>
      </c>
      <c r="D3239" s="4" t="s">
        <v>5879</v>
      </c>
      <c r="E3239" s="4" t="s">
        <v>5868</v>
      </c>
      <c r="F3239" s="4">
        <v>4</v>
      </c>
      <c r="G3239" s="4">
        <v>4</v>
      </c>
      <c r="H3239" s="4" t="s">
        <v>6019</v>
      </c>
      <c r="I3239" s="4" t="s">
        <v>6016</v>
      </c>
      <c r="J3239" s="4">
        <v>20.399999999999999</v>
      </c>
      <c r="K3239" s="4">
        <v>20</v>
      </c>
    </row>
    <row r="3240" spans="1:11">
      <c r="A3240" s="4" t="s">
        <v>6003</v>
      </c>
      <c r="B3240" s="4">
        <v>2013</v>
      </c>
      <c r="C3240" s="24">
        <v>41293</v>
      </c>
      <c r="D3240" s="4" t="s">
        <v>5879</v>
      </c>
      <c r="E3240" s="4" t="s">
        <v>5869</v>
      </c>
      <c r="F3240" s="4">
        <v>1</v>
      </c>
      <c r="G3240" s="4">
        <v>1</v>
      </c>
      <c r="H3240" s="4" t="s">
        <v>135</v>
      </c>
      <c r="I3240" s="4" t="s">
        <v>36</v>
      </c>
      <c r="J3240" s="4">
        <v>22.1</v>
      </c>
      <c r="K3240" s="4">
        <v>6</v>
      </c>
    </row>
    <row r="3241" spans="1:11">
      <c r="A3241" s="4" t="s">
        <v>6003</v>
      </c>
      <c r="B3241" s="4">
        <v>2013</v>
      </c>
      <c r="C3241" s="24">
        <v>41293</v>
      </c>
      <c r="D3241" s="4" t="s">
        <v>5879</v>
      </c>
      <c r="E3241" s="4" t="s">
        <v>5869</v>
      </c>
      <c r="F3241" s="4">
        <v>1</v>
      </c>
      <c r="G3241" s="4">
        <v>2</v>
      </c>
      <c r="H3241" s="4" t="s">
        <v>80</v>
      </c>
      <c r="I3241" s="4" t="s">
        <v>65</v>
      </c>
      <c r="J3241" s="4">
        <v>25.7</v>
      </c>
      <c r="K3241" s="4">
        <v>4</v>
      </c>
    </row>
    <row r="3242" spans="1:11">
      <c r="A3242" s="4" t="s">
        <v>6003</v>
      </c>
      <c r="B3242" s="4">
        <v>2013</v>
      </c>
      <c r="C3242" s="24">
        <v>41293</v>
      </c>
      <c r="D3242" s="4" t="s">
        <v>5879</v>
      </c>
      <c r="E3242" s="4" t="s">
        <v>5869</v>
      </c>
      <c r="F3242" s="4">
        <v>1</v>
      </c>
      <c r="G3242" s="4">
        <v>3</v>
      </c>
      <c r="H3242" s="4" t="s">
        <v>137</v>
      </c>
      <c r="I3242" s="4" t="s">
        <v>38</v>
      </c>
      <c r="J3242" s="4">
        <v>22</v>
      </c>
      <c r="K3242" s="4">
        <v>1</v>
      </c>
    </row>
    <row r="3243" spans="1:11">
      <c r="A3243" s="4" t="s">
        <v>6003</v>
      </c>
      <c r="B3243" s="4">
        <v>2013</v>
      </c>
      <c r="C3243" s="24">
        <v>41293</v>
      </c>
      <c r="D3243" s="4" t="s">
        <v>5879</v>
      </c>
      <c r="E3243" s="4" t="s">
        <v>5869</v>
      </c>
      <c r="F3243" s="4">
        <v>1</v>
      </c>
      <c r="G3243" s="4">
        <v>4</v>
      </c>
      <c r="H3243" s="4" t="s">
        <v>544</v>
      </c>
      <c r="I3243" s="4" t="s">
        <v>15</v>
      </c>
      <c r="J3243" s="4">
        <v>26.1</v>
      </c>
      <c r="K3243" s="4">
        <v>10</v>
      </c>
    </row>
    <row r="3244" spans="1:11">
      <c r="A3244" s="4" t="s">
        <v>6003</v>
      </c>
      <c r="B3244" s="4">
        <v>2013</v>
      </c>
      <c r="C3244" s="24">
        <v>41293</v>
      </c>
      <c r="D3244" s="4" t="s">
        <v>5879</v>
      </c>
      <c r="E3244" s="4" t="s">
        <v>5869</v>
      </c>
      <c r="F3244" s="4">
        <v>1</v>
      </c>
      <c r="G3244" s="4">
        <v>5</v>
      </c>
      <c r="H3244" s="4" t="s">
        <v>5967</v>
      </c>
      <c r="I3244" s="4" t="s">
        <v>5968</v>
      </c>
      <c r="J3244" s="4">
        <v>25.2</v>
      </c>
      <c r="K3244" s="4">
        <v>8</v>
      </c>
    </row>
    <row r="3245" spans="1:11">
      <c r="A3245" s="4" t="s">
        <v>6003</v>
      </c>
      <c r="B3245" s="4">
        <v>2013</v>
      </c>
      <c r="C3245" s="24">
        <v>41293</v>
      </c>
      <c r="D3245" s="4" t="s">
        <v>5879</v>
      </c>
      <c r="E3245" s="4" t="s">
        <v>5869</v>
      </c>
      <c r="F3245" s="4">
        <v>1</v>
      </c>
      <c r="G3245" s="4">
        <v>6</v>
      </c>
      <c r="H3245" s="4" t="s">
        <v>167</v>
      </c>
      <c r="I3245" s="4" t="s">
        <v>121</v>
      </c>
      <c r="J3245" s="4">
        <v>20.100000000000001</v>
      </c>
      <c r="K3245" s="4">
        <v>9</v>
      </c>
    </row>
    <row r="3246" spans="1:11">
      <c r="A3246" s="4" t="s">
        <v>6003</v>
      </c>
      <c r="B3246" s="4">
        <v>2013</v>
      </c>
      <c r="C3246" s="24">
        <v>41293</v>
      </c>
      <c r="D3246" s="4" t="s">
        <v>5879</v>
      </c>
      <c r="E3246" s="4" t="s">
        <v>5869</v>
      </c>
      <c r="F3246" s="4">
        <v>2</v>
      </c>
      <c r="G3246" s="4">
        <v>1</v>
      </c>
      <c r="H3246" s="4" t="s">
        <v>5962</v>
      </c>
      <c r="I3246" s="4" t="s">
        <v>6012</v>
      </c>
      <c r="J3246" s="4">
        <v>26.2</v>
      </c>
      <c r="K3246" s="4">
        <v>2</v>
      </c>
    </row>
    <row r="3247" spans="1:11">
      <c r="A3247" s="4" t="s">
        <v>6003</v>
      </c>
      <c r="B3247" s="4">
        <v>2013</v>
      </c>
      <c r="C3247" s="24">
        <v>41293</v>
      </c>
      <c r="D3247" s="4" t="s">
        <v>5879</v>
      </c>
      <c r="E3247" s="4" t="s">
        <v>5869</v>
      </c>
      <c r="F3247" s="4">
        <v>2</v>
      </c>
      <c r="G3247" s="4">
        <v>2</v>
      </c>
      <c r="H3247" s="4" t="s">
        <v>6002</v>
      </c>
      <c r="I3247" s="4" t="s">
        <v>6014</v>
      </c>
      <c r="J3247" s="4">
        <v>18.7</v>
      </c>
      <c r="K3247" s="4">
        <v>5</v>
      </c>
    </row>
    <row r="3248" spans="1:11">
      <c r="A3248" s="4" t="s">
        <v>6003</v>
      </c>
      <c r="B3248" s="4">
        <v>2013</v>
      </c>
      <c r="C3248" s="24">
        <v>41293</v>
      </c>
      <c r="D3248" s="4" t="s">
        <v>5879</v>
      </c>
      <c r="E3248" s="4" t="s">
        <v>5869</v>
      </c>
      <c r="F3248" s="4">
        <v>2</v>
      </c>
      <c r="G3248" s="4">
        <v>3</v>
      </c>
      <c r="H3248" s="4" t="s">
        <v>6011</v>
      </c>
      <c r="I3248" s="4" t="s">
        <v>5947</v>
      </c>
      <c r="J3248" s="4">
        <v>24.6</v>
      </c>
      <c r="K3248" s="4">
        <v>3</v>
      </c>
    </row>
    <row r="3249" spans="1:11">
      <c r="A3249" s="4" t="s">
        <v>6003</v>
      </c>
      <c r="B3249" s="4">
        <v>2013</v>
      </c>
      <c r="C3249" s="24">
        <v>41293</v>
      </c>
      <c r="D3249" s="4" t="s">
        <v>5879</v>
      </c>
      <c r="E3249" s="4" t="s">
        <v>5869</v>
      </c>
      <c r="F3249" s="4">
        <v>2</v>
      </c>
      <c r="G3249" s="4">
        <v>4</v>
      </c>
      <c r="H3249" s="4" t="s">
        <v>5972</v>
      </c>
      <c r="I3249" s="4" t="s">
        <v>5965</v>
      </c>
      <c r="J3249" s="4">
        <v>21.4</v>
      </c>
      <c r="K3249" s="4">
        <v>11</v>
      </c>
    </row>
    <row r="3250" spans="1:11">
      <c r="A3250" s="4" t="s">
        <v>6003</v>
      </c>
      <c r="B3250" s="4">
        <v>2013</v>
      </c>
      <c r="C3250" s="24">
        <v>41293</v>
      </c>
      <c r="D3250" s="4" t="s">
        <v>5879</v>
      </c>
      <c r="E3250" s="4" t="s">
        <v>5869</v>
      </c>
      <c r="F3250" s="4">
        <v>2</v>
      </c>
      <c r="G3250" s="4">
        <v>5</v>
      </c>
      <c r="H3250" s="4" t="s">
        <v>5964</v>
      </c>
      <c r="I3250" s="4" t="s">
        <v>5965</v>
      </c>
      <c r="J3250" s="4">
        <v>24.6</v>
      </c>
      <c r="K3250" s="4">
        <v>7</v>
      </c>
    </row>
    <row r="3251" spans="1:11">
      <c r="A3251" s="4" t="s">
        <v>6003</v>
      </c>
      <c r="B3251" s="4">
        <v>2013</v>
      </c>
      <c r="C3251" s="24">
        <v>41293</v>
      </c>
      <c r="D3251" s="4" t="s">
        <v>5879</v>
      </c>
      <c r="E3251" s="4" t="s">
        <v>5869</v>
      </c>
      <c r="F3251" s="4">
        <v>2</v>
      </c>
      <c r="G3251" s="4">
        <v>9</v>
      </c>
      <c r="H3251" s="4" t="s">
        <v>542</v>
      </c>
      <c r="I3251" s="4" t="s">
        <v>36</v>
      </c>
      <c r="J3251" s="4">
        <v>25</v>
      </c>
      <c r="K3251" s="4">
        <v>20</v>
      </c>
    </row>
    <row r="3252" spans="1:11">
      <c r="A3252" s="4" t="s">
        <v>6003</v>
      </c>
      <c r="B3252" s="4">
        <v>2013</v>
      </c>
      <c r="C3252" s="24">
        <v>41293</v>
      </c>
      <c r="D3252" s="4" t="s">
        <v>5879</v>
      </c>
      <c r="E3252" s="4" t="s">
        <v>383</v>
      </c>
      <c r="F3252" s="4">
        <v>1</v>
      </c>
      <c r="G3252" s="4">
        <v>1</v>
      </c>
      <c r="H3252" s="4" t="s">
        <v>137</v>
      </c>
      <c r="I3252" s="4" t="s">
        <v>38</v>
      </c>
      <c r="J3252" s="4">
        <v>22</v>
      </c>
      <c r="K3252" s="4">
        <v>1</v>
      </c>
    </row>
    <row r="3253" spans="1:11">
      <c r="A3253" s="4" t="s">
        <v>6003</v>
      </c>
      <c r="B3253" s="4">
        <v>2013</v>
      </c>
      <c r="C3253" s="24">
        <v>41293</v>
      </c>
      <c r="D3253" s="4" t="s">
        <v>5879</v>
      </c>
      <c r="E3253" s="4" t="s">
        <v>383</v>
      </c>
      <c r="F3253" s="4">
        <v>1</v>
      </c>
      <c r="G3253" s="4">
        <v>2</v>
      </c>
      <c r="H3253" s="4" t="s">
        <v>5962</v>
      </c>
      <c r="I3253" s="4" t="s">
        <v>6012</v>
      </c>
      <c r="J3253" s="4">
        <v>26.2</v>
      </c>
      <c r="K3253" s="4">
        <v>2</v>
      </c>
    </row>
    <row r="3254" spans="1:11">
      <c r="A3254" s="4" t="s">
        <v>6003</v>
      </c>
      <c r="B3254" s="4">
        <v>2013</v>
      </c>
      <c r="C3254" s="24">
        <v>41293</v>
      </c>
      <c r="D3254" s="4" t="s">
        <v>5879</v>
      </c>
      <c r="E3254" s="4" t="s">
        <v>383</v>
      </c>
      <c r="F3254" s="4">
        <v>1</v>
      </c>
      <c r="G3254" s="4">
        <v>3</v>
      </c>
      <c r="H3254" s="4" t="s">
        <v>6011</v>
      </c>
      <c r="I3254" s="4" t="s">
        <v>5947</v>
      </c>
      <c r="J3254" s="4">
        <v>24.6</v>
      </c>
      <c r="K3254" s="4">
        <v>3</v>
      </c>
    </row>
    <row r="3255" spans="1:11">
      <c r="A3255" s="4" t="s">
        <v>6003</v>
      </c>
      <c r="B3255" s="4">
        <v>2013</v>
      </c>
      <c r="C3255" s="24">
        <v>41293</v>
      </c>
      <c r="D3255" s="4" t="s">
        <v>5879</v>
      </c>
      <c r="E3255" s="4" t="s">
        <v>383</v>
      </c>
      <c r="F3255" s="4">
        <v>1</v>
      </c>
      <c r="G3255" s="4">
        <v>4</v>
      </c>
      <c r="H3255" s="4" t="s">
        <v>80</v>
      </c>
      <c r="I3255" s="4" t="s">
        <v>65</v>
      </c>
      <c r="J3255" s="4">
        <v>25.7</v>
      </c>
      <c r="K3255" s="4">
        <v>4</v>
      </c>
    </row>
    <row r="3256" spans="1:11">
      <c r="A3256" s="4" t="s">
        <v>6003</v>
      </c>
      <c r="B3256" s="4">
        <v>2013</v>
      </c>
      <c r="C3256" s="24">
        <v>41293</v>
      </c>
      <c r="D3256" s="4" t="s">
        <v>5879</v>
      </c>
      <c r="E3256" s="4" t="s">
        <v>383</v>
      </c>
      <c r="F3256" s="4">
        <v>1</v>
      </c>
      <c r="G3256" s="4">
        <v>5</v>
      </c>
      <c r="H3256" s="4" t="s">
        <v>6002</v>
      </c>
      <c r="I3256" s="4" t="s">
        <v>6014</v>
      </c>
      <c r="J3256" s="4">
        <v>18.7</v>
      </c>
      <c r="K3256" s="4">
        <v>5</v>
      </c>
    </row>
    <row r="3257" spans="1:11">
      <c r="A3257" s="4" t="s">
        <v>6003</v>
      </c>
      <c r="B3257" s="4">
        <v>2013</v>
      </c>
      <c r="C3257" s="24">
        <v>41293</v>
      </c>
      <c r="D3257" s="4" t="s">
        <v>5879</v>
      </c>
      <c r="E3257" s="4" t="s">
        <v>383</v>
      </c>
      <c r="F3257" s="4">
        <v>1</v>
      </c>
      <c r="G3257" s="4">
        <v>6</v>
      </c>
      <c r="H3257" s="4" t="s">
        <v>135</v>
      </c>
      <c r="I3257" s="4" t="s">
        <v>36</v>
      </c>
      <c r="J3257" s="4">
        <v>22.1</v>
      </c>
      <c r="K3257" s="4">
        <v>6</v>
      </c>
    </row>
    <row r="3258" spans="1:11">
      <c r="A3258" s="4" t="s">
        <v>6003</v>
      </c>
      <c r="B3258" s="4">
        <v>2013</v>
      </c>
      <c r="C3258" s="24">
        <v>41293</v>
      </c>
      <c r="D3258" s="4" t="s">
        <v>5879</v>
      </c>
      <c r="E3258" s="4" t="s">
        <v>383</v>
      </c>
      <c r="F3258" s="4">
        <v>2</v>
      </c>
      <c r="G3258" s="4">
        <v>1</v>
      </c>
      <c r="H3258" s="4" t="s">
        <v>5964</v>
      </c>
      <c r="I3258" s="4" t="s">
        <v>5965</v>
      </c>
      <c r="J3258" s="4">
        <v>24.6</v>
      </c>
      <c r="K3258" s="4">
        <v>7</v>
      </c>
    </row>
    <row r="3259" spans="1:11">
      <c r="A3259" s="4" t="s">
        <v>6003</v>
      </c>
      <c r="B3259" s="4">
        <v>2013</v>
      </c>
      <c r="C3259" s="24">
        <v>41293</v>
      </c>
      <c r="D3259" s="4" t="s">
        <v>5879</v>
      </c>
      <c r="E3259" s="4" t="s">
        <v>383</v>
      </c>
      <c r="F3259" s="4">
        <v>2</v>
      </c>
      <c r="G3259" s="4">
        <v>2</v>
      </c>
      <c r="H3259" s="4" t="s">
        <v>5967</v>
      </c>
      <c r="I3259" s="4" t="s">
        <v>5968</v>
      </c>
      <c r="J3259" s="4">
        <v>25.2</v>
      </c>
      <c r="K3259" s="4">
        <v>8</v>
      </c>
    </row>
    <row r="3260" spans="1:11">
      <c r="A3260" s="4" t="s">
        <v>6003</v>
      </c>
      <c r="B3260" s="4">
        <v>2013</v>
      </c>
      <c r="C3260" s="24">
        <v>41293</v>
      </c>
      <c r="D3260" s="4" t="s">
        <v>5879</v>
      </c>
      <c r="E3260" s="4" t="s">
        <v>383</v>
      </c>
      <c r="F3260" s="4">
        <v>2</v>
      </c>
      <c r="G3260" s="4">
        <v>3</v>
      </c>
      <c r="H3260" s="4" t="s">
        <v>167</v>
      </c>
      <c r="I3260" s="4" t="s">
        <v>121</v>
      </c>
      <c r="J3260" s="4">
        <v>20.100000000000001</v>
      </c>
      <c r="K3260" s="4">
        <v>9</v>
      </c>
    </row>
    <row r="3261" spans="1:11">
      <c r="A3261" s="4" t="s">
        <v>6003</v>
      </c>
      <c r="B3261" s="4">
        <v>2013</v>
      </c>
      <c r="C3261" s="24">
        <v>41293</v>
      </c>
      <c r="D3261" s="4" t="s">
        <v>5879</v>
      </c>
      <c r="E3261" s="4" t="s">
        <v>383</v>
      </c>
      <c r="F3261" s="4">
        <v>2</v>
      </c>
      <c r="G3261" s="4">
        <v>4</v>
      </c>
      <c r="H3261" s="4" t="s">
        <v>544</v>
      </c>
      <c r="I3261" s="4" t="s">
        <v>15</v>
      </c>
      <c r="J3261" s="4">
        <v>26.1</v>
      </c>
      <c r="K3261" s="4">
        <v>10</v>
      </c>
    </row>
    <row r="3262" spans="1:11">
      <c r="A3262" s="4" t="s">
        <v>6003</v>
      </c>
      <c r="B3262" s="4">
        <v>2013</v>
      </c>
      <c r="C3262" s="24">
        <v>41293</v>
      </c>
      <c r="D3262" s="4" t="s">
        <v>5879</v>
      </c>
      <c r="E3262" s="4" t="s">
        <v>383</v>
      </c>
      <c r="F3262" s="4">
        <v>2</v>
      </c>
      <c r="G3262" s="4">
        <v>5</v>
      </c>
      <c r="H3262" s="4" t="s">
        <v>5972</v>
      </c>
      <c r="I3262" s="4" t="s">
        <v>5965</v>
      </c>
      <c r="J3262" s="4">
        <v>21.4</v>
      </c>
      <c r="K3262" s="4">
        <v>11</v>
      </c>
    </row>
    <row r="3263" spans="1:11">
      <c r="A3263" s="4" t="s">
        <v>103</v>
      </c>
      <c r="B3263" s="4">
        <v>2013</v>
      </c>
      <c r="C3263" s="24">
        <v>41231</v>
      </c>
      <c r="D3263" s="4" t="s">
        <v>5879</v>
      </c>
      <c r="E3263" s="4" t="s">
        <v>595</v>
      </c>
      <c r="F3263" s="4">
        <v>1</v>
      </c>
      <c r="G3263" s="4">
        <v>1</v>
      </c>
      <c r="H3263" s="4" t="s">
        <v>80</v>
      </c>
      <c r="I3263" s="4" t="s">
        <v>65</v>
      </c>
      <c r="J3263" s="4">
        <v>25.5</v>
      </c>
      <c r="K3263" s="4"/>
    </row>
    <row r="3264" spans="1:11">
      <c r="A3264" s="4" t="s">
        <v>103</v>
      </c>
      <c r="B3264" s="4">
        <v>2013</v>
      </c>
      <c r="C3264" s="24">
        <v>41231</v>
      </c>
      <c r="D3264" s="4" t="s">
        <v>5879</v>
      </c>
      <c r="E3264" s="4" t="s">
        <v>595</v>
      </c>
      <c r="F3264" s="4">
        <v>1</v>
      </c>
      <c r="G3264" s="4">
        <v>2</v>
      </c>
      <c r="H3264" s="4" t="s">
        <v>5977</v>
      </c>
      <c r="I3264" s="4" t="s">
        <v>5978</v>
      </c>
      <c r="J3264" s="4">
        <v>22</v>
      </c>
      <c r="K3264" s="4"/>
    </row>
    <row r="3265" spans="1:11">
      <c r="A3265" s="4" t="s">
        <v>103</v>
      </c>
      <c r="B3265" s="4">
        <v>2013</v>
      </c>
      <c r="C3265" s="24">
        <v>41231</v>
      </c>
      <c r="D3265" s="4" t="s">
        <v>5879</v>
      </c>
      <c r="E3265" s="4" t="s">
        <v>595</v>
      </c>
      <c r="F3265" s="4">
        <v>1</v>
      </c>
      <c r="G3265" s="4">
        <v>3</v>
      </c>
      <c r="H3265" s="4" t="s">
        <v>5969</v>
      </c>
      <c r="I3265" s="4" t="s">
        <v>175</v>
      </c>
      <c r="J3265" s="4">
        <v>27.2</v>
      </c>
      <c r="K3265" s="4"/>
    </row>
    <row r="3266" spans="1:11">
      <c r="A3266" s="4" t="s">
        <v>103</v>
      </c>
      <c r="B3266" s="4">
        <v>2013</v>
      </c>
      <c r="C3266" s="24">
        <v>41231</v>
      </c>
      <c r="D3266" s="4" t="s">
        <v>5879</v>
      </c>
      <c r="E3266" s="4" t="s">
        <v>595</v>
      </c>
      <c r="F3266" s="4">
        <v>1</v>
      </c>
      <c r="G3266" s="4">
        <v>4</v>
      </c>
      <c r="H3266" s="4" t="s">
        <v>142</v>
      </c>
      <c r="I3266" s="4" t="s">
        <v>61</v>
      </c>
      <c r="J3266" s="4">
        <v>20.399999999999999</v>
      </c>
      <c r="K3266" s="4"/>
    </row>
    <row r="3267" spans="1:11">
      <c r="A3267" s="4" t="s">
        <v>103</v>
      </c>
      <c r="B3267" s="4">
        <v>2013</v>
      </c>
      <c r="C3267" s="24">
        <v>41231</v>
      </c>
      <c r="D3267" s="4" t="s">
        <v>5879</v>
      </c>
      <c r="E3267" s="4" t="s">
        <v>595</v>
      </c>
      <c r="F3267" s="4">
        <v>1</v>
      </c>
      <c r="G3267" s="4">
        <v>5</v>
      </c>
      <c r="H3267" s="4" t="s">
        <v>6005</v>
      </c>
      <c r="I3267" s="4" t="s">
        <v>5942</v>
      </c>
      <c r="J3267" s="4">
        <v>25.7</v>
      </c>
      <c r="K3267" s="4"/>
    </row>
    <row r="3268" spans="1:11">
      <c r="A3268" s="4" t="s">
        <v>103</v>
      </c>
      <c r="B3268" s="4">
        <v>2013</v>
      </c>
      <c r="C3268" s="24">
        <v>41231</v>
      </c>
      <c r="D3268" s="4" t="s">
        <v>5879</v>
      </c>
      <c r="E3268" s="4" t="s">
        <v>595</v>
      </c>
      <c r="F3268" s="4">
        <v>1</v>
      </c>
      <c r="G3268" s="4">
        <v>6</v>
      </c>
      <c r="H3268" s="4" t="s">
        <v>6020</v>
      </c>
      <c r="I3268" s="4" t="s">
        <v>5998</v>
      </c>
      <c r="J3268" s="4">
        <v>32.5</v>
      </c>
      <c r="K3268" s="4"/>
    </row>
    <row r="3269" spans="1:11">
      <c r="A3269" s="4" t="s">
        <v>103</v>
      </c>
      <c r="B3269" s="4">
        <v>2013</v>
      </c>
      <c r="C3269" s="24">
        <v>41231</v>
      </c>
      <c r="D3269" s="4" t="s">
        <v>5879</v>
      </c>
      <c r="E3269" s="4" t="s">
        <v>595</v>
      </c>
      <c r="F3269" s="4">
        <v>1</v>
      </c>
      <c r="G3269" s="4">
        <v>7</v>
      </c>
      <c r="H3269" s="4" t="s">
        <v>6010</v>
      </c>
      <c r="I3269" s="4" t="s">
        <v>61</v>
      </c>
      <c r="J3269" s="4">
        <v>18</v>
      </c>
      <c r="K3269" s="4"/>
    </row>
    <row r="3270" spans="1:11">
      <c r="A3270" s="4" t="s">
        <v>103</v>
      </c>
      <c r="B3270" s="4">
        <v>2013</v>
      </c>
      <c r="C3270" s="24">
        <v>41231</v>
      </c>
      <c r="D3270" s="4" t="s">
        <v>5879</v>
      </c>
      <c r="E3270" s="4" t="s">
        <v>595</v>
      </c>
      <c r="F3270" s="4">
        <v>2</v>
      </c>
      <c r="G3270" s="4">
        <v>1</v>
      </c>
      <c r="H3270" s="4" t="s">
        <v>5966</v>
      </c>
      <c r="I3270" s="4" t="s">
        <v>25</v>
      </c>
      <c r="J3270" s="4">
        <v>21</v>
      </c>
      <c r="K3270" s="4"/>
    </row>
    <row r="3271" spans="1:11">
      <c r="A3271" s="4" t="s">
        <v>103</v>
      </c>
      <c r="B3271" s="4">
        <v>2013</v>
      </c>
      <c r="C3271" s="24">
        <v>41231</v>
      </c>
      <c r="D3271" s="4" t="s">
        <v>5879</v>
      </c>
      <c r="E3271" s="4" t="s">
        <v>595</v>
      </c>
      <c r="F3271" s="4">
        <v>2</v>
      </c>
      <c r="G3271" s="4">
        <v>2</v>
      </c>
      <c r="H3271" s="4" t="s">
        <v>5984</v>
      </c>
      <c r="I3271" s="4" t="s">
        <v>6008</v>
      </c>
      <c r="J3271" s="4">
        <v>22.9</v>
      </c>
      <c r="K3271" s="4"/>
    </row>
    <row r="3272" spans="1:11">
      <c r="A3272" s="4" t="s">
        <v>103</v>
      </c>
      <c r="B3272" s="4">
        <v>2013</v>
      </c>
      <c r="C3272" s="24">
        <v>41231</v>
      </c>
      <c r="D3272" s="4" t="s">
        <v>5879</v>
      </c>
      <c r="E3272" s="4" t="s">
        <v>595</v>
      </c>
      <c r="F3272" s="4">
        <v>2</v>
      </c>
      <c r="G3272" s="4">
        <v>3</v>
      </c>
      <c r="H3272" s="4" t="s">
        <v>60</v>
      </c>
      <c r="I3272" s="4" t="s">
        <v>61</v>
      </c>
      <c r="J3272" s="4">
        <v>24.3</v>
      </c>
      <c r="K3272" s="4"/>
    </row>
    <row r="3273" spans="1:11">
      <c r="A3273" s="4" t="s">
        <v>103</v>
      </c>
      <c r="B3273" s="4">
        <v>2013</v>
      </c>
      <c r="C3273" s="24">
        <v>41231</v>
      </c>
      <c r="D3273" s="4" t="s">
        <v>5879</v>
      </c>
      <c r="E3273" s="4" t="s">
        <v>595</v>
      </c>
      <c r="F3273" s="4">
        <v>2</v>
      </c>
      <c r="G3273" s="4">
        <v>4</v>
      </c>
      <c r="H3273" s="4" t="s">
        <v>5972</v>
      </c>
      <c r="I3273" s="4" t="s">
        <v>5965</v>
      </c>
      <c r="J3273" s="4">
        <v>21.2</v>
      </c>
      <c r="K3273" s="4"/>
    </row>
    <row r="3274" spans="1:11">
      <c r="A3274" s="4" t="s">
        <v>103</v>
      </c>
      <c r="B3274" s="4">
        <v>2013</v>
      </c>
      <c r="C3274" s="24">
        <v>41231</v>
      </c>
      <c r="D3274" s="4" t="s">
        <v>5879</v>
      </c>
      <c r="E3274" s="4" t="s">
        <v>595</v>
      </c>
      <c r="F3274" s="4">
        <v>2</v>
      </c>
      <c r="G3274" s="4">
        <v>5</v>
      </c>
      <c r="H3274" s="4" t="s">
        <v>113</v>
      </c>
      <c r="I3274" s="4" t="s">
        <v>121</v>
      </c>
      <c r="J3274" s="4">
        <v>18.100000000000001</v>
      </c>
      <c r="K3274" s="4"/>
    </row>
    <row r="3275" spans="1:11">
      <c r="A3275" s="4" t="s">
        <v>103</v>
      </c>
      <c r="B3275" s="4">
        <v>2013</v>
      </c>
      <c r="C3275" s="24">
        <v>41231</v>
      </c>
      <c r="D3275" s="4" t="s">
        <v>5879</v>
      </c>
      <c r="E3275" s="4" t="s">
        <v>595</v>
      </c>
      <c r="F3275" s="4">
        <v>2</v>
      </c>
      <c r="G3275" s="4">
        <v>6</v>
      </c>
      <c r="H3275" s="4" t="s">
        <v>5931</v>
      </c>
      <c r="I3275" s="4" t="s">
        <v>40</v>
      </c>
      <c r="J3275" s="4">
        <v>21.8</v>
      </c>
      <c r="K3275" s="4"/>
    </row>
    <row r="3276" spans="1:11">
      <c r="A3276" s="4" t="s">
        <v>103</v>
      </c>
      <c r="B3276" s="4">
        <v>2013</v>
      </c>
      <c r="C3276" s="24">
        <v>41231</v>
      </c>
      <c r="D3276" s="4" t="s">
        <v>5879</v>
      </c>
      <c r="E3276" s="4" t="s">
        <v>595</v>
      </c>
      <c r="F3276" s="4">
        <v>2</v>
      </c>
      <c r="G3276" s="4">
        <v>7</v>
      </c>
      <c r="H3276" s="4" t="s">
        <v>6004</v>
      </c>
      <c r="I3276" s="4" t="s">
        <v>5980</v>
      </c>
      <c r="J3276" s="4">
        <v>21.3</v>
      </c>
      <c r="K3276" s="4"/>
    </row>
    <row r="3277" spans="1:11">
      <c r="A3277" s="4" t="s">
        <v>103</v>
      </c>
      <c r="B3277" s="4">
        <v>2013</v>
      </c>
      <c r="C3277" s="24">
        <v>41231</v>
      </c>
      <c r="D3277" s="4" t="s">
        <v>5879</v>
      </c>
      <c r="E3277" s="4" t="s">
        <v>595</v>
      </c>
      <c r="F3277" s="4">
        <v>3</v>
      </c>
      <c r="G3277" s="4">
        <v>1</v>
      </c>
      <c r="H3277" s="4" t="s">
        <v>5930</v>
      </c>
      <c r="I3277" s="4" t="s">
        <v>15</v>
      </c>
      <c r="J3277" s="4">
        <v>22</v>
      </c>
      <c r="K3277" s="4"/>
    </row>
    <row r="3278" spans="1:11">
      <c r="A3278" s="4" t="s">
        <v>103</v>
      </c>
      <c r="B3278" s="4">
        <v>2013</v>
      </c>
      <c r="C3278" s="24">
        <v>41231</v>
      </c>
      <c r="D3278" s="4" t="s">
        <v>5879</v>
      </c>
      <c r="E3278" s="4" t="s">
        <v>595</v>
      </c>
      <c r="F3278" s="4">
        <v>3</v>
      </c>
      <c r="G3278" s="4">
        <v>2</v>
      </c>
      <c r="H3278" s="4" t="s">
        <v>5976</v>
      </c>
      <c r="I3278" s="4" t="s">
        <v>5974</v>
      </c>
      <c r="J3278" s="4">
        <v>32.5</v>
      </c>
      <c r="K3278" s="4"/>
    </row>
    <row r="3279" spans="1:11">
      <c r="A3279" s="4" t="s">
        <v>103</v>
      </c>
      <c r="B3279" s="4">
        <v>2013</v>
      </c>
      <c r="C3279" s="24">
        <v>41231</v>
      </c>
      <c r="D3279" s="4" t="s">
        <v>5879</v>
      </c>
      <c r="E3279" s="4" t="s">
        <v>595</v>
      </c>
      <c r="F3279" s="4">
        <v>3</v>
      </c>
      <c r="G3279" s="4">
        <v>3</v>
      </c>
      <c r="H3279" s="4" t="s">
        <v>167</v>
      </c>
      <c r="I3279" s="4" t="s">
        <v>121</v>
      </c>
      <c r="J3279" s="4">
        <v>19.899999999999999</v>
      </c>
      <c r="K3279" s="4"/>
    </row>
    <row r="3280" spans="1:11">
      <c r="A3280" s="4" t="s">
        <v>103</v>
      </c>
      <c r="B3280" s="4">
        <v>2013</v>
      </c>
      <c r="C3280" s="24">
        <v>41231</v>
      </c>
      <c r="D3280" s="4" t="s">
        <v>5879</v>
      </c>
      <c r="E3280" s="4" t="s">
        <v>595</v>
      </c>
      <c r="F3280" s="4">
        <v>3</v>
      </c>
      <c r="G3280" s="4">
        <v>4</v>
      </c>
      <c r="H3280" s="4" t="s">
        <v>6021</v>
      </c>
      <c r="I3280" s="4" t="s">
        <v>59</v>
      </c>
      <c r="J3280" s="4">
        <v>18.3</v>
      </c>
      <c r="K3280" s="4"/>
    </row>
    <row r="3281" spans="1:11">
      <c r="A3281" s="4" t="s">
        <v>103</v>
      </c>
      <c r="B3281" s="4">
        <v>2013</v>
      </c>
      <c r="C3281" s="24">
        <v>41231</v>
      </c>
      <c r="D3281" s="4" t="s">
        <v>5879</v>
      </c>
      <c r="E3281" s="4" t="s">
        <v>595</v>
      </c>
      <c r="F3281" s="4">
        <v>3</v>
      </c>
      <c r="G3281" s="4">
        <v>5</v>
      </c>
      <c r="H3281" s="4" t="s">
        <v>78</v>
      </c>
      <c r="I3281" s="4" t="s">
        <v>19</v>
      </c>
      <c r="J3281" s="4">
        <v>21.5</v>
      </c>
      <c r="K3281" s="4"/>
    </row>
    <row r="3282" spans="1:11">
      <c r="A3282" s="4" t="s">
        <v>103</v>
      </c>
      <c r="B3282" s="4">
        <v>2013</v>
      </c>
      <c r="C3282" s="24">
        <v>41231</v>
      </c>
      <c r="D3282" s="4" t="s">
        <v>5879</v>
      </c>
      <c r="E3282" s="4" t="s">
        <v>595</v>
      </c>
      <c r="F3282" s="4">
        <v>3</v>
      </c>
      <c r="G3282" s="4">
        <v>6</v>
      </c>
      <c r="H3282" s="4" t="s">
        <v>5917</v>
      </c>
      <c r="I3282" s="4" t="s">
        <v>17</v>
      </c>
      <c r="J3282" s="4">
        <v>24.6</v>
      </c>
      <c r="K3282" s="4"/>
    </row>
    <row r="3283" spans="1:11">
      <c r="A3283" s="4" t="s">
        <v>103</v>
      </c>
      <c r="B3283" s="4">
        <v>2013</v>
      </c>
      <c r="C3283" s="24">
        <v>41231</v>
      </c>
      <c r="D3283" s="4" t="s">
        <v>5879</v>
      </c>
      <c r="E3283" s="4" t="s">
        <v>595</v>
      </c>
      <c r="F3283" s="4">
        <v>3</v>
      </c>
      <c r="G3283" s="4">
        <v>7</v>
      </c>
      <c r="H3283" s="4" t="s">
        <v>6017</v>
      </c>
      <c r="I3283" s="4" t="s">
        <v>6018</v>
      </c>
      <c r="J3283" s="4"/>
      <c r="K3283" s="4"/>
    </row>
    <row r="3284" spans="1:11">
      <c r="A3284" s="4" t="s">
        <v>103</v>
      </c>
      <c r="B3284" s="4">
        <v>2013</v>
      </c>
      <c r="C3284" s="24">
        <v>41231</v>
      </c>
      <c r="D3284" s="4" t="s">
        <v>5879</v>
      </c>
      <c r="E3284" s="4" t="s">
        <v>5868</v>
      </c>
      <c r="F3284" s="4">
        <v>1</v>
      </c>
      <c r="G3284" s="4">
        <v>1</v>
      </c>
      <c r="H3284" s="4" t="s">
        <v>5972</v>
      </c>
      <c r="I3284" s="4" t="s">
        <v>5965</v>
      </c>
      <c r="J3284" s="4">
        <v>21.2</v>
      </c>
      <c r="K3284" s="4"/>
    </row>
    <row r="3285" spans="1:11">
      <c r="A3285" s="4" t="s">
        <v>103</v>
      </c>
      <c r="B3285" s="4">
        <v>2013</v>
      </c>
      <c r="C3285" s="24">
        <v>41231</v>
      </c>
      <c r="D3285" s="4" t="s">
        <v>5879</v>
      </c>
      <c r="E3285" s="4" t="s">
        <v>5868</v>
      </c>
      <c r="F3285" s="4">
        <v>1</v>
      </c>
      <c r="G3285" s="4">
        <v>2</v>
      </c>
      <c r="H3285" s="4" t="s">
        <v>167</v>
      </c>
      <c r="I3285" s="4" t="s">
        <v>121</v>
      </c>
      <c r="J3285" s="4">
        <v>19.899999999999999</v>
      </c>
      <c r="K3285" s="4"/>
    </row>
    <row r="3286" spans="1:11">
      <c r="A3286" s="4" t="s">
        <v>103</v>
      </c>
      <c r="B3286" s="4">
        <v>2013</v>
      </c>
      <c r="C3286" s="24">
        <v>41231</v>
      </c>
      <c r="D3286" s="4" t="s">
        <v>5879</v>
      </c>
      <c r="E3286" s="4" t="s">
        <v>5868</v>
      </c>
      <c r="F3286" s="4">
        <v>1</v>
      </c>
      <c r="G3286" s="4">
        <v>3</v>
      </c>
      <c r="H3286" s="4" t="s">
        <v>78</v>
      </c>
      <c r="I3286" s="4" t="s">
        <v>19</v>
      </c>
      <c r="J3286" s="4">
        <v>21.5</v>
      </c>
      <c r="K3286" s="4"/>
    </row>
    <row r="3287" spans="1:11">
      <c r="A3287" s="4" t="s">
        <v>103</v>
      </c>
      <c r="B3287" s="4">
        <v>2013</v>
      </c>
      <c r="C3287" s="24">
        <v>41231</v>
      </c>
      <c r="D3287" s="4" t="s">
        <v>5879</v>
      </c>
      <c r="E3287" s="4" t="s">
        <v>5868</v>
      </c>
      <c r="F3287" s="4">
        <v>1</v>
      </c>
      <c r="G3287" s="4">
        <v>4</v>
      </c>
      <c r="H3287" s="4" t="s">
        <v>6010</v>
      </c>
      <c r="I3287" s="4" t="s">
        <v>61</v>
      </c>
      <c r="J3287" s="4">
        <v>18</v>
      </c>
      <c r="K3287" s="4"/>
    </row>
    <row r="3288" spans="1:11">
      <c r="A3288" s="4" t="s">
        <v>103</v>
      </c>
      <c r="B3288" s="4">
        <v>2013</v>
      </c>
      <c r="C3288" s="24">
        <v>41231</v>
      </c>
      <c r="D3288" s="4" t="s">
        <v>5879</v>
      </c>
      <c r="E3288" s="4" t="s">
        <v>5868</v>
      </c>
      <c r="F3288" s="4">
        <v>1</v>
      </c>
      <c r="G3288" s="4">
        <v>5</v>
      </c>
      <c r="H3288" s="4" t="s">
        <v>5931</v>
      </c>
      <c r="I3288" s="4" t="s">
        <v>40</v>
      </c>
      <c r="J3288" s="4">
        <v>21.8</v>
      </c>
      <c r="K3288" s="4"/>
    </row>
    <row r="3289" spans="1:11">
      <c r="A3289" s="4" t="s">
        <v>103</v>
      </c>
      <c r="B3289" s="4">
        <v>2013</v>
      </c>
      <c r="C3289" s="24">
        <v>41231</v>
      </c>
      <c r="D3289" s="4" t="s">
        <v>5879</v>
      </c>
      <c r="E3289" s="4" t="s">
        <v>5868</v>
      </c>
      <c r="F3289" s="4">
        <v>2</v>
      </c>
      <c r="G3289" s="4">
        <v>1</v>
      </c>
      <c r="H3289" s="4" t="s">
        <v>5917</v>
      </c>
      <c r="I3289" s="4" t="s">
        <v>17</v>
      </c>
      <c r="J3289" s="4">
        <v>24.6</v>
      </c>
      <c r="K3289" s="4"/>
    </row>
    <row r="3290" spans="1:11">
      <c r="A3290" s="4" t="s">
        <v>103</v>
      </c>
      <c r="B3290" s="4">
        <v>2013</v>
      </c>
      <c r="C3290" s="24">
        <v>41231</v>
      </c>
      <c r="D3290" s="4" t="s">
        <v>5879</v>
      </c>
      <c r="E3290" s="4" t="s">
        <v>5868</v>
      </c>
      <c r="F3290" s="4">
        <v>2</v>
      </c>
      <c r="G3290" s="4">
        <v>2</v>
      </c>
      <c r="H3290" s="4" t="s">
        <v>60</v>
      </c>
      <c r="I3290" s="4" t="s">
        <v>61</v>
      </c>
      <c r="J3290" s="4">
        <v>24.3</v>
      </c>
      <c r="K3290" s="4"/>
    </row>
    <row r="3291" spans="1:11">
      <c r="A3291" s="4" t="s">
        <v>103</v>
      </c>
      <c r="B3291" s="4">
        <v>2013</v>
      </c>
      <c r="C3291" s="24">
        <v>41231</v>
      </c>
      <c r="D3291" s="4" t="s">
        <v>5879</v>
      </c>
      <c r="E3291" s="4" t="s">
        <v>5868</v>
      </c>
      <c r="F3291" s="4">
        <v>2</v>
      </c>
      <c r="G3291" s="4">
        <v>3</v>
      </c>
      <c r="H3291" s="4" t="s">
        <v>113</v>
      </c>
      <c r="I3291" s="4" t="s">
        <v>121</v>
      </c>
      <c r="J3291" s="4">
        <v>18.100000000000001</v>
      </c>
      <c r="K3291" s="4"/>
    </row>
    <row r="3292" spans="1:11">
      <c r="A3292" s="4" t="s">
        <v>103</v>
      </c>
      <c r="B3292" s="4">
        <v>2013</v>
      </c>
      <c r="C3292" s="24">
        <v>41231</v>
      </c>
      <c r="D3292" s="4" t="s">
        <v>5879</v>
      </c>
      <c r="E3292" s="4" t="s">
        <v>5868</v>
      </c>
      <c r="F3292" s="4">
        <v>2</v>
      </c>
      <c r="G3292" s="4">
        <v>4</v>
      </c>
      <c r="H3292" s="4" t="s">
        <v>6004</v>
      </c>
      <c r="I3292" s="4" t="s">
        <v>5980</v>
      </c>
      <c r="J3292" s="4">
        <v>21.3</v>
      </c>
      <c r="K3292" s="4"/>
    </row>
    <row r="3293" spans="1:11">
      <c r="A3293" s="4" t="s">
        <v>103</v>
      </c>
      <c r="B3293" s="4">
        <v>2013</v>
      </c>
      <c r="C3293" s="24">
        <v>41231</v>
      </c>
      <c r="D3293" s="4" t="s">
        <v>5879</v>
      </c>
      <c r="E3293" s="4" t="s">
        <v>5868</v>
      </c>
      <c r="F3293" s="4">
        <v>2</v>
      </c>
      <c r="G3293" s="4">
        <v>5</v>
      </c>
      <c r="H3293" s="4" t="s">
        <v>6021</v>
      </c>
      <c r="I3293" s="4" t="s">
        <v>59</v>
      </c>
      <c r="J3293" s="4">
        <v>18.3</v>
      </c>
      <c r="K3293" s="4"/>
    </row>
    <row r="3294" spans="1:11">
      <c r="A3294" s="4" t="s">
        <v>103</v>
      </c>
      <c r="B3294" s="4">
        <v>2013</v>
      </c>
      <c r="C3294" s="24">
        <v>41231</v>
      </c>
      <c r="D3294" s="4" t="s">
        <v>5879</v>
      </c>
      <c r="E3294" s="4" t="s">
        <v>5868</v>
      </c>
      <c r="F3294" s="4">
        <v>3</v>
      </c>
      <c r="G3294" s="4">
        <v>1</v>
      </c>
      <c r="H3294" s="4" t="s">
        <v>5969</v>
      </c>
      <c r="I3294" s="4" t="s">
        <v>175</v>
      </c>
      <c r="J3294" s="4">
        <v>27.2</v>
      </c>
      <c r="K3294" s="4"/>
    </row>
    <row r="3295" spans="1:11">
      <c r="A3295" s="4" t="s">
        <v>103</v>
      </c>
      <c r="B3295" s="4">
        <v>2013</v>
      </c>
      <c r="C3295" s="24">
        <v>41231</v>
      </c>
      <c r="D3295" s="4" t="s">
        <v>5879</v>
      </c>
      <c r="E3295" s="4" t="s">
        <v>5868</v>
      </c>
      <c r="F3295" s="4">
        <v>3</v>
      </c>
      <c r="G3295" s="4">
        <v>2</v>
      </c>
      <c r="H3295" s="4" t="s">
        <v>142</v>
      </c>
      <c r="I3295" s="4" t="s">
        <v>61</v>
      </c>
      <c r="J3295" s="4">
        <v>20.399999999999999</v>
      </c>
      <c r="K3295" s="4"/>
    </row>
    <row r="3296" spans="1:11">
      <c r="A3296" s="4" t="s">
        <v>103</v>
      </c>
      <c r="B3296" s="4">
        <v>2013</v>
      </c>
      <c r="C3296" s="24">
        <v>41231</v>
      </c>
      <c r="D3296" s="4" t="s">
        <v>5879</v>
      </c>
      <c r="E3296" s="4" t="s">
        <v>5868</v>
      </c>
      <c r="F3296" s="4">
        <v>3</v>
      </c>
      <c r="G3296" s="4">
        <v>3</v>
      </c>
      <c r="H3296" s="4" t="s">
        <v>6020</v>
      </c>
      <c r="I3296" s="4" t="s">
        <v>5998</v>
      </c>
      <c r="J3296" s="4">
        <v>32.5</v>
      </c>
      <c r="K3296" s="4"/>
    </row>
    <row r="3297" spans="1:11">
      <c r="A3297" s="4" t="s">
        <v>103</v>
      </c>
      <c r="B3297" s="4">
        <v>2013</v>
      </c>
      <c r="C3297" s="24">
        <v>41231</v>
      </c>
      <c r="D3297" s="4" t="s">
        <v>5879</v>
      </c>
      <c r="E3297" s="4" t="s">
        <v>5868</v>
      </c>
      <c r="F3297" s="4">
        <v>3</v>
      </c>
      <c r="G3297" s="4">
        <v>4</v>
      </c>
      <c r="H3297" s="4" t="s">
        <v>6005</v>
      </c>
      <c r="I3297" s="4" t="s">
        <v>5942</v>
      </c>
      <c r="J3297" s="4">
        <v>25.7</v>
      </c>
      <c r="K3297" s="4"/>
    </row>
    <row r="3298" spans="1:11">
      <c r="A3298" s="4" t="s">
        <v>103</v>
      </c>
      <c r="B3298" s="4">
        <v>2013</v>
      </c>
      <c r="C3298" s="24">
        <v>41231</v>
      </c>
      <c r="D3298" s="4" t="s">
        <v>5879</v>
      </c>
      <c r="E3298" s="4" t="s">
        <v>5868</v>
      </c>
      <c r="F3298" s="4">
        <v>3</v>
      </c>
      <c r="G3298" s="4">
        <v>5</v>
      </c>
      <c r="H3298" s="4" t="s">
        <v>6017</v>
      </c>
      <c r="I3298" s="4" t="s">
        <v>6018</v>
      </c>
      <c r="J3298" s="4"/>
      <c r="K3298" s="4"/>
    </row>
    <row r="3299" spans="1:11">
      <c r="A3299" s="4" t="s">
        <v>103</v>
      </c>
      <c r="B3299" s="4">
        <v>2013</v>
      </c>
      <c r="C3299" s="24">
        <v>41231</v>
      </c>
      <c r="D3299" s="4" t="s">
        <v>5879</v>
      </c>
      <c r="E3299" s="4" t="s">
        <v>5869</v>
      </c>
      <c r="F3299" s="4">
        <v>1</v>
      </c>
      <c r="G3299" s="4">
        <v>1</v>
      </c>
      <c r="H3299" s="4" t="s">
        <v>5917</v>
      </c>
      <c r="I3299" s="4" t="s">
        <v>17</v>
      </c>
      <c r="J3299" s="4">
        <v>24.6</v>
      </c>
      <c r="K3299" s="4"/>
    </row>
    <row r="3300" spans="1:11">
      <c r="A3300" s="4" t="s">
        <v>103</v>
      </c>
      <c r="B3300" s="4">
        <v>2013</v>
      </c>
      <c r="C3300" s="24">
        <v>41231</v>
      </c>
      <c r="D3300" s="4" t="s">
        <v>5879</v>
      </c>
      <c r="E3300" s="4" t="s">
        <v>5869</v>
      </c>
      <c r="F3300" s="4">
        <v>1</v>
      </c>
      <c r="G3300" s="4">
        <v>2</v>
      </c>
      <c r="H3300" s="4" t="s">
        <v>80</v>
      </c>
      <c r="I3300" s="4" t="s">
        <v>65</v>
      </c>
      <c r="J3300" s="4">
        <v>25.5</v>
      </c>
      <c r="K3300" s="4"/>
    </row>
    <row r="3301" spans="1:11">
      <c r="A3301" s="4" t="s">
        <v>103</v>
      </c>
      <c r="B3301" s="4">
        <v>2013</v>
      </c>
      <c r="C3301" s="24">
        <v>41231</v>
      </c>
      <c r="D3301" s="4" t="s">
        <v>5879</v>
      </c>
      <c r="E3301" s="4" t="s">
        <v>5869</v>
      </c>
      <c r="F3301" s="4">
        <v>1</v>
      </c>
      <c r="G3301" s="4">
        <v>3</v>
      </c>
      <c r="H3301" s="4" t="s">
        <v>167</v>
      </c>
      <c r="I3301" s="4" t="s">
        <v>121</v>
      </c>
      <c r="J3301" s="4">
        <v>19.899999999999999</v>
      </c>
      <c r="K3301" s="4"/>
    </row>
    <row r="3302" spans="1:11">
      <c r="A3302" s="4" t="s">
        <v>103</v>
      </c>
      <c r="B3302" s="4">
        <v>2013</v>
      </c>
      <c r="C3302" s="24">
        <v>41231</v>
      </c>
      <c r="D3302" s="4" t="s">
        <v>5879</v>
      </c>
      <c r="E3302" s="4" t="s">
        <v>5869</v>
      </c>
      <c r="F3302" s="4">
        <v>1</v>
      </c>
      <c r="G3302" s="4">
        <v>4</v>
      </c>
      <c r="H3302" s="4" t="s">
        <v>5976</v>
      </c>
      <c r="I3302" s="4" t="s">
        <v>5974</v>
      </c>
      <c r="J3302" s="4">
        <v>32.5</v>
      </c>
      <c r="K3302" s="4"/>
    </row>
    <row r="3303" spans="1:11">
      <c r="A3303" s="4" t="s">
        <v>103</v>
      </c>
      <c r="B3303" s="4">
        <v>2013</v>
      </c>
      <c r="C3303" s="24">
        <v>41231</v>
      </c>
      <c r="D3303" s="4" t="s">
        <v>5879</v>
      </c>
      <c r="E3303" s="4" t="s">
        <v>5869</v>
      </c>
      <c r="F3303" s="4">
        <v>1</v>
      </c>
      <c r="G3303" s="4">
        <v>5</v>
      </c>
      <c r="H3303" s="4" t="s">
        <v>142</v>
      </c>
      <c r="I3303" s="4" t="s">
        <v>61</v>
      </c>
      <c r="J3303" s="4">
        <v>20.399999999999999</v>
      </c>
      <c r="K3303" s="4"/>
    </row>
    <row r="3304" spans="1:11">
      <c r="A3304" s="4" t="s">
        <v>103</v>
      </c>
      <c r="B3304" s="4">
        <v>2013</v>
      </c>
      <c r="C3304" s="24">
        <v>41231</v>
      </c>
      <c r="D3304" s="4" t="s">
        <v>5879</v>
      </c>
      <c r="E3304" s="4" t="s">
        <v>5869</v>
      </c>
      <c r="F3304" s="4">
        <v>1</v>
      </c>
      <c r="G3304" s="4">
        <v>6</v>
      </c>
      <c r="H3304" s="4" t="s">
        <v>5977</v>
      </c>
      <c r="I3304" s="4" t="s">
        <v>5978</v>
      </c>
      <c r="J3304" s="4">
        <v>22</v>
      </c>
      <c r="K3304" s="4"/>
    </row>
    <row r="3305" spans="1:11">
      <c r="A3305" s="4" t="s">
        <v>103</v>
      </c>
      <c r="B3305" s="4">
        <v>2013</v>
      </c>
      <c r="C3305" s="24">
        <v>41231</v>
      </c>
      <c r="D3305" s="4" t="s">
        <v>5879</v>
      </c>
      <c r="E3305" s="4" t="s">
        <v>5869</v>
      </c>
      <c r="F3305" s="4">
        <v>2</v>
      </c>
      <c r="G3305" s="4">
        <v>1</v>
      </c>
      <c r="H3305" s="4" t="s">
        <v>5930</v>
      </c>
      <c r="I3305" s="4" t="s">
        <v>15</v>
      </c>
      <c r="J3305" s="4">
        <v>22</v>
      </c>
      <c r="K3305" s="4"/>
    </row>
    <row r="3306" spans="1:11">
      <c r="A3306" s="4" t="s">
        <v>103</v>
      </c>
      <c r="B3306" s="4">
        <v>2013</v>
      </c>
      <c r="C3306" s="24">
        <v>41231</v>
      </c>
      <c r="D3306" s="4" t="s">
        <v>5879</v>
      </c>
      <c r="E3306" s="4" t="s">
        <v>5869</v>
      </c>
      <c r="F3306" s="4">
        <v>2</v>
      </c>
      <c r="G3306" s="4">
        <v>2</v>
      </c>
      <c r="H3306" s="4" t="s">
        <v>5969</v>
      </c>
      <c r="I3306" s="4" t="s">
        <v>175</v>
      </c>
      <c r="J3306" s="4">
        <v>27.2</v>
      </c>
      <c r="K3306" s="4"/>
    </row>
    <row r="3307" spans="1:11">
      <c r="A3307" s="4" t="s">
        <v>103</v>
      </c>
      <c r="B3307" s="4">
        <v>2013</v>
      </c>
      <c r="C3307" s="24">
        <v>41231</v>
      </c>
      <c r="D3307" s="4" t="s">
        <v>5879</v>
      </c>
      <c r="E3307" s="4" t="s">
        <v>5869</v>
      </c>
      <c r="F3307" s="4">
        <v>2</v>
      </c>
      <c r="G3307" s="4">
        <v>3</v>
      </c>
      <c r="H3307" s="4" t="s">
        <v>5966</v>
      </c>
      <c r="I3307" s="4" t="s">
        <v>25</v>
      </c>
      <c r="J3307" s="4">
        <v>21</v>
      </c>
      <c r="K3307" s="4"/>
    </row>
    <row r="3308" spans="1:11">
      <c r="A3308" s="4" t="s">
        <v>103</v>
      </c>
      <c r="B3308" s="4">
        <v>2013</v>
      </c>
      <c r="C3308" s="24">
        <v>41231</v>
      </c>
      <c r="D3308" s="4" t="s">
        <v>5879</v>
      </c>
      <c r="E3308" s="4" t="s">
        <v>5869</v>
      </c>
      <c r="F3308" s="4">
        <v>2</v>
      </c>
      <c r="G3308" s="4">
        <v>4</v>
      </c>
      <c r="H3308" s="4" t="s">
        <v>5984</v>
      </c>
      <c r="I3308" s="4" t="s">
        <v>6008</v>
      </c>
      <c r="J3308" s="4">
        <v>22.9</v>
      </c>
      <c r="K3308" s="4"/>
    </row>
    <row r="3309" spans="1:11">
      <c r="A3309" s="4" t="s">
        <v>103</v>
      </c>
      <c r="B3309" s="4">
        <v>2013</v>
      </c>
      <c r="C3309" s="24">
        <v>41231</v>
      </c>
      <c r="D3309" s="4" t="s">
        <v>5879</v>
      </c>
      <c r="E3309" s="4" t="s">
        <v>5869</v>
      </c>
      <c r="F3309" s="4">
        <v>2</v>
      </c>
      <c r="G3309" s="4">
        <v>5</v>
      </c>
      <c r="H3309" s="4" t="s">
        <v>5972</v>
      </c>
      <c r="I3309" s="4" t="s">
        <v>5965</v>
      </c>
      <c r="J3309" s="4">
        <v>21.2</v>
      </c>
      <c r="K3309" s="4"/>
    </row>
    <row r="3310" spans="1:11">
      <c r="A3310" s="4" t="s">
        <v>103</v>
      </c>
      <c r="B3310" s="4">
        <v>2013</v>
      </c>
      <c r="C3310" s="24">
        <v>41231</v>
      </c>
      <c r="D3310" s="4" t="s">
        <v>5879</v>
      </c>
      <c r="E3310" s="4" t="s">
        <v>5869</v>
      </c>
      <c r="F3310" s="4">
        <v>2</v>
      </c>
      <c r="G3310" s="4">
        <v>6</v>
      </c>
      <c r="H3310" s="4" t="s">
        <v>60</v>
      </c>
      <c r="I3310" s="4" t="s">
        <v>61</v>
      </c>
      <c r="J3310" s="4">
        <v>24.3</v>
      </c>
      <c r="K3310" s="4"/>
    </row>
    <row r="3311" spans="1:11">
      <c r="A3311" s="4" t="s">
        <v>103</v>
      </c>
      <c r="B3311" s="4">
        <v>2013</v>
      </c>
      <c r="C3311" s="24">
        <v>41231</v>
      </c>
      <c r="D3311" s="4" t="s">
        <v>5879</v>
      </c>
      <c r="E3311" s="4" t="s">
        <v>383</v>
      </c>
      <c r="F3311" s="4">
        <v>1</v>
      </c>
      <c r="G3311" s="4">
        <v>1</v>
      </c>
      <c r="H3311" s="4" t="s">
        <v>5930</v>
      </c>
      <c r="I3311" s="4" t="s">
        <v>15</v>
      </c>
      <c r="J3311" s="4">
        <v>22</v>
      </c>
      <c r="K3311" s="4">
        <v>1</v>
      </c>
    </row>
    <row r="3312" spans="1:11">
      <c r="A3312" s="4" t="s">
        <v>103</v>
      </c>
      <c r="B3312" s="4">
        <v>2013</v>
      </c>
      <c r="C3312" s="24">
        <v>41231</v>
      </c>
      <c r="D3312" s="4" t="s">
        <v>5879</v>
      </c>
      <c r="E3312" s="4" t="s">
        <v>383</v>
      </c>
      <c r="F3312" s="4">
        <v>1</v>
      </c>
      <c r="G3312" s="4">
        <v>2</v>
      </c>
      <c r="H3312" s="4" t="s">
        <v>167</v>
      </c>
      <c r="I3312" s="4" t="s">
        <v>121</v>
      </c>
      <c r="J3312" s="4">
        <v>19.899999999999999</v>
      </c>
      <c r="K3312" s="4">
        <v>2</v>
      </c>
    </row>
    <row r="3313" spans="1:11">
      <c r="A3313" s="4" t="s">
        <v>103</v>
      </c>
      <c r="B3313" s="4">
        <v>2013</v>
      </c>
      <c r="C3313" s="24">
        <v>41231</v>
      </c>
      <c r="D3313" s="4" t="s">
        <v>5879</v>
      </c>
      <c r="E3313" s="4" t="s">
        <v>383</v>
      </c>
      <c r="F3313" s="4">
        <v>1</v>
      </c>
      <c r="G3313" s="4">
        <v>3</v>
      </c>
      <c r="H3313" s="4" t="s">
        <v>80</v>
      </c>
      <c r="I3313" s="4" t="s">
        <v>65</v>
      </c>
      <c r="J3313" s="4">
        <v>25.5</v>
      </c>
      <c r="K3313" s="4">
        <v>3</v>
      </c>
    </row>
    <row r="3314" spans="1:11">
      <c r="A3314" s="4" t="s">
        <v>103</v>
      </c>
      <c r="B3314" s="4">
        <v>2013</v>
      </c>
      <c r="C3314" s="24">
        <v>41231</v>
      </c>
      <c r="D3314" s="4" t="s">
        <v>5879</v>
      </c>
      <c r="E3314" s="4" t="s">
        <v>383</v>
      </c>
      <c r="F3314" s="4">
        <v>1</v>
      </c>
      <c r="G3314" s="4">
        <v>4</v>
      </c>
      <c r="H3314" s="4" t="s">
        <v>5969</v>
      </c>
      <c r="I3314" s="4" t="s">
        <v>175</v>
      </c>
      <c r="J3314" s="4">
        <v>27.2</v>
      </c>
      <c r="K3314" s="4">
        <v>4</v>
      </c>
    </row>
    <row r="3315" spans="1:11">
      <c r="A3315" s="4" t="s">
        <v>103</v>
      </c>
      <c r="B3315" s="4">
        <v>2013</v>
      </c>
      <c r="C3315" s="24">
        <v>41231</v>
      </c>
      <c r="D3315" s="4" t="s">
        <v>5879</v>
      </c>
      <c r="E3315" s="4" t="s">
        <v>383</v>
      </c>
      <c r="F3315" s="4">
        <v>1</v>
      </c>
      <c r="G3315" s="4">
        <v>5</v>
      </c>
      <c r="H3315" s="4" t="s">
        <v>5966</v>
      </c>
      <c r="I3315" s="4" t="s">
        <v>25</v>
      </c>
      <c r="J3315" s="4">
        <v>21</v>
      </c>
      <c r="K3315" s="4">
        <v>5</v>
      </c>
    </row>
    <row r="3316" spans="1:11">
      <c r="A3316" s="4" t="s">
        <v>103</v>
      </c>
      <c r="B3316" s="4">
        <v>2013</v>
      </c>
      <c r="C3316" s="24">
        <v>41231</v>
      </c>
      <c r="D3316" s="4" t="s">
        <v>5879</v>
      </c>
      <c r="E3316" s="4" t="s">
        <v>383</v>
      </c>
      <c r="F3316" s="4">
        <v>1</v>
      </c>
      <c r="G3316" s="4">
        <v>6</v>
      </c>
      <c r="H3316" s="4" t="s">
        <v>5917</v>
      </c>
      <c r="I3316" s="4" t="s">
        <v>17</v>
      </c>
      <c r="J3316" s="4">
        <v>24.6</v>
      </c>
      <c r="K3316" s="4">
        <v>6</v>
      </c>
    </row>
    <row r="3317" spans="1:11">
      <c r="A3317" s="4" t="s">
        <v>103</v>
      </c>
      <c r="B3317" s="4">
        <v>2013</v>
      </c>
      <c r="C3317" s="24">
        <v>41231</v>
      </c>
      <c r="D3317" s="4" t="s">
        <v>5879</v>
      </c>
      <c r="E3317" s="4" t="s">
        <v>383</v>
      </c>
      <c r="F3317" s="4">
        <v>2</v>
      </c>
      <c r="G3317" s="4">
        <v>1</v>
      </c>
      <c r="H3317" s="4" t="s">
        <v>60</v>
      </c>
      <c r="I3317" s="4" t="s">
        <v>61</v>
      </c>
      <c r="J3317" s="4">
        <v>24.3</v>
      </c>
      <c r="K3317" s="4">
        <v>1</v>
      </c>
    </row>
    <row r="3318" spans="1:11">
      <c r="A3318" s="4" t="s">
        <v>103</v>
      </c>
      <c r="B3318" s="4">
        <v>2013</v>
      </c>
      <c r="C3318" s="24">
        <v>41231</v>
      </c>
      <c r="D3318" s="4" t="s">
        <v>5879</v>
      </c>
      <c r="E3318" s="4" t="s">
        <v>383</v>
      </c>
      <c r="F3318" s="4">
        <v>2</v>
      </c>
      <c r="G3318" s="4">
        <v>2</v>
      </c>
      <c r="H3318" s="4" t="s">
        <v>5984</v>
      </c>
      <c r="I3318" s="4" t="s">
        <v>6008</v>
      </c>
      <c r="J3318" s="4">
        <v>22.9</v>
      </c>
      <c r="K3318" s="4">
        <v>2</v>
      </c>
    </row>
    <row r="3319" spans="1:11">
      <c r="A3319" s="4" t="s">
        <v>103</v>
      </c>
      <c r="B3319" s="4">
        <v>2013</v>
      </c>
      <c r="C3319" s="24">
        <v>41231</v>
      </c>
      <c r="D3319" s="4" t="s">
        <v>5879</v>
      </c>
      <c r="E3319" s="4" t="s">
        <v>383</v>
      </c>
      <c r="F3319" s="4">
        <v>2</v>
      </c>
      <c r="G3319" s="4">
        <v>3</v>
      </c>
      <c r="H3319" s="4" t="s">
        <v>5977</v>
      </c>
      <c r="I3319" s="4" t="s">
        <v>5978</v>
      </c>
      <c r="J3319" s="4">
        <v>22</v>
      </c>
      <c r="K3319" s="4">
        <v>3</v>
      </c>
    </row>
    <row r="3320" spans="1:11">
      <c r="A3320" s="4" t="s">
        <v>103</v>
      </c>
      <c r="B3320" s="4">
        <v>2013</v>
      </c>
      <c r="C3320" s="24">
        <v>41231</v>
      </c>
      <c r="D3320" s="4" t="s">
        <v>5879</v>
      </c>
      <c r="E3320" s="4" t="s">
        <v>383</v>
      </c>
      <c r="F3320" s="4">
        <v>2</v>
      </c>
      <c r="G3320" s="4">
        <v>4</v>
      </c>
      <c r="H3320" s="4" t="s">
        <v>142</v>
      </c>
      <c r="I3320" s="4" t="s">
        <v>61</v>
      </c>
      <c r="J3320" s="4">
        <v>20.399999999999999</v>
      </c>
      <c r="K3320" s="4">
        <v>4</v>
      </c>
    </row>
    <row r="3321" spans="1:11">
      <c r="A3321" s="4" t="s">
        <v>103</v>
      </c>
      <c r="B3321" s="4">
        <v>2013</v>
      </c>
      <c r="C3321" s="24">
        <v>41231</v>
      </c>
      <c r="D3321" s="4" t="s">
        <v>5879</v>
      </c>
      <c r="E3321" s="4" t="s">
        <v>383</v>
      </c>
      <c r="F3321" s="4">
        <v>2</v>
      </c>
      <c r="G3321" s="4">
        <v>5</v>
      </c>
      <c r="H3321" s="4" t="s">
        <v>5972</v>
      </c>
      <c r="I3321" s="4" t="s">
        <v>5965</v>
      </c>
      <c r="J3321" s="4">
        <v>21.2</v>
      </c>
      <c r="K3321" s="4">
        <v>5</v>
      </c>
    </row>
    <row r="3322" spans="1:11">
      <c r="A3322" s="4" t="s">
        <v>103</v>
      </c>
      <c r="B3322" s="4">
        <v>2013</v>
      </c>
      <c r="C3322" s="24">
        <v>41231</v>
      </c>
      <c r="D3322" s="4" t="s">
        <v>5879</v>
      </c>
      <c r="E3322" s="4" t="s">
        <v>383</v>
      </c>
      <c r="F3322" s="4">
        <v>2</v>
      </c>
      <c r="G3322" s="4">
        <v>6</v>
      </c>
      <c r="H3322" s="4" t="s">
        <v>5976</v>
      </c>
      <c r="I3322" s="4" t="s">
        <v>5974</v>
      </c>
      <c r="J3322" s="4">
        <v>32.5</v>
      </c>
      <c r="K3322" s="4">
        <v>6</v>
      </c>
    </row>
    <row r="3323" spans="1:11">
      <c r="A3323" s="4" t="s">
        <v>71</v>
      </c>
      <c r="B3323" s="4">
        <v>2013</v>
      </c>
      <c r="C3323" s="24">
        <v>41195</v>
      </c>
      <c r="D3323" s="4" t="s">
        <v>5879</v>
      </c>
      <c r="E3323" s="4" t="s">
        <v>595</v>
      </c>
      <c r="F3323" s="4">
        <v>1</v>
      </c>
      <c r="G3323" s="4">
        <v>1</v>
      </c>
      <c r="H3323" s="4" t="s">
        <v>5977</v>
      </c>
      <c r="I3323" s="4" t="s">
        <v>5978</v>
      </c>
      <c r="J3323" s="4">
        <v>21.9</v>
      </c>
      <c r="K3323" s="4"/>
    </row>
    <row r="3324" spans="1:11">
      <c r="A3324" s="4" t="s">
        <v>71</v>
      </c>
      <c r="B3324" s="4">
        <v>2013</v>
      </c>
      <c r="C3324" s="24">
        <v>41195</v>
      </c>
      <c r="D3324" s="4" t="s">
        <v>5879</v>
      </c>
      <c r="E3324" s="4" t="s">
        <v>595</v>
      </c>
      <c r="F3324" s="4">
        <v>1</v>
      </c>
      <c r="G3324" s="4">
        <v>2</v>
      </c>
      <c r="H3324" s="4" t="s">
        <v>80</v>
      </c>
      <c r="I3324" s="4" t="s">
        <v>65</v>
      </c>
      <c r="J3324" s="4">
        <v>25.4</v>
      </c>
      <c r="K3324" s="4"/>
    </row>
    <row r="3325" spans="1:11">
      <c r="A3325" s="4" t="s">
        <v>71</v>
      </c>
      <c r="B3325" s="4">
        <v>2013</v>
      </c>
      <c r="C3325" s="24">
        <v>41195</v>
      </c>
      <c r="D3325" s="4" t="s">
        <v>5879</v>
      </c>
      <c r="E3325" s="4" t="s">
        <v>595</v>
      </c>
      <c r="F3325" s="4">
        <v>1</v>
      </c>
      <c r="G3325" s="4">
        <v>3</v>
      </c>
      <c r="H3325" s="4" t="s">
        <v>6013</v>
      </c>
      <c r="I3325" s="4" t="s">
        <v>40</v>
      </c>
      <c r="J3325" s="4">
        <v>26.8</v>
      </c>
      <c r="K3325" s="4"/>
    </row>
    <row r="3326" spans="1:11">
      <c r="A3326" s="4" t="s">
        <v>71</v>
      </c>
      <c r="B3326" s="4">
        <v>2013</v>
      </c>
      <c r="C3326" s="24">
        <v>41195</v>
      </c>
      <c r="D3326" s="4" t="s">
        <v>5879</v>
      </c>
      <c r="E3326" s="4" t="s">
        <v>595</v>
      </c>
      <c r="F3326" s="4">
        <v>1</v>
      </c>
      <c r="G3326" s="4">
        <v>4</v>
      </c>
      <c r="H3326" s="4" t="s">
        <v>6004</v>
      </c>
      <c r="I3326" s="4" t="s">
        <v>5980</v>
      </c>
      <c r="J3326" s="4">
        <v>21.2</v>
      </c>
      <c r="K3326" s="4"/>
    </row>
    <row r="3327" spans="1:11">
      <c r="A3327" s="4" t="s">
        <v>71</v>
      </c>
      <c r="B3327" s="4">
        <v>2013</v>
      </c>
      <c r="C3327" s="24">
        <v>41195</v>
      </c>
      <c r="D3327" s="4" t="s">
        <v>5879</v>
      </c>
      <c r="E3327" s="4" t="s">
        <v>595</v>
      </c>
      <c r="F3327" s="4">
        <v>1</v>
      </c>
      <c r="G3327" s="4">
        <v>5</v>
      </c>
      <c r="H3327" s="4" t="s">
        <v>6019</v>
      </c>
      <c r="I3327" s="4" t="s">
        <v>6016</v>
      </c>
      <c r="J3327" s="4">
        <v>20.100000000000001</v>
      </c>
      <c r="K3327" s="4"/>
    </row>
    <row r="3328" spans="1:11">
      <c r="A3328" s="4" t="s">
        <v>71</v>
      </c>
      <c r="B3328" s="4">
        <v>2013</v>
      </c>
      <c r="C3328" s="24">
        <v>41195</v>
      </c>
      <c r="D3328" s="4" t="s">
        <v>5879</v>
      </c>
      <c r="E3328" s="4" t="s">
        <v>595</v>
      </c>
      <c r="F3328" s="4">
        <v>1</v>
      </c>
      <c r="G3328" s="4">
        <v>6</v>
      </c>
      <c r="H3328" s="4" t="s">
        <v>6022</v>
      </c>
      <c r="I3328" s="4" t="s">
        <v>6023</v>
      </c>
      <c r="J3328" s="4"/>
      <c r="K3328" s="4"/>
    </row>
    <row r="3329" spans="1:11">
      <c r="A3329" s="4" t="s">
        <v>71</v>
      </c>
      <c r="B3329" s="4">
        <v>2013</v>
      </c>
      <c r="C3329" s="24">
        <v>41195</v>
      </c>
      <c r="D3329" s="4" t="s">
        <v>5879</v>
      </c>
      <c r="E3329" s="4" t="s">
        <v>595</v>
      </c>
      <c r="F3329" s="4">
        <v>2</v>
      </c>
      <c r="G3329" s="4">
        <v>1</v>
      </c>
      <c r="H3329" s="4" t="s">
        <v>5966</v>
      </c>
      <c r="I3329" s="4" t="s">
        <v>25</v>
      </c>
      <c r="J3329" s="4">
        <v>20.9</v>
      </c>
      <c r="K3329" s="4"/>
    </row>
    <row r="3330" spans="1:11">
      <c r="A3330" s="4" t="s">
        <v>71</v>
      </c>
      <c r="B3330" s="4">
        <v>2013</v>
      </c>
      <c r="C3330" s="24">
        <v>41195</v>
      </c>
      <c r="D3330" s="4" t="s">
        <v>5879</v>
      </c>
      <c r="E3330" s="4" t="s">
        <v>595</v>
      </c>
      <c r="F3330" s="4">
        <v>2</v>
      </c>
      <c r="G3330" s="4">
        <v>2</v>
      </c>
      <c r="H3330" s="4" t="s">
        <v>119</v>
      </c>
      <c r="I3330" s="4" t="s">
        <v>21</v>
      </c>
      <c r="J3330" s="4">
        <v>21.5</v>
      </c>
      <c r="K3330" s="4"/>
    </row>
    <row r="3331" spans="1:11">
      <c r="A3331" s="4" t="s">
        <v>71</v>
      </c>
      <c r="B3331" s="4">
        <v>2013</v>
      </c>
      <c r="C3331" s="24">
        <v>41195</v>
      </c>
      <c r="D3331" s="4" t="s">
        <v>5879</v>
      </c>
      <c r="E3331" s="4" t="s">
        <v>595</v>
      </c>
      <c r="F3331" s="4">
        <v>2</v>
      </c>
      <c r="G3331" s="4">
        <v>3</v>
      </c>
      <c r="H3331" s="4" t="s">
        <v>6006</v>
      </c>
      <c r="I3331" s="4" t="s">
        <v>6007</v>
      </c>
      <c r="J3331" s="4">
        <v>20.6</v>
      </c>
      <c r="K3331" s="4"/>
    </row>
    <row r="3332" spans="1:11">
      <c r="A3332" s="4" t="s">
        <v>71</v>
      </c>
      <c r="B3332" s="4">
        <v>2013</v>
      </c>
      <c r="C3332" s="24">
        <v>41195</v>
      </c>
      <c r="D3332" s="4" t="s">
        <v>5879</v>
      </c>
      <c r="E3332" s="4" t="s">
        <v>595</v>
      </c>
      <c r="F3332" s="4">
        <v>2</v>
      </c>
      <c r="G3332" s="4">
        <v>4</v>
      </c>
      <c r="H3332" s="4" t="s">
        <v>43</v>
      </c>
      <c r="I3332" s="4" t="s">
        <v>44</v>
      </c>
      <c r="J3332" s="4">
        <v>19.899999999999999</v>
      </c>
      <c r="K3332" s="4"/>
    </row>
    <row r="3333" spans="1:11">
      <c r="A3333" s="4" t="s">
        <v>71</v>
      </c>
      <c r="B3333" s="4">
        <v>2013</v>
      </c>
      <c r="C3333" s="24">
        <v>41195</v>
      </c>
      <c r="D3333" s="4" t="s">
        <v>5879</v>
      </c>
      <c r="E3333" s="4" t="s">
        <v>595</v>
      </c>
      <c r="F3333" s="4">
        <v>2</v>
      </c>
      <c r="G3333" s="4">
        <v>5</v>
      </c>
      <c r="H3333" s="4" t="s">
        <v>5970</v>
      </c>
      <c r="I3333" s="4" t="s">
        <v>5971</v>
      </c>
      <c r="J3333" s="4">
        <v>26.2</v>
      </c>
      <c r="K3333" s="4"/>
    </row>
    <row r="3334" spans="1:11">
      <c r="A3334" s="4" t="s">
        <v>71</v>
      </c>
      <c r="B3334" s="4">
        <v>2013</v>
      </c>
      <c r="C3334" s="24">
        <v>41195</v>
      </c>
      <c r="D3334" s="4" t="s">
        <v>5879</v>
      </c>
      <c r="E3334" s="4" t="s">
        <v>595</v>
      </c>
      <c r="F3334" s="4">
        <v>2</v>
      </c>
      <c r="G3334" s="4">
        <v>6</v>
      </c>
      <c r="H3334" s="4" t="s">
        <v>6024</v>
      </c>
      <c r="I3334" s="4" t="s">
        <v>63</v>
      </c>
      <c r="J3334" s="4">
        <v>26.4</v>
      </c>
      <c r="K3334" s="4"/>
    </row>
    <row r="3335" spans="1:11">
      <c r="A3335" s="4" t="s">
        <v>71</v>
      </c>
      <c r="B3335" s="4">
        <v>2013</v>
      </c>
      <c r="C3335" s="24">
        <v>41195</v>
      </c>
      <c r="D3335" s="4" t="s">
        <v>5879</v>
      </c>
      <c r="E3335" s="4" t="s">
        <v>595</v>
      </c>
      <c r="F3335" s="4">
        <v>3</v>
      </c>
      <c r="G3335" s="4">
        <v>1</v>
      </c>
      <c r="H3335" s="4" t="s">
        <v>60</v>
      </c>
      <c r="I3335" s="4" t="s">
        <v>61</v>
      </c>
      <c r="J3335" s="4">
        <v>24.2</v>
      </c>
      <c r="K3335" s="4"/>
    </row>
    <row r="3336" spans="1:11">
      <c r="A3336" s="4" t="s">
        <v>71</v>
      </c>
      <c r="B3336" s="4">
        <v>2013</v>
      </c>
      <c r="C3336" s="24">
        <v>41195</v>
      </c>
      <c r="D3336" s="4" t="s">
        <v>5879</v>
      </c>
      <c r="E3336" s="4" t="s">
        <v>595</v>
      </c>
      <c r="F3336" s="4">
        <v>3</v>
      </c>
      <c r="G3336" s="4">
        <v>2</v>
      </c>
      <c r="H3336" s="4" t="s">
        <v>5964</v>
      </c>
      <c r="I3336" s="4" t="s">
        <v>5965</v>
      </c>
      <c r="J3336" s="4">
        <v>24.3</v>
      </c>
      <c r="K3336" s="4"/>
    </row>
    <row r="3337" spans="1:11">
      <c r="A3337" s="4" t="s">
        <v>71</v>
      </c>
      <c r="B3337" s="4">
        <v>2013</v>
      </c>
      <c r="C3337" s="24">
        <v>41195</v>
      </c>
      <c r="D3337" s="4" t="s">
        <v>5879</v>
      </c>
      <c r="E3337" s="4" t="s">
        <v>595</v>
      </c>
      <c r="F3337" s="4">
        <v>3</v>
      </c>
      <c r="G3337" s="4">
        <v>3</v>
      </c>
      <c r="H3337" s="4" t="s">
        <v>5967</v>
      </c>
      <c r="I3337" s="4" t="s">
        <v>5968</v>
      </c>
      <c r="J3337" s="4">
        <v>25</v>
      </c>
      <c r="K3337" s="4"/>
    </row>
    <row r="3338" spans="1:11">
      <c r="A3338" s="4" t="s">
        <v>71</v>
      </c>
      <c r="B3338" s="4">
        <v>2013</v>
      </c>
      <c r="C3338" s="24">
        <v>41195</v>
      </c>
      <c r="D3338" s="4" t="s">
        <v>5879</v>
      </c>
      <c r="E3338" s="4" t="s">
        <v>595</v>
      </c>
      <c r="F3338" s="4">
        <v>3</v>
      </c>
      <c r="G3338" s="4">
        <v>4</v>
      </c>
      <c r="H3338" s="4" t="s">
        <v>20</v>
      </c>
      <c r="I3338" s="4" t="s">
        <v>21</v>
      </c>
      <c r="J3338" s="4">
        <v>17.2</v>
      </c>
      <c r="K3338" s="4"/>
    </row>
    <row r="3339" spans="1:11">
      <c r="A3339" s="4" t="s">
        <v>71</v>
      </c>
      <c r="B3339" s="4">
        <v>2013</v>
      </c>
      <c r="C3339" s="24">
        <v>41195</v>
      </c>
      <c r="D3339" s="4" t="s">
        <v>5879</v>
      </c>
      <c r="E3339" s="4" t="s">
        <v>595</v>
      </c>
      <c r="F3339" s="4">
        <v>3</v>
      </c>
      <c r="G3339" s="4">
        <v>5</v>
      </c>
      <c r="H3339" s="4" t="s">
        <v>6025</v>
      </c>
      <c r="I3339" s="4" t="s">
        <v>6026</v>
      </c>
      <c r="J3339" s="4"/>
      <c r="K3339" s="4"/>
    </row>
    <row r="3340" spans="1:11">
      <c r="A3340" s="4" t="s">
        <v>71</v>
      </c>
      <c r="B3340" s="4">
        <v>2013</v>
      </c>
      <c r="C3340" s="24">
        <v>41195</v>
      </c>
      <c r="D3340" s="4" t="s">
        <v>5879</v>
      </c>
      <c r="E3340" s="4" t="s">
        <v>595</v>
      </c>
      <c r="F3340" s="4">
        <v>3</v>
      </c>
      <c r="G3340" s="4">
        <v>6</v>
      </c>
      <c r="H3340" s="4" t="s">
        <v>5931</v>
      </c>
      <c r="I3340" s="4" t="s">
        <v>40</v>
      </c>
      <c r="J3340" s="4">
        <v>21.7</v>
      </c>
      <c r="K3340" s="4"/>
    </row>
    <row r="3341" spans="1:11">
      <c r="A3341" s="4" t="s">
        <v>71</v>
      </c>
      <c r="B3341" s="4">
        <v>2013</v>
      </c>
      <c r="C3341" s="24">
        <v>41195</v>
      </c>
      <c r="D3341" s="4" t="s">
        <v>5879</v>
      </c>
      <c r="E3341" s="4" t="s">
        <v>5868</v>
      </c>
      <c r="F3341" s="4">
        <v>1</v>
      </c>
      <c r="G3341" s="4">
        <v>1</v>
      </c>
      <c r="H3341" s="4" t="s">
        <v>43</v>
      </c>
      <c r="I3341" s="4" t="s">
        <v>44</v>
      </c>
      <c r="J3341" s="4">
        <v>19.899999999999999</v>
      </c>
      <c r="K3341" s="4"/>
    </row>
    <row r="3342" spans="1:11">
      <c r="A3342" s="4" t="s">
        <v>71</v>
      </c>
      <c r="B3342" s="4">
        <v>2013</v>
      </c>
      <c r="C3342" s="24">
        <v>41195</v>
      </c>
      <c r="D3342" s="4" t="s">
        <v>5879</v>
      </c>
      <c r="E3342" s="4" t="s">
        <v>5868</v>
      </c>
      <c r="F3342" s="4">
        <v>1</v>
      </c>
      <c r="G3342" s="4">
        <v>2</v>
      </c>
      <c r="H3342" s="4" t="s">
        <v>6025</v>
      </c>
      <c r="I3342" s="4" t="s">
        <v>6026</v>
      </c>
      <c r="J3342" s="4"/>
      <c r="K3342" s="4"/>
    </row>
    <row r="3343" spans="1:11">
      <c r="A3343" s="4" t="s">
        <v>71</v>
      </c>
      <c r="B3343" s="4">
        <v>2013</v>
      </c>
      <c r="C3343" s="24">
        <v>41195</v>
      </c>
      <c r="D3343" s="4" t="s">
        <v>5879</v>
      </c>
      <c r="E3343" s="4" t="s">
        <v>5868</v>
      </c>
      <c r="F3343" s="4">
        <v>1</v>
      </c>
      <c r="G3343" s="4">
        <v>3</v>
      </c>
      <c r="H3343" s="4" t="s">
        <v>6013</v>
      </c>
      <c r="I3343" s="4" t="s">
        <v>40</v>
      </c>
      <c r="J3343" s="4">
        <v>26.8</v>
      </c>
      <c r="K3343" s="4"/>
    </row>
    <row r="3344" spans="1:11">
      <c r="A3344" s="4" t="s">
        <v>71</v>
      </c>
      <c r="B3344" s="4">
        <v>2013</v>
      </c>
      <c r="C3344" s="24">
        <v>41195</v>
      </c>
      <c r="D3344" s="4" t="s">
        <v>5879</v>
      </c>
      <c r="E3344" s="4" t="s">
        <v>5868</v>
      </c>
      <c r="F3344" s="4">
        <v>1</v>
      </c>
      <c r="G3344" s="4">
        <v>4</v>
      </c>
      <c r="H3344" s="4" t="s">
        <v>6006</v>
      </c>
      <c r="I3344" s="4" t="s">
        <v>6007</v>
      </c>
      <c r="J3344" s="4">
        <v>20.6</v>
      </c>
      <c r="K3344" s="4"/>
    </row>
    <row r="3345" spans="1:11">
      <c r="A3345" s="4" t="s">
        <v>71</v>
      </c>
      <c r="B3345" s="4">
        <v>2013</v>
      </c>
      <c r="C3345" s="24">
        <v>41195</v>
      </c>
      <c r="D3345" s="4" t="s">
        <v>5879</v>
      </c>
      <c r="E3345" s="4" t="s">
        <v>5868</v>
      </c>
      <c r="F3345" s="4">
        <v>1</v>
      </c>
      <c r="G3345" s="4">
        <v>5</v>
      </c>
      <c r="H3345" s="4" t="s">
        <v>5970</v>
      </c>
      <c r="I3345" s="4" t="s">
        <v>5971</v>
      </c>
      <c r="J3345" s="4">
        <v>26.2</v>
      </c>
      <c r="K3345" s="4"/>
    </row>
    <row r="3346" spans="1:11">
      <c r="A3346" s="4" t="s">
        <v>71</v>
      </c>
      <c r="B3346" s="4">
        <v>2013</v>
      </c>
      <c r="C3346" s="24">
        <v>41195</v>
      </c>
      <c r="D3346" s="4" t="s">
        <v>5879</v>
      </c>
      <c r="E3346" s="4" t="s">
        <v>5868</v>
      </c>
      <c r="F3346" s="4">
        <v>1</v>
      </c>
      <c r="G3346" s="4">
        <v>6</v>
      </c>
      <c r="H3346" s="4" t="s">
        <v>6022</v>
      </c>
      <c r="I3346" s="4" t="s">
        <v>6023</v>
      </c>
      <c r="J3346" s="4"/>
      <c r="K3346" s="4"/>
    </row>
    <row r="3347" spans="1:11">
      <c r="A3347" s="4" t="s">
        <v>71</v>
      </c>
      <c r="B3347" s="4">
        <v>2013</v>
      </c>
      <c r="C3347" s="24">
        <v>41195</v>
      </c>
      <c r="D3347" s="4" t="s">
        <v>5879</v>
      </c>
      <c r="E3347" s="4" t="s">
        <v>5868</v>
      </c>
      <c r="F3347" s="4">
        <v>2</v>
      </c>
      <c r="G3347" s="4">
        <v>1</v>
      </c>
      <c r="H3347" s="4" t="s">
        <v>6019</v>
      </c>
      <c r="I3347" s="4" t="s">
        <v>6016</v>
      </c>
      <c r="J3347" s="4">
        <v>20.100000000000001</v>
      </c>
      <c r="K3347" s="4"/>
    </row>
    <row r="3348" spans="1:11">
      <c r="A3348" s="4" t="s">
        <v>71</v>
      </c>
      <c r="B3348" s="4">
        <v>2013</v>
      </c>
      <c r="C3348" s="24">
        <v>41195</v>
      </c>
      <c r="D3348" s="4" t="s">
        <v>5879</v>
      </c>
      <c r="E3348" s="4" t="s">
        <v>5868</v>
      </c>
      <c r="F3348" s="4">
        <v>2</v>
      </c>
      <c r="G3348" s="4">
        <v>2</v>
      </c>
      <c r="H3348" s="4" t="s">
        <v>5967</v>
      </c>
      <c r="I3348" s="4" t="s">
        <v>5968</v>
      </c>
      <c r="J3348" s="4">
        <v>25</v>
      </c>
      <c r="K3348" s="4"/>
    </row>
    <row r="3349" spans="1:11">
      <c r="A3349" s="4" t="s">
        <v>71</v>
      </c>
      <c r="B3349" s="4">
        <v>2013</v>
      </c>
      <c r="C3349" s="24">
        <v>41195</v>
      </c>
      <c r="D3349" s="4" t="s">
        <v>5879</v>
      </c>
      <c r="E3349" s="4" t="s">
        <v>5868</v>
      </c>
      <c r="F3349" s="4">
        <v>2</v>
      </c>
      <c r="G3349" s="4">
        <v>3</v>
      </c>
      <c r="H3349" s="4" t="s">
        <v>5931</v>
      </c>
      <c r="I3349" s="4" t="s">
        <v>40</v>
      </c>
      <c r="J3349" s="4">
        <v>21.7</v>
      </c>
      <c r="K3349" s="4"/>
    </row>
    <row r="3350" spans="1:11">
      <c r="A3350" s="4" t="s">
        <v>71</v>
      </c>
      <c r="B3350" s="4">
        <v>2013</v>
      </c>
      <c r="C3350" s="24">
        <v>41195</v>
      </c>
      <c r="D3350" s="4" t="s">
        <v>5879</v>
      </c>
      <c r="E3350" s="4" t="s">
        <v>5868</v>
      </c>
      <c r="F3350" s="4">
        <v>2</v>
      </c>
      <c r="G3350" s="4">
        <v>4</v>
      </c>
      <c r="H3350" s="4" t="s">
        <v>20</v>
      </c>
      <c r="I3350" s="4" t="s">
        <v>21</v>
      </c>
      <c r="J3350" s="4">
        <v>17.2</v>
      </c>
      <c r="K3350" s="4"/>
    </row>
    <row r="3351" spans="1:11">
      <c r="A3351" s="4" t="s">
        <v>71</v>
      </c>
      <c r="B3351" s="4">
        <v>2013</v>
      </c>
      <c r="C3351" s="24">
        <v>41195</v>
      </c>
      <c r="D3351" s="4" t="s">
        <v>5879</v>
      </c>
      <c r="E3351" s="4" t="s">
        <v>5868</v>
      </c>
      <c r="F3351" s="4">
        <v>2</v>
      </c>
      <c r="G3351" s="4">
        <v>5</v>
      </c>
      <c r="H3351" s="4" t="s">
        <v>6024</v>
      </c>
      <c r="I3351" s="4" t="s">
        <v>63</v>
      </c>
      <c r="J3351" s="4">
        <v>26.4</v>
      </c>
      <c r="K3351" s="4"/>
    </row>
    <row r="3352" spans="1:11">
      <c r="A3352" s="4" t="s">
        <v>71</v>
      </c>
      <c r="B3352" s="4">
        <v>2013</v>
      </c>
      <c r="C3352" s="24">
        <v>41195</v>
      </c>
      <c r="D3352" s="4" t="s">
        <v>5879</v>
      </c>
      <c r="E3352" s="4" t="s">
        <v>5868</v>
      </c>
      <c r="F3352" s="4">
        <v>2</v>
      </c>
      <c r="G3352" s="4">
        <v>6</v>
      </c>
      <c r="H3352" s="4" t="s">
        <v>6004</v>
      </c>
      <c r="I3352" s="4" t="s">
        <v>5980</v>
      </c>
      <c r="J3352" s="4">
        <v>21.2</v>
      </c>
      <c r="K3352" s="4"/>
    </row>
    <row r="3353" spans="1:11">
      <c r="A3353" s="4" t="s">
        <v>71</v>
      </c>
      <c r="B3353" s="4">
        <v>2013</v>
      </c>
      <c r="C3353" s="24">
        <v>41195</v>
      </c>
      <c r="D3353" s="4" t="s">
        <v>5879</v>
      </c>
      <c r="E3353" s="4" t="s">
        <v>5869</v>
      </c>
      <c r="F3353" s="4">
        <v>1</v>
      </c>
      <c r="G3353" s="4">
        <v>1</v>
      </c>
      <c r="H3353" s="4" t="s">
        <v>5964</v>
      </c>
      <c r="I3353" s="4" t="s">
        <v>5965</v>
      </c>
      <c r="J3353" s="4">
        <v>24.3</v>
      </c>
      <c r="K3353" s="4"/>
    </row>
    <row r="3354" spans="1:11">
      <c r="A3354" s="4" t="s">
        <v>71</v>
      </c>
      <c r="B3354" s="4">
        <v>2013</v>
      </c>
      <c r="C3354" s="24">
        <v>41195</v>
      </c>
      <c r="D3354" s="4" t="s">
        <v>5879</v>
      </c>
      <c r="E3354" s="4" t="s">
        <v>5869</v>
      </c>
      <c r="F3354" s="4">
        <v>1</v>
      </c>
      <c r="G3354" s="4">
        <v>2</v>
      </c>
      <c r="H3354" s="4" t="s">
        <v>5977</v>
      </c>
      <c r="I3354" s="4" t="s">
        <v>5978</v>
      </c>
      <c r="J3354" s="4">
        <v>21.9</v>
      </c>
      <c r="K3354" s="4"/>
    </row>
    <row r="3355" spans="1:11">
      <c r="A3355" s="4" t="s">
        <v>71</v>
      </c>
      <c r="B3355" s="4">
        <v>2013</v>
      </c>
      <c r="C3355" s="24">
        <v>41195</v>
      </c>
      <c r="D3355" s="4" t="s">
        <v>5879</v>
      </c>
      <c r="E3355" s="4" t="s">
        <v>5869</v>
      </c>
      <c r="F3355" s="4">
        <v>1</v>
      </c>
      <c r="G3355" s="4">
        <v>3</v>
      </c>
      <c r="H3355" s="4" t="s">
        <v>119</v>
      </c>
      <c r="I3355" s="4" t="s">
        <v>21</v>
      </c>
      <c r="J3355" s="4">
        <v>21.5</v>
      </c>
      <c r="K3355" s="4"/>
    </row>
    <row r="3356" spans="1:11">
      <c r="A3356" s="4" t="s">
        <v>71</v>
      </c>
      <c r="B3356" s="4">
        <v>2013</v>
      </c>
      <c r="C3356" s="24">
        <v>41195</v>
      </c>
      <c r="D3356" s="4" t="s">
        <v>5879</v>
      </c>
      <c r="E3356" s="4" t="s">
        <v>5869</v>
      </c>
      <c r="F3356" s="4">
        <v>1</v>
      </c>
      <c r="G3356" s="4">
        <v>4</v>
      </c>
      <c r="H3356" s="4" t="s">
        <v>6025</v>
      </c>
      <c r="I3356" s="4" t="s">
        <v>6026</v>
      </c>
      <c r="J3356" s="4"/>
      <c r="K3356" s="4"/>
    </row>
    <row r="3357" spans="1:11">
      <c r="A3357" s="4" t="s">
        <v>71</v>
      </c>
      <c r="B3357" s="4">
        <v>2013</v>
      </c>
      <c r="C3357" s="24">
        <v>41195</v>
      </c>
      <c r="D3357" s="4" t="s">
        <v>5879</v>
      </c>
      <c r="E3357" s="4" t="s">
        <v>5869</v>
      </c>
      <c r="F3357" s="4">
        <v>1</v>
      </c>
      <c r="G3357" s="4">
        <v>5</v>
      </c>
      <c r="H3357" s="4" t="s">
        <v>6019</v>
      </c>
      <c r="I3357" s="4" t="s">
        <v>6016</v>
      </c>
      <c r="J3357" s="4">
        <v>20.100000000000001</v>
      </c>
      <c r="K3357" s="4"/>
    </row>
    <row r="3358" spans="1:11">
      <c r="A3358" s="4" t="s">
        <v>71</v>
      </c>
      <c r="B3358" s="4">
        <v>2013</v>
      </c>
      <c r="C3358" s="24">
        <v>41195</v>
      </c>
      <c r="D3358" s="4" t="s">
        <v>5879</v>
      </c>
      <c r="E3358" s="4" t="s">
        <v>5869</v>
      </c>
      <c r="F3358" s="4">
        <v>1</v>
      </c>
      <c r="G3358" s="4">
        <v>6</v>
      </c>
      <c r="H3358" s="4" t="s">
        <v>5931</v>
      </c>
      <c r="I3358" s="4" t="s">
        <v>40</v>
      </c>
      <c r="J3358" s="4">
        <v>21.7</v>
      </c>
      <c r="K3358" s="4"/>
    </row>
    <row r="3359" spans="1:11">
      <c r="A3359" s="4" t="s">
        <v>71</v>
      </c>
      <c r="B3359" s="4">
        <v>2013</v>
      </c>
      <c r="C3359" s="24">
        <v>41195</v>
      </c>
      <c r="D3359" s="4" t="s">
        <v>5879</v>
      </c>
      <c r="E3359" s="4" t="s">
        <v>5869</v>
      </c>
      <c r="F3359" s="4">
        <v>2</v>
      </c>
      <c r="G3359" s="4">
        <v>1</v>
      </c>
      <c r="H3359" s="4" t="s">
        <v>5966</v>
      </c>
      <c r="I3359" s="4" t="s">
        <v>25</v>
      </c>
      <c r="J3359" s="4">
        <v>20.9</v>
      </c>
      <c r="K3359" s="4"/>
    </row>
    <row r="3360" spans="1:11">
      <c r="A3360" s="4" t="s">
        <v>71</v>
      </c>
      <c r="B3360" s="4">
        <v>2013</v>
      </c>
      <c r="C3360" s="24">
        <v>41195</v>
      </c>
      <c r="D3360" s="4" t="s">
        <v>5879</v>
      </c>
      <c r="E3360" s="4" t="s">
        <v>5869</v>
      </c>
      <c r="F3360" s="4">
        <v>2</v>
      </c>
      <c r="G3360" s="4">
        <v>2</v>
      </c>
      <c r="H3360" s="4" t="s">
        <v>80</v>
      </c>
      <c r="I3360" s="4" t="s">
        <v>65</v>
      </c>
      <c r="J3360" s="4">
        <v>25.4</v>
      </c>
      <c r="K3360" s="4"/>
    </row>
    <row r="3361" spans="1:11">
      <c r="A3361" s="4" t="s">
        <v>71</v>
      </c>
      <c r="B3361" s="4">
        <v>2013</v>
      </c>
      <c r="C3361" s="24">
        <v>41195</v>
      </c>
      <c r="D3361" s="4" t="s">
        <v>5879</v>
      </c>
      <c r="E3361" s="4" t="s">
        <v>5869</v>
      </c>
      <c r="F3361" s="4">
        <v>2</v>
      </c>
      <c r="G3361" s="4">
        <v>3</v>
      </c>
      <c r="H3361" s="4" t="s">
        <v>43</v>
      </c>
      <c r="I3361" s="4" t="s">
        <v>44</v>
      </c>
      <c r="J3361" s="4">
        <v>19.899999999999999</v>
      </c>
      <c r="K3361" s="4"/>
    </row>
    <row r="3362" spans="1:11">
      <c r="A3362" s="4" t="s">
        <v>71</v>
      </c>
      <c r="B3362" s="4">
        <v>2013</v>
      </c>
      <c r="C3362" s="24">
        <v>41195</v>
      </c>
      <c r="D3362" s="4" t="s">
        <v>5879</v>
      </c>
      <c r="E3362" s="4" t="s">
        <v>5869</v>
      </c>
      <c r="F3362" s="4">
        <v>2</v>
      </c>
      <c r="G3362" s="4">
        <v>4</v>
      </c>
      <c r="H3362" s="4" t="s">
        <v>60</v>
      </c>
      <c r="I3362" s="4" t="s">
        <v>61</v>
      </c>
      <c r="J3362" s="4">
        <v>24.2</v>
      </c>
      <c r="K3362" s="4"/>
    </row>
    <row r="3363" spans="1:11">
      <c r="A3363" s="4" t="s">
        <v>71</v>
      </c>
      <c r="B3363" s="4">
        <v>2013</v>
      </c>
      <c r="C3363" s="24">
        <v>41195</v>
      </c>
      <c r="D3363" s="4" t="s">
        <v>5879</v>
      </c>
      <c r="E3363" s="4" t="s">
        <v>5869</v>
      </c>
      <c r="F3363" s="4">
        <v>2</v>
      </c>
      <c r="G3363" s="4">
        <v>5</v>
      </c>
      <c r="H3363" s="4" t="s">
        <v>5967</v>
      </c>
      <c r="I3363" s="4" t="s">
        <v>5968</v>
      </c>
      <c r="J3363" s="4">
        <v>25</v>
      </c>
      <c r="K3363" s="4"/>
    </row>
    <row r="3364" spans="1:11">
      <c r="A3364" s="4" t="s">
        <v>71</v>
      </c>
      <c r="B3364" s="4">
        <v>2013</v>
      </c>
      <c r="C3364" s="24">
        <v>41195</v>
      </c>
      <c r="D3364" s="4" t="s">
        <v>5879</v>
      </c>
      <c r="E3364" s="4" t="s">
        <v>5869</v>
      </c>
      <c r="F3364" s="4">
        <v>2</v>
      </c>
      <c r="G3364" s="4">
        <v>6</v>
      </c>
      <c r="H3364" s="4" t="s">
        <v>6013</v>
      </c>
      <c r="I3364" s="4" t="s">
        <v>40</v>
      </c>
      <c r="J3364" s="4">
        <v>26.8</v>
      </c>
      <c r="K3364" s="4"/>
    </row>
    <row r="3365" spans="1:11">
      <c r="A3365" s="4" t="s">
        <v>71</v>
      </c>
      <c r="B3365" s="4">
        <v>2013</v>
      </c>
      <c r="C3365" s="24">
        <v>41195</v>
      </c>
      <c r="D3365" s="4" t="s">
        <v>5879</v>
      </c>
      <c r="E3365" s="4" t="s">
        <v>383</v>
      </c>
      <c r="F3365" s="4">
        <v>1</v>
      </c>
      <c r="G3365" s="4">
        <v>1</v>
      </c>
      <c r="H3365" s="4" t="s">
        <v>119</v>
      </c>
      <c r="I3365" s="4" t="s">
        <v>21</v>
      </c>
      <c r="J3365" s="4">
        <v>21.5</v>
      </c>
      <c r="K3365" s="4">
        <v>1</v>
      </c>
    </row>
    <row r="3366" spans="1:11">
      <c r="A3366" s="4" t="s">
        <v>71</v>
      </c>
      <c r="B3366" s="4">
        <v>2013</v>
      </c>
      <c r="C3366" s="24">
        <v>41195</v>
      </c>
      <c r="D3366" s="4" t="s">
        <v>5879</v>
      </c>
      <c r="E3366" s="4" t="s">
        <v>383</v>
      </c>
      <c r="F3366" s="4">
        <v>1</v>
      </c>
      <c r="G3366" s="4">
        <v>2</v>
      </c>
      <c r="H3366" s="4" t="s">
        <v>43</v>
      </c>
      <c r="I3366" s="4" t="s">
        <v>44</v>
      </c>
      <c r="J3366" s="4">
        <v>19.899999999999999</v>
      </c>
      <c r="K3366" s="4">
        <v>2</v>
      </c>
    </row>
    <row r="3367" spans="1:11">
      <c r="A3367" s="4" t="s">
        <v>71</v>
      </c>
      <c r="B3367" s="4">
        <v>2013</v>
      </c>
      <c r="C3367" s="24">
        <v>41195</v>
      </c>
      <c r="D3367" s="4" t="s">
        <v>5879</v>
      </c>
      <c r="E3367" s="4" t="s">
        <v>383</v>
      </c>
      <c r="F3367" s="4">
        <v>1</v>
      </c>
      <c r="G3367" s="4">
        <v>3</v>
      </c>
      <c r="H3367" s="4" t="s">
        <v>5964</v>
      </c>
      <c r="I3367" s="4" t="s">
        <v>5965</v>
      </c>
      <c r="J3367" s="4">
        <v>24.3</v>
      </c>
      <c r="K3367" s="4">
        <v>3</v>
      </c>
    </row>
    <row r="3368" spans="1:11">
      <c r="A3368" s="4" t="s">
        <v>71</v>
      </c>
      <c r="B3368" s="4">
        <v>2013</v>
      </c>
      <c r="C3368" s="24">
        <v>41195</v>
      </c>
      <c r="D3368" s="4" t="s">
        <v>5879</v>
      </c>
      <c r="E3368" s="4" t="s">
        <v>383</v>
      </c>
      <c r="F3368" s="4">
        <v>1</v>
      </c>
      <c r="G3368" s="4">
        <v>4</v>
      </c>
      <c r="H3368" s="4" t="s">
        <v>5966</v>
      </c>
      <c r="I3368" s="4" t="s">
        <v>25</v>
      </c>
      <c r="J3368" s="4">
        <v>20.9</v>
      </c>
      <c r="K3368" s="4">
        <v>4</v>
      </c>
    </row>
    <row r="3369" spans="1:11">
      <c r="A3369" s="4" t="s">
        <v>71</v>
      </c>
      <c r="B3369" s="4">
        <v>2013</v>
      </c>
      <c r="C3369" s="24">
        <v>41195</v>
      </c>
      <c r="D3369" s="4" t="s">
        <v>5879</v>
      </c>
      <c r="E3369" s="4" t="s">
        <v>383</v>
      </c>
      <c r="F3369" s="4">
        <v>1</v>
      </c>
      <c r="G3369" s="4">
        <v>5</v>
      </c>
      <c r="H3369" s="4" t="s">
        <v>5977</v>
      </c>
      <c r="I3369" s="4" t="s">
        <v>5978</v>
      </c>
      <c r="J3369" s="4">
        <v>21.9</v>
      </c>
      <c r="K3369" s="4">
        <v>5</v>
      </c>
    </row>
    <row r="3370" spans="1:11">
      <c r="A3370" s="4" t="s">
        <v>71</v>
      </c>
      <c r="B3370" s="4">
        <v>2013</v>
      </c>
      <c r="C3370" s="24">
        <v>41195</v>
      </c>
      <c r="D3370" s="4" t="s">
        <v>5879</v>
      </c>
      <c r="E3370" s="4" t="s">
        <v>383</v>
      </c>
      <c r="F3370" s="4">
        <v>1</v>
      </c>
      <c r="G3370" s="4">
        <v>6</v>
      </c>
      <c r="H3370" s="4" t="s">
        <v>80</v>
      </c>
      <c r="I3370" s="4" t="s">
        <v>65</v>
      </c>
      <c r="J3370" s="4">
        <v>25.4</v>
      </c>
      <c r="K3370" s="4">
        <v>6</v>
      </c>
    </row>
    <row r="3371" spans="1:11">
      <c r="A3371" s="4" t="s">
        <v>71</v>
      </c>
      <c r="B3371" s="4">
        <v>2013</v>
      </c>
      <c r="C3371" s="24">
        <v>41195</v>
      </c>
      <c r="D3371" s="4" t="s">
        <v>5879</v>
      </c>
      <c r="E3371" s="4" t="s">
        <v>383</v>
      </c>
      <c r="F3371" s="4">
        <v>2</v>
      </c>
      <c r="G3371" s="4">
        <v>1</v>
      </c>
      <c r="H3371" s="4" t="s">
        <v>60</v>
      </c>
      <c r="I3371" s="4" t="s">
        <v>61</v>
      </c>
      <c r="J3371" s="4">
        <v>24.2</v>
      </c>
      <c r="K3371" s="4">
        <v>1</v>
      </c>
    </row>
    <row r="3372" spans="1:11">
      <c r="A3372" s="4" t="s">
        <v>71</v>
      </c>
      <c r="B3372" s="4">
        <v>2013</v>
      </c>
      <c r="C3372" s="24">
        <v>41195</v>
      </c>
      <c r="D3372" s="4" t="s">
        <v>5879</v>
      </c>
      <c r="E3372" s="4" t="s">
        <v>383</v>
      </c>
      <c r="F3372" s="4">
        <v>2</v>
      </c>
      <c r="G3372" s="4">
        <v>2</v>
      </c>
      <c r="H3372" s="4" t="s">
        <v>5967</v>
      </c>
      <c r="I3372" s="4" t="s">
        <v>5968</v>
      </c>
      <c r="J3372" s="4">
        <v>25</v>
      </c>
      <c r="K3372" s="4">
        <v>2</v>
      </c>
    </row>
    <row r="3373" spans="1:11">
      <c r="A3373" s="4" t="s">
        <v>71</v>
      </c>
      <c r="B3373" s="4">
        <v>2013</v>
      </c>
      <c r="C3373" s="24">
        <v>41195</v>
      </c>
      <c r="D3373" s="4" t="s">
        <v>5879</v>
      </c>
      <c r="E3373" s="4" t="s">
        <v>383</v>
      </c>
      <c r="F3373" s="4">
        <v>2</v>
      </c>
      <c r="G3373" s="4">
        <v>3</v>
      </c>
      <c r="H3373" s="4" t="s">
        <v>6013</v>
      </c>
      <c r="I3373" s="4" t="s">
        <v>40</v>
      </c>
      <c r="J3373" s="4">
        <v>26.8</v>
      </c>
      <c r="K3373" s="4">
        <v>3</v>
      </c>
    </row>
    <row r="3374" spans="1:11">
      <c r="A3374" s="4" t="s">
        <v>71</v>
      </c>
      <c r="B3374" s="4">
        <v>2013</v>
      </c>
      <c r="C3374" s="24">
        <v>41195</v>
      </c>
      <c r="D3374" s="4" t="s">
        <v>5879</v>
      </c>
      <c r="E3374" s="4" t="s">
        <v>383</v>
      </c>
      <c r="F3374" s="4">
        <v>2</v>
      </c>
      <c r="G3374" s="4">
        <v>4</v>
      </c>
      <c r="H3374" s="4" t="s">
        <v>6019</v>
      </c>
      <c r="I3374" s="4" t="s">
        <v>6016</v>
      </c>
      <c r="J3374" s="4">
        <v>20.100000000000001</v>
      </c>
      <c r="K3374" s="4">
        <v>4</v>
      </c>
    </row>
    <row r="3375" spans="1:11">
      <c r="A3375" s="4" t="s">
        <v>71</v>
      </c>
      <c r="B3375" s="4">
        <v>2013</v>
      </c>
      <c r="C3375" s="24">
        <v>41195</v>
      </c>
      <c r="D3375" s="4" t="s">
        <v>5879</v>
      </c>
      <c r="E3375" s="4" t="s">
        <v>383</v>
      </c>
      <c r="F3375" s="4">
        <v>2</v>
      </c>
      <c r="G3375" s="4">
        <v>5</v>
      </c>
      <c r="H3375" s="4" t="s">
        <v>6025</v>
      </c>
      <c r="I3375" s="4" t="s">
        <v>6026</v>
      </c>
      <c r="J3375" s="4"/>
      <c r="K3375" s="4">
        <v>5</v>
      </c>
    </row>
    <row r="3376" spans="1:11">
      <c r="A3376" s="4" t="s">
        <v>71</v>
      </c>
      <c r="B3376" s="4">
        <v>2013</v>
      </c>
      <c r="C3376" s="24">
        <v>41195</v>
      </c>
      <c r="D3376" s="4" t="s">
        <v>5879</v>
      </c>
      <c r="E3376" s="4" t="s">
        <v>383</v>
      </c>
      <c r="F3376" s="4">
        <v>2</v>
      </c>
      <c r="G3376" s="4">
        <v>6</v>
      </c>
      <c r="H3376" s="4" t="s">
        <v>5931</v>
      </c>
      <c r="I3376" s="4" t="s">
        <v>40</v>
      </c>
      <c r="J3376" s="4">
        <v>21.7</v>
      </c>
      <c r="K3376" s="4">
        <v>6</v>
      </c>
    </row>
    <row r="3377" spans="1:11">
      <c r="A3377" s="4" t="s">
        <v>6027</v>
      </c>
      <c r="B3377" s="4">
        <v>2012</v>
      </c>
      <c r="C3377" s="24">
        <v>41006</v>
      </c>
      <c r="D3377" s="4" t="s">
        <v>5867</v>
      </c>
      <c r="E3377" s="4" t="s">
        <v>595</v>
      </c>
      <c r="F3377" s="4">
        <v>1</v>
      </c>
      <c r="G3377" s="4">
        <v>1</v>
      </c>
      <c r="H3377" s="4" t="s">
        <v>5961</v>
      </c>
      <c r="I3377" s="4" t="s">
        <v>36</v>
      </c>
      <c r="J3377" s="4">
        <v>28.5</v>
      </c>
      <c r="K3377" s="4"/>
    </row>
    <row r="3378" spans="1:11">
      <c r="A3378" s="4" t="s">
        <v>6027</v>
      </c>
      <c r="B3378" s="4">
        <v>2012</v>
      </c>
      <c r="C3378" s="24">
        <v>41006</v>
      </c>
      <c r="D3378" s="4" t="s">
        <v>5867</v>
      </c>
      <c r="E3378" s="4" t="s">
        <v>595</v>
      </c>
      <c r="F3378" s="4">
        <v>1</v>
      </c>
      <c r="G3378" s="4">
        <v>2</v>
      </c>
      <c r="H3378" s="4" t="s">
        <v>5930</v>
      </c>
      <c r="I3378" s="4" t="s">
        <v>15</v>
      </c>
      <c r="J3378" s="4">
        <v>21.4</v>
      </c>
      <c r="K3378" s="4"/>
    </row>
    <row r="3379" spans="1:11">
      <c r="A3379" s="4" t="s">
        <v>6027</v>
      </c>
      <c r="B3379" s="4">
        <v>2012</v>
      </c>
      <c r="C3379" s="24">
        <v>41006</v>
      </c>
      <c r="D3379" s="4" t="s">
        <v>5867</v>
      </c>
      <c r="E3379" s="4" t="s">
        <v>595</v>
      </c>
      <c r="F3379" s="4">
        <v>1</v>
      </c>
      <c r="G3379" s="4">
        <v>3</v>
      </c>
      <c r="H3379" s="4" t="s">
        <v>80</v>
      </c>
      <c r="I3379" s="4" t="s">
        <v>65</v>
      </c>
      <c r="J3379" s="4">
        <v>24.9</v>
      </c>
      <c r="K3379" s="4"/>
    </row>
    <row r="3380" spans="1:11">
      <c r="A3380" s="4" t="s">
        <v>6027</v>
      </c>
      <c r="B3380" s="4">
        <v>2012</v>
      </c>
      <c r="C3380" s="24">
        <v>41006</v>
      </c>
      <c r="D3380" s="4" t="s">
        <v>5867</v>
      </c>
      <c r="E3380" s="4" t="s">
        <v>595</v>
      </c>
      <c r="F3380" s="4">
        <v>1</v>
      </c>
      <c r="G3380" s="4">
        <v>4</v>
      </c>
      <c r="H3380" s="4" t="s">
        <v>138</v>
      </c>
      <c r="I3380" s="4" t="s">
        <v>29</v>
      </c>
      <c r="J3380" s="4">
        <v>22.4</v>
      </c>
      <c r="K3380" s="4"/>
    </row>
    <row r="3381" spans="1:11">
      <c r="A3381" s="4" t="s">
        <v>6027</v>
      </c>
      <c r="B3381" s="4">
        <v>2012</v>
      </c>
      <c r="C3381" s="24">
        <v>41006</v>
      </c>
      <c r="D3381" s="4" t="s">
        <v>5867</v>
      </c>
      <c r="E3381" s="4" t="s">
        <v>595</v>
      </c>
      <c r="F3381" s="4">
        <v>1</v>
      </c>
      <c r="G3381" s="4">
        <v>5</v>
      </c>
      <c r="H3381" s="4" t="s">
        <v>6028</v>
      </c>
      <c r="I3381" s="4" t="s">
        <v>5998</v>
      </c>
      <c r="J3381" s="4">
        <v>27.7</v>
      </c>
      <c r="K3381" s="4"/>
    </row>
    <row r="3382" spans="1:11">
      <c r="A3382" s="4" t="s">
        <v>6027</v>
      </c>
      <c r="B3382" s="4">
        <v>2012</v>
      </c>
      <c r="C3382" s="24">
        <v>41006</v>
      </c>
      <c r="D3382" s="4" t="s">
        <v>5867</v>
      </c>
      <c r="E3382" s="4" t="s">
        <v>595</v>
      </c>
      <c r="F3382" s="4">
        <v>2</v>
      </c>
      <c r="G3382" s="4">
        <v>1</v>
      </c>
      <c r="H3382" s="4" t="s">
        <v>6029</v>
      </c>
      <c r="I3382" s="4" t="s">
        <v>5965</v>
      </c>
      <c r="J3382" s="4">
        <v>28.6</v>
      </c>
      <c r="K3382" s="4"/>
    </row>
    <row r="3383" spans="1:11">
      <c r="A3383" s="4" t="s">
        <v>6027</v>
      </c>
      <c r="B3383" s="4">
        <v>2012</v>
      </c>
      <c r="C3383" s="24">
        <v>41006</v>
      </c>
      <c r="D3383" s="4" t="s">
        <v>5867</v>
      </c>
      <c r="E3383" s="4" t="s">
        <v>595</v>
      </c>
      <c r="F3383" s="4">
        <v>2</v>
      </c>
      <c r="G3383" s="4">
        <v>2</v>
      </c>
      <c r="H3383" s="4" t="s">
        <v>542</v>
      </c>
      <c r="I3383" s="4" t="s">
        <v>36</v>
      </c>
      <c r="J3383" s="4">
        <v>24.2</v>
      </c>
      <c r="K3383" s="4"/>
    </row>
    <row r="3384" spans="1:11">
      <c r="A3384" s="4" t="s">
        <v>6027</v>
      </c>
      <c r="B3384" s="4">
        <v>2012</v>
      </c>
      <c r="C3384" s="24">
        <v>41006</v>
      </c>
      <c r="D3384" s="4" t="s">
        <v>5867</v>
      </c>
      <c r="E3384" s="4" t="s">
        <v>595</v>
      </c>
      <c r="F3384" s="4">
        <v>2</v>
      </c>
      <c r="G3384" s="4">
        <v>3</v>
      </c>
      <c r="H3384" s="4" t="s">
        <v>6030</v>
      </c>
      <c r="I3384" s="4" t="s">
        <v>5978</v>
      </c>
      <c r="J3384" s="4">
        <v>31.5</v>
      </c>
      <c r="K3384" s="4"/>
    </row>
    <row r="3385" spans="1:11">
      <c r="A3385" s="4" t="s">
        <v>6027</v>
      </c>
      <c r="B3385" s="4">
        <v>2012</v>
      </c>
      <c r="C3385" s="24">
        <v>41006</v>
      </c>
      <c r="D3385" s="4" t="s">
        <v>5867</v>
      </c>
      <c r="E3385" s="4" t="s">
        <v>595</v>
      </c>
      <c r="F3385" s="4">
        <v>2</v>
      </c>
      <c r="G3385" s="4">
        <v>4</v>
      </c>
      <c r="H3385" s="4" t="s">
        <v>544</v>
      </c>
      <c r="I3385" s="4" t="s">
        <v>15</v>
      </c>
      <c r="J3385" s="4">
        <v>25.3</v>
      </c>
      <c r="K3385" s="4"/>
    </row>
    <row r="3386" spans="1:11">
      <c r="A3386" s="4" t="s">
        <v>6027</v>
      </c>
      <c r="B3386" s="4">
        <v>2012</v>
      </c>
      <c r="C3386" s="24">
        <v>41006</v>
      </c>
      <c r="D3386" s="4" t="s">
        <v>5867</v>
      </c>
      <c r="E3386" s="4" t="s">
        <v>595</v>
      </c>
      <c r="F3386" s="4">
        <v>2</v>
      </c>
      <c r="G3386" s="4">
        <v>5</v>
      </c>
      <c r="H3386" s="4" t="s">
        <v>6031</v>
      </c>
      <c r="I3386" s="4" t="s">
        <v>5942</v>
      </c>
      <c r="J3386" s="4"/>
      <c r="K3386" s="4"/>
    </row>
    <row r="3387" spans="1:11">
      <c r="A3387" s="4" t="s">
        <v>6027</v>
      </c>
      <c r="B3387" s="4">
        <v>2012</v>
      </c>
      <c r="C3387" s="24">
        <v>41006</v>
      </c>
      <c r="D3387" s="4" t="s">
        <v>5867</v>
      </c>
      <c r="E3387" s="4" t="s">
        <v>595</v>
      </c>
      <c r="F3387" s="4">
        <v>3</v>
      </c>
      <c r="G3387" s="4">
        <v>1</v>
      </c>
      <c r="H3387" s="4" t="s">
        <v>5946</v>
      </c>
      <c r="I3387" s="4" t="s">
        <v>5947</v>
      </c>
      <c r="J3387" s="4">
        <v>26.1</v>
      </c>
      <c r="K3387" s="4"/>
    </row>
    <row r="3388" spans="1:11">
      <c r="A3388" s="4" t="s">
        <v>6027</v>
      </c>
      <c r="B3388" s="4">
        <v>2012</v>
      </c>
      <c r="C3388" s="24">
        <v>41006</v>
      </c>
      <c r="D3388" s="4" t="s">
        <v>5867</v>
      </c>
      <c r="E3388" s="4" t="s">
        <v>595</v>
      </c>
      <c r="F3388" s="4">
        <v>3</v>
      </c>
      <c r="G3388" s="4">
        <v>2</v>
      </c>
      <c r="H3388" s="4" t="s">
        <v>5917</v>
      </c>
      <c r="I3388" s="4" t="s">
        <v>17</v>
      </c>
      <c r="J3388" s="4">
        <v>24</v>
      </c>
      <c r="K3388" s="4"/>
    </row>
    <row r="3389" spans="1:11">
      <c r="A3389" s="4" t="s">
        <v>6027</v>
      </c>
      <c r="B3389" s="4">
        <v>2012</v>
      </c>
      <c r="C3389" s="24">
        <v>41006</v>
      </c>
      <c r="D3389" s="4" t="s">
        <v>5867</v>
      </c>
      <c r="E3389" s="4" t="s">
        <v>595</v>
      </c>
      <c r="F3389" s="4">
        <v>3</v>
      </c>
      <c r="G3389" s="4">
        <v>3</v>
      </c>
      <c r="H3389" s="4" t="s">
        <v>5882</v>
      </c>
      <c r="I3389" s="4" t="s">
        <v>123</v>
      </c>
      <c r="J3389" s="4">
        <v>29.3</v>
      </c>
      <c r="K3389" s="4"/>
    </row>
    <row r="3390" spans="1:11">
      <c r="A3390" s="4" t="s">
        <v>6027</v>
      </c>
      <c r="B3390" s="4">
        <v>2012</v>
      </c>
      <c r="C3390" s="24">
        <v>41006</v>
      </c>
      <c r="D3390" s="4" t="s">
        <v>5867</v>
      </c>
      <c r="E3390" s="4" t="s">
        <v>595</v>
      </c>
      <c r="F3390" s="4">
        <v>3</v>
      </c>
      <c r="G3390" s="4">
        <v>4</v>
      </c>
      <c r="H3390" s="4" t="s">
        <v>5963</v>
      </c>
      <c r="I3390" s="4" t="s">
        <v>5949</v>
      </c>
      <c r="J3390" s="4">
        <v>23.1</v>
      </c>
      <c r="K3390" s="4"/>
    </row>
    <row r="3391" spans="1:11">
      <c r="A3391" s="4" t="s">
        <v>6027</v>
      </c>
      <c r="B3391" s="4">
        <v>2012</v>
      </c>
      <c r="C3391" s="24">
        <v>41006</v>
      </c>
      <c r="D3391" s="4" t="s">
        <v>5867</v>
      </c>
      <c r="E3391" s="4" t="s">
        <v>595</v>
      </c>
      <c r="F3391" s="4">
        <v>3</v>
      </c>
      <c r="G3391" s="4">
        <v>5</v>
      </c>
      <c r="H3391" s="4" t="s">
        <v>5988</v>
      </c>
      <c r="I3391" s="4" t="s">
        <v>5989</v>
      </c>
      <c r="J3391" s="4">
        <v>28</v>
      </c>
      <c r="K3391" s="4"/>
    </row>
    <row r="3392" spans="1:11">
      <c r="A3392" s="4" t="s">
        <v>6027</v>
      </c>
      <c r="B3392" s="4">
        <v>2012</v>
      </c>
      <c r="C3392" s="24">
        <v>41006</v>
      </c>
      <c r="D3392" s="4" t="s">
        <v>5867</v>
      </c>
      <c r="E3392" s="4" t="s">
        <v>595</v>
      </c>
      <c r="F3392" s="4">
        <v>3</v>
      </c>
      <c r="G3392" s="4">
        <v>6</v>
      </c>
      <c r="H3392" s="4" t="s">
        <v>5987</v>
      </c>
      <c r="I3392" s="4" t="s">
        <v>31</v>
      </c>
      <c r="J3392" s="4">
        <v>21.9</v>
      </c>
      <c r="K3392" s="4"/>
    </row>
    <row r="3393" spans="1:11">
      <c r="A3393" s="4" t="s">
        <v>6027</v>
      </c>
      <c r="B3393" s="4">
        <v>2012</v>
      </c>
      <c r="C3393" s="24">
        <v>41006</v>
      </c>
      <c r="D3393" s="4" t="s">
        <v>5867</v>
      </c>
      <c r="E3393" s="4" t="s">
        <v>595</v>
      </c>
      <c r="F3393" s="4">
        <v>4</v>
      </c>
      <c r="G3393" s="4">
        <v>1</v>
      </c>
      <c r="H3393" s="4" t="s">
        <v>6032</v>
      </c>
      <c r="I3393" s="4" t="s">
        <v>38</v>
      </c>
      <c r="J3393" s="4">
        <v>26.8</v>
      </c>
      <c r="K3393" s="4"/>
    </row>
    <row r="3394" spans="1:11">
      <c r="A3394" s="4" t="s">
        <v>6027</v>
      </c>
      <c r="B3394" s="4">
        <v>2012</v>
      </c>
      <c r="C3394" s="24">
        <v>41006</v>
      </c>
      <c r="D3394" s="4" t="s">
        <v>5867</v>
      </c>
      <c r="E3394" s="4" t="s">
        <v>595</v>
      </c>
      <c r="F3394" s="4">
        <v>4</v>
      </c>
      <c r="G3394" s="4">
        <v>2</v>
      </c>
      <c r="H3394" s="4" t="s">
        <v>170</v>
      </c>
      <c r="I3394" s="4" t="s">
        <v>59</v>
      </c>
      <c r="J3394" s="4">
        <v>23.1</v>
      </c>
      <c r="K3394" s="4"/>
    </row>
    <row r="3395" spans="1:11">
      <c r="A3395" s="4" t="s">
        <v>6027</v>
      </c>
      <c r="B3395" s="4">
        <v>2012</v>
      </c>
      <c r="C3395" s="24">
        <v>41006</v>
      </c>
      <c r="D3395" s="4" t="s">
        <v>5867</v>
      </c>
      <c r="E3395" s="4" t="s">
        <v>595</v>
      </c>
      <c r="F3395" s="4">
        <v>4</v>
      </c>
      <c r="G3395" s="4">
        <v>3</v>
      </c>
      <c r="H3395" s="4" t="s">
        <v>5967</v>
      </c>
      <c r="I3395" s="4" t="s">
        <v>5968</v>
      </c>
      <c r="J3395" s="4">
        <v>24.4</v>
      </c>
      <c r="K3395" s="4"/>
    </row>
    <row r="3396" spans="1:11">
      <c r="A3396" s="4" t="s">
        <v>6027</v>
      </c>
      <c r="B3396" s="4">
        <v>2012</v>
      </c>
      <c r="C3396" s="24">
        <v>41006</v>
      </c>
      <c r="D3396" s="4" t="s">
        <v>5867</v>
      </c>
      <c r="E3396" s="4" t="s">
        <v>595</v>
      </c>
      <c r="F3396" s="4">
        <v>4</v>
      </c>
      <c r="G3396" s="4">
        <v>4</v>
      </c>
      <c r="H3396" s="4" t="s">
        <v>167</v>
      </c>
      <c r="I3396" s="4" t="s">
        <v>121</v>
      </c>
      <c r="J3396" s="4">
        <v>19.3</v>
      </c>
      <c r="K3396" s="4"/>
    </row>
    <row r="3397" spans="1:11">
      <c r="A3397" s="4" t="s">
        <v>6027</v>
      </c>
      <c r="B3397" s="4">
        <v>2012</v>
      </c>
      <c r="C3397" s="24">
        <v>41006</v>
      </c>
      <c r="D3397" s="4" t="s">
        <v>5867</v>
      </c>
      <c r="E3397" s="4" t="s">
        <v>595</v>
      </c>
      <c r="F3397" s="4">
        <v>4</v>
      </c>
      <c r="G3397" s="4">
        <v>5</v>
      </c>
      <c r="H3397" s="4" t="s">
        <v>6033</v>
      </c>
      <c r="I3397" s="4" t="s">
        <v>6007</v>
      </c>
      <c r="J3397" s="4"/>
      <c r="K3397" s="4"/>
    </row>
    <row r="3398" spans="1:11">
      <c r="A3398" s="4" t="s">
        <v>6027</v>
      </c>
      <c r="B3398" s="4">
        <v>2012</v>
      </c>
      <c r="C3398" s="24">
        <v>41006</v>
      </c>
      <c r="D3398" s="4" t="s">
        <v>5867</v>
      </c>
      <c r="E3398" s="4" t="s">
        <v>595</v>
      </c>
      <c r="F3398" s="4">
        <v>4</v>
      </c>
      <c r="G3398" s="4">
        <v>6</v>
      </c>
      <c r="H3398" s="4" t="s">
        <v>6034</v>
      </c>
      <c r="I3398" s="4" t="s">
        <v>175</v>
      </c>
      <c r="J3398" s="4">
        <v>19.5</v>
      </c>
      <c r="K3398" s="4"/>
    </row>
    <row r="3399" spans="1:11">
      <c r="A3399" s="4" t="s">
        <v>6027</v>
      </c>
      <c r="B3399" s="4">
        <v>2012</v>
      </c>
      <c r="C3399" s="24">
        <v>41006</v>
      </c>
      <c r="D3399" s="4" t="s">
        <v>5867</v>
      </c>
      <c r="E3399" s="4" t="s">
        <v>5868</v>
      </c>
      <c r="F3399" s="4">
        <v>1</v>
      </c>
      <c r="G3399" s="4">
        <v>1</v>
      </c>
      <c r="H3399" s="4" t="s">
        <v>167</v>
      </c>
      <c r="I3399" s="4" t="s">
        <v>121</v>
      </c>
      <c r="J3399" s="4">
        <v>19.3</v>
      </c>
      <c r="K3399" s="4"/>
    </row>
    <row r="3400" spans="1:11">
      <c r="A3400" s="4" t="s">
        <v>6027</v>
      </c>
      <c r="B3400" s="4">
        <v>2012</v>
      </c>
      <c r="C3400" s="24">
        <v>41006</v>
      </c>
      <c r="D3400" s="4" t="s">
        <v>5867</v>
      </c>
      <c r="E3400" s="4" t="s">
        <v>5868</v>
      </c>
      <c r="F3400" s="4">
        <v>1</v>
      </c>
      <c r="G3400" s="4">
        <v>2</v>
      </c>
      <c r="H3400" s="4" t="s">
        <v>80</v>
      </c>
      <c r="I3400" s="4" t="s">
        <v>65</v>
      </c>
      <c r="J3400" s="4">
        <v>24.9</v>
      </c>
      <c r="K3400" s="4"/>
    </row>
    <row r="3401" spans="1:11">
      <c r="A3401" s="4" t="s">
        <v>6027</v>
      </c>
      <c r="B3401" s="4">
        <v>2012</v>
      </c>
      <c r="C3401" s="24">
        <v>41006</v>
      </c>
      <c r="D3401" s="4" t="s">
        <v>5867</v>
      </c>
      <c r="E3401" s="4" t="s">
        <v>5868</v>
      </c>
      <c r="F3401" s="4">
        <v>1</v>
      </c>
      <c r="G3401" s="4">
        <v>3</v>
      </c>
      <c r="H3401" s="4" t="s">
        <v>5988</v>
      </c>
      <c r="I3401" s="4" t="s">
        <v>5989</v>
      </c>
      <c r="J3401" s="4">
        <v>28</v>
      </c>
      <c r="K3401" s="4"/>
    </row>
    <row r="3402" spans="1:11">
      <c r="A3402" s="4" t="s">
        <v>6027</v>
      </c>
      <c r="B3402" s="4">
        <v>2012</v>
      </c>
      <c r="C3402" s="24">
        <v>41006</v>
      </c>
      <c r="D3402" s="4" t="s">
        <v>5867</v>
      </c>
      <c r="E3402" s="4" t="s">
        <v>5868</v>
      </c>
      <c r="F3402" s="4">
        <v>2</v>
      </c>
      <c r="G3402" s="4">
        <v>1</v>
      </c>
      <c r="H3402" s="4" t="s">
        <v>6030</v>
      </c>
      <c r="I3402" s="4" t="s">
        <v>5978</v>
      </c>
      <c r="J3402" s="4">
        <v>31.5</v>
      </c>
      <c r="K3402" s="4"/>
    </row>
    <row r="3403" spans="1:11">
      <c r="A3403" s="4" t="s">
        <v>6027</v>
      </c>
      <c r="B3403" s="4">
        <v>2012</v>
      </c>
      <c r="C3403" s="24">
        <v>41006</v>
      </c>
      <c r="D3403" s="4" t="s">
        <v>5867</v>
      </c>
      <c r="E3403" s="4" t="s">
        <v>5868</v>
      </c>
      <c r="F3403" s="4">
        <v>2</v>
      </c>
      <c r="G3403" s="4">
        <v>2</v>
      </c>
      <c r="H3403" s="4" t="s">
        <v>5963</v>
      </c>
      <c r="I3403" s="4" t="s">
        <v>5949</v>
      </c>
      <c r="J3403" s="4">
        <v>23.1</v>
      </c>
      <c r="K3403" s="4"/>
    </row>
    <row r="3404" spans="1:11">
      <c r="A3404" s="4" t="s">
        <v>6027</v>
      </c>
      <c r="B3404" s="4">
        <v>2012</v>
      </c>
      <c r="C3404" s="24">
        <v>41006</v>
      </c>
      <c r="D3404" s="4" t="s">
        <v>5867</v>
      </c>
      <c r="E3404" s="4" t="s">
        <v>5868</v>
      </c>
      <c r="F3404" s="4">
        <v>2</v>
      </c>
      <c r="G3404" s="4">
        <v>3</v>
      </c>
      <c r="H3404" s="4" t="s">
        <v>6031</v>
      </c>
      <c r="I3404" s="4" t="s">
        <v>5942</v>
      </c>
      <c r="J3404" s="4"/>
      <c r="K3404" s="4"/>
    </row>
    <row r="3405" spans="1:11">
      <c r="A3405" s="4" t="s">
        <v>6027</v>
      </c>
      <c r="B3405" s="4">
        <v>2012</v>
      </c>
      <c r="C3405" s="24">
        <v>41006</v>
      </c>
      <c r="D3405" s="4" t="s">
        <v>5867</v>
      </c>
      <c r="E3405" s="4" t="s">
        <v>5868</v>
      </c>
      <c r="F3405" s="4">
        <v>3</v>
      </c>
      <c r="G3405" s="4">
        <v>1</v>
      </c>
      <c r="H3405" s="4" t="s">
        <v>5882</v>
      </c>
      <c r="I3405" s="4" t="s">
        <v>123</v>
      </c>
      <c r="J3405" s="4">
        <v>29.3</v>
      </c>
      <c r="K3405" s="4"/>
    </row>
    <row r="3406" spans="1:11">
      <c r="A3406" s="4" t="s">
        <v>6027</v>
      </c>
      <c r="B3406" s="4">
        <v>2012</v>
      </c>
      <c r="C3406" s="24">
        <v>41006</v>
      </c>
      <c r="D3406" s="4" t="s">
        <v>5867</v>
      </c>
      <c r="E3406" s="4" t="s">
        <v>5868</v>
      </c>
      <c r="F3406" s="4">
        <v>3</v>
      </c>
      <c r="G3406" s="4">
        <v>2</v>
      </c>
      <c r="H3406" s="4" t="s">
        <v>6028</v>
      </c>
      <c r="I3406" s="4" t="s">
        <v>5998</v>
      </c>
      <c r="J3406" s="4">
        <v>27.7</v>
      </c>
      <c r="K3406" s="4"/>
    </row>
    <row r="3407" spans="1:11">
      <c r="A3407" s="4" t="s">
        <v>6027</v>
      </c>
      <c r="B3407" s="4">
        <v>2012</v>
      </c>
      <c r="C3407" s="24">
        <v>41006</v>
      </c>
      <c r="D3407" s="4" t="s">
        <v>5867</v>
      </c>
      <c r="E3407" s="4" t="s">
        <v>5868</v>
      </c>
      <c r="F3407" s="4">
        <v>3</v>
      </c>
      <c r="G3407" s="4">
        <v>3</v>
      </c>
      <c r="H3407" s="4" t="s">
        <v>544</v>
      </c>
      <c r="I3407" s="4" t="s">
        <v>15</v>
      </c>
      <c r="J3407" s="4">
        <v>25.3</v>
      </c>
      <c r="K3407" s="4"/>
    </row>
    <row r="3408" spans="1:11">
      <c r="A3408" s="4" t="s">
        <v>6027</v>
      </c>
      <c r="B3408" s="4">
        <v>2012</v>
      </c>
      <c r="C3408" s="24">
        <v>41006</v>
      </c>
      <c r="D3408" s="4" t="s">
        <v>5867</v>
      </c>
      <c r="E3408" s="4" t="s">
        <v>5868</v>
      </c>
      <c r="F3408" s="4">
        <v>3</v>
      </c>
      <c r="G3408" s="4">
        <v>4</v>
      </c>
      <c r="H3408" s="4" t="s">
        <v>6034</v>
      </c>
      <c r="I3408" s="4" t="s">
        <v>175</v>
      </c>
      <c r="J3408" s="4">
        <v>19.5</v>
      </c>
      <c r="K3408" s="4"/>
    </row>
    <row r="3409" spans="1:11">
      <c r="A3409" s="4" t="s">
        <v>6027</v>
      </c>
      <c r="B3409" s="4">
        <v>2012</v>
      </c>
      <c r="C3409" s="24">
        <v>41006</v>
      </c>
      <c r="D3409" s="4" t="s">
        <v>5867</v>
      </c>
      <c r="E3409" s="4" t="s">
        <v>5868</v>
      </c>
      <c r="F3409" s="4">
        <v>4</v>
      </c>
      <c r="G3409" s="4">
        <v>1</v>
      </c>
      <c r="H3409" s="4" t="s">
        <v>5987</v>
      </c>
      <c r="I3409" s="4" t="s">
        <v>31</v>
      </c>
      <c r="J3409" s="4">
        <v>21.9</v>
      </c>
      <c r="K3409" s="4"/>
    </row>
    <row r="3410" spans="1:11">
      <c r="A3410" s="4" t="s">
        <v>6027</v>
      </c>
      <c r="B3410" s="4">
        <v>2012</v>
      </c>
      <c r="C3410" s="24">
        <v>41006</v>
      </c>
      <c r="D3410" s="4" t="s">
        <v>5867</v>
      </c>
      <c r="E3410" s="4" t="s">
        <v>5868</v>
      </c>
      <c r="F3410" s="4">
        <v>4</v>
      </c>
      <c r="G3410" s="4">
        <v>2</v>
      </c>
      <c r="H3410" s="4" t="s">
        <v>5967</v>
      </c>
      <c r="I3410" s="4" t="s">
        <v>5968</v>
      </c>
      <c r="J3410" s="4">
        <v>24.4</v>
      </c>
      <c r="K3410" s="4"/>
    </row>
    <row r="3411" spans="1:11">
      <c r="A3411" s="4" t="s">
        <v>6027</v>
      </c>
      <c r="B3411" s="4">
        <v>2012</v>
      </c>
      <c r="C3411" s="24">
        <v>41006</v>
      </c>
      <c r="D3411" s="4" t="s">
        <v>5867</v>
      </c>
      <c r="E3411" s="4" t="s">
        <v>5868</v>
      </c>
      <c r="F3411" s="4">
        <v>4</v>
      </c>
      <c r="G3411" s="4">
        <v>3</v>
      </c>
      <c r="H3411" s="4" t="s">
        <v>138</v>
      </c>
      <c r="I3411" s="4" t="s">
        <v>29</v>
      </c>
      <c r="J3411" s="4">
        <v>22.4</v>
      </c>
      <c r="K3411" s="4"/>
    </row>
    <row r="3412" spans="1:11">
      <c r="A3412" s="4" t="s">
        <v>6027</v>
      </c>
      <c r="B3412" s="4">
        <v>2012</v>
      </c>
      <c r="C3412" s="24">
        <v>41006</v>
      </c>
      <c r="D3412" s="4" t="s">
        <v>5867</v>
      </c>
      <c r="E3412" s="4" t="s">
        <v>5868</v>
      </c>
      <c r="F3412" s="4">
        <v>4</v>
      </c>
      <c r="G3412" s="4">
        <v>4</v>
      </c>
      <c r="H3412" s="4" t="s">
        <v>6033</v>
      </c>
      <c r="I3412" s="4" t="s">
        <v>6007</v>
      </c>
      <c r="J3412" s="4"/>
      <c r="K3412" s="4"/>
    </row>
    <row r="3413" spans="1:11">
      <c r="A3413" s="4" t="s">
        <v>6027</v>
      </c>
      <c r="B3413" s="4">
        <v>2012</v>
      </c>
      <c r="C3413" s="24">
        <v>41006</v>
      </c>
      <c r="D3413" s="4" t="s">
        <v>5867</v>
      </c>
      <c r="E3413" s="4" t="s">
        <v>5869</v>
      </c>
      <c r="F3413" s="4">
        <v>1</v>
      </c>
      <c r="G3413" s="4">
        <v>1</v>
      </c>
      <c r="H3413" s="4" t="s">
        <v>5961</v>
      </c>
      <c r="I3413" s="4" t="s">
        <v>36</v>
      </c>
      <c r="J3413" s="4">
        <v>28.5</v>
      </c>
      <c r="K3413" s="4"/>
    </row>
    <row r="3414" spans="1:11">
      <c r="A3414" s="4" t="s">
        <v>6027</v>
      </c>
      <c r="B3414" s="4">
        <v>2012</v>
      </c>
      <c r="C3414" s="24">
        <v>41006</v>
      </c>
      <c r="D3414" s="4" t="s">
        <v>5867</v>
      </c>
      <c r="E3414" s="4" t="s">
        <v>5869</v>
      </c>
      <c r="F3414" s="4">
        <v>1</v>
      </c>
      <c r="G3414" s="4">
        <v>2</v>
      </c>
      <c r="H3414" s="4" t="s">
        <v>6032</v>
      </c>
      <c r="I3414" s="4" t="s">
        <v>38</v>
      </c>
      <c r="J3414" s="4">
        <v>26.8</v>
      </c>
      <c r="K3414" s="4"/>
    </row>
    <row r="3415" spans="1:11">
      <c r="A3415" s="4" t="s">
        <v>6027</v>
      </c>
      <c r="B3415" s="4">
        <v>2012</v>
      </c>
      <c r="C3415" s="24">
        <v>41006</v>
      </c>
      <c r="D3415" s="4" t="s">
        <v>5867</v>
      </c>
      <c r="E3415" s="4" t="s">
        <v>5869</v>
      </c>
      <c r="F3415" s="4">
        <v>1</v>
      </c>
      <c r="G3415" s="4">
        <v>3</v>
      </c>
      <c r="H3415" s="4" t="s">
        <v>167</v>
      </c>
      <c r="I3415" s="4" t="s">
        <v>121</v>
      </c>
      <c r="J3415" s="4">
        <v>19.3</v>
      </c>
      <c r="K3415" s="4"/>
    </row>
    <row r="3416" spans="1:11">
      <c r="A3416" s="4" t="s">
        <v>6027</v>
      </c>
      <c r="B3416" s="4">
        <v>2012</v>
      </c>
      <c r="C3416" s="24">
        <v>41006</v>
      </c>
      <c r="D3416" s="4" t="s">
        <v>5867</v>
      </c>
      <c r="E3416" s="4" t="s">
        <v>5869</v>
      </c>
      <c r="F3416" s="4">
        <v>1</v>
      </c>
      <c r="G3416" s="4">
        <v>4</v>
      </c>
      <c r="H3416" s="4" t="s">
        <v>542</v>
      </c>
      <c r="I3416" s="4" t="s">
        <v>36</v>
      </c>
      <c r="J3416" s="4">
        <v>24.2</v>
      </c>
      <c r="K3416" s="4"/>
    </row>
    <row r="3417" spans="1:11">
      <c r="A3417" s="4" t="s">
        <v>6027</v>
      </c>
      <c r="B3417" s="4">
        <v>2012</v>
      </c>
      <c r="C3417" s="24">
        <v>41006</v>
      </c>
      <c r="D3417" s="4" t="s">
        <v>5867</v>
      </c>
      <c r="E3417" s="4" t="s">
        <v>5869</v>
      </c>
      <c r="F3417" s="4">
        <v>1</v>
      </c>
      <c r="G3417" s="4">
        <v>5</v>
      </c>
      <c r="H3417" s="4" t="s">
        <v>5917</v>
      </c>
      <c r="I3417" s="4" t="s">
        <v>17</v>
      </c>
      <c r="J3417" s="4">
        <v>24</v>
      </c>
      <c r="K3417" s="4"/>
    </row>
    <row r="3418" spans="1:11">
      <c r="A3418" s="4" t="s">
        <v>6027</v>
      </c>
      <c r="B3418" s="4">
        <v>2012</v>
      </c>
      <c r="C3418" s="24">
        <v>41006</v>
      </c>
      <c r="D3418" s="4" t="s">
        <v>5867</v>
      </c>
      <c r="E3418" s="4" t="s">
        <v>5869</v>
      </c>
      <c r="F3418" s="4">
        <v>1</v>
      </c>
      <c r="G3418" s="4">
        <v>6</v>
      </c>
      <c r="H3418" s="4" t="s">
        <v>5987</v>
      </c>
      <c r="I3418" s="4" t="s">
        <v>31</v>
      </c>
      <c r="J3418" s="4">
        <v>21.9</v>
      </c>
      <c r="K3418" s="4"/>
    </row>
    <row r="3419" spans="1:11">
      <c r="A3419" s="4" t="s">
        <v>6027</v>
      </c>
      <c r="B3419" s="4">
        <v>2012</v>
      </c>
      <c r="C3419" s="24">
        <v>41006</v>
      </c>
      <c r="D3419" s="4" t="s">
        <v>5867</v>
      </c>
      <c r="E3419" s="4" t="s">
        <v>5869</v>
      </c>
      <c r="F3419" s="4">
        <v>2</v>
      </c>
      <c r="G3419" s="4">
        <v>1</v>
      </c>
      <c r="H3419" s="4" t="s">
        <v>6029</v>
      </c>
      <c r="I3419" s="4" t="s">
        <v>5965</v>
      </c>
      <c r="J3419" s="4">
        <v>28.6</v>
      </c>
      <c r="K3419" s="4"/>
    </row>
    <row r="3420" spans="1:11">
      <c r="A3420" s="4" t="s">
        <v>6027</v>
      </c>
      <c r="B3420" s="4">
        <v>2012</v>
      </c>
      <c r="C3420" s="24">
        <v>41006</v>
      </c>
      <c r="D3420" s="4" t="s">
        <v>5867</v>
      </c>
      <c r="E3420" s="4" t="s">
        <v>5869</v>
      </c>
      <c r="F3420" s="4">
        <v>2</v>
      </c>
      <c r="G3420" s="4">
        <v>2</v>
      </c>
      <c r="H3420" s="4" t="s">
        <v>5930</v>
      </c>
      <c r="I3420" s="4" t="s">
        <v>15</v>
      </c>
      <c r="J3420" s="4">
        <v>21.4</v>
      </c>
      <c r="K3420" s="4"/>
    </row>
    <row r="3421" spans="1:11">
      <c r="A3421" s="4" t="s">
        <v>6027</v>
      </c>
      <c r="B3421" s="4">
        <v>2012</v>
      </c>
      <c r="C3421" s="24">
        <v>41006</v>
      </c>
      <c r="D3421" s="4" t="s">
        <v>5867</v>
      </c>
      <c r="E3421" s="4" t="s">
        <v>5869</v>
      </c>
      <c r="F3421" s="4">
        <v>2</v>
      </c>
      <c r="G3421" s="4">
        <v>3</v>
      </c>
      <c r="H3421" s="4" t="s">
        <v>5946</v>
      </c>
      <c r="I3421" s="4" t="s">
        <v>5947</v>
      </c>
      <c r="J3421" s="4">
        <v>26.1</v>
      </c>
      <c r="K3421" s="4"/>
    </row>
    <row r="3422" spans="1:11">
      <c r="A3422" s="4" t="s">
        <v>6027</v>
      </c>
      <c r="B3422" s="4">
        <v>2012</v>
      </c>
      <c r="C3422" s="24">
        <v>41006</v>
      </c>
      <c r="D3422" s="4" t="s">
        <v>5867</v>
      </c>
      <c r="E3422" s="4" t="s">
        <v>5869</v>
      </c>
      <c r="F3422" s="4">
        <v>2</v>
      </c>
      <c r="G3422" s="4">
        <v>4</v>
      </c>
      <c r="H3422" s="4" t="s">
        <v>170</v>
      </c>
      <c r="I3422" s="4" t="s">
        <v>59</v>
      </c>
      <c r="J3422" s="4">
        <v>23.1</v>
      </c>
      <c r="K3422" s="4"/>
    </row>
    <row r="3423" spans="1:11">
      <c r="A3423" s="4" t="s">
        <v>6027</v>
      </c>
      <c r="B3423" s="4">
        <v>2012</v>
      </c>
      <c r="C3423" s="24">
        <v>41006</v>
      </c>
      <c r="D3423" s="4" t="s">
        <v>5867</v>
      </c>
      <c r="E3423" s="4" t="s">
        <v>5869</v>
      </c>
      <c r="F3423" s="4">
        <v>2</v>
      </c>
      <c r="G3423" s="4">
        <v>5</v>
      </c>
      <c r="H3423" s="4" t="s">
        <v>5882</v>
      </c>
      <c r="I3423" s="4" t="s">
        <v>123</v>
      </c>
      <c r="J3423" s="4">
        <v>29.3</v>
      </c>
      <c r="K3423" s="4"/>
    </row>
    <row r="3424" spans="1:11">
      <c r="A3424" s="4" t="s">
        <v>6027</v>
      </c>
      <c r="B3424" s="4">
        <v>2012</v>
      </c>
      <c r="C3424" s="24">
        <v>41006</v>
      </c>
      <c r="D3424" s="4" t="s">
        <v>5867</v>
      </c>
      <c r="E3424" s="4" t="s">
        <v>5869</v>
      </c>
      <c r="F3424" s="4">
        <v>2</v>
      </c>
      <c r="G3424" s="4">
        <v>6</v>
      </c>
      <c r="H3424" s="4" t="s">
        <v>6030</v>
      </c>
      <c r="I3424" s="4" t="s">
        <v>5978</v>
      </c>
      <c r="J3424" s="4">
        <v>31.5</v>
      </c>
      <c r="K3424" s="4"/>
    </row>
    <row r="3425" spans="1:11">
      <c r="A3425" s="4" t="s">
        <v>6027</v>
      </c>
      <c r="B3425" s="4">
        <v>2012</v>
      </c>
      <c r="C3425" s="24">
        <v>41006</v>
      </c>
      <c r="D3425" s="4" t="s">
        <v>5867</v>
      </c>
      <c r="E3425" s="4" t="s">
        <v>383</v>
      </c>
      <c r="F3425" s="4">
        <v>1</v>
      </c>
      <c r="G3425" s="4">
        <v>1</v>
      </c>
      <c r="H3425" s="4" t="s">
        <v>5961</v>
      </c>
      <c r="I3425" s="4" t="s">
        <v>36</v>
      </c>
      <c r="J3425" s="4">
        <v>28.5</v>
      </c>
      <c r="K3425" s="4">
        <v>1</v>
      </c>
    </row>
    <row r="3426" spans="1:11">
      <c r="A3426" s="4" t="s">
        <v>6027</v>
      </c>
      <c r="B3426" s="4">
        <v>2012</v>
      </c>
      <c r="C3426" s="24">
        <v>41006</v>
      </c>
      <c r="D3426" s="4" t="s">
        <v>5867</v>
      </c>
      <c r="E3426" s="4" t="s">
        <v>383</v>
      </c>
      <c r="F3426" s="4">
        <v>1</v>
      </c>
      <c r="G3426" s="4">
        <v>2</v>
      </c>
      <c r="H3426" s="4" t="s">
        <v>167</v>
      </c>
      <c r="I3426" s="4" t="s">
        <v>121</v>
      </c>
      <c r="J3426" s="4">
        <v>19.3</v>
      </c>
      <c r="K3426" s="4">
        <v>2</v>
      </c>
    </row>
    <row r="3427" spans="1:11">
      <c r="A3427" s="4" t="s">
        <v>6027</v>
      </c>
      <c r="B3427" s="4">
        <v>2012</v>
      </c>
      <c r="C3427" s="24">
        <v>41006</v>
      </c>
      <c r="D3427" s="4" t="s">
        <v>5867</v>
      </c>
      <c r="E3427" s="4" t="s">
        <v>383</v>
      </c>
      <c r="F3427" s="4">
        <v>1</v>
      </c>
      <c r="G3427" s="4">
        <v>3</v>
      </c>
      <c r="H3427" s="4" t="s">
        <v>5930</v>
      </c>
      <c r="I3427" s="4" t="s">
        <v>15</v>
      </c>
      <c r="J3427" s="4">
        <v>21.4</v>
      </c>
      <c r="K3427" s="4">
        <v>3</v>
      </c>
    </row>
    <row r="3428" spans="1:11">
      <c r="A3428" s="4" t="s">
        <v>6027</v>
      </c>
      <c r="B3428" s="4">
        <v>2012</v>
      </c>
      <c r="C3428" s="24">
        <v>41006</v>
      </c>
      <c r="D3428" s="4" t="s">
        <v>5867</v>
      </c>
      <c r="E3428" s="4" t="s">
        <v>383</v>
      </c>
      <c r="F3428" s="4">
        <v>1</v>
      </c>
      <c r="G3428" s="4">
        <v>4</v>
      </c>
      <c r="H3428" s="4" t="s">
        <v>5946</v>
      </c>
      <c r="I3428" s="4" t="s">
        <v>5947</v>
      </c>
      <c r="J3428" s="4">
        <v>26.1</v>
      </c>
      <c r="K3428" s="4">
        <v>4</v>
      </c>
    </row>
    <row r="3429" spans="1:11">
      <c r="A3429" s="4" t="s">
        <v>6027</v>
      </c>
      <c r="B3429" s="4">
        <v>2012</v>
      </c>
      <c r="C3429" s="24">
        <v>41006</v>
      </c>
      <c r="D3429" s="4" t="s">
        <v>5867</v>
      </c>
      <c r="E3429" s="4" t="s">
        <v>383</v>
      </c>
      <c r="F3429" s="4">
        <v>1</v>
      </c>
      <c r="G3429" s="4">
        <v>5</v>
      </c>
      <c r="H3429" s="4" t="s">
        <v>6029</v>
      </c>
      <c r="I3429" s="4" t="s">
        <v>5965</v>
      </c>
      <c r="J3429" s="4">
        <v>28.6</v>
      </c>
      <c r="K3429" s="4">
        <v>5</v>
      </c>
    </row>
    <row r="3430" spans="1:11">
      <c r="A3430" s="4" t="s">
        <v>6027</v>
      </c>
      <c r="B3430" s="4">
        <v>2012</v>
      </c>
      <c r="C3430" s="24">
        <v>41006</v>
      </c>
      <c r="D3430" s="4" t="s">
        <v>5867</v>
      </c>
      <c r="E3430" s="4" t="s">
        <v>383</v>
      </c>
      <c r="F3430" s="4">
        <v>1</v>
      </c>
      <c r="G3430" s="4">
        <v>6</v>
      </c>
      <c r="H3430" s="4" t="s">
        <v>6032</v>
      </c>
      <c r="I3430" s="4" t="s">
        <v>38</v>
      </c>
      <c r="J3430" s="4">
        <v>26.8</v>
      </c>
      <c r="K3430" s="4">
        <v>6</v>
      </c>
    </row>
    <row r="3431" spans="1:11">
      <c r="A3431" s="4" t="s">
        <v>6027</v>
      </c>
      <c r="B3431" s="4">
        <v>2012</v>
      </c>
      <c r="C3431" s="24">
        <v>41006</v>
      </c>
      <c r="D3431" s="4" t="s">
        <v>5867</v>
      </c>
      <c r="E3431" s="4" t="s">
        <v>383</v>
      </c>
      <c r="F3431" s="4">
        <v>2</v>
      </c>
      <c r="G3431" s="4">
        <v>1</v>
      </c>
      <c r="H3431" s="4" t="s">
        <v>5917</v>
      </c>
      <c r="I3431" s="4" t="s">
        <v>17</v>
      </c>
      <c r="J3431" s="4">
        <v>24</v>
      </c>
      <c r="K3431" s="4">
        <v>1</v>
      </c>
    </row>
    <row r="3432" spans="1:11">
      <c r="A3432" s="4" t="s">
        <v>6027</v>
      </c>
      <c r="B3432" s="4">
        <v>2012</v>
      </c>
      <c r="C3432" s="24">
        <v>41006</v>
      </c>
      <c r="D3432" s="4" t="s">
        <v>5867</v>
      </c>
      <c r="E3432" s="4" t="s">
        <v>383</v>
      </c>
      <c r="F3432" s="4">
        <v>2</v>
      </c>
      <c r="G3432" s="4">
        <v>2</v>
      </c>
      <c r="H3432" s="4" t="s">
        <v>5882</v>
      </c>
      <c r="I3432" s="4" t="s">
        <v>123</v>
      </c>
      <c r="J3432" s="4">
        <v>29.3</v>
      </c>
      <c r="K3432" s="4">
        <v>2</v>
      </c>
    </row>
    <row r="3433" spans="1:11">
      <c r="A3433" s="4" t="s">
        <v>6027</v>
      </c>
      <c r="B3433" s="4">
        <v>2012</v>
      </c>
      <c r="C3433" s="24">
        <v>41006</v>
      </c>
      <c r="D3433" s="4" t="s">
        <v>5867</v>
      </c>
      <c r="E3433" s="4" t="s">
        <v>383</v>
      </c>
      <c r="F3433" s="4">
        <v>2</v>
      </c>
      <c r="G3433" s="4">
        <v>3</v>
      </c>
      <c r="H3433" s="4" t="s">
        <v>542</v>
      </c>
      <c r="I3433" s="4" t="s">
        <v>36</v>
      </c>
      <c r="J3433" s="4">
        <v>24.2</v>
      </c>
      <c r="K3433" s="4">
        <v>3</v>
      </c>
    </row>
    <row r="3434" spans="1:11">
      <c r="A3434" s="4" t="s">
        <v>6027</v>
      </c>
      <c r="B3434" s="4">
        <v>2012</v>
      </c>
      <c r="C3434" s="24">
        <v>41006</v>
      </c>
      <c r="D3434" s="4" t="s">
        <v>5867</v>
      </c>
      <c r="E3434" s="4" t="s">
        <v>383</v>
      </c>
      <c r="F3434" s="4">
        <v>2</v>
      </c>
      <c r="G3434" s="4">
        <v>4</v>
      </c>
      <c r="H3434" s="4" t="s">
        <v>5987</v>
      </c>
      <c r="I3434" s="4" t="s">
        <v>31</v>
      </c>
      <c r="J3434" s="4">
        <v>21.9</v>
      </c>
      <c r="K3434" s="4">
        <v>4</v>
      </c>
    </row>
    <row r="3435" spans="1:11">
      <c r="A3435" s="4" t="s">
        <v>6027</v>
      </c>
      <c r="B3435" s="4">
        <v>2012</v>
      </c>
      <c r="C3435" s="24">
        <v>41006</v>
      </c>
      <c r="D3435" s="4" t="s">
        <v>5867</v>
      </c>
      <c r="E3435" s="4" t="s">
        <v>383</v>
      </c>
      <c r="F3435" s="4">
        <v>2</v>
      </c>
      <c r="G3435" s="4">
        <v>5</v>
      </c>
      <c r="H3435" s="4" t="s">
        <v>170</v>
      </c>
      <c r="I3435" s="4" t="s">
        <v>59</v>
      </c>
      <c r="J3435" s="4">
        <v>23.1</v>
      </c>
      <c r="K3435" s="4">
        <v>5</v>
      </c>
    </row>
    <row r="3436" spans="1:11">
      <c r="A3436" s="4" t="s">
        <v>6027</v>
      </c>
      <c r="B3436" s="4">
        <v>2012</v>
      </c>
      <c r="C3436" s="24">
        <v>41006</v>
      </c>
      <c r="D3436" s="4" t="s">
        <v>5867</v>
      </c>
      <c r="E3436" s="4" t="s">
        <v>383</v>
      </c>
      <c r="F3436" s="4">
        <v>2</v>
      </c>
      <c r="G3436" s="4">
        <v>6</v>
      </c>
      <c r="H3436" s="4" t="s">
        <v>6030</v>
      </c>
      <c r="I3436" s="4" t="s">
        <v>5978</v>
      </c>
      <c r="J3436" s="4">
        <v>31.5</v>
      </c>
      <c r="K3436" s="4">
        <v>6</v>
      </c>
    </row>
    <row r="3437" spans="1:11">
      <c r="A3437" s="4" t="s">
        <v>185</v>
      </c>
      <c r="B3437" s="4">
        <v>2012</v>
      </c>
      <c r="C3437" s="24">
        <v>40958</v>
      </c>
      <c r="D3437" s="4" t="s">
        <v>5879</v>
      </c>
      <c r="E3437" s="4" t="s">
        <v>595</v>
      </c>
      <c r="F3437" s="4">
        <v>1</v>
      </c>
      <c r="G3437" s="4">
        <v>1</v>
      </c>
      <c r="H3437" s="4" t="s">
        <v>5882</v>
      </c>
      <c r="I3437" s="4" t="s">
        <v>123</v>
      </c>
      <c r="J3437" s="4">
        <v>29.2</v>
      </c>
      <c r="K3437" s="4"/>
    </row>
    <row r="3438" spans="1:11">
      <c r="A3438" s="4" t="s">
        <v>185</v>
      </c>
      <c r="B3438" s="4">
        <v>2012</v>
      </c>
      <c r="C3438" s="24">
        <v>40958</v>
      </c>
      <c r="D3438" s="4" t="s">
        <v>5879</v>
      </c>
      <c r="E3438" s="4" t="s">
        <v>595</v>
      </c>
      <c r="F3438" s="4">
        <v>1</v>
      </c>
      <c r="G3438" s="4">
        <v>2</v>
      </c>
      <c r="H3438" s="4" t="s">
        <v>542</v>
      </c>
      <c r="I3438" s="4" t="s">
        <v>36</v>
      </c>
      <c r="J3438" s="4">
        <v>24.1</v>
      </c>
      <c r="K3438" s="4"/>
    </row>
    <row r="3439" spans="1:11">
      <c r="A3439" s="4" t="s">
        <v>185</v>
      </c>
      <c r="B3439" s="4">
        <v>2012</v>
      </c>
      <c r="C3439" s="24">
        <v>40958</v>
      </c>
      <c r="D3439" s="4" t="s">
        <v>5879</v>
      </c>
      <c r="E3439" s="4" t="s">
        <v>595</v>
      </c>
      <c r="F3439" s="4">
        <v>1</v>
      </c>
      <c r="G3439" s="4">
        <v>3</v>
      </c>
      <c r="H3439" s="4" t="s">
        <v>6030</v>
      </c>
      <c r="I3439" s="4" t="s">
        <v>5978</v>
      </c>
      <c r="J3439" s="4">
        <v>31.4</v>
      </c>
      <c r="K3439" s="4"/>
    </row>
    <row r="3440" spans="1:11">
      <c r="A3440" s="4" t="s">
        <v>185</v>
      </c>
      <c r="B3440" s="4">
        <v>2012</v>
      </c>
      <c r="C3440" s="24">
        <v>40958</v>
      </c>
      <c r="D3440" s="4" t="s">
        <v>5879</v>
      </c>
      <c r="E3440" s="4" t="s">
        <v>595</v>
      </c>
      <c r="F3440" s="4">
        <v>1</v>
      </c>
      <c r="G3440" s="4">
        <v>4</v>
      </c>
      <c r="H3440" s="4" t="s">
        <v>5984</v>
      </c>
      <c r="I3440" s="4" t="s">
        <v>6008</v>
      </c>
      <c r="J3440" s="4">
        <v>22.1</v>
      </c>
      <c r="K3440" s="4"/>
    </row>
    <row r="3441" spans="1:11">
      <c r="A3441" s="4" t="s">
        <v>185</v>
      </c>
      <c r="B3441" s="4">
        <v>2012</v>
      </c>
      <c r="C3441" s="24">
        <v>40958</v>
      </c>
      <c r="D3441" s="4" t="s">
        <v>5879</v>
      </c>
      <c r="E3441" s="4" t="s">
        <v>595</v>
      </c>
      <c r="F3441" s="4">
        <v>1</v>
      </c>
      <c r="G3441" s="4">
        <v>5</v>
      </c>
      <c r="H3441" s="4" t="s">
        <v>6020</v>
      </c>
      <c r="I3441" s="4" t="s">
        <v>5998</v>
      </c>
      <c r="J3441" s="4">
        <v>31.8</v>
      </c>
      <c r="K3441" s="4"/>
    </row>
    <row r="3442" spans="1:11">
      <c r="A3442" s="4" t="s">
        <v>185</v>
      </c>
      <c r="B3442" s="4">
        <v>2012</v>
      </c>
      <c r="C3442" s="24">
        <v>40958</v>
      </c>
      <c r="D3442" s="4" t="s">
        <v>5879</v>
      </c>
      <c r="E3442" s="4" t="s">
        <v>595</v>
      </c>
      <c r="F3442" s="4">
        <v>1</v>
      </c>
      <c r="G3442" s="4">
        <v>6</v>
      </c>
      <c r="H3442" s="4" t="s">
        <v>6035</v>
      </c>
      <c r="I3442" s="4" t="s">
        <v>6036</v>
      </c>
      <c r="J3442" s="4">
        <v>22.2</v>
      </c>
      <c r="K3442" s="4"/>
    </row>
    <row r="3443" spans="1:11">
      <c r="A3443" s="4" t="s">
        <v>185</v>
      </c>
      <c r="B3443" s="4">
        <v>2012</v>
      </c>
      <c r="C3443" s="24">
        <v>40958</v>
      </c>
      <c r="D3443" s="4" t="s">
        <v>5879</v>
      </c>
      <c r="E3443" s="4" t="s">
        <v>595</v>
      </c>
      <c r="F3443" s="4">
        <v>1</v>
      </c>
      <c r="G3443" s="4">
        <v>7</v>
      </c>
      <c r="H3443" s="4" t="s">
        <v>6037</v>
      </c>
      <c r="I3443" s="4" t="s">
        <v>6038</v>
      </c>
      <c r="J3443" s="4"/>
      <c r="K3443" s="4"/>
    </row>
    <row r="3444" spans="1:11">
      <c r="A3444" s="4" t="s">
        <v>185</v>
      </c>
      <c r="B3444" s="4">
        <v>2012</v>
      </c>
      <c r="C3444" s="24">
        <v>40958</v>
      </c>
      <c r="D3444" s="4" t="s">
        <v>5879</v>
      </c>
      <c r="E3444" s="4" t="s">
        <v>595</v>
      </c>
      <c r="F3444" s="4">
        <v>2</v>
      </c>
      <c r="G3444" s="4">
        <v>1</v>
      </c>
      <c r="H3444" s="4" t="s">
        <v>6037</v>
      </c>
      <c r="I3444" s="4" t="s">
        <v>38</v>
      </c>
      <c r="J3444" s="4">
        <v>21.2</v>
      </c>
      <c r="K3444" s="4"/>
    </row>
    <row r="3445" spans="1:11">
      <c r="A3445" s="4" t="s">
        <v>185</v>
      </c>
      <c r="B3445" s="4">
        <v>2012</v>
      </c>
      <c r="C3445" s="24">
        <v>40958</v>
      </c>
      <c r="D3445" s="4" t="s">
        <v>5879</v>
      </c>
      <c r="E3445" s="4" t="s">
        <v>595</v>
      </c>
      <c r="F3445" s="4">
        <v>2</v>
      </c>
      <c r="G3445" s="4">
        <v>2</v>
      </c>
      <c r="H3445" s="4" t="s">
        <v>167</v>
      </c>
      <c r="I3445" s="4" t="s">
        <v>121</v>
      </c>
      <c r="J3445" s="4">
        <v>19.2</v>
      </c>
      <c r="K3445" s="4"/>
    </row>
    <row r="3446" spans="1:11">
      <c r="A3446" s="4" t="s">
        <v>185</v>
      </c>
      <c r="B3446" s="4">
        <v>2012</v>
      </c>
      <c r="C3446" s="24">
        <v>40958</v>
      </c>
      <c r="D3446" s="4" t="s">
        <v>5879</v>
      </c>
      <c r="E3446" s="4" t="s">
        <v>595</v>
      </c>
      <c r="F3446" s="4">
        <v>2</v>
      </c>
      <c r="G3446" s="4">
        <v>3</v>
      </c>
      <c r="H3446" s="4" t="s">
        <v>60</v>
      </c>
      <c r="I3446" s="4" t="s">
        <v>61</v>
      </c>
      <c r="J3446" s="4">
        <v>23.6</v>
      </c>
      <c r="K3446" s="4"/>
    </row>
    <row r="3447" spans="1:11">
      <c r="A3447" s="4" t="s">
        <v>185</v>
      </c>
      <c r="B3447" s="4">
        <v>2012</v>
      </c>
      <c r="C3447" s="24">
        <v>40958</v>
      </c>
      <c r="D3447" s="4" t="s">
        <v>5879</v>
      </c>
      <c r="E3447" s="4" t="s">
        <v>595</v>
      </c>
      <c r="F3447" s="4">
        <v>2</v>
      </c>
      <c r="G3447" s="4">
        <v>4</v>
      </c>
      <c r="H3447" s="4" t="s">
        <v>170</v>
      </c>
      <c r="I3447" s="4" t="s">
        <v>59</v>
      </c>
      <c r="J3447" s="4">
        <v>22.9</v>
      </c>
      <c r="K3447" s="4"/>
    </row>
    <row r="3448" spans="1:11">
      <c r="A3448" s="4" t="s">
        <v>185</v>
      </c>
      <c r="B3448" s="4">
        <v>2012</v>
      </c>
      <c r="C3448" s="24">
        <v>40958</v>
      </c>
      <c r="D3448" s="4" t="s">
        <v>5879</v>
      </c>
      <c r="E3448" s="4" t="s">
        <v>595</v>
      </c>
      <c r="F3448" s="4">
        <v>2</v>
      </c>
      <c r="G3448" s="4">
        <v>5</v>
      </c>
      <c r="H3448" s="4" t="s">
        <v>138</v>
      </c>
      <c r="I3448" s="4" t="s">
        <v>29</v>
      </c>
      <c r="J3448" s="4">
        <v>22.3</v>
      </c>
      <c r="K3448" s="4"/>
    </row>
    <row r="3449" spans="1:11">
      <c r="A3449" s="4" t="s">
        <v>185</v>
      </c>
      <c r="B3449" s="4">
        <v>2012</v>
      </c>
      <c r="C3449" s="24">
        <v>40958</v>
      </c>
      <c r="D3449" s="4" t="s">
        <v>5879</v>
      </c>
      <c r="E3449" s="4" t="s">
        <v>595</v>
      </c>
      <c r="F3449" s="4">
        <v>2</v>
      </c>
      <c r="G3449" s="4">
        <v>6</v>
      </c>
      <c r="H3449" s="4" t="s">
        <v>5979</v>
      </c>
      <c r="I3449" s="4" t="s">
        <v>5980</v>
      </c>
      <c r="J3449" s="4">
        <v>23.1</v>
      </c>
      <c r="K3449" s="4"/>
    </row>
    <row r="3450" spans="1:11">
      <c r="A3450" s="4" t="s">
        <v>185</v>
      </c>
      <c r="B3450" s="4">
        <v>2012</v>
      </c>
      <c r="C3450" s="24">
        <v>40958</v>
      </c>
      <c r="D3450" s="4" t="s">
        <v>5879</v>
      </c>
      <c r="E3450" s="4" t="s">
        <v>595</v>
      </c>
      <c r="F3450" s="4">
        <v>2</v>
      </c>
      <c r="G3450" s="4">
        <v>7</v>
      </c>
      <c r="H3450" s="4" t="s">
        <v>6039</v>
      </c>
      <c r="I3450" s="4" t="s">
        <v>6040</v>
      </c>
      <c r="J3450" s="4">
        <v>32.4</v>
      </c>
      <c r="K3450" s="4"/>
    </row>
    <row r="3451" spans="1:11">
      <c r="A3451" s="4" t="s">
        <v>185</v>
      </c>
      <c r="B3451" s="4">
        <v>2012</v>
      </c>
      <c r="C3451" s="24">
        <v>40958</v>
      </c>
      <c r="D3451" s="4" t="s">
        <v>5879</v>
      </c>
      <c r="E3451" s="4" t="s">
        <v>595</v>
      </c>
      <c r="F3451" s="4">
        <v>3</v>
      </c>
      <c r="G3451" s="4">
        <v>1</v>
      </c>
      <c r="H3451" s="4" t="s">
        <v>5930</v>
      </c>
      <c r="I3451" s="4" t="s">
        <v>15</v>
      </c>
      <c r="J3451" s="4">
        <v>21.3</v>
      </c>
      <c r="K3451" s="4"/>
    </row>
    <row r="3452" spans="1:11">
      <c r="A3452" s="4" t="s">
        <v>185</v>
      </c>
      <c r="B3452" s="4">
        <v>2012</v>
      </c>
      <c r="C3452" s="24">
        <v>40958</v>
      </c>
      <c r="D3452" s="4" t="s">
        <v>5879</v>
      </c>
      <c r="E3452" s="4" t="s">
        <v>595</v>
      </c>
      <c r="F3452" s="4">
        <v>3</v>
      </c>
      <c r="G3452" s="4">
        <v>2</v>
      </c>
      <c r="H3452" s="4" t="s">
        <v>6041</v>
      </c>
      <c r="I3452" s="4" t="s">
        <v>5994</v>
      </c>
      <c r="J3452" s="4"/>
      <c r="K3452" s="4"/>
    </row>
    <row r="3453" spans="1:11">
      <c r="A3453" s="4" t="s">
        <v>185</v>
      </c>
      <c r="B3453" s="4">
        <v>2012</v>
      </c>
      <c r="C3453" s="24">
        <v>40958</v>
      </c>
      <c r="D3453" s="4" t="s">
        <v>5879</v>
      </c>
      <c r="E3453" s="4" t="s">
        <v>595</v>
      </c>
      <c r="F3453" s="4">
        <v>3</v>
      </c>
      <c r="G3453" s="4">
        <v>3</v>
      </c>
      <c r="H3453" s="4" t="s">
        <v>119</v>
      </c>
      <c r="I3453" s="4" t="s">
        <v>21</v>
      </c>
      <c r="J3453" s="4">
        <v>20.9</v>
      </c>
      <c r="K3453" s="4"/>
    </row>
    <row r="3454" spans="1:11">
      <c r="A3454" s="4" t="s">
        <v>185</v>
      </c>
      <c r="B3454" s="4">
        <v>2012</v>
      </c>
      <c r="C3454" s="24">
        <v>40958</v>
      </c>
      <c r="D3454" s="4" t="s">
        <v>5879</v>
      </c>
      <c r="E3454" s="4" t="s">
        <v>595</v>
      </c>
      <c r="F3454" s="4">
        <v>3</v>
      </c>
      <c r="G3454" s="4">
        <v>4</v>
      </c>
      <c r="H3454" s="4" t="s">
        <v>5961</v>
      </c>
      <c r="I3454" s="4" t="s">
        <v>36</v>
      </c>
      <c r="J3454" s="4">
        <v>28.4</v>
      </c>
      <c r="K3454" s="4"/>
    </row>
    <row r="3455" spans="1:11">
      <c r="A3455" s="4" t="s">
        <v>185</v>
      </c>
      <c r="B3455" s="4">
        <v>2012</v>
      </c>
      <c r="C3455" s="24">
        <v>40958</v>
      </c>
      <c r="D3455" s="4" t="s">
        <v>5879</v>
      </c>
      <c r="E3455" s="4" t="s">
        <v>595</v>
      </c>
      <c r="F3455" s="4">
        <v>3</v>
      </c>
      <c r="G3455" s="4">
        <v>5</v>
      </c>
      <c r="H3455" s="4" t="s">
        <v>111</v>
      </c>
      <c r="I3455" s="4" t="s">
        <v>121</v>
      </c>
      <c r="J3455" s="4">
        <v>19</v>
      </c>
      <c r="K3455" s="4"/>
    </row>
    <row r="3456" spans="1:11">
      <c r="A3456" s="4" t="s">
        <v>185</v>
      </c>
      <c r="B3456" s="4">
        <v>2012</v>
      </c>
      <c r="C3456" s="24">
        <v>40958</v>
      </c>
      <c r="D3456" s="4" t="s">
        <v>5879</v>
      </c>
      <c r="E3456" s="4" t="s">
        <v>595</v>
      </c>
      <c r="F3456" s="4">
        <v>3</v>
      </c>
      <c r="G3456" s="4">
        <v>6</v>
      </c>
      <c r="H3456" s="4" t="s">
        <v>6028</v>
      </c>
      <c r="I3456" s="4" t="s">
        <v>5998</v>
      </c>
      <c r="J3456" s="4">
        <v>27.6</v>
      </c>
      <c r="K3456" s="4"/>
    </row>
    <row r="3457" spans="1:11">
      <c r="A3457" s="4" t="s">
        <v>185</v>
      </c>
      <c r="B3457" s="4">
        <v>2012</v>
      </c>
      <c r="C3457" s="24">
        <v>40958</v>
      </c>
      <c r="D3457" s="4" t="s">
        <v>5879</v>
      </c>
      <c r="E3457" s="4" t="s">
        <v>595</v>
      </c>
      <c r="F3457" s="4">
        <v>3</v>
      </c>
      <c r="G3457" s="4">
        <v>7</v>
      </c>
      <c r="H3457" s="4" t="s">
        <v>6017</v>
      </c>
      <c r="I3457" s="4" t="s">
        <v>6018</v>
      </c>
      <c r="J3457" s="4"/>
      <c r="K3457" s="4"/>
    </row>
    <row r="3458" spans="1:11">
      <c r="A3458" s="4" t="s">
        <v>185</v>
      </c>
      <c r="B3458" s="4">
        <v>2012</v>
      </c>
      <c r="C3458" s="24">
        <v>40958</v>
      </c>
      <c r="D3458" s="4" t="s">
        <v>5879</v>
      </c>
      <c r="E3458" s="4" t="s">
        <v>595</v>
      </c>
      <c r="F3458" s="4">
        <v>4</v>
      </c>
      <c r="G3458" s="4">
        <v>1</v>
      </c>
      <c r="H3458" s="4" t="s">
        <v>5977</v>
      </c>
      <c r="I3458" s="4" t="s">
        <v>5978</v>
      </c>
      <c r="J3458" s="4">
        <v>21.3</v>
      </c>
      <c r="K3458" s="4"/>
    </row>
    <row r="3459" spans="1:11">
      <c r="A3459" s="4" t="s">
        <v>185</v>
      </c>
      <c r="B3459" s="4">
        <v>2012</v>
      </c>
      <c r="C3459" s="24">
        <v>40958</v>
      </c>
      <c r="D3459" s="4" t="s">
        <v>5879</v>
      </c>
      <c r="E3459" s="4" t="s">
        <v>595</v>
      </c>
      <c r="F3459" s="4">
        <v>4</v>
      </c>
      <c r="G3459" s="4">
        <v>2</v>
      </c>
      <c r="H3459" s="4" t="s">
        <v>6033</v>
      </c>
      <c r="I3459" s="4" t="s">
        <v>6007</v>
      </c>
      <c r="J3459" s="4"/>
      <c r="K3459" s="4"/>
    </row>
    <row r="3460" spans="1:11">
      <c r="A3460" s="4" t="s">
        <v>185</v>
      </c>
      <c r="B3460" s="4">
        <v>2012</v>
      </c>
      <c r="C3460" s="24">
        <v>40958</v>
      </c>
      <c r="D3460" s="4" t="s">
        <v>5879</v>
      </c>
      <c r="E3460" s="4" t="s">
        <v>595</v>
      </c>
      <c r="F3460" s="4">
        <v>4</v>
      </c>
      <c r="G3460" s="4">
        <v>3</v>
      </c>
      <c r="H3460" s="4" t="s">
        <v>83</v>
      </c>
      <c r="I3460" s="4" t="s">
        <v>67</v>
      </c>
      <c r="J3460" s="4">
        <v>19.5</v>
      </c>
      <c r="K3460" s="4"/>
    </row>
    <row r="3461" spans="1:11">
      <c r="A3461" s="4" t="s">
        <v>185</v>
      </c>
      <c r="B3461" s="4">
        <v>2012</v>
      </c>
      <c r="C3461" s="24">
        <v>40958</v>
      </c>
      <c r="D3461" s="4" t="s">
        <v>5879</v>
      </c>
      <c r="E3461" s="4" t="s">
        <v>595</v>
      </c>
      <c r="F3461" s="4">
        <v>4</v>
      </c>
      <c r="G3461" s="4">
        <v>4</v>
      </c>
      <c r="H3461" s="4" t="s">
        <v>544</v>
      </c>
      <c r="I3461" s="4" t="s">
        <v>15</v>
      </c>
      <c r="J3461" s="4">
        <v>25.2</v>
      </c>
      <c r="K3461" s="4"/>
    </row>
    <row r="3462" spans="1:11">
      <c r="A3462" s="4" t="s">
        <v>185</v>
      </c>
      <c r="B3462" s="4">
        <v>2012</v>
      </c>
      <c r="C3462" s="24">
        <v>40958</v>
      </c>
      <c r="D3462" s="4" t="s">
        <v>5879</v>
      </c>
      <c r="E3462" s="4" t="s">
        <v>595</v>
      </c>
      <c r="F3462" s="4">
        <v>4</v>
      </c>
      <c r="G3462" s="4">
        <v>5</v>
      </c>
      <c r="H3462" s="4" t="s">
        <v>6013</v>
      </c>
      <c r="I3462" s="4" t="s">
        <v>40</v>
      </c>
      <c r="J3462" s="4">
        <v>26.1</v>
      </c>
      <c r="K3462" s="4"/>
    </row>
    <row r="3463" spans="1:11">
      <c r="A3463" s="4" t="s">
        <v>185</v>
      </c>
      <c r="B3463" s="4">
        <v>2012</v>
      </c>
      <c r="C3463" s="24">
        <v>40958</v>
      </c>
      <c r="D3463" s="4" t="s">
        <v>5879</v>
      </c>
      <c r="E3463" s="4" t="s">
        <v>595</v>
      </c>
      <c r="F3463" s="4">
        <v>4</v>
      </c>
      <c r="G3463" s="4">
        <v>6</v>
      </c>
      <c r="H3463" s="4" t="s">
        <v>6005</v>
      </c>
      <c r="I3463" s="4" t="s">
        <v>6042</v>
      </c>
      <c r="J3463" s="4">
        <v>25</v>
      </c>
      <c r="K3463" s="4"/>
    </row>
    <row r="3464" spans="1:11">
      <c r="A3464" s="4" t="s">
        <v>185</v>
      </c>
      <c r="B3464" s="4">
        <v>2012</v>
      </c>
      <c r="C3464" s="24">
        <v>40958</v>
      </c>
      <c r="D3464" s="4" t="s">
        <v>5879</v>
      </c>
      <c r="E3464" s="4" t="s">
        <v>595</v>
      </c>
      <c r="F3464" s="4">
        <v>4</v>
      </c>
      <c r="G3464" s="4">
        <v>7</v>
      </c>
      <c r="H3464" s="4" t="s">
        <v>6043</v>
      </c>
      <c r="I3464" s="4" t="s">
        <v>175</v>
      </c>
      <c r="J3464" s="4">
        <v>23.4</v>
      </c>
      <c r="K3464" s="4"/>
    </row>
    <row r="3465" spans="1:11">
      <c r="A3465" s="4" t="s">
        <v>185</v>
      </c>
      <c r="B3465" s="4">
        <v>2012</v>
      </c>
      <c r="C3465" s="24">
        <v>40958</v>
      </c>
      <c r="D3465" s="4" t="s">
        <v>5879</v>
      </c>
      <c r="E3465" s="4" t="s">
        <v>595</v>
      </c>
      <c r="F3465" s="4">
        <v>5</v>
      </c>
      <c r="G3465" s="4">
        <v>1</v>
      </c>
      <c r="H3465" s="4" t="s">
        <v>6029</v>
      </c>
      <c r="I3465" s="4" t="s">
        <v>5965</v>
      </c>
      <c r="J3465" s="4">
        <v>28.4</v>
      </c>
      <c r="K3465" s="4"/>
    </row>
    <row r="3466" spans="1:11">
      <c r="A3466" s="4" t="s">
        <v>185</v>
      </c>
      <c r="B3466" s="4">
        <v>2012</v>
      </c>
      <c r="C3466" s="24">
        <v>40958</v>
      </c>
      <c r="D3466" s="4" t="s">
        <v>5879</v>
      </c>
      <c r="E3466" s="4" t="s">
        <v>595</v>
      </c>
      <c r="F3466" s="4">
        <v>5</v>
      </c>
      <c r="G3466" s="4">
        <v>2</v>
      </c>
      <c r="H3466" s="4" t="s">
        <v>137</v>
      </c>
      <c r="I3466" s="4" t="s">
        <v>38</v>
      </c>
      <c r="J3466" s="4">
        <v>21</v>
      </c>
      <c r="K3466" s="4"/>
    </row>
    <row r="3467" spans="1:11">
      <c r="A3467" s="4" t="s">
        <v>185</v>
      </c>
      <c r="B3467" s="4">
        <v>2012</v>
      </c>
      <c r="C3467" s="24">
        <v>40958</v>
      </c>
      <c r="D3467" s="4" t="s">
        <v>5879</v>
      </c>
      <c r="E3467" s="4" t="s">
        <v>595</v>
      </c>
      <c r="F3467" s="4">
        <v>5</v>
      </c>
      <c r="G3467" s="4">
        <v>3</v>
      </c>
      <c r="H3467" s="4" t="s">
        <v>5967</v>
      </c>
      <c r="I3467" s="4" t="s">
        <v>5968</v>
      </c>
      <c r="J3467" s="4">
        <v>24.3</v>
      </c>
      <c r="K3467" s="4"/>
    </row>
    <row r="3468" spans="1:11">
      <c r="A3468" s="4" t="s">
        <v>185</v>
      </c>
      <c r="B3468" s="4">
        <v>2012</v>
      </c>
      <c r="C3468" s="24">
        <v>40958</v>
      </c>
      <c r="D3468" s="4" t="s">
        <v>5879</v>
      </c>
      <c r="E3468" s="4" t="s">
        <v>595</v>
      </c>
      <c r="F3468" s="4">
        <v>5</v>
      </c>
      <c r="G3468" s="4">
        <v>4</v>
      </c>
      <c r="H3468" s="4" t="s">
        <v>6034</v>
      </c>
      <c r="I3468" s="4" t="s">
        <v>175</v>
      </c>
      <c r="J3468" s="4">
        <v>19.399999999999999</v>
      </c>
      <c r="K3468" s="4"/>
    </row>
    <row r="3469" spans="1:11">
      <c r="A3469" s="4" t="s">
        <v>185</v>
      </c>
      <c r="B3469" s="4">
        <v>2012</v>
      </c>
      <c r="C3469" s="24">
        <v>40958</v>
      </c>
      <c r="D3469" s="4" t="s">
        <v>5879</v>
      </c>
      <c r="E3469" s="4" t="s">
        <v>595</v>
      </c>
      <c r="F3469" s="4">
        <v>5</v>
      </c>
      <c r="G3469" s="4">
        <v>5</v>
      </c>
      <c r="H3469" s="4" t="s">
        <v>6044</v>
      </c>
      <c r="I3469" s="4" t="s">
        <v>5986</v>
      </c>
      <c r="J3469" s="4">
        <v>23.8</v>
      </c>
      <c r="K3469" s="4"/>
    </row>
    <row r="3470" spans="1:11">
      <c r="A3470" s="4" t="s">
        <v>185</v>
      </c>
      <c r="B3470" s="4">
        <v>2012</v>
      </c>
      <c r="C3470" s="24">
        <v>40958</v>
      </c>
      <c r="D3470" s="4" t="s">
        <v>5879</v>
      </c>
      <c r="E3470" s="4" t="s">
        <v>595</v>
      </c>
      <c r="F3470" s="4">
        <v>5</v>
      </c>
      <c r="G3470" s="4">
        <v>6</v>
      </c>
      <c r="H3470" s="4" t="s">
        <v>321</v>
      </c>
      <c r="I3470" s="4" t="s">
        <v>161</v>
      </c>
      <c r="J3470" s="4">
        <v>21.7</v>
      </c>
      <c r="K3470" s="4"/>
    </row>
    <row r="3471" spans="1:11">
      <c r="A3471" s="4" t="s">
        <v>185</v>
      </c>
      <c r="B3471" s="4">
        <v>2012</v>
      </c>
      <c r="C3471" s="24">
        <v>40958</v>
      </c>
      <c r="D3471" s="4" t="s">
        <v>5879</v>
      </c>
      <c r="E3471" s="4" t="s">
        <v>595</v>
      </c>
      <c r="F3471" s="4">
        <v>6</v>
      </c>
      <c r="G3471" s="4">
        <v>1</v>
      </c>
      <c r="H3471" s="4" t="s">
        <v>80</v>
      </c>
      <c r="I3471" s="4" t="s">
        <v>65</v>
      </c>
      <c r="J3471" s="4">
        <v>24.8</v>
      </c>
      <c r="K3471" s="4"/>
    </row>
    <row r="3472" spans="1:11">
      <c r="A3472" s="4" t="s">
        <v>185</v>
      </c>
      <c r="B3472" s="4">
        <v>2012</v>
      </c>
      <c r="C3472" s="24">
        <v>40958</v>
      </c>
      <c r="D3472" s="4" t="s">
        <v>5879</v>
      </c>
      <c r="E3472" s="4" t="s">
        <v>595</v>
      </c>
      <c r="F3472" s="4">
        <v>6</v>
      </c>
      <c r="G3472" s="4">
        <v>2</v>
      </c>
      <c r="H3472" s="4" t="s">
        <v>5946</v>
      </c>
      <c r="I3472" s="4" t="s">
        <v>5947</v>
      </c>
      <c r="J3472" s="4">
        <v>26</v>
      </c>
      <c r="K3472" s="4"/>
    </row>
    <row r="3473" spans="1:11">
      <c r="A3473" s="4" t="s">
        <v>185</v>
      </c>
      <c r="B3473" s="4">
        <v>2012</v>
      </c>
      <c r="C3473" s="24">
        <v>40958</v>
      </c>
      <c r="D3473" s="4" t="s">
        <v>5879</v>
      </c>
      <c r="E3473" s="4" t="s">
        <v>595</v>
      </c>
      <c r="F3473" s="4">
        <v>6</v>
      </c>
      <c r="G3473" s="4">
        <v>3</v>
      </c>
      <c r="H3473" s="4" t="s">
        <v>178</v>
      </c>
      <c r="I3473" s="4" t="s">
        <v>159</v>
      </c>
      <c r="J3473" s="4">
        <v>20.100000000000001</v>
      </c>
      <c r="K3473" s="4"/>
    </row>
    <row r="3474" spans="1:11">
      <c r="A3474" s="4" t="s">
        <v>185</v>
      </c>
      <c r="B3474" s="4">
        <v>2012</v>
      </c>
      <c r="C3474" s="24">
        <v>40958</v>
      </c>
      <c r="D3474" s="4" t="s">
        <v>5879</v>
      </c>
      <c r="E3474" s="4" t="s">
        <v>595</v>
      </c>
      <c r="F3474" s="4">
        <v>6</v>
      </c>
      <c r="G3474" s="4">
        <v>4</v>
      </c>
      <c r="H3474" s="4" t="s">
        <v>6031</v>
      </c>
      <c r="I3474" s="4" t="s">
        <v>5942</v>
      </c>
      <c r="J3474" s="4"/>
      <c r="K3474" s="4"/>
    </row>
    <row r="3475" spans="1:11">
      <c r="A3475" s="4" t="s">
        <v>185</v>
      </c>
      <c r="B3475" s="4">
        <v>2012</v>
      </c>
      <c r="C3475" s="24">
        <v>40958</v>
      </c>
      <c r="D3475" s="4" t="s">
        <v>5879</v>
      </c>
      <c r="E3475" s="4" t="s">
        <v>595</v>
      </c>
      <c r="F3475" s="4">
        <v>6</v>
      </c>
      <c r="G3475" s="4">
        <v>5</v>
      </c>
      <c r="H3475" s="4" t="s">
        <v>142</v>
      </c>
      <c r="I3475" s="4" t="s">
        <v>61</v>
      </c>
      <c r="J3475" s="4">
        <v>19.600000000000001</v>
      </c>
      <c r="K3475" s="4"/>
    </row>
    <row r="3476" spans="1:11">
      <c r="A3476" s="4" t="s">
        <v>185</v>
      </c>
      <c r="B3476" s="4">
        <v>2012</v>
      </c>
      <c r="C3476" s="24">
        <v>40958</v>
      </c>
      <c r="D3476" s="4" t="s">
        <v>5879</v>
      </c>
      <c r="E3476" s="4" t="s">
        <v>595</v>
      </c>
      <c r="F3476" s="4">
        <v>6</v>
      </c>
      <c r="G3476" s="4">
        <v>6</v>
      </c>
      <c r="H3476" s="4" t="s">
        <v>5988</v>
      </c>
      <c r="I3476" s="4" t="s">
        <v>5989</v>
      </c>
      <c r="J3476" s="4">
        <v>27.9</v>
      </c>
      <c r="K3476" s="4"/>
    </row>
    <row r="3477" spans="1:11">
      <c r="A3477" s="4" t="s">
        <v>185</v>
      </c>
      <c r="B3477" s="4">
        <v>2012</v>
      </c>
      <c r="C3477" s="24">
        <v>40958</v>
      </c>
      <c r="D3477" s="4" t="s">
        <v>5879</v>
      </c>
      <c r="E3477" s="4" t="s">
        <v>595</v>
      </c>
      <c r="F3477" s="4">
        <v>7</v>
      </c>
      <c r="G3477" s="4">
        <v>1</v>
      </c>
      <c r="H3477" s="4" t="s">
        <v>5917</v>
      </c>
      <c r="I3477" s="4" t="s">
        <v>17</v>
      </c>
      <c r="J3477" s="4">
        <v>23.9</v>
      </c>
      <c r="K3477" s="4"/>
    </row>
    <row r="3478" spans="1:11">
      <c r="A3478" s="4" t="s">
        <v>185</v>
      </c>
      <c r="B3478" s="4">
        <v>2012</v>
      </c>
      <c r="C3478" s="24">
        <v>40958</v>
      </c>
      <c r="D3478" s="4" t="s">
        <v>5879</v>
      </c>
      <c r="E3478" s="4" t="s">
        <v>595</v>
      </c>
      <c r="F3478" s="4">
        <v>7</v>
      </c>
      <c r="G3478" s="4">
        <v>2</v>
      </c>
      <c r="H3478" s="4" t="s">
        <v>5963</v>
      </c>
      <c r="I3478" s="4" t="s">
        <v>5949</v>
      </c>
      <c r="J3478" s="4">
        <v>23</v>
      </c>
      <c r="K3478" s="4"/>
    </row>
    <row r="3479" spans="1:11">
      <c r="A3479" s="4" t="s">
        <v>185</v>
      </c>
      <c r="B3479" s="4">
        <v>2012</v>
      </c>
      <c r="C3479" s="24">
        <v>40958</v>
      </c>
      <c r="D3479" s="4" t="s">
        <v>5879</v>
      </c>
      <c r="E3479" s="4" t="s">
        <v>595</v>
      </c>
      <c r="F3479" s="4">
        <v>7</v>
      </c>
      <c r="G3479" s="4">
        <v>3</v>
      </c>
      <c r="H3479" s="4" t="s">
        <v>150</v>
      </c>
      <c r="I3479" s="4" t="s">
        <v>31</v>
      </c>
      <c r="J3479" s="4">
        <v>23.6</v>
      </c>
      <c r="K3479" s="4"/>
    </row>
    <row r="3480" spans="1:11">
      <c r="A3480" s="4" t="s">
        <v>185</v>
      </c>
      <c r="B3480" s="4">
        <v>2012</v>
      </c>
      <c r="C3480" s="24">
        <v>40958</v>
      </c>
      <c r="D3480" s="4" t="s">
        <v>5879</v>
      </c>
      <c r="E3480" s="4" t="s">
        <v>595</v>
      </c>
      <c r="F3480" s="4">
        <v>7</v>
      </c>
      <c r="G3480" s="4">
        <v>4</v>
      </c>
      <c r="H3480" s="4" t="s">
        <v>5931</v>
      </c>
      <c r="I3480" s="4" t="s">
        <v>40</v>
      </c>
      <c r="J3480" s="4">
        <v>21.1</v>
      </c>
      <c r="K3480" s="4"/>
    </row>
    <row r="3481" spans="1:11">
      <c r="A3481" s="4" t="s">
        <v>185</v>
      </c>
      <c r="B3481" s="4">
        <v>2012</v>
      </c>
      <c r="C3481" s="24">
        <v>40958</v>
      </c>
      <c r="D3481" s="4" t="s">
        <v>5879</v>
      </c>
      <c r="E3481" s="4" t="s">
        <v>595</v>
      </c>
      <c r="F3481" s="4">
        <v>7</v>
      </c>
      <c r="G3481" s="4">
        <v>5</v>
      </c>
      <c r="H3481" s="4" t="s">
        <v>6045</v>
      </c>
      <c r="I3481" s="4" t="s">
        <v>261</v>
      </c>
      <c r="J3481" s="4">
        <v>29.6</v>
      </c>
      <c r="K3481" s="4"/>
    </row>
    <row r="3482" spans="1:11">
      <c r="A3482" s="4" t="s">
        <v>185</v>
      </c>
      <c r="B3482" s="4">
        <v>2012</v>
      </c>
      <c r="C3482" s="24">
        <v>40958</v>
      </c>
      <c r="D3482" s="4" t="s">
        <v>5879</v>
      </c>
      <c r="E3482" s="4" t="s">
        <v>595</v>
      </c>
      <c r="F3482" s="4">
        <v>7</v>
      </c>
      <c r="G3482" s="4">
        <v>6</v>
      </c>
      <c r="H3482" s="4" t="s">
        <v>5996</v>
      </c>
      <c r="I3482" s="4" t="s">
        <v>21</v>
      </c>
      <c r="J3482" s="4">
        <v>29.9</v>
      </c>
      <c r="K3482" s="4"/>
    </row>
    <row r="3483" spans="1:11">
      <c r="A3483" s="4" t="s">
        <v>185</v>
      </c>
      <c r="B3483" s="4">
        <v>2012</v>
      </c>
      <c r="C3483" s="24">
        <v>40958</v>
      </c>
      <c r="D3483" s="4" t="s">
        <v>5879</v>
      </c>
      <c r="E3483" s="4" t="s">
        <v>5868</v>
      </c>
      <c r="F3483" s="4">
        <v>1</v>
      </c>
      <c r="G3483" s="4">
        <v>1</v>
      </c>
      <c r="H3483" s="4" t="s">
        <v>5963</v>
      </c>
      <c r="I3483" s="4" t="s">
        <v>5949</v>
      </c>
      <c r="J3483" s="4">
        <v>23</v>
      </c>
      <c r="K3483" s="4"/>
    </row>
    <row r="3484" spans="1:11">
      <c r="A3484" s="4" t="s">
        <v>185</v>
      </c>
      <c r="B3484" s="4">
        <v>2012</v>
      </c>
      <c r="C3484" s="24">
        <v>40958</v>
      </c>
      <c r="D3484" s="4" t="s">
        <v>5879</v>
      </c>
      <c r="E3484" s="4" t="s">
        <v>5868</v>
      </c>
      <c r="F3484" s="4">
        <v>1</v>
      </c>
      <c r="G3484" s="4">
        <v>2</v>
      </c>
      <c r="H3484" s="4" t="s">
        <v>6028</v>
      </c>
      <c r="I3484" s="4" t="s">
        <v>5998</v>
      </c>
      <c r="J3484" s="4">
        <v>27.6</v>
      </c>
      <c r="K3484" s="4"/>
    </row>
    <row r="3485" spans="1:11">
      <c r="A3485" s="4" t="s">
        <v>185</v>
      </c>
      <c r="B3485" s="4">
        <v>2012</v>
      </c>
      <c r="C3485" s="24">
        <v>40958</v>
      </c>
      <c r="D3485" s="4" t="s">
        <v>5879</v>
      </c>
      <c r="E3485" s="4" t="s">
        <v>5868</v>
      </c>
      <c r="F3485" s="4">
        <v>1</v>
      </c>
      <c r="G3485" s="4">
        <v>3</v>
      </c>
      <c r="H3485" s="4" t="s">
        <v>542</v>
      </c>
      <c r="I3485" s="4" t="s">
        <v>36</v>
      </c>
      <c r="J3485" s="4">
        <v>24.1</v>
      </c>
      <c r="K3485" s="4"/>
    </row>
    <row r="3486" spans="1:11">
      <c r="A3486" s="4" t="s">
        <v>185</v>
      </c>
      <c r="B3486" s="4">
        <v>2012</v>
      </c>
      <c r="C3486" s="24">
        <v>40958</v>
      </c>
      <c r="D3486" s="4" t="s">
        <v>5879</v>
      </c>
      <c r="E3486" s="4" t="s">
        <v>5868</v>
      </c>
      <c r="F3486" s="4">
        <v>1</v>
      </c>
      <c r="G3486" s="4">
        <v>4</v>
      </c>
      <c r="H3486" s="4" t="s">
        <v>178</v>
      </c>
      <c r="I3486" s="4" t="s">
        <v>159</v>
      </c>
      <c r="J3486" s="4">
        <v>20.100000000000001</v>
      </c>
      <c r="K3486" s="4"/>
    </row>
    <row r="3487" spans="1:11">
      <c r="A3487" s="4" t="s">
        <v>185</v>
      </c>
      <c r="B3487" s="4">
        <v>2012</v>
      </c>
      <c r="C3487" s="24">
        <v>40958</v>
      </c>
      <c r="D3487" s="4" t="s">
        <v>5879</v>
      </c>
      <c r="E3487" s="4" t="s">
        <v>5868</v>
      </c>
      <c r="F3487" s="4">
        <v>1</v>
      </c>
      <c r="G3487" s="4">
        <v>5</v>
      </c>
      <c r="H3487" s="4" t="s">
        <v>6034</v>
      </c>
      <c r="I3487" s="4" t="s">
        <v>175</v>
      </c>
      <c r="J3487" s="4">
        <v>19.399999999999999</v>
      </c>
      <c r="K3487" s="4"/>
    </row>
    <row r="3488" spans="1:11">
      <c r="A3488" s="4" t="s">
        <v>185</v>
      </c>
      <c r="B3488" s="4">
        <v>2012</v>
      </c>
      <c r="C3488" s="24">
        <v>40958</v>
      </c>
      <c r="D3488" s="4" t="s">
        <v>5879</v>
      </c>
      <c r="E3488" s="4" t="s">
        <v>5868</v>
      </c>
      <c r="F3488" s="4">
        <v>1</v>
      </c>
      <c r="G3488" s="4">
        <v>6</v>
      </c>
      <c r="H3488" s="4" t="s">
        <v>6013</v>
      </c>
      <c r="I3488" s="4" t="s">
        <v>40</v>
      </c>
      <c r="J3488" s="4">
        <v>26.1</v>
      </c>
      <c r="K3488" s="4"/>
    </row>
    <row r="3489" spans="1:11">
      <c r="A3489" s="4" t="s">
        <v>185</v>
      </c>
      <c r="B3489" s="4">
        <v>2012</v>
      </c>
      <c r="C3489" s="24">
        <v>40958</v>
      </c>
      <c r="D3489" s="4" t="s">
        <v>5879</v>
      </c>
      <c r="E3489" s="4" t="s">
        <v>5868</v>
      </c>
      <c r="F3489" s="4">
        <v>2</v>
      </c>
      <c r="G3489" s="4">
        <v>1</v>
      </c>
      <c r="H3489" s="4" t="s">
        <v>6030</v>
      </c>
      <c r="I3489" s="4" t="s">
        <v>5978</v>
      </c>
      <c r="J3489" s="4">
        <v>31.4</v>
      </c>
      <c r="K3489" s="4"/>
    </row>
    <row r="3490" spans="1:11">
      <c r="A3490" s="4" t="s">
        <v>185</v>
      </c>
      <c r="B3490" s="4">
        <v>2012</v>
      </c>
      <c r="C3490" s="24">
        <v>40958</v>
      </c>
      <c r="D3490" s="4" t="s">
        <v>5879</v>
      </c>
      <c r="E3490" s="4" t="s">
        <v>5868</v>
      </c>
      <c r="F3490" s="4">
        <v>2</v>
      </c>
      <c r="G3490" s="4">
        <v>2</v>
      </c>
      <c r="H3490" s="4" t="s">
        <v>150</v>
      </c>
      <c r="I3490" s="4" t="s">
        <v>31</v>
      </c>
      <c r="J3490" s="4">
        <v>23.6</v>
      </c>
      <c r="K3490" s="4"/>
    </row>
    <row r="3491" spans="1:11">
      <c r="A3491" s="4" t="s">
        <v>185</v>
      </c>
      <c r="B3491" s="4">
        <v>2012</v>
      </c>
      <c r="C3491" s="24">
        <v>40958</v>
      </c>
      <c r="D3491" s="4" t="s">
        <v>5879</v>
      </c>
      <c r="E3491" s="4" t="s">
        <v>5868</v>
      </c>
      <c r="F3491" s="4">
        <v>2</v>
      </c>
      <c r="G3491" s="4">
        <v>3</v>
      </c>
      <c r="H3491" s="4" t="s">
        <v>6031</v>
      </c>
      <c r="I3491" s="4" t="s">
        <v>5942</v>
      </c>
      <c r="J3491" s="4"/>
      <c r="K3491" s="4"/>
    </row>
    <row r="3492" spans="1:11">
      <c r="A3492" s="4" t="s">
        <v>185</v>
      </c>
      <c r="B3492" s="4">
        <v>2012</v>
      </c>
      <c r="C3492" s="24">
        <v>40958</v>
      </c>
      <c r="D3492" s="4" t="s">
        <v>5879</v>
      </c>
      <c r="E3492" s="4" t="s">
        <v>5868</v>
      </c>
      <c r="F3492" s="4">
        <v>2</v>
      </c>
      <c r="G3492" s="4">
        <v>4</v>
      </c>
      <c r="H3492" s="4" t="s">
        <v>6044</v>
      </c>
      <c r="I3492" s="4" t="s">
        <v>5986</v>
      </c>
      <c r="J3492" s="4">
        <v>23.8</v>
      </c>
      <c r="K3492" s="4"/>
    </row>
    <row r="3493" spans="1:11">
      <c r="A3493" s="4" t="s">
        <v>185</v>
      </c>
      <c r="B3493" s="4">
        <v>2012</v>
      </c>
      <c r="C3493" s="24">
        <v>40958</v>
      </c>
      <c r="D3493" s="4" t="s">
        <v>5879</v>
      </c>
      <c r="E3493" s="4" t="s">
        <v>5868</v>
      </c>
      <c r="F3493" s="4">
        <v>2</v>
      </c>
      <c r="G3493" s="4">
        <v>5</v>
      </c>
      <c r="H3493" s="4" t="s">
        <v>6005</v>
      </c>
      <c r="I3493" s="4" t="s">
        <v>6042</v>
      </c>
      <c r="J3493" s="4">
        <v>25</v>
      </c>
      <c r="K3493" s="4"/>
    </row>
    <row r="3494" spans="1:11">
      <c r="A3494" s="4" t="s">
        <v>185</v>
      </c>
      <c r="B3494" s="4">
        <v>2012</v>
      </c>
      <c r="C3494" s="24">
        <v>40958</v>
      </c>
      <c r="D3494" s="4" t="s">
        <v>5879</v>
      </c>
      <c r="E3494" s="4" t="s">
        <v>5868</v>
      </c>
      <c r="F3494" s="4">
        <v>2</v>
      </c>
      <c r="G3494" s="4">
        <v>6</v>
      </c>
      <c r="H3494" s="4" t="s">
        <v>167</v>
      </c>
      <c r="I3494" s="4" t="s">
        <v>121</v>
      </c>
      <c r="J3494" s="4">
        <v>19.2</v>
      </c>
      <c r="K3494" s="4"/>
    </row>
    <row r="3495" spans="1:11">
      <c r="A3495" s="4" t="s">
        <v>185</v>
      </c>
      <c r="B3495" s="4">
        <v>2012</v>
      </c>
      <c r="C3495" s="24">
        <v>40958</v>
      </c>
      <c r="D3495" s="4" t="s">
        <v>5879</v>
      </c>
      <c r="E3495" s="4" t="s">
        <v>5868</v>
      </c>
      <c r="F3495" s="4">
        <v>2</v>
      </c>
      <c r="G3495" s="4">
        <v>7</v>
      </c>
      <c r="H3495" s="4" t="s">
        <v>6017</v>
      </c>
      <c r="I3495" s="4" t="s">
        <v>6018</v>
      </c>
      <c r="J3495" s="4"/>
      <c r="K3495" s="4"/>
    </row>
    <row r="3496" spans="1:11">
      <c r="A3496" s="4" t="s">
        <v>185</v>
      </c>
      <c r="B3496" s="4">
        <v>2012</v>
      </c>
      <c r="C3496" s="24">
        <v>40958</v>
      </c>
      <c r="D3496" s="4" t="s">
        <v>5879</v>
      </c>
      <c r="E3496" s="4" t="s">
        <v>5868</v>
      </c>
      <c r="F3496" s="4">
        <v>3</v>
      </c>
      <c r="G3496" s="4">
        <v>1</v>
      </c>
      <c r="H3496" s="4" t="s">
        <v>142</v>
      </c>
      <c r="I3496" s="4" t="s">
        <v>61</v>
      </c>
      <c r="J3496" s="4">
        <v>19.600000000000001</v>
      </c>
      <c r="K3496" s="4"/>
    </row>
    <row r="3497" spans="1:11">
      <c r="A3497" s="4" t="s">
        <v>185</v>
      </c>
      <c r="B3497" s="4">
        <v>2012</v>
      </c>
      <c r="C3497" s="24">
        <v>40958</v>
      </c>
      <c r="D3497" s="4" t="s">
        <v>5879</v>
      </c>
      <c r="E3497" s="4" t="s">
        <v>5868</v>
      </c>
      <c r="F3497" s="4">
        <v>3</v>
      </c>
      <c r="G3497" s="4">
        <v>2</v>
      </c>
      <c r="H3497" s="4" t="s">
        <v>6041</v>
      </c>
      <c r="I3497" s="4" t="s">
        <v>5994</v>
      </c>
      <c r="J3497" s="4"/>
      <c r="K3497" s="4"/>
    </row>
    <row r="3498" spans="1:11">
      <c r="A3498" s="4" t="s">
        <v>185</v>
      </c>
      <c r="B3498" s="4">
        <v>2012</v>
      </c>
      <c r="C3498" s="24">
        <v>40958</v>
      </c>
      <c r="D3498" s="4" t="s">
        <v>5879</v>
      </c>
      <c r="E3498" s="4" t="s">
        <v>5868</v>
      </c>
      <c r="F3498" s="4">
        <v>3</v>
      </c>
      <c r="G3498" s="4">
        <v>3</v>
      </c>
      <c r="H3498" s="4" t="s">
        <v>5984</v>
      </c>
      <c r="I3498" s="4" t="s">
        <v>6008</v>
      </c>
      <c r="J3498" s="4">
        <v>22.1</v>
      </c>
      <c r="K3498" s="4"/>
    </row>
    <row r="3499" spans="1:11">
      <c r="A3499" s="4" t="s">
        <v>185</v>
      </c>
      <c r="B3499" s="4">
        <v>2012</v>
      </c>
      <c r="C3499" s="24">
        <v>40958</v>
      </c>
      <c r="D3499" s="4" t="s">
        <v>5879</v>
      </c>
      <c r="E3499" s="4" t="s">
        <v>5868</v>
      </c>
      <c r="F3499" s="4">
        <v>3</v>
      </c>
      <c r="G3499" s="4">
        <v>4</v>
      </c>
      <c r="H3499" s="4" t="s">
        <v>60</v>
      </c>
      <c r="I3499" s="4" t="s">
        <v>61</v>
      </c>
      <c r="J3499" s="4">
        <v>23.6</v>
      </c>
      <c r="K3499" s="4"/>
    </row>
    <row r="3500" spans="1:11">
      <c r="A3500" s="4" t="s">
        <v>185</v>
      </c>
      <c r="B3500" s="4">
        <v>2012</v>
      </c>
      <c r="C3500" s="24">
        <v>40958</v>
      </c>
      <c r="D3500" s="4" t="s">
        <v>5879</v>
      </c>
      <c r="E3500" s="4" t="s">
        <v>5868</v>
      </c>
      <c r="F3500" s="4">
        <v>3</v>
      </c>
      <c r="G3500" s="4">
        <v>5</v>
      </c>
      <c r="H3500" s="4" t="s">
        <v>321</v>
      </c>
      <c r="I3500" s="4" t="s">
        <v>161</v>
      </c>
      <c r="J3500" s="4">
        <v>21.7</v>
      </c>
      <c r="K3500" s="4"/>
    </row>
    <row r="3501" spans="1:11">
      <c r="A3501" s="4" t="s">
        <v>185</v>
      </c>
      <c r="B3501" s="4">
        <v>2012</v>
      </c>
      <c r="C3501" s="24">
        <v>40958</v>
      </c>
      <c r="D3501" s="4" t="s">
        <v>5879</v>
      </c>
      <c r="E3501" s="4" t="s">
        <v>5868</v>
      </c>
      <c r="F3501" s="4">
        <v>3</v>
      </c>
      <c r="G3501" s="4">
        <v>6</v>
      </c>
      <c r="H3501" s="4" t="s">
        <v>5931</v>
      </c>
      <c r="I3501" s="4" t="s">
        <v>40</v>
      </c>
      <c r="J3501" s="4">
        <v>21.1</v>
      </c>
      <c r="K3501" s="4"/>
    </row>
    <row r="3502" spans="1:11">
      <c r="A3502" s="4" t="s">
        <v>185</v>
      </c>
      <c r="B3502" s="4">
        <v>2012</v>
      </c>
      <c r="C3502" s="24">
        <v>40958</v>
      </c>
      <c r="D3502" s="4" t="s">
        <v>5879</v>
      </c>
      <c r="E3502" s="4" t="s">
        <v>5868</v>
      </c>
      <c r="F3502" s="4">
        <v>3</v>
      </c>
      <c r="G3502" s="4">
        <v>7</v>
      </c>
      <c r="H3502" s="4" t="s">
        <v>6043</v>
      </c>
      <c r="I3502" s="4" t="s">
        <v>175</v>
      </c>
      <c r="J3502" s="4">
        <v>23.4</v>
      </c>
      <c r="K3502" s="4"/>
    </row>
    <row r="3503" spans="1:11">
      <c r="A3503" s="4" t="s">
        <v>185</v>
      </c>
      <c r="B3503" s="4">
        <v>2012</v>
      </c>
      <c r="C3503" s="24">
        <v>40958</v>
      </c>
      <c r="D3503" s="4" t="s">
        <v>5879</v>
      </c>
      <c r="E3503" s="4" t="s">
        <v>5868</v>
      </c>
      <c r="F3503" s="4">
        <v>4</v>
      </c>
      <c r="G3503" s="4">
        <v>1</v>
      </c>
      <c r="H3503" s="4" t="s">
        <v>6033</v>
      </c>
      <c r="I3503" s="4" t="s">
        <v>6007</v>
      </c>
      <c r="J3503" s="4"/>
      <c r="K3503" s="4"/>
    </row>
    <row r="3504" spans="1:11">
      <c r="A3504" s="4" t="s">
        <v>185</v>
      </c>
      <c r="B3504" s="4">
        <v>2012</v>
      </c>
      <c r="C3504" s="24">
        <v>40958</v>
      </c>
      <c r="D3504" s="4" t="s">
        <v>5879</v>
      </c>
      <c r="E3504" s="4" t="s">
        <v>5868</v>
      </c>
      <c r="F3504" s="4">
        <v>4</v>
      </c>
      <c r="G3504" s="4">
        <v>2</v>
      </c>
      <c r="H3504" s="4" t="s">
        <v>5988</v>
      </c>
      <c r="I3504" s="4" t="s">
        <v>5989</v>
      </c>
      <c r="J3504" s="4">
        <v>27.9</v>
      </c>
      <c r="K3504" s="4"/>
    </row>
    <row r="3505" spans="1:11">
      <c r="A3505" s="4" t="s">
        <v>185</v>
      </c>
      <c r="B3505" s="4">
        <v>2012</v>
      </c>
      <c r="C3505" s="24">
        <v>40958</v>
      </c>
      <c r="D3505" s="4" t="s">
        <v>5879</v>
      </c>
      <c r="E3505" s="4" t="s">
        <v>5868</v>
      </c>
      <c r="F3505" s="4">
        <v>4</v>
      </c>
      <c r="G3505" s="4">
        <v>3</v>
      </c>
      <c r="H3505" s="4" t="s">
        <v>6045</v>
      </c>
      <c r="I3505" s="4" t="s">
        <v>261</v>
      </c>
      <c r="J3505" s="4">
        <v>29.6</v>
      </c>
      <c r="K3505" s="4"/>
    </row>
    <row r="3506" spans="1:11">
      <c r="A3506" s="4" t="s">
        <v>185</v>
      </c>
      <c r="B3506" s="4">
        <v>2012</v>
      </c>
      <c r="C3506" s="24">
        <v>40958</v>
      </c>
      <c r="D3506" s="4" t="s">
        <v>5879</v>
      </c>
      <c r="E3506" s="4" t="s">
        <v>5868</v>
      </c>
      <c r="F3506" s="4">
        <v>4</v>
      </c>
      <c r="G3506" s="4">
        <v>4</v>
      </c>
      <c r="H3506" s="4" t="s">
        <v>170</v>
      </c>
      <c r="I3506" s="4" t="s">
        <v>59</v>
      </c>
      <c r="J3506" s="4">
        <v>22.9</v>
      </c>
      <c r="K3506" s="4"/>
    </row>
    <row r="3507" spans="1:11">
      <c r="A3507" s="4" t="s">
        <v>185</v>
      </c>
      <c r="B3507" s="4">
        <v>2012</v>
      </c>
      <c r="C3507" s="24">
        <v>40958</v>
      </c>
      <c r="D3507" s="4" t="s">
        <v>5879</v>
      </c>
      <c r="E3507" s="4" t="s">
        <v>5868</v>
      </c>
      <c r="F3507" s="4">
        <v>4</v>
      </c>
      <c r="G3507" s="4">
        <v>5</v>
      </c>
      <c r="H3507" s="4" t="s">
        <v>6020</v>
      </c>
      <c r="I3507" s="4" t="s">
        <v>5998</v>
      </c>
      <c r="J3507" s="4">
        <v>31.8</v>
      </c>
      <c r="K3507" s="4"/>
    </row>
    <row r="3508" spans="1:11">
      <c r="A3508" s="4" t="s">
        <v>185</v>
      </c>
      <c r="B3508" s="4">
        <v>2012</v>
      </c>
      <c r="C3508" s="24">
        <v>40958</v>
      </c>
      <c r="D3508" s="4" t="s">
        <v>5879</v>
      </c>
      <c r="E3508" s="4" t="s">
        <v>5868</v>
      </c>
      <c r="F3508" s="4">
        <v>4</v>
      </c>
      <c r="G3508" s="4">
        <v>6</v>
      </c>
      <c r="H3508" s="4" t="s">
        <v>119</v>
      </c>
      <c r="I3508" s="4" t="s">
        <v>21</v>
      </c>
      <c r="J3508" s="4">
        <v>20.9</v>
      </c>
      <c r="K3508" s="4"/>
    </row>
    <row r="3509" spans="1:11">
      <c r="A3509" s="4" t="s">
        <v>185</v>
      </c>
      <c r="B3509" s="4">
        <v>2012</v>
      </c>
      <c r="C3509" s="24">
        <v>40958</v>
      </c>
      <c r="D3509" s="4" t="s">
        <v>5879</v>
      </c>
      <c r="E3509" s="4" t="s">
        <v>5868</v>
      </c>
      <c r="F3509" s="4">
        <v>5</v>
      </c>
      <c r="G3509" s="4">
        <v>1</v>
      </c>
      <c r="H3509" s="4" t="s">
        <v>5961</v>
      </c>
      <c r="I3509" s="4" t="s">
        <v>36</v>
      </c>
      <c r="J3509" s="4">
        <v>28.4</v>
      </c>
      <c r="K3509" s="4"/>
    </row>
    <row r="3510" spans="1:11">
      <c r="A3510" s="4" t="s">
        <v>185</v>
      </c>
      <c r="B3510" s="4">
        <v>2012</v>
      </c>
      <c r="C3510" s="24">
        <v>40958</v>
      </c>
      <c r="D3510" s="4" t="s">
        <v>5879</v>
      </c>
      <c r="E3510" s="4" t="s">
        <v>5868</v>
      </c>
      <c r="F3510" s="4">
        <v>5</v>
      </c>
      <c r="G3510" s="4">
        <v>2</v>
      </c>
      <c r="H3510" s="4" t="s">
        <v>137</v>
      </c>
      <c r="I3510" s="4" t="s">
        <v>38</v>
      </c>
      <c r="J3510" s="4">
        <v>21</v>
      </c>
      <c r="K3510" s="4"/>
    </row>
    <row r="3511" spans="1:11">
      <c r="A3511" s="4" t="s">
        <v>185</v>
      </c>
      <c r="B3511" s="4">
        <v>2012</v>
      </c>
      <c r="C3511" s="24">
        <v>40958</v>
      </c>
      <c r="D3511" s="4" t="s">
        <v>5879</v>
      </c>
      <c r="E3511" s="4" t="s">
        <v>5868</v>
      </c>
      <c r="F3511" s="4">
        <v>5</v>
      </c>
      <c r="G3511" s="4">
        <v>3</v>
      </c>
      <c r="H3511" s="4" t="s">
        <v>138</v>
      </c>
      <c r="I3511" s="4" t="s">
        <v>29</v>
      </c>
      <c r="J3511" s="4">
        <v>22.3</v>
      </c>
      <c r="K3511" s="4"/>
    </row>
    <row r="3512" spans="1:11">
      <c r="A3512" s="4" t="s">
        <v>185</v>
      </c>
      <c r="B3512" s="4">
        <v>2012</v>
      </c>
      <c r="C3512" s="24">
        <v>40958</v>
      </c>
      <c r="D3512" s="4" t="s">
        <v>5879</v>
      </c>
      <c r="E3512" s="4" t="s">
        <v>5868</v>
      </c>
      <c r="F3512" s="4">
        <v>5</v>
      </c>
      <c r="G3512" s="4">
        <v>4</v>
      </c>
      <c r="H3512" s="4" t="s">
        <v>5996</v>
      </c>
      <c r="I3512" s="4" t="s">
        <v>21</v>
      </c>
      <c r="J3512" s="4">
        <v>29.9</v>
      </c>
      <c r="K3512" s="4"/>
    </row>
    <row r="3513" spans="1:11">
      <c r="A3513" s="4" t="s">
        <v>185</v>
      </c>
      <c r="B3513" s="4">
        <v>2012</v>
      </c>
      <c r="C3513" s="24">
        <v>40958</v>
      </c>
      <c r="D3513" s="4" t="s">
        <v>5879</v>
      </c>
      <c r="E3513" s="4" t="s">
        <v>5868</v>
      </c>
      <c r="F3513" s="4">
        <v>5</v>
      </c>
      <c r="G3513" s="4">
        <v>5</v>
      </c>
      <c r="H3513" s="4" t="s">
        <v>6035</v>
      </c>
      <c r="I3513" s="4" t="s">
        <v>6036</v>
      </c>
      <c r="J3513" s="4">
        <v>22.2</v>
      </c>
      <c r="K3513" s="4"/>
    </row>
    <row r="3514" spans="1:11">
      <c r="A3514" s="4" t="s">
        <v>185</v>
      </c>
      <c r="B3514" s="4">
        <v>2012</v>
      </c>
      <c r="C3514" s="24">
        <v>40958</v>
      </c>
      <c r="D3514" s="4" t="s">
        <v>5879</v>
      </c>
      <c r="E3514" s="4" t="s">
        <v>5868</v>
      </c>
      <c r="F3514" s="4">
        <v>5</v>
      </c>
      <c r="G3514" s="4">
        <v>6</v>
      </c>
      <c r="H3514" s="4" t="s">
        <v>83</v>
      </c>
      <c r="I3514" s="4" t="s">
        <v>67</v>
      </c>
      <c r="J3514" s="4">
        <v>19.5</v>
      </c>
      <c r="K3514" s="4"/>
    </row>
    <row r="3515" spans="1:11">
      <c r="A3515" s="4" t="s">
        <v>185</v>
      </c>
      <c r="B3515" s="4">
        <v>2012</v>
      </c>
      <c r="C3515" s="24">
        <v>40958</v>
      </c>
      <c r="D3515" s="4" t="s">
        <v>5879</v>
      </c>
      <c r="E3515" s="4" t="s">
        <v>5868</v>
      </c>
      <c r="F3515" s="4">
        <v>6</v>
      </c>
      <c r="G3515" s="4">
        <v>1</v>
      </c>
      <c r="H3515" s="4" t="s">
        <v>5946</v>
      </c>
      <c r="I3515" s="4" t="s">
        <v>5947</v>
      </c>
      <c r="J3515" s="4">
        <v>26</v>
      </c>
      <c r="K3515" s="4"/>
    </row>
    <row r="3516" spans="1:11">
      <c r="A3516" s="4" t="s">
        <v>185</v>
      </c>
      <c r="B3516" s="4">
        <v>2012</v>
      </c>
      <c r="C3516" s="24">
        <v>40958</v>
      </c>
      <c r="D3516" s="4" t="s">
        <v>5879</v>
      </c>
      <c r="E3516" s="4" t="s">
        <v>5868</v>
      </c>
      <c r="F3516" s="4">
        <v>6</v>
      </c>
      <c r="G3516" s="4">
        <v>2</v>
      </c>
      <c r="H3516" s="4" t="s">
        <v>5967</v>
      </c>
      <c r="I3516" s="4" t="s">
        <v>5968</v>
      </c>
      <c r="J3516" s="4">
        <v>24.3</v>
      </c>
      <c r="K3516" s="4"/>
    </row>
    <row r="3517" spans="1:11">
      <c r="A3517" s="4" t="s">
        <v>185</v>
      </c>
      <c r="B3517" s="4">
        <v>2012</v>
      </c>
      <c r="C3517" s="24">
        <v>40958</v>
      </c>
      <c r="D3517" s="4" t="s">
        <v>5879</v>
      </c>
      <c r="E3517" s="4" t="s">
        <v>5868</v>
      </c>
      <c r="F3517" s="4">
        <v>6</v>
      </c>
      <c r="G3517" s="4">
        <v>3</v>
      </c>
      <c r="H3517" s="4" t="s">
        <v>544</v>
      </c>
      <c r="I3517" s="4" t="s">
        <v>15</v>
      </c>
      <c r="J3517" s="4">
        <v>25.2</v>
      </c>
      <c r="K3517" s="4"/>
    </row>
    <row r="3518" spans="1:11">
      <c r="A3518" s="4" t="s">
        <v>185</v>
      </c>
      <c r="B3518" s="4">
        <v>2012</v>
      </c>
      <c r="C3518" s="24">
        <v>40958</v>
      </c>
      <c r="D3518" s="4" t="s">
        <v>5879</v>
      </c>
      <c r="E3518" s="4" t="s">
        <v>5868</v>
      </c>
      <c r="F3518" s="4">
        <v>6</v>
      </c>
      <c r="G3518" s="4">
        <v>4</v>
      </c>
      <c r="H3518" s="4" t="s">
        <v>5979</v>
      </c>
      <c r="I3518" s="4" t="s">
        <v>5980</v>
      </c>
      <c r="J3518" s="4">
        <v>23.1</v>
      </c>
      <c r="K3518" s="4"/>
    </row>
    <row r="3519" spans="1:11">
      <c r="A3519" s="4" t="s">
        <v>185</v>
      </c>
      <c r="B3519" s="4">
        <v>2012</v>
      </c>
      <c r="C3519" s="24">
        <v>40958</v>
      </c>
      <c r="D3519" s="4" t="s">
        <v>5879</v>
      </c>
      <c r="E3519" s="4" t="s">
        <v>5868</v>
      </c>
      <c r="F3519" s="4">
        <v>6</v>
      </c>
      <c r="G3519" s="4">
        <v>5</v>
      </c>
      <c r="H3519" s="4" t="s">
        <v>111</v>
      </c>
      <c r="I3519" s="4" t="s">
        <v>121</v>
      </c>
      <c r="J3519" s="4">
        <v>19</v>
      </c>
      <c r="K3519" s="4"/>
    </row>
    <row r="3520" spans="1:11">
      <c r="A3520" s="4" t="s">
        <v>185</v>
      </c>
      <c r="B3520" s="4">
        <v>2012</v>
      </c>
      <c r="C3520" s="24">
        <v>40958</v>
      </c>
      <c r="D3520" s="4" t="s">
        <v>5879</v>
      </c>
      <c r="E3520" s="4" t="s">
        <v>5868</v>
      </c>
      <c r="F3520" s="4">
        <v>6</v>
      </c>
      <c r="G3520" s="4">
        <v>6</v>
      </c>
      <c r="H3520" s="4" t="s">
        <v>6037</v>
      </c>
      <c r="I3520" s="4" t="s">
        <v>6038</v>
      </c>
      <c r="J3520" s="4"/>
      <c r="K3520" s="4"/>
    </row>
    <row r="3521" spans="1:11">
      <c r="A3521" s="4" t="s">
        <v>185</v>
      </c>
      <c r="B3521" s="4">
        <v>2012</v>
      </c>
      <c r="C3521" s="24">
        <v>40958</v>
      </c>
      <c r="D3521" s="4" t="s">
        <v>5879</v>
      </c>
      <c r="E3521" s="4" t="s">
        <v>5869</v>
      </c>
      <c r="F3521" s="4">
        <v>1</v>
      </c>
      <c r="G3521" s="4">
        <v>1</v>
      </c>
      <c r="H3521" s="4" t="s">
        <v>150</v>
      </c>
      <c r="I3521" s="4" t="s">
        <v>31</v>
      </c>
      <c r="J3521" s="4">
        <v>23.6</v>
      </c>
      <c r="K3521" s="4"/>
    </row>
    <row r="3522" spans="1:11">
      <c r="A3522" s="4" t="s">
        <v>185</v>
      </c>
      <c r="B3522" s="4">
        <v>2012</v>
      </c>
      <c r="C3522" s="24">
        <v>40958</v>
      </c>
      <c r="D3522" s="4" t="s">
        <v>5879</v>
      </c>
      <c r="E3522" s="4" t="s">
        <v>5869</v>
      </c>
      <c r="F3522" s="4">
        <v>1</v>
      </c>
      <c r="G3522" s="4">
        <v>2</v>
      </c>
      <c r="H3522" s="4" t="s">
        <v>5946</v>
      </c>
      <c r="I3522" s="4" t="s">
        <v>5947</v>
      </c>
      <c r="J3522" s="4">
        <v>26</v>
      </c>
      <c r="K3522" s="4"/>
    </row>
    <row r="3523" spans="1:11">
      <c r="A3523" s="4" t="s">
        <v>185</v>
      </c>
      <c r="B3523" s="4">
        <v>2012</v>
      </c>
      <c r="C3523" s="24">
        <v>40958</v>
      </c>
      <c r="D3523" s="4" t="s">
        <v>5879</v>
      </c>
      <c r="E3523" s="4" t="s">
        <v>5869</v>
      </c>
      <c r="F3523" s="4">
        <v>1</v>
      </c>
      <c r="G3523" s="4">
        <v>3</v>
      </c>
      <c r="H3523" s="4" t="s">
        <v>5882</v>
      </c>
      <c r="I3523" s="4" t="s">
        <v>123</v>
      </c>
      <c r="J3523" s="4">
        <v>29.2</v>
      </c>
      <c r="K3523" s="4"/>
    </row>
    <row r="3524" spans="1:11">
      <c r="A3524" s="4" t="s">
        <v>185</v>
      </c>
      <c r="B3524" s="4">
        <v>2012</v>
      </c>
      <c r="C3524" s="24">
        <v>40958</v>
      </c>
      <c r="D3524" s="4" t="s">
        <v>5879</v>
      </c>
      <c r="E3524" s="4" t="s">
        <v>5869</v>
      </c>
      <c r="F3524" s="4">
        <v>1</v>
      </c>
      <c r="G3524" s="4">
        <v>4</v>
      </c>
      <c r="H3524" s="4" t="s">
        <v>5977</v>
      </c>
      <c r="I3524" s="4" t="s">
        <v>5978</v>
      </c>
      <c r="J3524" s="4">
        <v>21.3</v>
      </c>
      <c r="K3524" s="4"/>
    </row>
    <row r="3525" spans="1:11">
      <c r="A3525" s="4" t="s">
        <v>185</v>
      </c>
      <c r="B3525" s="4">
        <v>2012</v>
      </c>
      <c r="C3525" s="24">
        <v>40958</v>
      </c>
      <c r="D3525" s="4" t="s">
        <v>5879</v>
      </c>
      <c r="E3525" s="4" t="s">
        <v>5869</v>
      </c>
      <c r="F3525" s="4">
        <v>1</v>
      </c>
      <c r="G3525" s="4">
        <v>5</v>
      </c>
      <c r="H3525" s="4" t="s">
        <v>5963</v>
      </c>
      <c r="I3525" s="4" t="s">
        <v>5949</v>
      </c>
      <c r="J3525" s="4">
        <v>23</v>
      </c>
      <c r="K3525" s="4"/>
    </row>
    <row r="3526" spans="1:11">
      <c r="A3526" s="4" t="s">
        <v>185</v>
      </c>
      <c r="B3526" s="4">
        <v>2012</v>
      </c>
      <c r="C3526" s="24">
        <v>40958</v>
      </c>
      <c r="D3526" s="4" t="s">
        <v>5879</v>
      </c>
      <c r="E3526" s="4" t="s">
        <v>5869</v>
      </c>
      <c r="F3526" s="4">
        <v>1</v>
      </c>
      <c r="G3526" s="4">
        <v>6</v>
      </c>
      <c r="H3526" s="4" t="s">
        <v>157</v>
      </c>
      <c r="I3526" s="4" t="s">
        <v>38</v>
      </c>
      <c r="J3526" s="4">
        <v>21.2</v>
      </c>
      <c r="K3526" s="4"/>
    </row>
    <row r="3527" spans="1:11">
      <c r="A3527" s="4" t="s">
        <v>185</v>
      </c>
      <c r="B3527" s="4">
        <v>2012</v>
      </c>
      <c r="C3527" s="24">
        <v>40958</v>
      </c>
      <c r="D3527" s="4" t="s">
        <v>5879</v>
      </c>
      <c r="E3527" s="4" t="s">
        <v>5869</v>
      </c>
      <c r="F3527" s="4">
        <v>2</v>
      </c>
      <c r="G3527" s="4">
        <v>1</v>
      </c>
      <c r="H3527" s="4" t="s">
        <v>6030</v>
      </c>
      <c r="I3527" s="4" t="s">
        <v>5978</v>
      </c>
      <c r="J3527" s="4">
        <v>31.4</v>
      </c>
      <c r="K3527" s="4"/>
    </row>
    <row r="3528" spans="1:11">
      <c r="A3528" s="4" t="s">
        <v>185</v>
      </c>
      <c r="B3528" s="4">
        <v>2012</v>
      </c>
      <c r="C3528" s="24">
        <v>40958</v>
      </c>
      <c r="D3528" s="4" t="s">
        <v>5879</v>
      </c>
      <c r="E3528" s="4" t="s">
        <v>5869</v>
      </c>
      <c r="F3528" s="4">
        <v>2</v>
      </c>
      <c r="G3528" s="4">
        <v>2</v>
      </c>
      <c r="H3528" s="4" t="s">
        <v>5961</v>
      </c>
      <c r="I3528" s="4" t="s">
        <v>36</v>
      </c>
      <c r="J3528" s="4">
        <v>28.4</v>
      </c>
      <c r="K3528" s="4"/>
    </row>
    <row r="3529" spans="1:11">
      <c r="A3529" s="4" t="s">
        <v>185</v>
      </c>
      <c r="B3529" s="4">
        <v>2012</v>
      </c>
      <c r="C3529" s="24">
        <v>40958</v>
      </c>
      <c r="D3529" s="4" t="s">
        <v>5879</v>
      </c>
      <c r="E3529" s="4" t="s">
        <v>5869</v>
      </c>
      <c r="F3529" s="4">
        <v>2</v>
      </c>
      <c r="G3529" s="4">
        <v>3</v>
      </c>
      <c r="H3529" s="4" t="s">
        <v>80</v>
      </c>
      <c r="I3529" s="4" t="s">
        <v>65</v>
      </c>
      <c r="J3529" s="4">
        <v>24.8</v>
      </c>
      <c r="K3529" s="4"/>
    </row>
    <row r="3530" spans="1:11">
      <c r="A3530" s="4" t="s">
        <v>185</v>
      </c>
      <c r="B3530" s="4">
        <v>2012</v>
      </c>
      <c r="C3530" s="24">
        <v>40958</v>
      </c>
      <c r="D3530" s="4" t="s">
        <v>5879</v>
      </c>
      <c r="E3530" s="4" t="s">
        <v>5869</v>
      </c>
      <c r="F3530" s="4">
        <v>2</v>
      </c>
      <c r="G3530" s="4">
        <v>4</v>
      </c>
      <c r="H3530" s="4" t="s">
        <v>6029</v>
      </c>
      <c r="I3530" s="4" t="s">
        <v>5965</v>
      </c>
      <c r="J3530" s="4">
        <v>28.4</v>
      </c>
      <c r="K3530" s="4"/>
    </row>
    <row r="3531" spans="1:11">
      <c r="A3531" s="4" t="s">
        <v>185</v>
      </c>
      <c r="B3531" s="4">
        <v>2012</v>
      </c>
      <c r="C3531" s="24">
        <v>40958</v>
      </c>
      <c r="D3531" s="4" t="s">
        <v>5879</v>
      </c>
      <c r="E3531" s="4" t="s">
        <v>5869</v>
      </c>
      <c r="F3531" s="4">
        <v>2</v>
      </c>
      <c r="G3531" s="4">
        <v>5</v>
      </c>
      <c r="H3531" s="4" t="s">
        <v>5917</v>
      </c>
      <c r="I3531" s="4" t="s">
        <v>17</v>
      </c>
      <c r="J3531" s="4">
        <v>23.9</v>
      </c>
      <c r="K3531" s="4"/>
    </row>
    <row r="3532" spans="1:11">
      <c r="A3532" s="4" t="s">
        <v>185</v>
      </c>
      <c r="B3532" s="4">
        <v>2012</v>
      </c>
      <c r="C3532" s="24">
        <v>40958</v>
      </c>
      <c r="D3532" s="4" t="s">
        <v>5879</v>
      </c>
      <c r="E3532" s="4" t="s">
        <v>5869</v>
      </c>
      <c r="F3532" s="4">
        <v>2</v>
      </c>
      <c r="G3532" s="4">
        <v>6</v>
      </c>
      <c r="H3532" s="4" t="s">
        <v>6028</v>
      </c>
      <c r="I3532" s="4" t="s">
        <v>5998</v>
      </c>
      <c r="J3532" s="4">
        <v>27.6</v>
      </c>
      <c r="K3532" s="4"/>
    </row>
    <row r="3533" spans="1:11">
      <c r="A3533" s="4" t="s">
        <v>185</v>
      </c>
      <c r="B3533" s="4">
        <v>2012</v>
      </c>
      <c r="C3533" s="24">
        <v>40958</v>
      </c>
      <c r="D3533" s="4" t="s">
        <v>5879</v>
      </c>
      <c r="E3533" s="4" t="s">
        <v>383</v>
      </c>
      <c r="F3533" s="4">
        <v>1</v>
      </c>
      <c r="G3533" s="4">
        <v>1</v>
      </c>
      <c r="H3533" s="4" t="s">
        <v>5882</v>
      </c>
      <c r="I3533" s="4" t="s">
        <v>123</v>
      </c>
      <c r="J3533" s="4">
        <v>29.2</v>
      </c>
      <c r="K3533" s="4">
        <v>1</v>
      </c>
    </row>
    <row r="3534" spans="1:11">
      <c r="A3534" s="4" t="s">
        <v>185</v>
      </c>
      <c r="B3534" s="4">
        <v>2012</v>
      </c>
      <c r="C3534" s="24">
        <v>40958</v>
      </c>
      <c r="D3534" s="4" t="s">
        <v>5879</v>
      </c>
      <c r="E3534" s="4" t="s">
        <v>383</v>
      </c>
      <c r="F3534" s="4">
        <v>1</v>
      </c>
      <c r="G3534" s="4">
        <v>2</v>
      </c>
      <c r="H3534" s="4" t="s">
        <v>80</v>
      </c>
      <c r="I3534" s="4" t="s">
        <v>65</v>
      </c>
      <c r="J3534" s="4">
        <v>24.8</v>
      </c>
      <c r="K3534" s="4">
        <v>2</v>
      </c>
    </row>
    <row r="3535" spans="1:11">
      <c r="A3535" s="4" t="s">
        <v>185</v>
      </c>
      <c r="B3535" s="4">
        <v>2012</v>
      </c>
      <c r="C3535" s="24">
        <v>40958</v>
      </c>
      <c r="D3535" s="4" t="s">
        <v>5879</v>
      </c>
      <c r="E3535" s="4" t="s">
        <v>383</v>
      </c>
      <c r="F3535" s="4">
        <v>1</v>
      </c>
      <c r="G3535" s="4">
        <v>3</v>
      </c>
      <c r="H3535" s="4" t="s">
        <v>5946</v>
      </c>
      <c r="I3535" s="4" t="s">
        <v>5947</v>
      </c>
      <c r="J3535" s="4">
        <v>26</v>
      </c>
      <c r="K3535" s="4">
        <v>3</v>
      </c>
    </row>
    <row r="3536" spans="1:11">
      <c r="A3536" s="4" t="s">
        <v>185</v>
      </c>
      <c r="B3536" s="4">
        <v>2012</v>
      </c>
      <c r="C3536" s="24">
        <v>40958</v>
      </c>
      <c r="D3536" s="4" t="s">
        <v>5879</v>
      </c>
      <c r="E3536" s="4" t="s">
        <v>383</v>
      </c>
      <c r="F3536" s="4">
        <v>1</v>
      </c>
      <c r="G3536" s="4">
        <v>4</v>
      </c>
      <c r="H3536" s="4" t="s">
        <v>150</v>
      </c>
      <c r="I3536" s="4" t="s">
        <v>31</v>
      </c>
      <c r="J3536" s="4">
        <v>23.6</v>
      </c>
      <c r="K3536" s="4">
        <v>4</v>
      </c>
    </row>
    <row r="3537" spans="1:11">
      <c r="A3537" s="4" t="s">
        <v>185</v>
      </c>
      <c r="B3537" s="4">
        <v>2012</v>
      </c>
      <c r="C3537" s="24">
        <v>40958</v>
      </c>
      <c r="D3537" s="4" t="s">
        <v>5879</v>
      </c>
      <c r="E3537" s="4" t="s">
        <v>383</v>
      </c>
      <c r="F3537" s="4">
        <v>1</v>
      </c>
      <c r="G3537" s="4">
        <v>5</v>
      </c>
      <c r="H3537" s="4" t="s">
        <v>6030</v>
      </c>
      <c r="I3537" s="4" t="s">
        <v>5978</v>
      </c>
      <c r="J3537" s="4">
        <v>31.4</v>
      </c>
      <c r="K3537" s="4">
        <v>5</v>
      </c>
    </row>
    <row r="3538" spans="1:11">
      <c r="A3538" s="4" t="s">
        <v>185</v>
      </c>
      <c r="B3538" s="4">
        <v>2012</v>
      </c>
      <c r="C3538" s="24">
        <v>40958</v>
      </c>
      <c r="D3538" s="4" t="s">
        <v>5879</v>
      </c>
      <c r="E3538" s="4" t="s">
        <v>383</v>
      </c>
      <c r="F3538" s="4">
        <v>1</v>
      </c>
      <c r="G3538" s="4">
        <v>6</v>
      </c>
      <c r="H3538" s="4" t="s">
        <v>5961</v>
      </c>
      <c r="I3538" s="4" t="s">
        <v>36</v>
      </c>
      <c r="J3538" s="4">
        <v>28.4</v>
      </c>
      <c r="K3538" s="4">
        <v>6</v>
      </c>
    </row>
    <row r="3539" spans="1:11">
      <c r="A3539" s="4" t="s">
        <v>185</v>
      </c>
      <c r="B3539" s="4">
        <v>2012</v>
      </c>
      <c r="C3539" s="24">
        <v>40958</v>
      </c>
      <c r="D3539" s="4" t="s">
        <v>5879</v>
      </c>
      <c r="E3539" s="4" t="s">
        <v>383</v>
      </c>
      <c r="F3539" s="4">
        <v>2</v>
      </c>
      <c r="G3539" s="4">
        <v>1</v>
      </c>
      <c r="H3539" s="4" t="s">
        <v>6029</v>
      </c>
      <c r="I3539" s="4" t="s">
        <v>5965</v>
      </c>
      <c r="J3539" s="4">
        <v>28.4</v>
      </c>
      <c r="K3539" s="4">
        <v>1</v>
      </c>
    </row>
    <row r="3540" spans="1:11">
      <c r="A3540" s="4" t="s">
        <v>185</v>
      </c>
      <c r="B3540" s="4">
        <v>2012</v>
      </c>
      <c r="C3540" s="24">
        <v>40958</v>
      </c>
      <c r="D3540" s="4" t="s">
        <v>5879</v>
      </c>
      <c r="E3540" s="4" t="s">
        <v>383</v>
      </c>
      <c r="F3540" s="4">
        <v>2</v>
      </c>
      <c r="G3540" s="4">
        <v>2</v>
      </c>
      <c r="H3540" s="4" t="s">
        <v>157</v>
      </c>
      <c r="I3540" s="4" t="s">
        <v>38</v>
      </c>
      <c r="J3540" s="4">
        <v>21.2</v>
      </c>
      <c r="K3540" s="4">
        <v>2</v>
      </c>
    </row>
    <row r="3541" spans="1:11">
      <c r="A3541" s="4" t="s">
        <v>185</v>
      </c>
      <c r="B3541" s="4">
        <v>2012</v>
      </c>
      <c r="C3541" s="24">
        <v>40958</v>
      </c>
      <c r="D3541" s="4" t="s">
        <v>5879</v>
      </c>
      <c r="E3541" s="4" t="s">
        <v>383</v>
      </c>
      <c r="F3541" s="4">
        <v>2</v>
      </c>
      <c r="G3541" s="4">
        <v>3</v>
      </c>
      <c r="H3541" s="4" t="s">
        <v>6028</v>
      </c>
      <c r="I3541" s="4" t="s">
        <v>5998</v>
      </c>
      <c r="J3541" s="4">
        <v>27.6</v>
      </c>
      <c r="K3541" s="4">
        <v>3</v>
      </c>
    </row>
    <row r="3542" spans="1:11">
      <c r="A3542" s="4" t="s">
        <v>185</v>
      </c>
      <c r="B3542" s="4">
        <v>2012</v>
      </c>
      <c r="C3542" s="24">
        <v>40958</v>
      </c>
      <c r="D3542" s="4" t="s">
        <v>5879</v>
      </c>
      <c r="E3542" s="4" t="s">
        <v>383</v>
      </c>
      <c r="F3542" s="4">
        <v>2</v>
      </c>
      <c r="G3542" s="4">
        <v>4</v>
      </c>
      <c r="H3542" s="4" t="s">
        <v>5917</v>
      </c>
      <c r="I3542" s="4" t="s">
        <v>17</v>
      </c>
      <c r="J3542" s="4">
        <v>23.9</v>
      </c>
      <c r="K3542" s="4">
        <v>4</v>
      </c>
    </row>
    <row r="3543" spans="1:11">
      <c r="A3543" s="4" t="s">
        <v>185</v>
      </c>
      <c r="B3543" s="4">
        <v>2012</v>
      </c>
      <c r="C3543" s="24">
        <v>40958</v>
      </c>
      <c r="D3543" s="4" t="s">
        <v>5879</v>
      </c>
      <c r="E3543" s="4" t="s">
        <v>383</v>
      </c>
      <c r="F3543" s="4">
        <v>2</v>
      </c>
      <c r="G3543" s="4">
        <v>5</v>
      </c>
      <c r="H3543" s="4" t="s">
        <v>5963</v>
      </c>
      <c r="I3543" s="4" t="s">
        <v>5949</v>
      </c>
      <c r="J3543" s="4">
        <v>23</v>
      </c>
      <c r="K3543" s="4">
        <v>5</v>
      </c>
    </row>
    <row r="3544" spans="1:11">
      <c r="A3544" s="4" t="s">
        <v>185</v>
      </c>
      <c r="B3544" s="4">
        <v>2012</v>
      </c>
      <c r="C3544" s="24">
        <v>40958</v>
      </c>
      <c r="D3544" s="4" t="s">
        <v>5879</v>
      </c>
      <c r="E3544" s="4" t="s">
        <v>383</v>
      </c>
      <c r="F3544" s="4">
        <v>2</v>
      </c>
      <c r="G3544" s="4">
        <v>6</v>
      </c>
      <c r="H3544" s="4" t="s">
        <v>5977</v>
      </c>
      <c r="I3544" s="4" t="s">
        <v>5978</v>
      </c>
      <c r="J3544" s="4">
        <v>21.3</v>
      </c>
      <c r="K3544" s="4">
        <v>6</v>
      </c>
    </row>
    <row r="3545" spans="1:11">
      <c r="A3545" s="4" t="s">
        <v>6046</v>
      </c>
      <c r="B3545" s="4">
        <v>2012</v>
      </c>
      <c r="C3545" s="24">
        <v>40923</v>
      </c>
      <c r="D3545" s="4" t="s">
        <v>5879</v>
      </c>
      <c r="E3545" s="4" t="s">
        <v>595</v>
      </c>
      <c r="F3545" s="4">
        <v>1</v>
      </c>
      <c r="G3545" s="4">
        <v>1</v>
      </c>
      <c r="H3545" s="4" t="s">
        <v>5946</v>
      </c>
      <c r="I3545" s="4" t="s">
        <v>5947</v>
      </c>
      <c r="J3545" s="4">
        <v>25.9</v>
      </c>
      <c r="K3545" s="4"/>
    </row>
    <row r="3546" spans="1:11">
      <c r="A3546" s="4" t="s">
        <v>6046</v>
      </c>
      <c r="B3546" s="4">
        <v>2012</v>
      </c>
      <c r="C3546" s="24">
        <v>40923</v>
      </c>
      <c r="D3546" s="4" t="s">
        <v>5879</v>
      </c>
      <c r="E3546" s="4" t="s">
        <v>595</v>
      </c>
      <c r="F3546" s="4">
        <v>1</v>
      </c>
      <c r="G3546" s="4">
        <v>2</v>
      </c>
      <c r="H3546" s="4" t="s">
        <v>167</v>
      </c>
      <c r="I3546" s="4" t="s">
        <v>121</v>
      </c>
      <c r="J3546" s="4">
        <v>19.100000000000001</v>
      </c>
      <c r="K3546" s="4"/>
    </row>
    <row r="3547" spans="1:11">
      <c r="A3547" s="4" t="s">
        <v>6046</v>
      </c>
      <c r="B3547" s="4">
        <v>2012</v>
      </c>
      <c r="C3547" s="24">
        <v>40923</v>
      </c>
      <c r="D3547" s="4" t="s">
        <v>5879</v>
      </c>
      <c r="E3547" s="4" t="s">
        <v>595</v>
      </c>
      <c r="F3547" s="4">
        <v>1</v>
      </c>
      <c r="G3547" s="4">
        <v>3</v>
      </c>
      <c r="H3547" s="4" t="s">
        <v>43</v>
      </c>
      <c r="I3547" s="4" t="s">
        <v>44</v>
      </c>
      <c r="J3547" s="4">
        <v>19.100000000000001</v>
      </c>
      <c r="K3547" s="4"/>
    </row>
    <row r="3548" spans="1:11">
      <c r="A3548" s="4" t="s">
        <v>6046</v>
      </c>
      <c r="B3548" s="4">
        <v>2012</v>
      </c>
      <c r="C3548" s="24">
        <v>40923</v>
      </c>
      <c r="D3548" s="4" t="s">
        <v>5879</v>
      </c>
      <c r="E3548" s="4" t="s">
        <v>595</v>
      </c>
      <c r="F3548" s="4">
        <v>1</v>
      </c>
      <c r="G3548" s="4">
        <v>4</v>
      </c>
      <c r="H3548" s="4" t="s">
        <v>6025</v>
      </c>
      <c r="I3548" s="4" t="s">
        <v>6026</v>
      </c>
      <c r="J3548" s="4"/>
      <c r="K3548" s="4"/>
    </row>
    <row r="3549" spans="1:11">
      <c r="A3549" s="4" t="s">
        <v>6046</v>
      </c>
      <c r="B3549" s="4">
        <v>2012</v>
      </c>
      <c r="C3549" s="24">
        <v>40923</v>
      </c>
      <c r="D3549" s="4" t="s">
        <v>5879</v>
      </c>
      <c r="E3549" s="4" t="s">
        <v>595</v>
      </c>
      <c r="F3549" s="4">
        <v>1</v>
      </c>
      <c r="G3549" s="4">
        <v>5</v>
      </c>
      <c r="H3549" s="4" t="s">
        <v>5979</v>
      </c>
      <c r="I3549" s="4" t="s">
        <v>5980</v>
      </c>
      <c r="J3549" s="4">
        <v>23.1</v>
      </c>
      <c r="K3549" s="4"/>
    </row>
    <row r="3550" spans="1:11">
      <c r="A3550" s="4" t="s">
        <v>6046</v>
      </c>
      <c r="B3550" s="4">
        <v>2012</v>
      </c>
      <c r="C3550" s="24">
        <v>40923</v>
      </c>
      <c r="D3550" s="4" t="s">
        <v>5879</v>
      </c>
      <c r="E3550" s="4" t="s">
        <v>595</v>
      </c>
      <c r="F3550" s="4">
        <v>1</v>
      </c>
      <c r="G3550" s="4">
        <v>6</v>
      </c>
      <c r="H3550" s="4" t="s">
        <v>6013</v>
      </c>
      <c r="I3550" s="4" t="s">
        <v>40</v>
      </c>
      <c r="J3550" s="4">
        <v>26</v>
      </c>
      <c r="K3550" s="4"/>
    </row>
    <row r="3551" spans="1:11">
      <c r="A3551" s="4" t="s">
        <v>6046</v>
      </c>
      <c r="B3551" s="4">
        <v>2012</v>
      </c>
      <c r="C3551" s="24">
        <v>40923</v>
      </c>
      <c r="D3551" s="4" t="s">
        <v>5879</v>
      </c>
      <c r="E3551" s="4" t="s">
        <v>595</v>
      </c>
      <c r="F3551" s="4">
        <v>2</v>
      </c>
      <c r="G3551" s="4">
        <v>1</v>
      </c>
      <c r="H3551" s="4" t="s">
        <v>5882</v>
      </c>
      <c r="I3551" s="4" t="s">
        <v>123</v>
      </c>
      <c r="J3551" s="4">
        <v>29.1</v>
      </c>
      <c r="K3551" s="4"/>
    </row>
    <row r="3552" spans="1:11">
      <c r="A3552" s="4" t="s">
        <v>6046</v>
      </c>
      <c r="B3552" s="4">
        <v>2012</v>
      </c>
      <c r="C3552" s="24">
        <v>40923</v>
      </c>
      <c r="D3552" s="4" t="s">
        <v>5879</v>
      </c>
      <c r="E3552" s="4" t="s">
        <v>595</v>
      </c>
      <c r="F3552" s="4">
        <v>2</v>
      </c>
      <c r="G3552" s="4">
        <v>2</v>
      </c>
      <c r="H3552" s="4" t="s">
        <v>60</v>
      </c>
      <c r="I3552" s="4" t="s">
        <v>61</v>
      </c>
      <c r="J3552" s="4">
        <v>23.5</v>
      </c>
      <c r="K3552" s="4"/>
    </row>
    <row r="3553" spans="1:11">
      <c r="A3553" s="4" t="s">
        <v>6046</v>
      </c>
      <c r="B3553" s="4">
        <v>2012</v>
      </c>
      <c r="C3553" s="24">
        <v>40923</v>
      </c>
      <c r="D3553" s="4" t="s">
        <v>5879</v>
      </c>
      <c r="E3553" s="4" t="s">
        <v>595</v>
      </c>
      <c r="F3553" s="4">
        <v>2</v>
      </c>
      <c r="G3553" s="4">
        <v>3</v>
      </c>
      <c r="H3553" s="4" t="s">
        <v>6047</v>
      </c>
      <c r="I3553" s="4" t="s">
        <v>159</v>
      </c>
      <c r="J3553" s="4">
        <v>24.5</v>
      </c>
      <c r="K3553" s="4"/>
    </row>
    <row r="3554" spans="1:11">
      <c r="A3554" s="4" t="s">
        <v>6046</v>
      </c>
      <c r="B3554" s="4">
        <v>2012</v>
      </c>
      <c r="C3554" s="24">
        <v>40923</v>
      </c>
      <c r="D3554" s="4" t="s">
        <v>5879</v>
      </c>
      <c r="E3554" s="4" t="s">
        <v>595</v>
      </c>
      <c r="F3554" s="4">
        <v>2</v>
      </c>
      <c r="G3554" s="4">
        <v>4</v>
      </c>
      <c r="H3554" s="4" t="s">
        <v>6048</v>
      </c>
      <c r="I3554" s="4" t="s">
        <v>5986</v>
      </c>
      <c r="J3554" s="4">
        <v>25.3</v>
      </c>
      <c r="K3554" s="4"/>
    </row>
    <row r="3555" spans="1:11">
      <c r="A3555" s="4" t="s">
        <v>6046</v>
      </c>
      <c r="B3555" s="4">
        <v>2012</v>
      </c>
      <c r="C3555" s="24">
        <v>40923</v>
      </c>
      <c r="D3555" s="4" t="s">
        <v>5879</v>
      </c>
      <c r="E3555" s="4" t="s">
        <v>595</v>
      </c>
      <c r="F3555" s="4">
        <v>2</v>
      </c>
      <c r="G3555" s="4">
        <v>5</v>
      </c>
      <c r="H3555" s="4" t="s">
        <v>6049</v>
      </c>
      <c r="I3555" s="4" t="s">
        <v>6050</v>
      </c>
      <c r="J3555" s="4">
        <v>26.4</v>
      </c>
      <c r="K3555" s="4"/>
    </row>
    <row r="3556" spans="1:11">
      <c r="A3556" s="4" t="s">
        <v>6046</v>
      </c>
      <c r="B3556" s="4">
        <v>2012</v>
      </c>
      <c r="C3556" s="24">
        <v>40923</v>
      </c>
      <c r="D3556" s="4" t="s">
        <v>5879</v>
      </c>
      <c r="E3556" s="4" t="s">
        <v>595</v>
      </c>
      <c r="F3556" s="4">
        <v>2</v>
      </c>
      <c r="G3556" s="4">
        <v>6</v>
      </c>
      <c r="H3556" s="4" t="s">
        <v>142</v>
      </c>
      <c r="I3556" s="4" t="s">
        <v>61</v>
      </c>
      <c r="J3556" s="4">
        <v>19.600000000000001</v>
      </c>
      <c r="K3556" s="4"/>
    </row>
    <row r="3557" spans="1:11">
      <c r="A3557" s="4" t="s">
        <v>6046</v>
      </c>
      <c r="B3557" s="4">
        <v>2012</v>
      </c>
      <c r="C3557" s="24">
        <v>40923</v>
      </c>
      <c r="D3557" s="4" t="s">
        <v>5879</v>
      </c>
      <c r="E3557" s="4" t="s">
        <v>595</v>
      </c>
      <c r="F3557" s="4">
        <v>3</v>
      </c>
      <c r="G3557" s="4">
        <v>1</v>
      </c>
      <c r="H3557" s="4" t="s">
        <v>6032</v>
      </c>
      <c r="I3557" s="4" t="s">
        <v>38</v>
      </c>
      <c r="J3557" s="4">
        <v>26.6</v>
      </c>
      <c r="K3557" s="4"/>
    </row>
    <row r="3558" spans="1:11">
      <c r="A3558" s="4" t="s">
        <v>6046</v>
      </c>
      <c r="B3558" s="4">
        <v>2012</v>
      </c>
      <c r="C3558" s="24">
        <v>40923</v>
      </c>
      <c r="D3558" s="4" t="s">
        <v>5879</v>
      </c>
      <c r="E3558" s="4" t="s">
        <v>595</v>
      </c>
      <c r="F3558" s="4">
        <v>3</v>
      </c>
      <c r="G3558" s="4">
        <v>2</v>
      </c>
      <c r="H3558" s="4" t="s">
        <v>6005</v>
      </c>
      <c r="I3558" s="4" t="s">
        <v>6042</v>
      </c>
      <c r="J3558" s="4">
        <v>24.9</v>
      </c>
      <c r="K3558" s="4"/>
    </row>
    <row r="3559" spans="1:11">
      <c r="A3559" s="4" t="s">
        <v>6046</v>
      </c>
      <c r="B3559" s="4">
        <v>2012</v>
      </c>
      <c r="C3559" s="24">
        <v>40923</v>
      </c>
      <c r="D3559" s="4" t="s">
        <v>5879</v>
      </c>
      <c r="E3559" s="4" t="s">
        <v>595</v>
      </c>
      <c r="F3559" s="4">
        <v>3</v>
      </c>
      <c r="G3559" s="4">
        <v>3</v>
      </c>
      <c r="H3559" s="4" t="s">
        <v>5966</v>
      </c>
      <c r="I3559" s="4" t="s">
        <v>25</v>
      </c>
      <c r="J3559" s="4">
        <v>20.100000000000001</v>
      </c>
      <c r="K3559" s="4"/>
    </row>
    <row r="3560" spans="1:11">
      <c r="A3560" s="4" t="s">
        <v>6046</v>
      </c>
      <c r="B3560" s="4">
        <v>2012</v>
      </c>
      <c r="C3560" s="24">
        <v>40923</v>
      </c>
      <c r="D3560" s="4" t="s">
        <v>5879</v>
      </c>
      <c r="E3560" s="4" t="s">
        <v>595</v>
      </c>
      <c r="F3560" s="4">
        <v>3</v>
      </c>
      <c r="G3560" s="4">
        <v>4</v>
      </c>
      <c r="H3560" s="4" t="s">
        <v>6011</v>
      </c>
      <c r="I3560" s="4" t="s">
        <v>5954</v>
      </c>
      <c r="J3560" s="4">
        <v>23.6</v>
      </c>
      <c r="K3560" s="4"/>
    </row>
    <row r="3561" spans="1:11">
      <c r="A3561" s="4" t="s">
        <v>6046</v>
      </c>
      <c r="B3561" s="4">
        <v>2012</v>
      </c>
      <c r="C3561" s="24">
        <v>40923</v>
      </c>
      <c r="D3561" s="4" t="s">
        <v>5879</v>
      </c>
      <c r="E3561" s="4" t="s">
        <v>595</v>
      </c>
      <c r="F3561" s="4">
        <v>3</v>
      </c>
      <c r="G3561" s="4">
        <v>5</v>
      </c>
      <c r="H3561" s="4" t="s">
        <v>119</v>
      </c>
      <c r="I3561" s="4" t="s">
        <v>21</v>
      </c>
      <c r="J3561" s="4">
        <v>20.8</v>
      </c>
      <c r="K3561" s="4"/>
    </row>
    <row r="3562" spans="1:11">
      <c r="A3562" s="4" t="s">
        <v>6046</v>
      </c>
      <c r="B3562" s="4">
        <v>2012</v>
      </c>
      <c r="C3562" s="24">
        <v>40923</v>
      </c>
      <c r="D3562" s="4" t="s">
        <v>5879</v>
      </c>
      <c r="E3562" s="4" t="s">
        <v>595</v>
      </c>
      <c r="F3562" s="4">
        <v>3</v>
      </c>
      <c r="G3562" s="4">
        <v>6</v>
      </c>
      <c r="H3562" s="4" t="s">
        <v>6051</v>
      </c>
      <c r="I3562" s="4" t="s">
        <v>6052</v>
      </c>
      <c r="J3562" s="4">
        <v>24.5</v>
      </c>
      <c r="K3562" s="4"/>
    </row>
    <row r="3563" spans="1:11">
      <c r="A3563" s="4" t="s">
        <v>6046</v>
      </c>
      <c r="B3563" s="4">
        <v>2012</v>
      </c>
      <c r="C3563" s="24">
        <v>40923</v>
      </c>
      <c r="D3563" s="4" t="s">
        <v>5879</v>
      </c>
      <c r="E3563" s="4" t="s">
        <v>595</v>
      </c>
      <c r="F3563" s="4">
        <v>4</v>
      </c>
      <c r="G3563" s="4">
        <v>1</v>
      </c>
      <c r="H3563" s="4" t="s">
        <v>157</v>
      </c>
      <c r="I3563" s="4" t="s">
        <v>38</v>
      </c>
      <c r="J3563" s="4">
        <v>21.1</v>
      </c>
      <c r="K3563" s="4"/>
    </row>
    <row r="3564" spans="1:11">
      <c r="A3564" s="4" t="s">
        <v>6046</v>
      </c>
      <c r="B3564" s="4">
        <v>2012</v>
      </c>
      <c r="C3564" s="24">
        <v>40923</v>
      </c>
      <c r="D3564" s="4" t="s">
        <v>5879</v>
      </c>
      <c r="E3564" s="4" t="s">
        <v>595</v>
      </c>
      <c r="F3564" s="4">
        <v>4</v>
      </c>
      <c r="G3564" s="4">
        <v>2</v>
      </c>
      <c r="H3564" s="4" t="s">
        <v>5984</v>
      </c>
      <c r="I3564" s="4" t="s">
        <v>5942</v>
      </c>
      <c r="J3564" s="4">
        <v>22</v>
      </c>
      <c r="K3564" s="4"/>
    </row>
    <row r="3565" spans="1:11">
      <c r="A3565" s="4" t="s">
        <v>6046</v>
      </c>
      <c r="B3565" s="4">
        <v>2012</v>
      </c>
      <c r="C3565" s="24">
        <v>40923</v>
      </c>
      <c r="D3565" s="4" t="s">
        <v>5879</v>
      </c>
      <c r="E3565" s="4" t="s">
        <v>595</v>
      </c>
      <c r="F3565" s="4">
        <v>4</v>
      </c>
      <c r="G3565" s="4">
        <v>3</v>
      </c>
      <c r="H3565" s="4" t="s">
        <v>80</v>
      </c>
      <c r="I3565" s="4" t="s">
        <v>65</v>
      </c>
      <c r="J3565" s="4">
        <v>24.7</v>
      </c>
      <c r="K3565" s="4"/>
    </row>
    <row r="3566" spans="1:11">
      <c r="A3566" s="4" t="s">
        <v>6046</v>
      </c>
      <c r="B3566" s="4">
        <v>2012</v>
      </c>
      <c r="C3566" s="24">
        <v>40923</v>
      </c>
      <c r="D3566" s="4" t="s">
        <v>5879</v>
      </c>
      <c r="E3566" s="4" t="s">
        <v>595</v>
      </c>
      <c r="F3566" s="4">
        <v>4</v>
      </c>
      <c r="G3566" s="4">
        <v>4</v>
      </c>
      <c r="H3566" s="4" t="s">
        <v>5967</v>
      </c>
      <c r="I3566" s="4" t="s">
        <v>5968</v>
      </c>
      <c r="J3566" s="4">
        <v>24.2</v>
      </c>
      <c r="K3566" s="4"/>
    </row>
    <row r="3567" spans="1:11">
      <c r="A3567" s="4" t="s">
        <v>6046</v>
      </c>
      <c r="B3567" s="4">
        <v>2012</v>
      </c>
      <c r="C3567" s="24">
        <v>40923</v>
      </c>
      <c r="D3567" s="4" t="s">
        <v>5879</v>
      </c>
      <c r="E3567" s="4" t="s">
        <v>595</v>
      </c>
      <c r="F3567" s="4">
        <v>4</v>
      </c>
      <c r="G3567" s="4">
        <v>5</v>
      </c>
      <c r="H3567" s="4" t="s">
        <v>219</v>
      </c>
      <c r="I3567" s="4" t="s">
        <v>67</v>
      </c>
      <c r="J3567" s="4">
        <v>17.100000000000001</v>
      </c>
      <c r="K3567" s="4"/>
    </row>
    <row r="3568" spans="1:11">
      <c r="A3568" s="4" t="s">
        <v>6046</v>
      </c>
      <c r="B3568" s="4">
        <v>2012</v>
      </c>
      <c r="C3568" s="24">
        <v>40923</v>
      </c>
      <c r="D3568" s="4" t="s">
        <v>5879</v>
      </c>
      <c r="E3568" s="4" t="s">
        <v>595</v>
      </c>
      <c r="F3568" s="4">
        <v>4</v>
      </c>
      <c r="G3568" s="4">
        <v>6</v>
      </c>
      <c r="H3568" s="4" t="s">
        <v>547</v>
      </c>
      <c r="I3568" s="4" t="s">
        <v>5978</v>
      </c>
      <c r="J3568" s="4">
        <v>18.3</v>
      </c>
      <c r="K3568" s="4"/>
    </row>
    <row r="3569" spans="1:11">
      <c r="A3569" s="4" t="s">
        <v>6046</v>
      </c>
      <c r="B3569" s="4">
        <v>2012</v>
      </c>
      <c r="C3569" s="24">
        <v>40923</v>
      </c>
      <c r="D3569" s="4" t="s">
        <v>5879</v>
      </c>
      <c r="E3569" s="4" t="s">
        <v>595</v>
      </c>
      <c r="F3569" s="4">
        <v>4</v>
      </c>
      <c r="G3569" s="4">
        <v>7</v>
      </c>
      <c r="H3569" s="4" t="s">
        <v>6034</v>
      </c>
      <c r="I3569" s="4" t="s">
        <v>175</v>
      </c>
      <c r="J3569" s="4">
        <v>19.3</v>
      </c>
      <c r="K3569" s="4"/>
    </row>
    <row r="3570" spans="1:11">
      <c r="A3570" s="4" t="s">
        <v>6046</v>
      </c>
      <c r="B3570" s="4">
        <v>2012</v>
      </c>
      <c r="C3570" s="24">
        <v>40923</v>
      </c>
      <c r="D3570" s="4" t="s">
        <v>5879</v>
      </c>
      <c r="E3570" s="4" t="s">
        <v>595</v>
      </c>
      <c r="F3570" s="4">
        <v>5</v>
      </c>
      <c r="G3570" s="4">
        <v>1</v>
      </c>
      <c r="H3570" s="4" t="s">
        <v>137</v>
      </c>
      <c r="I3570" s="4" t="s">
        <v>38</v>
      </c>
      <c r="J3570" s="4">
        <v>21</v>
      </c>
      <c r="K3570" s="4"/>
    </row>
    <row r="3571" spans="1:11">
      <c r="A3571" s="4" t="s">
        <v>6046</v>
      </c>
      <c r="B3571" s="4">
        <v>2012</v>
      </c>
      <c r="C3571" s="24">
        <v>40923</v>
      </c>
      <c r="D3571" s="4" t="s">
        <v>5879</v>
      </c>
      <c r="E3571" s="4" t="s">
        <v>595</v>
      </c>
      <c r="F3571" s="4">
        <v>5</v>
      </c>
      <c r="G3571" s="4">
        <v>2</v>
      </c>
      <c r="H3571" s="4" t="s">
        <v>138</v>
      </c>
      <c r="I3571" s="4" t="s">
        <v>29</v>
      </c>
      <c r="J3571" s="4">
        <v>22.2</v>
      </c>
      <c r="K3571" s="4"/>
    </row>
    <row r="3572" spans="1:11">
      <c r="A3572" s="4" t="s">
        <v>6046</v>
      </c>
      <c r="B3572" s="4">
        <v>2012</v>
      </c>
      <c r="C3572" s="24">
        <v>40923</v>
      </c>
      <c r="D3572" s="4" t="s">
        <v>5879</v>
      </c>
      <c r="E3572" s="4" t="s">
        <v>595</v>
      </c>
      <c r="F3572" s="4">
        <v>5</v>
      </c>
      <c r="G3572" s="4">
        <v>3</v>
      </c>
      <c r="H3572" s="4" t="s">
        <v>5963</v>
      </c>
      <c r="I3572" s="4" t="s">
        <v>5949</v>
      </c>
      <c r="J3572" s="4">
        <v>22.9</v>
      </c>
      <c r="K3572" s="4"/>
    </row>
    <row r="3573" spans="1:11">
      <c r="A3573" s="4" t="s">
        <v>6046</v>
      </c>
      <c r="B3573" s="4">
        <v>2012</v>
      </c>
      <c r="C3573" s="24">
        <v>40923</v>
      </c>
      <c r="D3573" s="4" t="s">
        <v>5879</v>
      </c>
      <c r="E3573" s="4" t="s">
        <v>595</v>
      </c>
      <c r="F3573" s="4">
        <v>5</v>
      </c>
      <c r="G3573" s="4">
        <v>4</v>
      </c>
      <c r="H3573" s="4" t="s">
        <v>113</v>
      </c>
      <c r="I3573" s="4" t="s">
        <v>121</v>
      </c>
      <c r="J3573" s="4">
        <v>17.2</v>
      </c>
      <c r="K3573" s="4"/>
    </row>
    <row r="3574" spans="1:11">
      <c r="A3574" s="4" t="s">
        <v>6046</v>
      </c>
      <c r="B3574" s="4">
        <v>2012</v>
      </c>
      <c r="C3574" s="24">
        <v>40923</v>
      </c>
      <c r="D3574" s="4" t="s">
        <v>5879</v>
      </c>
      <c r="E3574" s="4" t="s">
        <v>595</v>
      </c>
      <c r="F3574" s="4">
        <v>5</v>
      </c>
      <c r="G3574" s="4">
        <v>5</v>
      </c>
      <c r="H3574" s="4" t="s">
        <v>6053</v>
      </c>
      <c r="I3574" s="4" t="s">
        <v>53</v>
      </c>
      <c r="J3574" s="4">
        <v>22.2</v>
      </c>
      <c r="K3574" s="4"/>
    </row>
    <row r="3575" spans="1:11">
      <c r="A3575" s="4" t="s">
        <v>6046</v>
      </c>
      <c r="B3575" s="4">
        <v>2012</v>
      </c>
      <c r="C3575" s="24">
        <v>40923</v>
      </c>
      <c r="D3575" s="4" t="s">
        <v>5879</v>
      </c>
      <c r="E3575" s="4" t="s">
        <v>595</v>
      </c>
      <c r="F3575" s="4">
        <v>5</v>
      </c>
      <c r="G3575" s="4">
        <v>6</v>
      </c>
      <c r="H3575" s="4" t="s">
        <v>5931</v>
      </c>
      <c r="I3575" s="4" t="s">
        <v>40</v>
      </c>
      <c r="J3575" s="4">
        <v>21</v>
      </c>
      <c r="K3575" s="4"/>
    </row>
    <row r="3576" spans="1:11">
      <c r="A3576" s="4" t="s">
        <v>6046</v>
      </c>
      <c r="B3576" s="4">
        <v>2012</v>
      </c>
      <c r="C3576" s="24">
        <v>40923</v>
      </c>
      <c r="D3576" s="4" t="s">
        <v>5879</v>
      </c>
      <c r="E3576" s="4" t="s">
        <v>595</v>
      </c>
      <c r="F3576" s="4">
        <v>5</v>
      </c>
      <c r="G3576" s="4">
        <v>9</v>
      </c>
      <c r="H3576" s="4" t="s">
        <v>6045</v>
      </c>
      <c r="I3576" s="4" t="s">
        <v>261</v>
      </c>
      <c r="J3576" s="4">
        <v>29.5</v>
      </c>
      <c r="K3576" s="4"/>
    </row>
    <row r="3577" spans="1:11">
      <c r="A3577" s="4" t="s">
        <v>6046</v>
      </c>
      <c r="B3577" s="4">
        <v>2012</v>
      </c>
      <c r="C3577" s="24">
        <v>40923</v>
      </c>
      <c r="D3577" s="4" t="s">
        <v>5879</v>
      </c>
      <c r="E3577" s="4" t="s">
        <v>595</v>
      </c>
      <c r="F3577" s="4">
        <v>6</v>
      </c>
      <c r="G3577" s="4">
        <v>1</v>
      </c>
      <c r="H3577" s="4" t="s">
        <v>6033</v>
      </c>
      <c r="I3577" s="4" t="s">
        <v>6007</v>
      </c>
      <c r="J3577" s="4"/>
      <c r="K3577" s="4"/>
    </row>
    <row r="3578" spans="1:11">
      <c r="A3578" s="4" t="s">
        <v>6046</v>
      </c>
      <c r="B3578" s="4">
        <v>2012</v>
      </c>
      <c r="C3578" s="24">
        <v>40923</v>
      </c>
      <c r="D3578" s="4" t="s">
        <v>5879</v>
      </c>
      <c r="E3578" s="4" t="s">
        <v>595</v>
      </c>
      <c r="F3578" s="4">
        <v>6</v>
      </c>
      <c r="G3578" s="4">
        <v>2</v>
      </c>
      <c r="H3578" s="4" t="s">
        <v>5964</v>
      </c>
      <c r="I3578" s="4" t="s">
        <v>5965</v>
      </c>
      <c r="J3578" s="4">
        <v>23.6</v>
      </c>
      <c r="K3578" s="4"/>
    </row>
    <row r="3579" spans="1:11">
      <c r="A3579" s="4" t="s">
        <v>6046</v>
      </c>
      <c r="B3579" s="4">
        <v>2012</v>
      </c>
      <c r="C3579" s="24">
        <v>40923</v>
      </c>
      <c r="D3579" s="4" t="s">
        <v>5879</v>
      </c>
      <c r="E3579" s="4" t="s">
        <v>595</v>
      </c>
      <c r="F3579" s="4">
        <v>6</v>
      </c>
      <c r="G3579" s="4">
        <v>3</v>
      </c>
      <c r="H3579" s="4" t="s">
        <v>5993</v>
      </c>
      <c r="I3579" s="4" t="s">
        <v>5994</v>
      </c>
      <c r="J3579" s="4">
        <v>25.7</v>
      </c>
      <c r="K3579" s="4"/>
    </row>
    <row r="3580" spans="1:11">
      <c r="A3580" s="4" t="s">
        <v>6046</v>
      </c>
      <c r="B3580" s="4">
        <v>2012</v>
      </c>
      <c r="C3580" s="24">
        <v>40923</v>
      </c>
      <c r="D3580" s="4" t="s">
        <v>5879</v>
      </c>
      <c r="E3580" s="4" t="s">
        <v>595</v>
      </c>
      <c r="F3580" s="4">
        <v>6</v>
      </c>
      <c r="G3580" s="4">
        <v>4</v>
      </c>
      <c r="H3580" s="4" t="s">
        <v>5988</v>
      </c>
      <c r="I3580" s="4" t="s">
        <v>5989</v>
      </c>
      <c r="J3580" s="4">
        <v>27.8</v>
      </c>
      <c r="K3580" s="4"/>
    </row>
    <row r="3581" spans="1:11">
      <c r="A3581" s="4" t="s">
        <v>6046</v>
      </c>
      <c r="B3581" s="4">
        <v>2012</v>
      </c>
      <c r="C3581" s="24">
        <v>40923</v>
      </c>
      <c r="D3581" s="4" t="s">
        <v>5879</v>
      </c>
      <c r="E3581" s="4" t="s">
        <v>595</v>
      </c>
      <c r="F3581" s="4">
        <v>6</v>
      </c>
      <c r="G3581" s="4">
        <v>5</v>
      </c>
      <c r="H3581" s="4" t="s">
        <v>6001</v>
      </c>
      <c r="I3581" s="4" t="s">
        <v>5954</v>
      </c>
      <c r="J3581" s="4">
        <v>23.2</v>
      </c>
      <c r="K3581" s="4"/>
    </row>
    <row r="3582" spans="1:11">
      <c r="A3582" s="4" t="s">
        <v>6046</v>
      </c>
      <c r="B3582" s="4">
        <v>2012</v>
      </c>
      <c r="C3582" s="24">
        <v>40923</v>
      </c>
      <c r="D3582" s="4" t="s">
        <v>5879</v>
      </c>
      <c r="E3582" s="4" t="s">
        <v>595</v>
      </c>
      <c r="F3582" s="4">
        <v>6</v>
      </c>
      <c r="G3582" s="4">
        <v>6</v>
      </c>
      <c r="H3582" s="4" t="s">
        <v>6054</v>
      </c>
      <c r="I3582" s="4" t="s">
        <v>175</v>
      </c>
      <c r="J3582" s="4">
        <v>23.2</v>
      </c>
      <c r="K3582" s="4"/>
    </row>
    <row r="3583" spans="1:11">
      <c r="A3583" s="4" t="s">
        <v>6046</v>
      </c>
      <c r="B3583" s="4">
        <v>2012</v>
      </c>
      <c r="C3583" s="24">
        <v>40923</v>
      </c>
      <c r="D3583" s="4" t="s">
        <v>5879</v>
      </c>
      <c r="E3583" s="4" t="s">
        <v>595</v>
      </c>
      <c r="F3583" s="4">
        <v>6</v>
      </c>
      <c r="G3583" s="4">
        <v>7</v>
      </c>
      <c r="H3583" s="4" t="s">
        <v>321</v>
      </c>
      <c r="I3583" s="4" t="s">
        <v>161</v>
      </c>
      <c r="J3583" s="4">
        <v>21.6</v>
      </c>
      <c r="K3583" s="4"/>
    </row>
    <row r="3584" spans="1:11">
      <c r="A3584" s="4" t="s">
        <v>6046</v>
      </c>
      <c r="B3584" s="4">
        <v>2012</v>
      </c>
      <c r="C3584" s="24">
        <v>40923</v>
      </c>
      <c r="D3584" s="4" t="s">
        <v>5879</v>
      </c>
      <c r="E3584" s="4" t="s">
        <v>5868</v>
      </c>
      <c r="F3584" s="4">
        <v>1</v>
      </c>
      <c r="G3584" s="4">
        <v>1</v>
      </c>
      <c r="H3584" s="4" t="s">
        <v>167</v>
      </c>
      <c r="I3584" s="4" t="s">
        <v>121</v>
      </c>
      <c r="J3584" s="4">
        <v>19.100000000000001</v>
      </c>
      <c r="K3584" s="4"/>
    </row>
    <row r="3585" spans="1:11">
      <c r="A3585" s="4" t="s">
        <v>6046</v>
      </c>
      <c r="B3585" s="4">
        <v>2012</v>
      </c>
      <c r="C3585" s="24">
        <v>40923</v>
      </c>
      <c r="D3585" s="4" t="s">
        <v>5879</v>
      </c>
      <c r="E3585" s="4" t="s">
        <v>5868</v>
      </c>
      <c r="F3585" s="4">
        <v>1</v>
      </c>
      <c r="G3585" s="4">
        <v>2</v>
      </c>
      <c r="H3585" s="4" t="s">
        <v>5967</v>
      </c>
      <c r="I3585" s="4" t="s">
        <v>5968</v>
      </c>
      <c r="J3585" s="4">
        <v>24.2</v>
      </c>
      <c r="K3585" s="4"/>
    </row>
    <row r="3586" spans="1:11">
      <c r="A3586" s="4" t="s">
        <v>6046</v>
      </c>
      <c r="B3586" s="4">
        <v>2012</v>
      </c>
      <c r="C3586" s="24">
        <v>40923</v>
      </c>
      <c r="D3586" s="4" t="s">
        <v>5879</v>
      </c>
      <c r="E3586" s="4" t="s">
        <v>5868</v>
      </c>
      <c r="F3586" s="4">
        <v>1</v>
      </c>
      <c r="G3586" s="4">
        <v>3</v>
      </c>
      <c r="H3586" s="4" t="s">
        <v>5993</v>
      </c>
      <c r="I3586" s="4" t="s">
        <v>5994</v>
      </c>
      <c r="J3586" s="4">
        <v>25.7</v>
      </c>
      <c r="K3586" s="4"/>
    </row>
    <row r="3587" spans="1:11">
      <c r="A3587" s="4" t="s">
        <v>6046</v>
      </c>
      <c r="B3587" s="4">
        <v>2012</v>
      </c>
      <c r="C3587" s="24">
        <v>40923</v>
      </c>
      <c r="D3587" s="4" t="s">
        <v>5879</v>
      </c>
      <c r="E3587" s="4" t="s">
        <v>5868</v>
      </c>
      <c r="F3587" s="4">
        <v>1</v>
      </c>
      <c r="G3587" s="4">
        <v>4</v>
      </c>
      <c r="H3587" s="4" t="s">
        <v>6049</v>
      </c>
      <c r="I3587" s="4" t="s">
        <v>6050</v>
      </c>
      <c r="J3587" s="4">
        <v>26.4</v>
      </c>
      <c r="K3587" s="4"/>
    </row>
    <row r="3588" spans="1:11">
      <c r="A3588" s="4" t="s">
        <v>6046</v>
      </c>
      <c r="B3588" s="4">
        <v>2012</v>
      </c>
      <c r="C3588" s="24">
        <v>40923</v>
      </c>
      <c r="D3588" s="4" t="s">
        <v>5879</v>
      </c>
      <c r="E3588" s="4" t="s">
        <v>5868</v>
      </c>
      <c r="F3588" s="4">
        <v>1</v>
      </c>
      <c r="G3588" s="4">
        <v>5</v>
      </c>
      <c r="H3588" s="4" t="s">
        <v>5931</v>
      </c>
      <c r="I3588" s="4" t="s">
        <v>40</v>
      </c>
      <c r="J3588" s="4">
        <v>21</v>
      </c>
      <c r="K3588" s="4"/>
    </row>
    <row r="3589" spans="1:11">
      <c r="A3589" s="4" t="s">
        <v>6046</v>
      </c>
      <c r="B3589" s="4">
        <v>2012</v>
      </c>
      <c r="C3589" s="24">
        <v>40923</v>
      </c>
      <c r="D3589" s="4" t="s">
        <v>5879</v>
      </c>
      <c r="E3589" s="4" t="s">
        <v>5868</v>
      </c>
      <c r="F3589" s="4">
        <v>2</v>
      </c>
      <c r="G3589" s="4">
        <v>1</v>
      </c>
      <c r="H3589" s="4" t="s">
        <v>5963</v>
      </c>
      <c r="I3589" s="4" t="s">
        <v>5949</v>
      </c>
      <c r="J3589" s="4">
        <v>22.9</v>
      </c>
      <c r="K3589" s="4"/>
    </row>
    <row r="3590" spans="1:11">
      <c r="A3590" s="4" t="s">
        <v>6046</v>
      </c>
      <c r="B3590" s="4">
        <v>2012</v>
      </c>
      <c r="C3590" s="24">
        <v>40923</v>
      </c>
      <c r="D3590" s="4" t="s">
        <v>5879</v>
      </c>
      <c r="E3590" s="4" t="s">
        <v>5868</v>
      </c>
      <c r="F3590" s="4">
        <v>2</v>
      </c>
      <c r="G3590" s="4">
        <v>2</v>
      </c>
      <c r="H3590" s="4" t="s">
        <v>6011</v>
      </c>
      <c r="I3590" s="4" t="s">
        <v>5954</v>
      </c>
      <c r="J3590" s="4">
        <v>23.6</v>
      </c>
      <c r="K3590" s="4"/>
    </row>
    <row r="3591" spans="1:11">
      <c r="A3591" s="4" t="s">
        <v>6046</v>
      </c>
      <c r="B3591" s="4">
        <v>2012</v>
      </c>
      <c r="C3591" s="24">
        <v>40923</v>
      </c>
      <c r="D3591" s="4" t="s">
        <v>5879</v>
      </c>
      <c r="E3591" s="4" t="s">
        <v>5868</v>
      </c>
      <c r="F3591" s="4">
        <v>2</v>
      </c>
      <c r="G3591" s="4">
        <v>3</v>
      </c>
      <c r="H3591" s="4" t="s">
        <v>547</v>
      </c>
      <c r="I3591" s="4" t="s">
        <v>5978</v>
      </c>
      <c r="J3591" s="4">
        <v>18.3</v>
      </c>
      <c r="K3591" s="4"/>
    </row>
    <row r="3592" spans="1:11">
      <c r="A3592" s="4" t="s">
        <v>6046</v>
      </c>
      <c r="B3592" s="4">
        <v>2012</v>
      </c>
      <c r="C3592" s="24">
        <v>40923</v>
      </c>
      <c r="D3592" s="4" t="s">
        <v>5879</v>
      </c>
      <c r="E3592" s="4" t="s">
        <v>5868</v>
      </c>
      <c r="F3592" s="4">
        <v>2</v>
      </c>
      <c r="G3592" s="4">
        <v>4</v>
      </c>
      <c r="H3592" s="4" t="s">
        <v>60</v>
      </c>
      <c r="I3592" s="4" t="s">
        <v>61</v>
      </c>
      <c r="J3592" s="4">
        <v>23.5</v>
      </c>
      <c r="K3592" s="4"/>
    </row>
    <row r="3593" spans="1:11">
      <c r="A3593" s="4" t="s">
        <v>6046</v>
      </c>
      <c r="B3593" s="4">
        <v>2012</v>
      </c>
      <c r="C3593" s="24">
        <v>40923</v>
      </c>
      <c r="D3593" s="4" t="s">
        <v>5879</v>
      </c>
      <c r="E3593" s="4" t="s">
        <v>5868</v>
      </c>
      <c r="F3593" s="4">
        <v>2</v>
      </c>
      <c r="G3593" s="4">
        <v>5</v>
      </c>
      <c r="H3593" s="4" t="s">
        <v>5979</v>
      </c>
      <c r="I3593" s="4" t="s">
        <v>5980</v>
      </c>
      <c r="J3593" s="4">
        <v>23.1</v>
      </c>
      <c r="K3593" s="4"/>
    </row>
    <row r="3594" spans="1:11">
      <c r="A3594" s="4" t="s">
        <v>6046</v>
      </c>
      <c r="B3594" s="4">
        <v>2012</v>
      </c>
      <c r="C3594" s="24">
        <v>40923</v>
      </c>
      <c r="D3594" s="4" t="s">
        <v>5879</v>
      </c>
      <c r="E3594" s="4" t="s">
        <v>5868</v>
      </c>
      <c r="F3594" s="4">
        <v>3</v>
      </c>
      <c r="G3594" s="4">
        <v>1</v>
      </c>
      <c r="H3594" s="4" t="s">
        <v>6005</v>
      </c>
      <c r="I3594" s="4" t="s">
        <v>6042</v>
      </c>
      <c r="J3594" s="4">
        <v>24.9</v>
      </c>
      <c r="K3594" s="4"/>
    </row>
    <row r="3595" spans="1:11">
      <c r="A3595" s="4" t="s">
        <v>6046</v>
      </c>
      <c r="B3595" s="4">
        <v>2012</v>
      </c>
      <c r="C3595" s="24">
        <v>40923</v>
      </c>
      <c r="D3595" s="4" t="s">
        <v>5879</v>
      </c>
      <c r="E3595" s="4" t="s">
        <v>5868</v>
      </c>
      <c r="F3595" s="4">
        <v>3</v>
      </c>
      <c r="G3595" s="4">
        <v>2</v>
      </c>
      <c r="H3595" s="4" t="s">
        <v>80</v>
      </c>
      <c r="I3595" s="4" t="s">
        <v>65</v>
      </c>
      <c r="J3595" s="4">
        <v>24.7</v>
      </c>
      <c r="K3595" s="4"/>
    </row>
    <row r="3596" spans="1:11">
      <c r="A3596" s="4" t="s">
        <v>6046</v>
      </c>
      <c r="B3596" s="4">
        <v>2012</v>
      </c>
      <c r="C3596" s="24">
        <v>40923</v>
      </c>
      <c r="D3596" s="4" t="s">
        <v>5879</v>
      </c>
      <c r="E3596" s="4" t="s">
        <v>5868</v>
      </c>
      <c r="F3596" s="4">
        <v>3</v>
      </c>
      <c r="G3596" s="4">
        <v>3</v>
      </c>
      <c r="H3596" s="4" t="s">
        <v>6001</v>
      </c>
      <c r="I3596" s="4" t="s">
        <v>5954</v>
      </c>
      <c r="J3596" s="4">
        <v>23.2</v>
      </c>
      <c r="K3596" s="4"/>
    </row>
    <row r="3597" spans="1:11">
      <c r="A3597" s="4" t="s">
        <v>6046</v>
      </c>
      <c r="B3597" s="4">
        <v>2012</v>
      </c>
      <c r="C3597" s="24">
        <v>40923</v>
      </c>
      <c r="D3597" s="4" t="s">
        <v>5879</v>
      </c>
      <c r="E3597" s="4" t="s">
        <v>5868</v>
      </c>
      <c r="F3597" s="4">
        <v>3</v>
      </c>
      <c r="G3597" s="4">
        <v>4</v>
      </c>
      <c r="H3597" s="4" t="s">
        <v>6048</v>
      </c>
      <c r="I3597" s="4" t="s">
        <v>5986</v>
      </c>
      <c r="J3597" s="4">
        <v>25.3</v>
      </c>
      <c r="K3597" s="4"/>
    </row>
    <row r="3598" spans="1:11">
      <c r="A3598" s="4" t="s">
        <v>6046</v>
      </c>
      <c r="B3598" s="4">
        <v>2012</v>
      </c>
      <c r="C3598" s="24">
        <v>40923</v>
      </c>
      <c r="D3598" s="4" t="s">
        <v>5879</v>
      </c>
      <c r="E3598" s="4" t="s">
        <v>5868</v>
      </c>
      <c r="F3598" s="4">
        <v>3</v>
      </c>
      <c r="G3598" s="4">
        <v>5</v>
      </c>
      <c r="H3598" s="4" t="s">
        <v>6051</v>
      </c>
      <c r="I3598" s="4" t="s">
        <v>6052</v>
      </c>
      <c r="J3598" s="4">
        <v>24.5</v>
      </c>
      <c r="K3598" s="4"/>
    </row>
    <row r="3599" spans="1:11">
      <c r="A3599" s="4" t="s">
        <v>6046</v>
      </c>
      <c r="B3599" s="4">
        <v>2012</v>
      </c>
      <c r="C3599" s="24">
        <v>40923</v>
      </c>
      <c r="D3599" s="4" t="s">
        <v>5879</v>
      </c>
      <c r="E3599" s="4" t="s">
        <v>5868</v>
      </c>
      <c r="F3599" s="4">
        <v>4</v>
      </c>
      <c r="G3599" s="4">
        <v>1</v>
      </c>
      <c r="H3599" s="4" t="s">
        <v>5984</v>
      </c>
      <c r="I3599" s="4" t="s">
        <v>5942</v>
      </c>
      <c r="J3599" s="4">
        <v>22</v>
      </c>
      <c r="K3599" s="4"/>
    </row>
    <row r="3600" spans="1:11">
      <c r="A3600" s="4" t="s">
        <v>6046</v>
      </c>
      <c r="B3600" s="4">
        <v>2012</v>
      </c>
      <c r="C3600" s="24">
        <v>40923</v>
      </c>
      <c r="D3600" s="4" t="s">
        <v>5879</v>
      </c>
      <c r="E3600" s="4" t="s">
        <v>5868</v>
      </c>
      <c r="F3600" s="4">
        <v>4</v>
      </c>
      <c r="G3600" s="4">
        <v>2</v>
      </c>
      <c r="H3600" s="4" t="s">
        <v>142</v>
      </c>
      <c r="I3600" s="4" t="s">
        <v>61</v>
      </c>
      <c r="J3600" s="4">
        <v>19.600000000000001</v>
      </c>
      <c r="K3600" s="4"/>
    </row>
    <row r="3601" spans="1:11">
      <c r="A3601" s="4" t="s">
        <v>6046</v>
      </c>
      <c r="B3601" s="4">
        <v>2012</v>
      </c>
      <c r="C3601" s="24">
        <v>40923</v>
      </c>
      <c r="D3601" s="4" t="s">
        <v>5879</v>
      </c>
      <c r="E3601" s="4" t="s">
        <v>5868</v>
      </c>
      <c r="F3601" s="4">
        <v>4</v>
      </c>
      <c r="G3601" s="4">
        <v>3</v>
      </c>
      <c r="H3601" s="4" t="s">
        <v>5966</v>
      </c>
      <c r="I3601" s="4" t="s">
        <v>25</v>
      </c>
      <c r="J3601" s="4">
        <v>20.100000000000001</v>
      </c>
      <c r="K3601" s="4"/>
    </row>
    <row r="3602" spans="1:11">
      <c r="A3602" s="4" t="s">
        <v>6046</v>
      </c>
      <c r="B3602" s="4">
        <v>2012</v>
      </c>
      <c r="C3602" s="24">
        <v>40923</v>
      </c>
      <c r="D3602" s="4" t="s">
        <v>5879</v>
      </c>
      <c r="E3602" s="4" t="s">
        <v>5868</v>
      </c>
      <c r="F3602" s="4">
        <v>4</v>
      </c>
      <c r="G3602" s="4">
        <v>4</v>
      </c>
      <c r="H3602" s="4" t="s">
        <v>6025</v>
      </c>
      <c r="I3602" s="4" t="s">
        <v>6026</v>
      </c>
      <c r="J3602" s="4"/>
      <c r="K3602" s="4"/>
    </row>
    <row r="3603" spans="1:11">
      <c r="A3603" s="4" t="s">
        <v>6046</v>
      </c>
      <c r="B3603" s="4">
        <v>2012</v>
      </c>
      <c r="C3603" s="24">
        <v>40923</v>
      </c>
      <c r="D3603" s="4" t="s">
        <v>5879</v>
      </c>
      <c r="E3603" s="4" t="s">
        <v>5868</v>
      </c>
      <c r="F3603" s="4">
        <v>4</v>
      </c>
      <c r="G3603" s="4">
        <v>5</v>
      </c>
      <c r="H3603" s="4" t="s">
        <v>6053</v>
      </c>
      <c r="I3603" s="4" t="s">
        <v>53</v>
      </c>
      <c r="J3603" s="4">
        <v>22.2</v>
      </c>
      <c r="K3603" s="4"/>
    </row>
    <row r="3604" spans="1:11">
      <c r="A3604" s="4" t="s">
        <v>6046</v>
      </c>
      <c r="B3604" s="4">
        <v>2012</v>
      </c>
      <c r="C3604" s="24">
        <v>40923</v>
      </c>
      <c r="D3604" s="4" t="s">
        <v>5879</v>
      </c>
      <c r="E3604" s="4" t="s">
        <v>5868</v>
      </c>
      <c r="F3604" s="4">
        <v>5</v>
      </c>
      <c r="G3604" s="4">
        <v>1</v>
      </c>
      <c r="H3604" s="4" t="s">
        <v>6047</v>
      </c>
      <c r="I3604" s="4" t="s">
        <v>159</v>
      </c>
      <c r="J3604" s="4">
        <v>24.5</v>
      </c>
      <c r="K3604" s="4"/>
    </row>
    <row r="3605" spans="1:11">
      <c r="A3605" s="4" t="s">
        <v>6046</v>
      </c>
      <c r="B3605" s="4">
        <v>2012</v>
      </c>
      <c r="C3605" s="24">
        <v>40923</v>
      </c>
      <c r="D3605" s="4" t="s">
        <v>5879</v>
      </c>
      <c r="E3605" s="4" t="s">
        <v>5868</v>
      </c>
      <c r="F3605" s="4">
        <v>5</v>
      </c>
      <c r="G3605" s="4">
        <v>2</v>
      </c>
      <c r="H3605" s="4" t="s">
        <v>138</v>
      </c>
      <c r="I3605" s="4" t="s">
        <v>29</v>
      </c>
      <c r="J3605" s="4">
        <v>22.2</v>
      </c>
      <c r="K3605" s="4"/>
    </row>
    <row r="3606" spans="1:11">
      <c r="A3606" s="4" t="s">
        <v>6046</v>
      </c>
      <c r="B3606" s="4">
        <v>2012</v>
      </c>
      <c r="C3606" s="24">
        <v>40923</v>
      </c>
      <c r="D3606" s="4" t="s">
        <v>5879</v>
      </c>
      <c r="E3606" s="4" t="s">
        <v>5868</v>
      </c>
      <c r="F3606" s="4">
        <v>5</v>
      </c>
      <c r="G3606" s="4">
        <v>3</v>
      </c>
      <c r="H3606" s="4" t="s">
        <v>219</v>
      </c>
      <c r="I3606" s="4" t="s">
        <v>67</v>
      </c>
      <c r="J3606" s="4">
        <v>17.100000000000001</v>
      </c>
      <c r="K3606" s="4"/>
    </row>
    <row r="3607" spans="1:11">
      <c r="A3607" s="4" t="s">
        <v>6046</v>
      </c>
      <c r="B3607" s="4">
        <v>2012</v>
      </c>
      <c r="C3607" s="24">
        <v>40923</v>
      </c>
      <c r="D3607" s="4" t="s">
        <v>5879</v>
      </c>
      <c r="E3607" s="4" t="s">
        <v>5868</v>
      </c>
      <c r="F3607" s="4">
        <v>5</v>
      </c>
      <c r="G3607" s="4">
        <v>4</v>
      </c>
      <c r="H3607" s="4" t="s">
        <v>6013</v>
      </c>
      <c r="I3607" s="4" t="s">
        <v>40</v>
      </c>
      <c r="J3607" s="4">
        <v>26</v>
      </c>
      <c r="K3607" s="4"/>
    </row>
    <row r="3608" spans="1:11">
      <c r="A3608" s="4" t="s">
        <v>6046</v>
      </c>
      <c r="B3608" s="4">
        <v>2012</v>
      </c>
      <c r="C3608" s="24">
        <v>40923</v>
      </c>
      <c r="D3608" s="4" t="s">
        <v>5879</v>
      </c>
      <c r="E3608" s="4" t="s">
        <v>5868</v>
      </c>
      <c r="F3608" s="4">
        <v>5</v>
      </c>
      <c r="G3608" s="4">
        <v>5</v>
      </c>
      <c r="H3608" s="4" t="s">
        <v>321</v>
      </c>
      <c r="I3608" s="4" t="s">
        <v>161</v>
      </c>
      <c r="J3608" s="4">
        <v>21.6</v>
      </c>
      <c r="K3608" s="4"/>
    </row>
    <row r="3609" spans="1:11">
      <c r="A3609" s="4" t="s">
        <v>6046</v>
      </c>
      <c r="B3609" s="4">
        <v>2012</v>
      </c>
      <c r="C3609" s="24">
        <v>40923</v>
      </c>
      <c r="D3609" s="4" t="s">
        <v>5879</v>
      </c>
      <c r="E3609" s="4" t="s">
        <v>5868</v>
      </c>
      <c r="F3609" s="4">
        <v>5</v>
      </c>
      <c r="G3609" s="4">
        <v>6</v>
      </c>
      <c r="H3609" s="4" t="s">
        <v>5988</v>
      </c>
      <c r="I3609" s="4" t="s">
        <v>5989</v>
      </c>
      <c r="J3609" s="4">
        <v>27.8</v>
      </c>
      <c r="K3609" s="4"/>
    </row>
    <row r="3610" spans="1:11">
      <c r="A3610" s="4" t="s">
        <v>6046</v>
      </c>
      <c r="B3610" s="4">
        <v>2012</v>
      </c>
      <c r="C3610" s="24">
        <v>40923</v>
      </c>
      <c r="D3610" s="4" t="s">
        <v>5879</v>
      </c>
      <c r="E3610" s="4" t="s">
        <v>5868</v>
      </c>
      <c r="F3610" s="4">
        <v>6</v>
      </c>
      <c r="G3610" s="4">
        <v>1</v>
      </c>
      <c r="H3610" s="4" t="s">
        <v>5964</v>
      </c>
      <c r="I3610" s="4" t="s">
        <v>5965</v>
      </c>
      <c r="J3610" s="4">
        <v>23.6</v>
      </c>
      <c r="K3610" s="4"/>
    </row>
    <row r="3611" spans="1:11">
      <c r="A3611" s="4" t="s">
        <v>6046</v>
      </c>
      <c r="B3611" s="4">
        <v>2012</v>
      </c>
      <c r="C3611" s="24">
        <v>40923</v>
      </c>
      <c r="D3611" s="4" t="s">
        <v>5879</v>
      </c>
      <c r="E3611" s="4" t="s">
        <v>5868</v>
      </c>
      <c r="F3611" s="4">
        <v>6</v>
      </c>
      <c r="G3611" s="4">
        <v>2</v>
      </c>
      <c r="H3611" s="4" t="s">
        <v>113</v>
      </c>
      <c r="I3611" s="4" t="s">
        <v>121</v>
      </c>
      <c r="J3611" s="4">
        <v>17.2</v>
      </c>
      <c r="K3611" s="4"/>
    </row>
    <row r="3612" spans="1:11">
      <c r="A3612" s="4" t="s">
        <v>6046</v>
      </c>
      <c r="B3612" s="4">
        <v>2012</v>
      </c>
      <c r="C3612" s="24">
        <v>40923</v>
      </c>
      <c r="D3612" s="4" t="s">
        <v>5879</v>
      </c>
      <c r="E3612" s="4" t="s">
        <v>5868</v>
      </c>
      <c r="F3612" s="4">
        <v>6</v>
      </c>
      <c r="G3612" s="4">
        <v>3</v>
      </c>
      <c r="H3612" s="4" t="s">
        <v>6034</v>
      </c>
      <c r="I3612" s="4" t="s">
        <v>175</v>
      </c>
      <c r="J3612" s="4">
        <v>19.3</v>
      </c>
      <c r="K3612" s="4"/>
    </row>
    <row r="3613" spans="1:11">
      <c r="A3613" s="4" t="s">
        <v>6046</v>
      </c>
      <c r="B3613" s="4">
        <v>2012</v>
      </c>
      <c r="C3613" s="24">
        <v>40923</v>
      </c>
      <c r="D3613" s="4" t="s">
        <v>5879</v>
      </c>
      <c r="E3613" s="4" t="s">
        <v>5868</v>
      </c>
      <c r="F3613" s="4">
        <v>6</v>
      </c>
      <c r="G3613" s="4">
        <v>4</v>
      </c>
      <c r="H3613" s="4" t="s">
        <v>119</v>
      </c>
      <c r="I3613" s="4" t="s">
        <v>21</v>
      </c>
      <c r="J3613" s="4">
        <v>20.8</v>
      </c>
      <c r="K3613" s="4"/>
    </row>
    <row r="3614" spans="1:11">
      <c r="A3614" s="4" t="s">
        <v>6046</v>
      </c>
      <c r="B3614" s="4">
        <v>2012</v>
      </c>
      <c r="C3614" s="24">
        <v>40923</v>
      </c>
      <c r="D3614" s="4" t="s">
        <v>5879</v>
      </c>
      <c r="E3614" s="4" t="s">
        <v>5868</v>
      </c>
      <c r="F3614" s="4">
        <v>6</v>
      </c>
      <c r="G3614" s="4">
        <v>5</v>
      </c>
      <c r="H3614" s="4" t="s">
        <v>43</v>
      </c>
      <c r="I3614" s="4" t="s">
        <v>44</v>
      </c>
      <c r="J3614" s="4">
        <v>19.100000000000001</v>
      </c>
      <c r="K3614" s="4"/>
    </row>
    <row r="3615" spans="1:11">
      <c r="A3615" s="4" t="s">
        <v>6046</v>
      </c>
      <c r="B3615" s="4">
        <v>2012</v>
      </c>
      <c r="C3615" s="24">
        <v>40923</v>
      </c>
      <c r="D3615" s="4" t="s">
        <v>5879</v>
      </c>
      <c r="E3615" s="4" t="s">
        <v>5868</v>
      </c>
      <c r="F3615" s="4">
        <v>6</v>
      </c>
      <c r="G3615" s="4">
        <v>6</v>
      </c>
      <c r="H3615" s="4" t="s">
        <v>6054</v>
      </c>
      <c r="I3615" s="4" t="s">
        <v>175</v>
      </c>
      <c r="J3615" s="4">
        <v>23.2</v>
      </c>
      <c r="K3615" s="4"/>
    </row>
    <row r="3616" spans="1:11">
      <c r="A3616" s="4" t="s">
        <v>6046</v>
      </c>
      <c r="B3616" s="4">
        <v>2012</v>
      </c>
      <c r="C3616" s="24">
        <v>40923</v>
      </c>
      <c r="D3616" s="4" t="s">
        <v>5879</v>
      </c>
      <c r="E3616" s="4" t="s">
        <v>5869</v>
      </c>
      <c r="F3616" s="4">
        <v>1</v>
      </c>
      <c r="G3616" s="4">
        <v>1</v>
      </c>
      <c r="H3616" s="4" t="s">
        <v>5946</v>
      </c>
      <c r="I3616" s="4" t="s">
        <v>5947</v>
      </c>
      <c r="J3616" s="4">
        <v>25.9</v>
      </c>
      <c r="K3616" s="4"/>
    </row>
    <row r="3617" spans="1:11">
      <c r="A3617" s="4" t="s">
        <v>6046</v>
      </c>
      <c r="B3617" s="4">
        <v>2012</v>
      </c>
      <c r="C3617" s="24">
        <v>40923</v>
      </c>
      <c r="D3617" s="4" t="s">
        <v>5879</v>
      </c>
      <c r="E3617" s="4" t="s">
        <v>5869</v>
      </c>
      <c r="F3617" s="4">
        <v>1</v>
      </c>
      <c r="G3617" s="4">
        <v>2</v>
      </c>
      <c r="H3617" s="4" t="s">
        <v>6033</v>
      </c>
      <c r="I3617" s="4" t="s">
        <v>6007</v>
      </c>
      <c r="J3617" s="4"/>
      <c r="K3617" s="4"/>
    </row>
    <row r="3618" spans="1:11">
      <c r="A3618" s="4" t="s">
        <v>6046</v>
      </c>
      <c r="B3618" s="4">
        <v>2012</v>
      </c>
      <c r="C3618" s="24">
        <v>40923</v>
      </c>
      <c r="D3618" s="4" t="s">
        <v>5879</v>
      </c>
      <c r="E3618" s="4" t="s">
        <v>5869</v>
      </c>
      <c r="F3618" s="4">
        <v>1</v>
      </c>
      <c r="G3618" s="4">
        <v>3</v>
      </c>
      <c r="H3618" s="4" t="s">
        <v>6005</v>
      </c>
      <c r="I3618" s="4" t="s">
        <v>6042</v>
      </c>
      <c r="J3618" s="4">
        <v>24.9</v>
      </c>
      <c r="K3618" s="4"/>
    </row>
    <row r="3619" spans="1:11">
      <c r="A3619" s="4" t="s">
        <v>6046</v>
      </c>
      <c r="B3619" s="4">
        <v>2012</v>
      </c>
      <c r="C3619" s="24">
        <v>40923</v>
      </c>
      <c r="D3619" s="4" t="s">
        <v>5879</v>
      </c>
      <c r="E3619" s="4" t="s">
        <v>5869</v>
      </c>
      <c r="F3619" s="4">
        <v>1</v>
      </c>
      <c r="G3619" s="4">
        <v>4</v>
      </c>
      <c r="H3619" s="4" t="s">
        <v>6047</v>
      </c>
      <c r="I3619" s="4" t="s">
        <v>159</v>
      </c>
      <c r="J3619" s="4">
        <v>24.5</v>
      </c>
      <c r="K3619" s="4"/>
    </row>
    <row r="3620" spans="1:11">
      <c r="A3620" s="4" t="s">
        <v>6046</v>
      </c>
      <c r="B3620" s="4">
        <v>2012</v>
      </c>
      <c r="C3620" s="24">
        <v>40923</v>
      </c>
      <c r="D3620" s="4" t="s">
        <v>5879</v>
      </c>
      <c r="E3620" s="4" t="s">
        <v>5869</v>
      </c>
      <c r="F3620" s="4">
        <v>1</v>
      </c>
      <c r="G3620" s="4">
        <v>5</v>
      </c>
      <c r="H3620" s="4" t="s">
        <v>5963</v>
      </c>
      <c r="I3620" s="4" t="s">
        <v>5949</v>
      </c>
      <c r="J3620" s="4">
        <v>22.9</v>
      </c>
      <c r="K3620" s="4"/>
    </row>
    <row r="3621" spans="1:11">
      <c r="A3621" s="4" t="s">
        <v>6046</v>
      </c>
      <c r="B3621" s="4">
        <v>2012</v>
      </c>
      <c r="C3621" s="24">
        <v>40923</v>
      </c>
      <c r="D3621" s="4" t="s">
        <v>5879</v>
      </c>
      <c r="E3621" s="4" t="s">
        <v>5869</v>
      </c>
      <c r="F3621" s="4">
        <v>1</v>
      </c>
      <c r="G3621" s="4">
        <v>6</v>
      </c>
      <c r="H3621" s="4" t="s">
        <v>157</v>
      </c>
      <c r="I3621" s="4" t="s">
        <v>38</v>
      </c>
      <c r="J3621" s="4">
        <v>21.1</v>
      </c>
      <c r="K3621" s="4"/>
    </row>
    <row r="3622" spans="1:11">
      <c r="A3622" s="4" t="s">
        <v>6046</v>
      </c>
      <c r="B3622" s="4">
        <v>2012</v>
      </c>
      <c r="C3622" s="24">
        <v>40923</v>
      </c>
      <c r="D3622" s="4" t="s">
        <v>5879</v>
      </c>
      <c r="E3622" s="4" t="s">
        <v>5869</v>
      </c>
      <c r="F3622" s="4">
        <v>2</v>
      </c>
      <c r="G3622" s="4">
        <v>1</v>
      </c>
      <c r="H3622" s="4" t="s">
        <v>5882</v>
      </c>
      <c r="I3622" s="4" t="s">
        <v>123</v>
      </c>
      <c r="J3622" s="4">
        <v>29.1</v>
      </c>
      <c r="K3622" s="4"/>
    </row>
    <row r="3623" spans="1:11">
      <c r="A3623" s="4" t="s">
        <v>6046</v>
      </c>
      <c r="B3623" s="4">
        <v>2012</v>
      </c>
      <c r="C3623" s="24">
        <v>40923</v>
      </c>
      <c r="D3623" s="4" t="s">
        <v>5879</v>
      </c>
      <c r="E3623" s="4" t="s">
        <v>5869</v>
      </c>
      <c r="F3623" s="4">
        <v>2</v>
      </c>
      <c r="G3623" s="4">
        <v>2</v>
      </c>
      <c r="H3623" s="4" t="s">
        <v>167</v>
      </c>
      <c r="I3623" s="4" t="s">
        <v>121</v>
      </c>
      <c r="J3623" s="4">
        <v>19.100000000000001</v>
      </c>
      <c r="K3623" s="4"/>
    </row>
    <row r="3624" spans="1:11">
      <c r="A3624" s="4" t="s">
        <v>6046</v>
      </c>
      <c r="B3624" s="4">
        <v>2012</v>
      </c>
      <c r="C3624" s="24">
        <v>40923</v>
      </c>
      <c r="D3624" s="4" t="s">
        <v>5879</v>
      </c>
      <c r="E3624" s="4" t="s">
        <v>5869</v>
      </c>
      <c r="F3624" s="4">
        <v>2</v>
      </c>
      <c r="G3624" s="4">
        <v>3</v>
      </c>
      <c r="H3624" s="4" t="s">
        <v>6032</v>
      </c>
      <c r="I3624" s="4" t="s">
        <v>38</v>
      </c>
      <c r="J3624" s="4">
        <v>26.6</v>
      </c>
      <c r="K3624" s="4"/>
    </row>
    <row r="3625" spans="1:11">
      <c r="A3625" s="4" t="s">
        <v>6046</v>
      </c>
      <c r="B3625" s="4">
        <v>2012</v>
      </c>
      <c r="C3625" s="24">
        <v>40923</v>
      </c>
      <c r="D3625" s="4" t="s">
        <v>5879</v>
      </c>
      <c r="E3625" s="4" t="s">
        <v>5869</v>
      </c>
      <c r="F3625" s="4">
        <v>2</v>
      </c>
      <c r="G3625" s="4">
        <v>4</v>
      </c>
      <c r="H3625" s="4" t="s">
        <v>5984</v>
      </c>
      <c r="I3625" s="4" t="s">
        <v>5942</v>
      </c>
      <c r="J3625" s="4">
        <v>22</v>
      </c>
      <c r="K3625" s="4"/>
    </row>
    <row r="3626" spans="1:11">
      <c r="A3626" s="4" t="s">
        <v>6046</v>
      </c>
      <c r="B3626" s="4">
        <v>2012</v>
      </c>
      <c r="C3626" s="24">
        <v>40923</v>
      </c>
      <c r="D3626" s="4" t="s">
        <v>5879</v>
      </c>
      <c r="E3626" s="4" t="s">
        <v>5869</v>
      </c>
      <c r="F3626" s="4">
        <v>2</v>
      </c>
      <c r="G3626" s="4">
        <v>5</v>
      </c>
      <c r="H3626" s="4" t="s">
        <v>137</v>
      </c>
      <c r="I3626" s="4" t="s">
        <v>38</v>
      </c>
      <c r="J3626" s="4">
        <v>21</v>
      </c>
      <c r="K3626" s="4"/>
    </row>
    <row r="3627" spans="1:11">
      <c r="A3627" s="4" t="s">
        <v>6046</v>
      </c>
      <c r="B3627" s="4">
        <v>2012</v>
      </c>
      <c r="C3627" s="24">
        <v>40923</v>
      </c>
      <c r="D3627" s="4" t="s">
        <v>5879</v>
      </c>
      <c r="E3627" s="4" t="s">
        <v>5869</v>
      </c>
      <c r="F3627" s="4">
        <v>2</v>
      </c>
      <c r="G3627" s="4">
        <v>6</v>
      </c>
      <c r="H3627" s="4" t="s">
        <v>5964</v>
      </c>
      <c r="I3627" s="4" t="s">
        <v>5965</v>
      </c>
      <c r="J3627" s="4">
        <v>23.6</v>
      </c>
      <c r="K3627" s="4"/>
    </row>
    <row r="3628" spans="1:11">
      <c r="A3628" s="4" t="s">
        <v>6046</v>
      </c>
      <c r="B3628" s="4">
        <v>2012</v>
      </c>
      <c r="C3628" s="24">
        <v>40923</v>
      </c>
      <c r="D3628" s="4" t="s">
        <v>5879</v>
      </c>
      <c r="E3628" s="4" t="s">
        <v>383</v>
      </c>
      <c r="F3628" s="4">
        <v>1</v>
      </c>
      <c r="G3628" s="4">
        <v>1</v>
      </c>
      <c r="H3628" s="4" t="s">
        <v>5946</v>
      </c>
      <c r="I3628" s="4" t="s">
        <v>5947</v>
      </c>
      <c r="J3628" s="4">
        <v>25.9</v>
      </c>
      <c r="K3628" s="4">
        <v>1</v>
      </c>
    </row>
    <row r="3629" spans="1:11">
      <c r="A3629" s="4" t="s">
        <v>6046</v>
      </c>
      <c r="B3629" s="4">
        <v>2012</v>
      </c>
      <c r="C3629" s="24">
        <v>40923</v>
      </c>
      <c r="D3629" s="4" t="s">
        <v>5879</v>
      </c>
      <c r="E3629" s="4" t="s">
        <v>383</v>
      </c>
      <c r="F3629" s="4">
        <v>1</v>
      </c>
      <c r="G3629" s="4">
        <v>2</v>
      </c>
      <c r="H3629" s="4" t="s">
        <v>5882</v>
      </c>
      <c r="I3629" s="4" t="s">
        <v>123</v>
      </c>
      <c r="J3629" s="4">
        <v>29.1</v>
      </c>
      <c r="K3629" s="4">
        <v>2</v>
      </c>
    </row>
    <row r="3630" spans="1:11">
      <c r="A3630" s="4" t="s">
        <v>6046</v>
      </c>
      <c r="B3630" s="4">
        <v>2012</v>
      </c>
      <c r="C3630" s="24">
        <v>40923</v>
      </c>
      <c r="D3630" s="4" t="s">
        <v>5879</v>
      </c>
      <c r="E3630" s="4" t="s">
        <v>383</v>
      </c>
      <c r="F3630" s="4">
        <v>1</v>
      </c>
      <c r="G3630" s="4">
        <v>3</v>
      </c>
      <c r="H3630" s="4" t="s">
        <v>6033</v>
      </c>
      <c r="I3630" s="4" t="s">
        <v>6007</v>
      </c>
      <c r="J3630" s="4"/>
      <c r="K3630" s="4">
        <v>3</v>
      </c>
    </row>
    <row r="3631" spans="1:11">
      <c r="A3631" s="4" t="s">
        <v>6046</v>
      </c>
      <c r="B3631" s="4">
        <v>2012</v>
      </c>
      <c r="C3631" s="24">
        <v>40923</v>
      </c>
      <c r="D3631" s="4" t="s">
        <v>5879</v>
      </c>
      <c r="E3631" s="4" t="s">
        <v>383</v>
      </c>
      <c r="F3631" s="4">
        <v>1</v>
      </c>
      <c r="G3631" s="4">
        <v>4</v>
      </c>
      <c r="H3631" s="4" t="s">
        <v>167</v>
      </c>
      <c r="I3631" s="4" t="s">
        <v>121</v>
      </c>
      <c r="J3631" s="4">
        <v>19.100000000000001</v>
      </c>
      <c r="K3631" s="4">
        <v>4</v>
      </c>
    </row>
    <row r="3632" spans="1:11">
      <c r="A3632" s="4" t="s">
        <v>6046</v>
      </c>
      <c r="B3632" s="4">
        <v>2012</v>
      </c>
      <c r="C3632" s="24">
        <v>40923</v>
      </c>
      <c r="D3632" s="4" t="s">
        <v>5879</v>
      </c>
      <c r="E3632" s="4" t="s">
        <v>383</v>
      </c>
      <c r="F3632" s="4">
        <v>1</v>
      </c>
      <c r="G3632" s="4">
        <v>5</v>
      </c>
      <c r="H3632" s="4" t="s">
        <v>6005</v>
      </c>
      <c r="I3632" s="4" t="s">
        <v>6042</v>
      </c>
      <c r="J3632" s="4">
        <v>24.9</v>
      </c>
      <c r="K3632" s="4">
        <v>5</v>
      </c>
    </row>
    <row r="3633" spans="1:11">
      <c r="A3633" s="4" t="s">
        <v>6046</v>
      </c>
      <c r="B3633" s="4">
        <v>2012</v>
      </c>
      <c r="C3633" s="24">
        <v>40923</v>
      </c>
      <c r="D3633" s="4" t="s">
        <v>5879</v>
      </c>
      <c r="E3633" s="4" t="s">
        <v>383</v>
      </c>
      <c r="F3633" s="4">
        <v>1</v>
      </c>
      <c r="G3633" s="4">
        <v>6</v>
      </c>
      <c r="H3633" s="4" t="s">
        <v>6032</v>
      </c>
      <c r="I3633" s="4" t="s">
        <v>38</v>
      </c>
      <c r="J3633" s="4">
        <v>26.6</v>
      </c>
      <c r="K3633" s="4">
        <v>6</v>
      </c>
    </row>
    <row r="3634" spans="1:11">
      <c r="A3634" s="4" t="s">
        <v>6046</v>
      </c>
      <c r="B3634" s="4">
        <v>2012</v>
      </c>
      <c r="C3634" s="24">
        <v>40923</v>
      </c>
      <c r="D3634" s="4" t="s">
        <v>5879</v>
      </c>
      <c r="E3634" s="4" t="s">
        <v>383</v>
      </c>
      <c r="F3634" s="4">
        <v>2</v>
      </c>
      <c r="G3634" s="4">
        <v>1</v>
      </c>
      <c r="H3634" s="4" t="s">
        <v>5984</v>
      </c>
      <c r="I3634" s="4" t="s">
        <v>5942</v>
      </c>
      <c r="J3634" s="4">
        <v>22</v>
      </c>
      <c r="K3634" s="4">
        <v>1</v>
      </c>
    </row>
    <row r="3635" spans="1:11">
      <c r="A3635" s="4" t="s">
        <v>6046</v>
      </c>
      <c r="B3635" s="4">
        <v>2012</v>
      </c>
      <c r="C3635" s="24">
        <v>40923</v>
      </c>
      <c r="D3635" s="4" t="s">
        <v>5879</v>
      </c>
      <c r="E3635" s="4" t="s">
        <v>383</v>
      </c>
      <c r="F3635" s="4">
        <v>2</v>
      </c>
      <c r="G3635" s="4">
        <v>2</v>
      </c>
      <c r="H3635" s="4" t="s">
        <v>137</v>
      </c>
      <c r="I3635" s="4" t="s">
        <v>38</v>
      </c>
      <c r="J3635" s="4">
        <v>21</v>
      </c>
      <c r="K3635" s="4">
        <v>2</v>
      </c>
    </row>
    <row r="3636" spans="1:11">
      <c r="A3636" s="4" t="s">
        <v>6046</v>
      </c>
      <c r="B3636" s="4">
        <v>2012</v>
      </c>
      <c r="C3636" s="24">
        <v>40923</v>
      </c>
      <c r="D3636" s="4" t="s">
        <v>5879</v>
      </c>
      <c r="E3636" s="4" t="s">
        <v>383</v>
      </c>
      <c r="F3636" s="4">
        <v>2</v>
      </c>
      <c r="G3636" s="4">
        <v>3</v>
      </c>
      <c r="H3636" s="4" t="s">
        <v>6047</v>
      </c>
      <c r="I3636" s="4" t="s">
        <v>159</v>
      </c>
      <c r="J3636" s="4">
        <v>24.5</v>
      </c>
      <c r="K3636" s="4">
        <v>3</v>
      </c>
    </row>
    <row r="3637" spans="1:11">
      <c r="A3637" s="4" t="s">
        <v>6046</v>
      </c>
      <c r="B3637" s="4">
        <v>2012</v>
      </c>
      <c r="C3637" s="24">
        <v>40923</v>
      </c>
      <c r="D3637" s="4" t="s">
        <v>5879</v>
      </c>
      <c r="E3637" s="4" t="s">
        <v>383</v>
      </c>
      <c r="F3637" s="4">
        <v>2</v>
      </c>
      <c r="G3637" s="4">
        <v>4</v>
      </c>
      <c r="H3637" s="4" t="s">
        <v>157</v>
      </c>
      <c r="I3637" s="4" t="s">
        <v>38</v>
      </c>
      <c r="J3637" s="4">
        <v>21.1</v>
      </c>
      <c r="K3637" s="4">
        <v>4</v>
      </c>
    </row>
    <row r="3638" spans="1:11">
      <c r="A3638" s="4" t="s">
        <v>6046</v>
      </c>
      <c r="B3638" s="4">
        <v>2012</v>
      </c>
      <c r="C3638" s="24">
        <v>40923</v>
      </c>
      <c r="D3638" s="4" t="s">
        <v>5879</v>
      </c>
      <c r="E3638" s="4" t="s">
        <v>383</v>
      </c>
      <c r="F3638" s="4">
        <v>2</v>
      </c>
      <c r="G3638" s="4">
        <v>5</v>
      </c>
      <c r="H3638" s="4" t="s">
        <v>5963</v>
      </c>
      <c r="I3638" s="4" t="s">
        <v>5949</v>
      </c>
      <c r="J3638" s="4">
        <v>22.9</v>
      </c>
      <c r="K3638" s="4">
        <v>5</v>
      </c>
    </row>
    <row r="3639" spans="1:11">
      <c r="A3639" s="4" t="s">
        <v>6046</v>
      </c>
      <c r="B3639" s="4">
        <v>2012</v>
      </c>
      <c r="C3639" s="24">
        <v>40923</v>
      </c>
      <c r="D3639" s="4" t="s">
        <v>5879</v>
      </c>
      <c r="E3639" s="4" t="s">
        <v>383</v>
      </c>
      <c r="F3639" s="4">
        <v>2</v>
      </c>
      <c r="G3639" s="4">
        <v>6</v>
      </c>
      <c r="H3639" s="4" t="s">
        <v>5964</v>
      </c>
      <c r="I3639" s="4" t="s">
        <v>5965</v>
      </c>
      <c r="J3639" s="4">
        <v>23.6</v>
      </c>
      <c r="K3639" s="4">
        <v>6</v>
      </c>
    </row>
    <row r="3640" spans="1:11">
      <c r="A3640" s="4" t="s">
        <v>6055</v>
      </c>
      <c r="B3640" s="4">
        <v>2012</v>
      </c>
      <c r="C3640" s="24">
        <v>40853</v>
      </c>
      <c r="D3640" s="4" t="s">
        <v>5879</v>
      </c>
      <c r="E3640" s="4" t="s">
        <v>595</v>
      </c>
      <c r="F3640" s="4">
        <v>1</v>
      </c>
      <c r="G3640" s="4">
        <v>1</v>
      </c>
      <c r="H3640" s="4" t="s">
        <v>6031</v>
      </c>
      <c r="I3640" s="4" t="s">
        <v>5942</v>
      </c>
      <c r="J3640" s="4"/>
      <c r="K3640" s="4"/>
    </row>
    <row r="3641" spans="1:11">
      <c r="A3641" s="4" t="s">
        <v>6055</v>
      </c>
      <c r="B3641" s="4">
        <v>2012</v>
      </c>
      <c r="C3641" s="24">
        <v>40853</v>
      </c>
      <c r="D3641" s="4" t="s">
        <v>5879</v>
      </c>
      <c r="E3641" s="4" t="s">
        <v>595</v>
      </c>
      <c r="F3641" s="4">
        <v>1</v>
      </c>
      <c r="G3641" s="4">
        <v>2</v>
      </c>
      <c r="H3641" s="4" t="s">
        <v>5987</v>
      </c>
      <c r="I3641" s="4" t="s">
        <v>31</v>
      </c>
      <c r="J3641" s="4">
        <v>21.5</v>
      </c>
      <c r="K3641" s="4"/>
    </row>
    <row r="3642" spans="1:11">
      <c r="A3642" s="4" t="s">
        <v>6055</v>
      </c>
      <c r="B3642" s="4">
        <v>2012</v>
      </c>
      <c r="C3642" s="24">
        <v>40853</v>
      </c>
      <c r="D3642" s="4" t="s">
        <v>5879</v>
      </c>
      <c r="E3642" s="4" t="s">
        <v>595</v>
      </c>
      <c r="F3642" s="4">
        <v>1</v>
      </c>
      <c r="G3642" s="4">
        <v>3</v>
      </c>
      <c r="H3642" s="4" t="s">
        <v>6013</v>
      </c>
      <c r="I3642" s="4" t="s">
        <v>40</v>
      </c>
      <c r="J3642" s="4">
        <v>25.8</v>
      </c>
      <c r="K3642" s="4"/>
    </row>
    <row r="3643" spans="1:11">
      <c r="A3643" s="4" t="s">
        <v>6055</v>
      </c>
      <c r="B3643" s="4">
        <v>2012</v>
      </c>
      <c r="C3643" s="24">
        <v>40853</v>
      </c>
      <c r="D3643" s="4" t="s">
        <v>5879</v>
      </c>
      <c r="E3643" s="4" t="s">
        <v>595</v>
      </c>
      <c r="F3643" s="4">
        <v>1</v>
      </c>
      <c r="G3643" s="4">
        <v>4</v>
      </c>
      <c r="H3643" s="4" t="s">
        <v>6006</v>
      </c>
      <c r="I3643" s="4" t="s">
        <v>6007</v>
      </c>
      <c r="J3643" s="4">
        <v>19.7</v>
      </c>
      <c r="K3643" s="4"/>
    </row>
    <row r="3644" spans="1:11">
      <c r="A3644" s="4" t="s">
        <v>6055</v>
      </c>
      <c r="B3644" s="4">
        <v>2012</v>
      </c>
      <c r="C3644" s="24">
        <v>40853</v>
      </c>
      <c r="D3644" s="4" t="s">
        <v>5879</v>
      </c>
      <c r="E3644" s="4" t="s">
        <v>595</v>
      </c>
      <c r="F3644" s="4">
        <v>1</v>
      </c>
      <c r="G3644" s="4">
        <v>5</v>
      </c>
      <c r="H3644" s="4" t="s">
        <v>5952</v>
      </c>
      <c r="I3644" s="4" t="s">
        <v>67</v>
      </c>
      <c r="J3644" s="4">
        <v>22.1</v>
      </c>
      <c r="K3644" s="4"/>
    </row>
    <row r="3645" spans="1:11">
      <c r="A3645" s="4" t="s">
        <v>6055</v>
      </c>
      <c r="B3645" s="4">
        <v>2012</v>
      </c>
      <c r="C3645" s="24">
        <v>40853</v>
      </c>
      <c r="D3645" s="4" t="s">
        <v>5879</v>
      </c>
      <c r="E3645" s="4" t="s">
        <v>595</v>
      </c>
      <c r="F3645" s="4">
        <v>1</v>
      </c>
      <c r="G3645" s="4">
        <v>6</v>
      </c>
      <c r="H3645" s="4" t="s">
        <v>6056</v>
      </c>
      <c r="I3645" s="4" t="s">
        <v>53</v>
      </c>
      <c r="J3645" s="4">
        <v>19.399999999999999</v>
      </c>
      <c r="K3645" s="4"/>
    </row>
    <row r="3646" spans="1:11">
      <c r="A3646" s="4" t="s">
        <v>6055</v>
      </c>
      <c r="B3646" s="4">
        <v>2012</v>
      </c>
      <c r="C3646" s="24">
        <v>40853</v>
      </c>
      <c r="D3646" s="4" t="s">
        <v>5879</v>
      </c>
      <c r="E3646" s="4" t="s">
        <v>595</v>
      </c>
      <c r="F3646" s="4">
        <v>2</v>
      </c>
      <c r="G3646" s="4">
        <v>1</v>
      </c>
      <c r="H3646" s="4" t="s">
        <v>542</v>
      </c>
      <c r="I3646" s="4" t="s">
        <v>36</v>
      </c>
      <c r="J3646" s="4">
        <v>23.8</v>
      </c>
      <c r="K3646" s="4"/>
    </row>
    <row r="3647" spans="1:11">
      <c r="A3647" s="4" t="s">
        <v>6055</v>
      </c>
      <c r="B3647" s="4">
        <v>2012</v>
      </c>
      <c r="C3647" s="24">
        <v>40853</v>
      </c>
      <c r="D3647" s="4" t="s">
        <v>5879</v>
      </c>
      <c r="E3647" s="4" t="s">
        <v>595</v>
      </c>
      <c r="F3647" s="4">
        <v>2</v>
      </c>
      <c r="G3647" s="4">
        <v>2</v>
      </c>
      <c r="H3647" s="4" t="s">
        <v>111</v>
      </c>
      <c r="I3647" s="4" t="s">
        <v>121</v>
      </c>
      <c r="J3647" s="4">
        <v>18.7</v>
      </c>
      <c r="K3647" s="4"/>
    </row>
    <row r="3648" spans="1:11">
      <c r="A3648" s="4" t="s">
        <v>6055</v>
      </c>
      <c r="B3648" s="4">
        <v>2012</v>
      </c>
      <c r="C3648" s="24">
        <v>40853</v>
      </c>
      <c r="D3648" s="4" t="s">
        <v>5879</v>
      </c>
      <c r="E3648" s="4" t="s">
        <v>595</v>
      </c>
      <c r="F3648" s="4">
        <v>2</v>
      </c>
      <c r="G3648" s="4">
        <v>3</v>
      </c>
      <c r="H3648" s="4" t="s">
        <v>142</v>
      </c>
      <c r="I3648" s="4" t="s">
        <v>61</v>
      </c>
      <c r="J3648" s="4">
        <v>19.399999999999999</v>
      </c>
      <c r="K3648" s="4"/>
    </row>
    <row r="3649" spans="1:11">
      <c r="A3649" s="4" t="s">
        <v>6055</v>
      </c>
      <c r="B3649" s="4">
        <v>2012</v>
      </c>
      <c r="C3649" s="24">
        <v>40853</v>
      </c>
      <c r="D3649" s="4" t="s">
        <v>5879</v>
      </c>
      <c r="E3649" s="4" t="s">
        <v>595</v>
      </c>
      <c r="F3649" s="4">
        <v>2</v>
      </c>
      <c r="G3649" s="4">
        <v>4</v>
      </c>
      <c r="H3649" s="4" t="s">
        <v>5917</v>
      </c>
      <c r="I3649" s="4" t="s">
        <v>17</v>
      </c>
      <c r="J3649" s="4">
        <v>23.6</v>
      </c>
      <c r="K3649" s="4"/>
    </row>
    <row r="3650" spans="1:11">
      <c r="A3650" s="4" t="s">
        <v>6055</v>
      </c>
      <c r="B3650" s="4">
        <v>2012</v>
      </c>
      <c r="C3650" s="24">
        <v>40853</v>
      </c>
      <c r="D3650" s="4" t="s">
        <v>5879</v>
      </c>
      <c r="E3650" s="4" t="s">
        <v>595</v>
      </c>
      <c r="F3650" s="4">
        <v>2</v>
      </c>
      <c r="G3650" s="4">
        <v>5</v>
      </c>
      <c r="H3650" s="4" t="s">
        <v>6049</v>
      </c>
      <c r="I3650" s="4" t="s">
        <v>6050</v>
      </c>
      <c r="J3650" s="4">
        <v>26.2</v>
      </c>
      <c r="K3650" s="4"/>
    </row>
    <row r="3651" spans="1:11">
      <c r="A3651" s="4" t="s">
        <v>6055</v>
      </c>
      <c r="B3651" s="4">
        <v>2012</v>
      </c>
      <c r="C3651" s="24">
        <v>40853</v>
      </c>
      <c r="D3651" s="4" t="s">
        <v>5879</v>
      </c>
      <c r="E3651" s="4" t="s">
        <v>595</v>
      </c>
      <c r="F3651" s="4">
        <v>2</v>
      </c>
      <c r="G3651" s="4">
        <v>6</v>
      </c>
      <c r="H3651" s="4" t="s">
        <v>5966</v>
      </c>
      <c r="I3651" s="4" t="s">
        <v>25</v>
      </c>
      <c r="J3651" s="4">
        <v>19.899999999999999</v>
      </c>
      <c r="K3651" s="4"/>
    </row>
    <row r="3652" spans="1:11">
      <c r="A3652" s="4" t="s">
        <v>6055</v>
      </c>
      <c r="B3652" s="4">
        <v>2012</v>
      </c>
      <c r="C3652" s="24">
        <v>40853</v>
      </c>
      <c r="D3652" s="4" t="s">
        <v>5879</v>
      </c>
      <c r="E3652" s="4" t="s">
        <v>595</v>
      </c>
      <c r="F3652" s="4">
        <v>2</v>
      </c>
      <c r="G3652" s="4">
        <v>7</v>
      </c>
      <c r="H3652" s="4" t="s">
        <v>321</v>
      </c>
      <c r="I3652" s="4" t="s">
        <v>161</v>
      </c>
      <c r="J3652" s="4">
        <v>21.4</v>
      </c>
      <c r="K3652" s="4"/>
    </row>
    <row r="3653" spans="1:11">
      <c r="A3653" s="4" t="s">
        <v>6055</v>
      </c>
      <c r="B3653" s="4">
        <v>2012</v>
      </c>
      <c r="C3653" s="24">
        <v>40853</v>
      </c>
      <c r="D3653" s="4" t="s">
        <v>5879</v>
      </c>
      <c r="E3653" s="4" t="s">
        <v>595</v>
      </c>
      <c r="F3653" s="4">
        <v>3</v>
      </c>
      <c r="G3653" s="4">
        <v>1</v>
      </c>
      <c r="H3653" s="4" t="s">
        <v>5969</v>
      </c>
      <c r="I3653" s="4" t="s">
        <v>175</v>
      </c>
      <c r="J3653" s="4">
        <v>26.1</v>
      </c>
      <c r="K3653" s="4"/>
    </row>
    <row r="3654" spans="1:11">
      <c r="A3654" s="4" t="s">
        <v>6055</v>
      </c>
      <c r="B3654" s="4">
        <v>2012</v>
      </c>
      <c r="C3654" s="24">
        <v>40853</v>
      </c>
      <c r="D3654" s="4" t="s">
        <v>5879</v>
      </c>
      <c r="E3654" s="4" t="s">
        <v>595</v>
      </c>
      <c r="F3654" s="4">
        <v>3</v>
      </c>
      <c r="G3654" s="4">
        <v>2</v>
      </c>
      <c r="H3654" s="4" t="s">
        <v>6005</v>
      </c>
      <c r="I3654" s="4" t="s">
        <v>6042</v>
      </c>
      <c r="J3654" s="4">
        <v>24.7</v>
      </c>
      <c r="K3654" s="4"/>
    </row>
    <row r="3655" spans="1:11">
      <c r="A3655" s="4" t="s">
        <v>6055</v>
      </c>
      <c r="B3655" s="4">
        <v>2012</v>
      </c>
      <c r="C3655" s="24">
        <v>40853</v>
      </c>
      <c r="D3655" s="4" t="s">
        <v>5879</v>
      </c>
      <c r="E3655" s="4" t="s">
        <v>595</v>
      </c>
      <c r="F3655" s="4">
        <v>3</v>
      </c>
      <c r="G3655" s="4">
        <v>3</v>
      </c>
      <c r="H3655" s="4" t="s">
        <v>6033</v>
      </c>
      <c r="I3655" s="4" t="s">
        <v>6007</v>
      </c>
      <c r="J3655" s="4"/>
      <c r="K3655" s="4"/>
    </row>
    <row r="3656" spans="1:11">
      <c r="A3656" s="4" t="s">
        <v>6055</v>
      </c>
      <c r="B3656" s="4">
        <v>2012</v>
      </c>
      <c r="C3656" s="24">
        <v>40853</v>
      </c>
      <c r="D3656" s="4" t="s">
        <v>5879</v>
      </c>
      <c r="E3656" s="4" t="s">
        <v>595</v>
      </c>
      <c r="F3656" s="4">
        <v>3</v>
      </c>
      <c r="G3656" s="4">
        <v>4</v>
      </c>
      <c r="H3656" s="4" t="s">
        <v>6041</v>
      </c>
      <c r="I3656" s="4" t="s">
        <v>5994</v>
      </c>
      <c r="J3656" s="4"/>
      <c r="K3656" s="4"/>
    </row>
    <row r="3657" spans="1:11">
      <c r="A3657" s="4" t="s">
        <v>6055</v>
      </c>
      <c r="B3657" s="4">
        <v>2012</v>
      </c>
      <c r="C3657" s="24">
        <v>40853</v>
      </c>
      <c r="D3657" s="4" t="s">
        <v>5879</v>
      </c>
      <c r="E3657" s="4" t="s">
        <v>595</v>
      </c>
      <c r="F3657" s="4">
        <v>3</v>
      </c>
      <c r="G3657" s="4">
        <v>5</v>
      </c>
      <c r="H3657" s="4" t="s">
        <v>60</v>
      </c>
      <c r="I3657" s="4" t="s">
        <v>61</v>
      </c>
      <c r="J3657" s="4">
        <v>23.3</v>
      </c>
      <c r="K3657" s="4"/>
    </row>
    <row r="3658" spans="1:11">
      <c r="A3658" s="4" t="s">
        <v>6055</v>
      </c>
      <c r="B3658" s="4">
        <v>2012</v>
      </c>
      <c r="C3658" s="24">
        <v>40853</v>
      </c>
      <c r="D3658" s="4" t="s">
        <v>5879</v>
      </c>
      <c r="E3658" s="4" t="s">
        <v>595</v>
      </c>
      <c r="F3658" s="4">
        <v>3</v>
      </c>
      <c r="G3658" s="4">
        <v>6</v>
      </c>
      <c r="H3658" s="4" t="s">
        <v>137</v>
      </c>
      <c r="I3658" s="4" t="s">
        <v>38</v>
      </c>
      <c r="J3658" s="4">
        <v>20.8</v>
      </c>
      <c r="K3658" s="4"/>
    </row>
    <row r="3659" spans="1:11">
      <c r="A3659" s="4" t="s">
        <v>6055</v>
      </c>
      <c r="B3659" s="4">
        <v>2012</v>
      </c>
      <c r="C3659" s="24">
        <v>40853</v>
      </c>
      <c r="D3659" s="4" t="s">
        <v>5879</v>
      </c>
      <c r="E3659" s="4" t="s">
        <v>595</v>
      </c>
      <c r="F3659" s="4">
        <v>4</v>
      </c>
      <c r="G3659" s="4">
        <v>1</v>
      </c>
      <c r="H3659" s="4" t="s">
        <v>5961</v>
      </c>
      <c r="I3659" s="4" t="s">
        <v>36</v>
      </c>
      <c r="J3659" s="4">
        <v>28.1</v>
      </c>
      <c r="K3659" s="4"/>
    </row>
    <row r="3660" spans="1:11">
      <c r="A3660" s="4" t="s">
        <v>6055</v>
      </c>
      <c r="B3660" s="4">
        <v>2012</v>
      </c>
      <c r="C3660" s="24">
        <v>40853</v>
      </c>
      <c r="D3660" s="4" t="s">
        <v>5879</v>
      </c>
      <c r="E3660" s="4" t="s">
        <v>595</v>
      </c>
      <c r="F3660" s="4">
        <v>4</v>
      </c>
      <c r="G3660" s="4">
        <v>2</v>
      </c>
      <c r="H3660" s="4" t="s">
        <v>150</v>
      </c>
      <c r="I3660" s="4" t="s">
        <v>31</v>
      </c>
      <c r="J3660" s="4">
        <v>23.3</v>
      </c>
      <c r="K3660" s="4"/>
    </row>
    <row r="3661" spans="1:11">
      <c r="A3661" s="4" t="s">
        <v>6055</v>
      </c>
      <c r="B3661" s="4">
        <v>2012</v>
      </c>
      <c r="C3661" s="24">
        <v>40853</v>
      </c>
      <c r="D3661" s="4" t="s">
        <v>5879</v>
      </c>
      <c r="E3661" s="4" t="s">
        <v>595</v>
      </c>
      <c r="F3661" s="4">
        <v>4</v>
      </c>
      <c r="G3661" s="4">
        <v>3</v>
      </c>
      <c r="H3661" s="4" t="s">
        <v>167</v>
      </c>
      <c r="I3661" s="4" t="s">
        <v>121</v>
      </c>
      <c r="J3661" s="4">
        <v>18.899999999999999</v>
      </c>
      <c r="K3661" s="4"/>
    </row>
    <row r="3662" spans="1:11">
      <c r="A3662" s="4" t="s">
        <v>6055</v>
      </c>
      <c r="B3662" s="4">
        <v>2012</v>
      </c>
      <c r="C3662" s="24">
        <v>40853</v>
      </c>
      <c r="D3662" s="4" t="s">
        <v>5879</v>
      </c>
      <c r="E3662" s="4" t="s">
        <v>595</v>
      </c>
      <c r="F3662" s="4">
        <v>4</v>
      </c>
      <c r="G3662" s="4">
        <v>4</v>
      </c>
      <c r="H3662" s="4" t="s">
        <v>157</v>
      </c>
      <c r="I3662" s="4" t="s">
        <v>38</v>
      </c>
      <c r="J3662" s="4">
        <v>20.9</v>
      </c>
      <c r="K3662" s="4"/>
    </row>
    <row r="3663" spans="1:11">
      <c r="A3663" s="4" t="s">
        <v>6055</v>
      </c>
      <c r="B3663" s="4">
        <v>2012</v>
      </c>
      <c r="C3663" s="24">
        <v>40853</v>
      </c>
      <c r="D3663" s="4" t="s">
        <v>5879</v>
      </c>
      <c r="E3663" s="4" t="s">
        <v>595</v>
      </c>
      <c r="F3663" s="4">
        <v>4</v>
      </c>
      <c r="G3663" s="4">
        <v>5</v>
      </c>
      <c r="H3663" s="4" t="s">
        <v>6028</v>
      </c>
      <c r="I3663" s="4" t="s">
        <v>5998</v>
      </c>
      <c r="J3663" s="4">
        <v>27.3</v>
      </c>
      <c r="K3663" s="4"/>
    </row>
    <row r="3664" spans="1:11">
      <c r="A3664" s="4" t="s">
        <v>6055</v>
      </c>
      <c r="B3664" s="4">
        <v>2012</v>
      </c>
      <c r="C3664" s="24">
        <v>40853</v>
      </c>
      <c r="D3664" s="4" t="s">
        <v>5879</v>
      </c>
      <c r="E3664" s="4" t="s">
        <v>595</v>
      </c>
      <c r="F3664" s="4">
        <v>4</v>
      </c>
      <c r="G3664" s="4">
        <v>6</v>
      </c>
      <c r="H3664" s="4" t="s">
        <v>80</v>
      </c>
      <c r="I3664" s="4" t="s">
        <v>65</v>
      </c>
      <c r="J3664" s="4">
        <v>24.5</v>
      </c>
      <c r="K3664" s="4"/>
    </row>
    <row r="3665" spans="1:11">
      <c r="A3665" s="4" t="s">
        <v>6055</v>
      </c>
      <c r="B3665" s="4">
        <v>2012</v>
      </c>
      <c r="C3665" s="24">
        <v>40853</v>
      </c>
      <c r="D3665" s="4" t="s">
        <v>5879</v>
      </c>
      <c r="E3665" s="4" t="s">
        <v>595</v>
      </c>
      <c r="F3665" s="4">
        <v>5</v>
      </c>
      <c r="G3665" s="4">
        <v>1</v>
      </c>
      <c r="H3665" s="4" t="s">
        <v>5930</v>
      </c>
      <c r="I3665" s="4" t="s">
        <v>15</v>
      </c>
      <c r="J3665" s="4">
        <v>21</v>
      </c>
      <c r="K3665" s="4"/>
    </row>
    <row r="3666" spans="1:11">
      <c r="A3666" s="4" t="s">
        <v>6055</v>
      </c>
      <c r="B3666" s="4">
        <v>2012</v>
      </c>
      <c r="C3666" s="24">
        <v>40853</v>
      </c>
      <c r="D3666" s="4" t="s">
        <v>5879</v>
      </c>
      <c r="E3666" s="4" t="s">
        <v>595</v>
      </c>
      <c r="F3666" s="4">
        <v>5</v>
      </c>
      <c r="G3666" s="4">
        <v>2</v>
      </c>
      <c r="H3666" s="4" t="s">
        <v>5882</v>
      </c>
      <c r="I3666" s="4" t="s">
        <v>123</v>
      </c>
      <c r="J3666" s="4">
        <v>28.9</v>
      </c>
      <c r="K3666" s="4"/>
    </row>
    <row r="3667" spans="1:11">
      <c r="A3667" s="4" t="s">
        <v>6055</v>
      </c>
      <c r="B3667" s="4">
        <v>2012</v>
      </c>
      <c r="C3667" s="24">
        <v>40853</v>
      </c>
      <c r="D3667" s="4" t="s">
        <v>5879</v>
      </c>
      <c r="E3667" s="4" t="s">
        <v>595</v>
      </c>
      <c r="F3667" s="4">
        <v>5</v>
      </c>
      <c r="G3667" s="4">
        <v>3</v>
      </c>
      <c r="H3667" s="4" t="s">
        <v>6020</v>
      </c>
      <c r="I3667" s="4" t="s">
        <v>5998</v>
      </c>
      <c r="J3667" s="4">
        <v>31.5</v>
      </c>
      <c r="K3667" s="4"/>
    </row>
    <row r="3668" spans="1:11">
      <c r="A3668" s="4" t="s">
        <v>6055</v>
      </c>
      <c r="B3668" s="4">
        <v>2012</v>
      </c>
      <c r="C3668" s="24">
        <v>40853</v>
      </c>
      <c r="D3668" s="4" t="s">
        <v>5879</v>
      </c>
      <c r="E3668" s="4" t="s">
        <v>595</v>
      </c>
      <c r="F3668" s="4">
        <v>5</v>
      </c>
      <c r="G3668" s="4">
        <v>4</v>
      </c>
      <c r="H3668" s="4" t="s">
        <v>6044</v>
      </c>
      <c r="I3668" s="4" t="s">
        <v>5986</v>
      </c>
      <c r="J3668" s="4">
        <v>23.5</v>
      </c>
      <c r="K3668" s="4"/>
    </row>
    <row r="3669" spans="1:11">
      <c r="A3669" s="4" t="s">
        <v>6055</v>
      </c>
      <c r="B3669" s="4">
        <v>2012</v>
      </c>
      <c r="C3669" s="24">
        <v>40853</v>
      </c>
      <c r="D3669" s="4" t="s">
        <v>5879</v>
      </c>
      <c r="E3669" s="4" t="s">
        <v>595</v>
      </c>
      <c r="F3669" s="4">
        <v>5</v>
      </c>
      <c r="G3669" s="4">
        <v>5</v>
      </c>
      <c r="H3669" s="4" t="s">
        <v>5931</v>
      </c>
      <c r="I3669" s="4" t="s">
        <v>40</v>
      </c>
      <c r="J3669" s="4">
        <v>20.8</v>
      </c>
      <c r="K3669" s="4"/>
    </row>
    <row r="3670" spans="1:11">
      <c r="A3670" s="4" t="s">
        <v>6055</v>
      </c>
      <c r="B3670" s="4">
        <v>2012</v>
      </c>
      <c r="C3670" s="24">
        <v>40853</v>
      </c>
      <c r="D3670" s="4" t="s">
        <v>5879</v>
      </c>
      <c r="E3670" s="4" t="s">
        <v>595</v>
      </c>
      <c r="F3670" s="4">
        <v>5</v>
      </c>
      <c r="G3670" s="4">
        <v>6</v>
      </c>
      <c r="H3670" s="4" t="s">
        <v>6043</v>
      </c>
      <c r="I3670" s="4" t="s">
        <v>175</v>
      </c>
      <c r="J3670" s="4">
        <v>23.1</v>
      </c>
      <c r="K3670" s="4"/>
    </row>
    <row r="3671" spans="1:11">
      <c r="A3671" s="4" t="s">
        <v>6055</v>
      </c>
      <c r="B3671" s="4">
        <v>2012</v>
      </c>
      <c r="C3671" s="24">
        <v>40853</v>
      </c>
      <c r="D3671" s="4" t="s">
        <v>5879</v>
      </c>
      <c r="E3671" s="4" t="s">
        <v>595</v>
      </c>
      <c r="F3671" s="4">
        <v>6</v>
      </c>
      <c r="G3671" s="4">
        <v>1</v>
      </c>
      <c r="H3671" s="4" t="s">
        <v>6029</v>
      </c>
      <c r="I3671" s="4" t="s">
        <v>5965</v>
      </c>
      <c r="J3671" s="4">
        <v>28.1</v>
      </c>
      <c r="K3671" s="4"/>
    </row>
    <row r="3672" spans="1:11">
      <c r="A3672" s="4" t="s">
        <v>6055</v>
      </c>
      <c r="B3672" s="4">
        <v>2012</v>
      </c>
      <c r="C3672" s="24">
        <v>40853</v>
      </c>
      <c r="D3672" s="4" t="s">
        <v>5879</v>
      </c>
      <c r="E3672" s="4" t="s">
        <v>595</v>
      </c>
      <c r="F3672" s="4">
        <v>6</v>
      </c>
      <c r="G3672" s="4">
        <v>2</v>
      </c>
      <c r="H3672" s="4" t="s">
        <v>5977</v>
      </c>
      <c r="I3672" s="4" t="s">
        <v>5978</v>
      </c>
      <c r="J3672" s="4">
        <v>21</v>
      </c>
      <c r="K3672" s="4"/>
    </row>
    <row r="3673" spans="1:11">
      <c r="A3673" s="4" t="s">
        <v>6055</v>
      </c>
      <c r="B3673" s="4">
        <v>2012</v>
      </c>
      <c r="C3673" s="24">
        <v>40853</v>
      </c>
      <c r="D3673" s="4" t="s">
        <v>5879</v>
      </c>
      <c r="E3673" s="4" t="s">
        <v>595</v>
      </c>
      <c r="F3673" s="4">
        <v>6</v>
      </c>
      <c r="G3673" s="4">
        <v>3</v>
      </c>
      <c r="H3673" s="4" t="s">
        <v>5963</v>
      </c>
      <c r="I3673" s="4" t="s">
        <v>5949</v>
      </c>
      <c r="J3673" s="4">
        <v>22.7</v>
      </c>
      <c r="K3673" s="4"/>
    </row>
    <row r="3674" spans="1:11">
      <c r="A3674" s="4" t="s">
        <v>6055</v>
      </c>
      <c r="B3674" s="4">
        <v>2012</v>
      </c>
      <c r="C3674" s="24">
        <v>40853</v>
      </c>
      <c r="D3674" s="4" t="s">
        <v>5879</v>
      </c>
      <c r="E3674" s="4" t="s">
        <v>595</v>
      </c>
      <c r="F3674" s="4">
        <v>6</v>
      </c>
      <c r="G3674" s="4">
        <v>4</v>
      </c>
      <c r="H3674" s="4" t="s">
        <v>6057</v>
      </c>
      <c r="I3674" s="4" t="s">
        <v>21</v>
      </c>
      <c r="J3674" s="4">
        <v>23.5</v>
      </c>
      <c r="K3674" s="4"/>
    </row>
    <row r="3675" spans="1:11">
      <c r="A3675" s="4" t="s">
        <v>6055</v>
      </c>
      <c r="B3675" s="4">
        <v>2012</v>
      </c>
      <c r="C3675" s="24">
        <v>40853</v>
      </c>
      <c r="D3675" s="4" t="s">
        <v>5879</v>
      </c>
      <c r="E3675" s="4" t="s">
        <v>595</v>
      </c>
      <c r="F3675" s="4">
        <v>6</v>
      </c>
      <c r="G3675" s="4">
        <v>5</v>
      </c>
      <c r="H3675" s="4" t="s">
        <v>6025</v>
      </c>
      <c r="I3675" s="4" t="s">
        <v>6026</v>
      </c>
      <c r="J3675" s="4"/>
      <c r="K3675" s="4"/>
    </row>
    <row r="3676" spans="1:11">
      <c r="A3676" s="4" t="s">
        <v>6055</v>
      </c>
      <c r="B3676" s="4">
        <v>2012</v>
      </c>
      <c r="C3676" s="24">
        <v>40853</v>
      </c>
      <c r="D3676" s="4" t="s">
        <v>5879</v>
      </c>
      <c r="E3676" s="4" t="s">
        <v>595</v>
      </c>
      <c r="F3676" s="4">
        <v>6</v>
      </c>
      <c r="G3676" s="4">
        <v>6</v>
      </c>
      <c r="H3676" s="4" t="s">
        <v>6051</v>
      </c>
      <c r="I3676" s="4" t="s">
        <v>6052</v>
      </c>
      <c r="J3676" s="4">
        <v>24.3</v>
      </c>
      <c r="K3676" s="4"/>
    </row>
    <row r="3677" spans="1:11">
      <c r="A3677" s="4" t="s">
        <v>6055</v>
      </c>
      <c r="B3677" s="4">
        <v>2012</v>
      </c>
      <c r="C3677" s="24">
        <v>40853</v>
      </c>
      <c r="D3677" s="4" t="s">
        <v>5879</v>
      </c>
      <c r="E3677" s="4" t="s">
        <v>5868</v>
      </c>
      <c r="F3677" s="4">
        <v>1</v>
      </c>
      <c r="G3677" s="4">
        <v>1</v>
      </c>
      <c r="H3677" s="4" t="s">
        <v>6028</v>
      </c>
      <c r="I3677" s="4" t="s">
        <v>5998</v>
      </c>
      <c r="J3677" s="4">
        <v>27.3</v>
      </c>
      <c r="K3677" s="4"/>
    </row>
    <row r="3678" spans="1:11">
      <c r="A3678" s="4" t="s">
        <v>6055</v>
      </c>
      <c r="B3678" s="4">
        <v>2012</v>
      </c>
      <c r="C3678" s="24">
        <v>40853</v>
      </c>
      <c r="D3678" s="4" t="s">
        <v>5879</v>
      </c>
      <c r="E3678" s="4" t="s">
        <v>5868</v>
      </c>
      <c r="F3678" s="4">
        <v>1</v>
      </c>
      <c r="G3678" s="4">
        <v>2</v>
      </c>
      <c r="H3678" s="4" t="s">
        <v>5963</v>
      </c>
      <c r="I3678" s="4" t="s">
        <v>5949</v>
      </c>
      <c r="J3678" s="4">
        <v>22.7</v>
      </c>
      <c r="K3678" s="4"/>
    </row>
    <row r="3679" spans="1:11">
      <c r="A3679" s="4" t="s">
        <v>6055</v>
      </c>
      <c r="B3679" s="4">
        <v>2012</v>
      </c>
      <c r="C3679" s="24">
        <v>40853</v>
      </c>
      <c r="D3679" s="4" t="s">
        <v>5879</v>
      </c>
      <c r="E3679" s="4" t="s">
        <v>5868</v>
      </c>
      <c r="F3679" s="4">
        <v>1</v>
      </c>
      <c r="G3679" s="4">
        <v>3</v>
      </c>
      <c r="H3679" s="4" t="s">
        <v>5987</v>
      </c>
      <c r="I3679" s="4" t="s">
        <v>31</v>
      </c>
      <c r="J3679" s="4">
        <v>21.5</v>
      </c>
      <c r="K3679" s="4"/>
    </row>
    <row r="3680" spans="1:11">
      <c r="A3680" s="4" t="s">
        <v>6055</v>
      </c>
      <c r="B3680" s="4">
        <v>2012</v>
      </c>
      <c r="C3680" s="24">
        <v>40853</v>
      </c>
      <c r="D3680" s="4" t="s">
        <v>5879</v>
      </c>
      <c r="E3680" s="4" t="s">
        <v>5868</v>
      </c>
      <c r="F3680" s="4">
        <v>1</v>
      </c>
      <c r="G3680" s="4">
        <v>4</v>
      </c>
      <c r="H3680" s="4" t="s">
        <v>6044</v>
      </c>
      <c r="I3680" s="4" t="s">
        <v>5986</v>
      </c>
      <c r="J3680" s="4">
        <v>23.5</v>
      </c>
      <c r="K3680" s="4"/>
    </row>
    <row r="3681" spans="1:11">
      <c r="A3681" s="4" t="s">
        <v>6055</v>
      </c>
      <c r="B3681" s="4">
        <v>2012</v>
      </c>
      <c r="C3681" s="24">
        <v>40853</v>
      </c>
      <c r="D3681" s="4" t="s">
        <v>5879</v>
      </c>
      <c r="E3681" s="4" t="s">
        <v>5868</v>
      </c>
      <c r="F3681" s="4">
        <v>1</v>
      </c>
      <c r="G3681" s="4">
        <v>5</v>
      </c>
      <c r="H3681" s="4" t="s">
        <v>137</v>
      </c>
      <c r="I3681" s="4" t="s">
        <v>38</v>
      </c>
      <c r="J3681" s="4">
        <v>20.8</v>
      </c>
      <c r="K3681" s="4"/>
    </row>
    <row r="3682" spans="1:11">
      <c r="A3682" s="4" t="s">
        <v>6055</v>
      </c>
      <c r="B3682" s="4">
        <v>2012</v>
      </c>
      <c r="C3682" s="24">
        <v>40853</v>
      </c>
      <c r="D3682" s="4" t="s">
        <v>5879</v>
      </c>
      <c r="E3682" s="4" t="s">
        <v>5868</v>
      </c>
      <c r="F3682" s="4">
        <v>2</v>
      </c>
      <c r="G3682" s="4">
        <v>1</v>
      </c>
      <c r="H3682" s="4" t="s">
        <v>5966</v>
      </c>
      <c r="I3682" s="4" t="s">
        <v>25</v>
      </c>
      <c r="J3682" s="4">
        <v>19.899999999999999</v>
      </c>
      <c r="K3682" s="4"/>
    </row>
    <row r="3683" spans="1:11">
      <c r="A3683" s="4" t="s">
        <v>6055</v>
      </c>
      <c r="B3683" s="4">
        <v>2012</v>
      </c>
      <c r="C3683" s="24">
        <v>40853</v>
      </c>
      <c r="D3683" s="4" t="s">
        <v>5879</v>
      </c>
      <c r="E3683" s="4" t="s">
        <v>5868</v>
      </c>
      <c r="F3683" s="4">
        <v>2</v>
      </c>
      <c r="G3683" s="4">
        <v>2</v>
      </c>
      <c r="H3683" s="4" t="s">
        <v>6020</v>
      </c>
      <c r="I3683" s="4" t="s">
        <v>5998</v>
      </c>
      <c r="J3683" s="4">
        <v>31.5</v>
      </c>
      <c r="K3683" s="4"/>
    </row>
    <row r="3684" spans="1:11">
      <c r="A3684" s="4" t="s">
        <v>6055</v>
      </c>
      <c r="B3684" s="4">
        <v>2012</v>
      </c>
      <c r="C3684" s="24">
        <v>40853</v>
      </c>
      <c r="D3684" s="4" t="s">
        <v>5879</v>
      </c>
      <c r="E3684" s="4" t="s">
        <v>5868</v>
      </c>
      <c r="F3684" s="4">
        <v>2</v>
      </c>
      <c r="G3684" s="4">
        <v>3</v>
      </c>
      <c r="H3684" s="4" t="s">
        <v>111</v>
      </c>
      <c r="I3684" s="4" t="s">
        <v>121</v>
      </c>
      <c r="J3684" s="4">
        <v>18.7</v>
      </c>
      <c r="K3684" s="4"/>
    </row>
    <row r="3685" spans="1:11">
      <c r="A3685" s="4" t="s">
        <v>6055</v>
      </c>
      <c r="B3685" s="4">
        <v>2012</v>
      </c>
      <c r="C3685" s="24">
        <v>40853</v>
      </c>
      <c r="D3685" s="4" t="s">
        <v>5879</v>
      </c>
      <c r="E3685" s="4" t="s">
        <v>5868</v>
      </c>
      <c r="F3685" s="4">
        <v>2</v>
      </c>
      <c r="G3685" s="4">
        <v>4</v>
      </c>
      <c r="H3685" s="4" t="s">
        <v>6049</v>
      </c>
      <c r="I3685" s="4" t="s">
        <v>6050</v>
      </c>
      <c r="J3685" s="4">
        <v>26.2</v>
      </c>
      <c r="K3685" s="4"/>
    </row>
    <row r="3686" spans="1:11">
      <c r="A3686" s="4" t="s">
        <v>6055</v>
      </c>
      <c r="B3686" s="4">
        <v>2012</v>
      </c>
      <c r="C3686" s="24">
        <v>40853</v>
      </c>
      <c r="D3686" s="4" t="s">
        <v>5879</v>
      </c>
      <c r="E3686" s="4" t="s">
        <v>5868</v>
      </c>
      <c r="F3686" s="4">
        <v>2</v>
      </c>
      <c r="G3686" s="4">
        <v>5</v>
      </c>
      <c r="H3686" s="4" t="s">
        <v>60</v>
      </c>
      <c r="I3686" s="4" t="s">
        <v>61</v>
      </c>
      <c r="J3686" s="4">
        <v>23.3</v>
      </c>
      <c r="K3686" s="4"/>
    </row>
    <row r="3687" spans="1:11">
      <c r="A3687" s="4" t="s">
        <v>6055</v>
      </c>
      <c r="B3687" s="4">
        <v>2012</v>
      </c>
      <c r="C3687" s="24">
        <v>40853</v>
      </c>
      <c r="D3687" s="4" t="s">
        <v>5879</v>
      </c>
      <c r="E3687" s="4" t="s">
        <v>5868</v>
      </c>
      <c r="F3687" s="4">
        <v>3</v>
      </c>
      <c r="G3687" s="4">
        <v>1</v>
      </c>
      <c r="H3687" s="4" t="s">
        <v>6005</v>
      </c>
      <c r="I3687" s="4" t="s">
        <v>6042</v>
      </c>
      <c r="J3687" s="4">
        <v>24.7</v>
      </c>
      <c r="K3687" s="4"/>
    </row>
    <row r="3688" spans="1:11">
      <c r="A3688" s="4" t="s">
        <v>6055</v>
      </c>
      <c r="B3688" s="4">
        <v>2012</v>
      </c>
      <c r="C3688" s="24">
        <v>40853</v>
      </c>
      <c r="D3688" s="4" t="s">
        <v>5879</v>
      </c>
      <c r="E3688" s="4" t="s">
        <v>5868</v>
      </c>
      <c r="F3688" s="4">
        <v>3</v>
      </c>
      <c r="G3688" s="4">
        <v>2</v>
      </c>
      <c r="H3688" s="4" t="s">
        <v>6041</v>
      </c>
      <c r="I3688" s="4" t="s">
        <v>5994</v>
      </c>
      <c r="J3688" s="4"/>
      <c r="K3688" s="4"/>
    </row>
    <row r="3689" spans="1:11">
      <c r="A3689" s="4" t="s">
        <v>6055</v>
      </c>
      <c r="B3689" s="4">
        <v>2012</v>
      </c>
      <c r="C3689" s="24">
        <v>40853</v>
      </c>
      <c r="D3689" s="4" t="s">
        <v>5879</v>
      </c>
      <c r="E3689" s="4" t="s">
        <v>5868</v>
      </c>
      <c r="F3689" s="4">
        <v>3</v>
      </c>
      <c r="G3689" s="4">
        <v>3</v>
      </c>
      <c r="H3689" s="4" t="s">
        <v>157</v>
      </c>
      <c r="I3689" s="4" t="s">
        <v>38</v>
      </c>
      <c r="J3689" s="4">
        <v>20.9</v>
      </c>
      <c r="K3689" s="4"/>
    </row>
    <row r="3690" spans="1:11">
      <c r="A3690" s="4" t="s">
        <v>6055</v>
      </c>
      <c r="B3690" s="4">
        <v>2012</v>
      </c>
      <c r="C3690" s="24">
        <v>40853</v>
      </c>
      <c r="D3690" s="4" t="s">
        <v>5879</v>
      </c>
      <c r="E3690" s="4" t="s">
        <v>5868</v>
      </c>
      <c r="F3690" s="4">
        <v>3</v>
      </c>
      <c r="G3690" s="4">
        <v>4</v>
      </c>
      <c r="H3690" s="4" t="s">
        <v>6056</v>
      </c>
      <c r="I3690" s="4" t="s">
        <v>53</v>
      </c>
      <c r="J3690" s="4">
        <v>19.399999999999999</v>
      </c>
      <c r="K3690" s="4"/>
    </row>
    <row r="3691" spans="1:11">
      <c r="A3691" s="4" t="s">
        <v>6055</v>
      </c>
      <c r="B3691" s="4">
        <v>2012</v>
      </c>
      <c r="C3691" s="24">
        <v>40853</v>
      </c>
      <c r="D3691" s="4" t="s">
        <v>5879</v>
      </c>
      <c r="E3691" s="4" t="s">
        <v>5868</v>
      </c>
      <c r="F3691" s="4">
        <v>3</v>
      </c>
      <c r="G3691" s="4">
        <v>5</v>
      </c>
      <c r="H3691" s="4" t="s">
        <v>6013</v>
      </c>
      <c r="I3691" s="4" t="s">
        <v>40</v>
      </c>
      <c r="J3691" s="4">
        <v>25.8</v>
      </c>
      <c r="K3691" s="4"/>
    </row>
    <row r="3692" spans="1:11">
      <c r="A3692" s="4" t="s">
        <v>6055</v>
      </c>
      <c r="B3692" s="4">
        <v>2012</v>
      </c>
      <c r="C3692" s="24">
        <v>40853</v>
      </c>
      <c r="D3692" s="4" t="s">
        <v>5879</v>
      </c>
      <c r="E3692" s="4" t="s">
        <v>5868</v>
      </c>
      <c r="F3692" s="4">
        <v>4</v>
      </c>
      <c r="G3692" s="4">
        <v>1</v>
      </c>
      <c r="H3692" s="4" t="s">
        <v>150</v>
      </c>
      <c r="I3692" s="4" t="s">
        <v>31</v>
      </c>
      <c r="J3692" s="4">
        <v>23.3</v>
      </c>
      <c r="K3692" s="4"/>
    </row>
    <row r="3693" spans="1:11">
      <c r="A3693" s="4" t="s">
        <v>6055</v>
      </c>
      <c r="B3693" s="4">
        <v>2012</v>
      </c>
      <c r="C3693" s="24">
        <v>40853</v>
      </c>
      <c r="D3693" s="4" t="s">
        <v>5879</v>
      </c>
      <c r="E3693" s="4" t="s">
        <v>5868</v>
      </c>
      <c r="F3693" s="4">
        <v>4</v>
      </c>
      <c r="G3693" s="4">
        <v>2</v>
      </c>
      <c r="H3693" s="4" t="s">
        <v>5917</v>
      </c>
      <c r="I3693" s="4" t="s">
        <v>17</v>
      </c>
      <c r="J3693" s="4">
        <v>23.6</v>
      </c>
      <c r="K3693" s="4"/>
    </row>
    <row r="3694" spans="1:11">
      <c r="A3694" s="4" t="s">
        <v>6055</v>
      </c>
      <c r="B3694" s="4">
        <v>2012</v>
      </c>
      <c r="C3694" s="24">
        <v>40853</v>
      </c>
      <c r="D3694" s="4" t="s">
        <v>5879</v>
      </c>
      <c r="E3694" s="4" t="s">
        <v>5868</v>
      </c>
      <c r="F3694" s="4">
        <v>4</v>
      </c>
      <c r="G3694" s="4">
        <v>3</v>
      </c>
      <c r="H3694" s="4" t="s">
        <v>5952</v>
      </c>
      <c r="I3694" s="4" t="s">
        <v>67</v>
      </c>
      <c r="J3694" s="4">
        <v>22.1</v>
      </c>
      <c r="K3694" s="4"/>
    </row>
    <row r="3695" spans="1:11">
      <c r="A3695" s="4" t="s">
        <v>6055</v>
      </c>
      <c r="B3695" s="4">
        <v>2012</v>
      </c>
      <c r="C3695" s="24">
        <v>40853</v>
      </c>
      <c r="D3695" s="4" t="s">
        <v>5879</v>
      </c>
      <c r="E3695" s="4" t="s">
        <v>5868</v>
      </c>
      <c r="F3695" s="4">
        <v>4</v>
      </c>
      <c r="G3695" s="4">
        <v>4</v>
      </c>
      <c r="H3695" s="4" t="s">
        <v>6033</v>
      </c>
      <c r="I3695" s="4" t="s">
        <v>6007</v>
      </c>
      <c r="J3695" s="4"/>
      <c r="K3695" s="4"/>
    </row>
    <row r="3696" spans="1:11">
      <c r="A3696" s="4" t="s">
        <v>6055</v>
      </c>
      <c r="B3696" s="4">
        <v>2012</v>
      </c>
      <c r="C3696" s="24">
        <v>40853</v>
      </c>
      <c r="D3696" s="4" t="s">
        <v>5879</v>
      </c>
      <c r="E3696" s="4" t="s">
        <v>5868</v>
      </c>
      <c r="F3696" s="4">
        <v>4</v>
      </c>
      <c r="G3696" s="4">
        <v>5</v>
      </c>
      <c r="H3696" s="4" t="s">
        <v>6051</v>
      </c>
      <c r="I3696" s="4" t="s">
        <v>6052</v>
      </c>
      <c r="J3696" s="4">
        <v>24.3</v>
      </c>
      <c r="K3696" s="4"/>
    </row>
    <row r="3697" spans="1:11">
      <c r="A3697" s="4" t="s">
        <v>6055</v>
      </c>
      <c r="B3697" s="4">
        <v>2012</v>
      </c>
      <c r="C3697" s="24">
        <v>40853</v>
      </c>
      <c r="D3697" s="4" t="s">
        <v>5879</v>
      </c>
      <c r="E3697" s="4" t="s">
        <v>5868</v>
      </c>
      <c r="F3697" s="4">
        <v>5</v>
      </c>
      <c r="G3697" s="4">
        <v>1</v>
      </c>
      <c r="H3697" s="4" t="s">
        <v>5882</v>
      </c>
      <c r="I3697" s="4" t="s">
        <v>123</v>
      </c>
      <c r="J3697" s="4">
        <v>28.9</v>
      </c>
      <c r="K3697" s="4"/>
    </row>
    <row r="3698" spans="1:11">
      <c r="A3698" s="4" t="s">
        <v>6055</v>
      </c>
      <c r="B3698" s="4">
        <v>2012</v>
      </c>
      <c r="C3698" s="24">
        <v>40853</v>
      </c>
      <c r="D3698" s="4" t="s">
        <v>5879</v>
      </c>
      <c r="E3698" s="4" t="s">
        <v>5868</v>
      </c>
      <c r="F3698" s="4">
        <v>5</v>
      </c>
      <c r="G3698" s="4">
        <v>2</v>
      </c>
      <c r="H3698" s="4" t="s">
        <v>142</v>
      </c>
      <c r="I3698" s="4" t="s">
        <v>61</v>
      </c>
      <c r="J3698" s="4">
        <v>19.399999999999999</v>
      </c>
      <c r="K3698" s="4"/>
    </row>
    <row r="3699" spans="1:11">
      <c r="A3699" s="4" t="s">
        <v>6055</v>
      </c>
      <c r="B3699" s="4">
        <v>2012</v>
      </c>
      <c r="C3699" s="24">
        <v>40853</v>
      </c>
      <c r="D3699" s="4" t="s">
        <v>5879</v>
      </c>
      <c r="E3699" s="4" t="s">
        <v>5868</v>
      </c>
      <c r="F3699" s="4">
        <v>5</v>
      </c>
      <c r="G3699" s="4">
        <v>3</v>
      </c>
      <c r="H3699" s="4" t="s">
        <v>6006</v>
      </c>
      <c r="I3699" s="4" t="s">
        <v>6007</v>
      </c>
      <c r="J3699" s="4">
        <v>19.7</v>
      </c>
      <c r="K3699" s="4"/>
    </row>
    <row r="3700" spans="1:11">
      <c r="A3700" s="4" t="s">
        <v>6055</v>
      </c>
      <c r="B3700" s="4">
        <v>2012</v>
      </c>
      <c r="C3700" s="24">
        <v>40853</v>
      </c>
      <c r="D3700" s="4" t="s">
        <v>5879</v>
      </c>
      <c r="E3700" s="4" t="s">
        <v>5868</v>
      </c>
      <c r="F3700" s="4">
        <v>5</v>
      </c>
      <c r="G3700" s="4">
        <v>4</v>
      </c>
      <c r="H3700" s="4" t="s">
        <v>6025</v>
      </c>
      <c r="I3700" s="4" t="s">
        <v>6026</v>
      </c>
      <c r="J3700" s="4"/>
      <c r="K3700" s="4"/>
    </row>
    <row r="3701" spans="1:11">
      <c r="A3701" s="4" t="s">
        <v>6055</v>
      </c>
      <c r="B3701" s="4">
        <v>2012</v>
      </c>
      <c r="C3701" s="24">
        <v>40853</v>
      </c>
      <c r="D3701" s="4" t="s">
        <v>5879</v>
      </c>
      <c r="E3701" s="4" t="s">
        <v>5868</v>
      </c>
      <c r="F3701" s="4">
        <v>5</v>
      </c>
      <c r="G3701" s="4">
        <v>5</v>
      </c>
      <c r="H3701" s="4" t="s">
        <v>321</v>
      </c>
      <c r="I3701" s="4" t="s">
        <v>161</v>
      </c>
      <c r="J3701" s="4">
        <v>21.4</v>
      </c>
      <c r="K3701" s="4"/>
    </row>
    <row r="3702" spans="1:11">
      <c r="A3702" s="4" t="s">
        <v>6055</v>
      </c>
      <c r="B3702" s="4">
        <v>2012</v>
      </c>
      <c r="C3702" s="24">
        <v>40853</v>
      </c>
      <c r="D3702" s="4" t="s">
        <v>5879</v>
      </c>
      <c r="E3702" s="4" t="s">
        <v>5868</v>
      </c>
      <c r="F3702" s="4">
        <v>6</v>
      </c>
      <c r="G3702" s="4">
        <v>1</v>
      </c>
      <c r="H3702" s="4" t="s">
        <v>167</v>
      </c>
      <c r="I3702" s="4" t="s">
        <v>121</v>
      </c>
      <c r="J3702" s="4">
        <v>18.899999999999999</v>
      </c>
      <c r="K3702" s="4"/>
    </row>
    <row r="3703" spans="1:11">
      <c r="A3703" s="4" t="s">
        <v>6055</v>
      </c>
      <c r="B3703" s="4">
        <v>2012</v>
      </c>
      <c r="C3703" s="24">
        <v>40853</v>
      </c>
      <c r="D3703" s="4" t="s">
        <v>5879</v>
      </c>
      <c r="E3703" s="4" t="s">
        <v>5868</v>
      </c>
      <c r="F3703" s="4">
        <v>6</v>
      </c>
      <c r="G3703" s="4">
        <v>2</v>
      </c>
      <c r="H3703" s="4" t="s">
        <v>5977</v>
      </c>
      <c r="I3703" s="4" t="s">
        <v>5978</v>
      </c>
      <c r="J3703" s="4">
        <v>21</v>
      </c>
      <c r="K3703" s="4"/>
    </row>
    <row r="3704" spans="1:11">
      <c r="A3704" s="4" t="s">
        <v>6055</v>
      </c>
      <c r="B3704" s="4">
        <v>2012</v>
      </c>
      <c r="C3704" s="24">
        <v>40853</v>
      </c>
      <c r="D3704" s="4" t="s">
        <v>5879</v>
      </c>
      <c r="E3704" s="4" t="s">
        <v>5868</v>
      </c>
      <c r="F3704" s="4">
        <v>6</v>
      </c>
      <c r="G3704" s="4">
        <v>3</v>
      </c>
      <c r="H3704" s="4" t="s">
        <v>6043</v>
      </c>
      <c r="I3704" s="4" t="s">
        <v>175</v>
      </c>
      <c r="J3704" s="4">
        <v>23.1</v>
      </c>
      <c r="K3704" s="4"/>
    </row>
    <row r="3705" spans="1:11">
      <c r="A3705" s="4" t="s">
        <v>6055</v>
      </c>
      <c r="B3705" s="4">
        <v>2012</v>
      </c>
      <c r="C3705" s="24">
        <v>40853</v>
      </c>
      <c r="D3705" s="4" t="s">
        <v>5879</v>
      </c>
      <c r="E3705" s="4" t="s">
        <v>5868</v>
      </c>
      <c r="F3705" s="4">
        <v>6</v>
      </c>
      <c r="G3705" s="4">
        <v>4</v>
      </c>
      <c r="H3705" s="4" t="s">
        <v>5931</v>
      </c>
      <c r="I3705" s="4" t="s">
        <v>40</v>
      </c>
      <c r="J3705" s="4">
        <v>20.8</v>
      </c>
      <c r="K3705" s="4"/>
    </row>
    <row r="3706" spans="1:11">
      <c r="A3706" s="4" t="s">
        <v>6055</v>
      </c>
      <c r="B3706" s="4">
        <v>2012</v>
      </c>
      <c r="C3706" s="24">
        <v>40853</v>
      </c>
      <c r="D3706" s="4" t="s">
        <v>5879</v>
      </c>
      <c r="E3706" s="4" t="s">
        <v>5868</v>
      </c>
      <c r="F3706" s="4">
        <v>6</v>
      </c>
      <c r="G3706" s="4">
        <v>5</v>
      </c>
      <c r="H3706" s="4" t="s">
        <v>6057</v>
      </c>
      <c r="I3706" s="4" t="s">
        <v>21</v>
      </c>
      <c r="J3706" s="4">
        <v>23.5</v>
      </c>
      <c r="K3706" s="4"/>
    </row>
    <row r="3707" spans="1:11">
      <c r="A3707" s="4" t="s">
        <v>6055</v>
      </c>
      <c r="B3707" s="4">
        <v>2012</v>
      </c>
      <c r="C3707" s="24">
        <v>40853</v>
      </c>
      <c r="D3707" s="4" t="s">
        <v>5879</v>
      </c>
      <c r="E3707" s="4" t="s">
        <v>5868</v>
      </c>
      <c r="F3707" s="4">
        <v>6</v>
      </c>
      <c r="G3707" s="4">
        <v>6</v>
      </c>
      <c r="H3707" s="4" t="s">
        <v>80</v>
      </c>
      <c r="I3707" s="4" t="s">
        <v>65</v>
      </c>
      <c r="J3707" s="4">
        <v>24.5</v>
      </c>
      <c r="K3707" s="4"/>
    </row>
    <row r="3708" spans="1:11">
      <c r="A3708" s="4" t="s">
        <v>6055</v>
      </c>
      <c r="B3708" s="4">
        <v>2012</v>
      </c>
      <c r="C3708" s="24">
        <v>40853</v>
      </c>
      <c r="D3708" s="4" t="s">
        <v>5879</v>
      </c>
      <c r="E3708" s="4" t="s">
        <v>5869</v>
      </c>
      <c r="F3708" s="4">
        <v>1</v>
      </c>
      <c r="G3708" s="4">
        <v>1</v>
      </c>
      <c r="H3708" s="4" t="s">
        <v>6029</v>
      </c>
      <c r="I3708" s="4" t="s">
        <v>5965</v>
      </c>
      <c r="J3708" s="4">
        <v>28.1</v>
      </c>
      <c r="K3708" s="4"/>
    </row>
    <row r="3709" spans="1:11">
      <c r="A3709" s="4" t="s">
        <v>6055</v>
      </c>
      <c r="B3709" s="4">
        <v>2012</v>
      </c>
      <c r="C3709" s="24">
        <v>40853</v>
      </c>
      <c r="D3709" s="4" t="s">
        <v>5879</v>
      </c>
      <c r="E3709" s="4" t="s">
        <v>5869</v>
      </c>
      <c r="F3709" s="4">
        <v>1</v>
      </c>
      <c r="G3709" s="4">
        <v>2</v>
      </c>
      <c r="H3709" s="4" t="s">
        <v>5961</v>
      </c>
      <c r="I3709" s="4" t="s">
        <v>36</v>
      </c>
      <c r="J3709" s="4">
        <v>28.1</v>
      </c>
      <c r="K3709" s="4"/>
    </row>
    <row r="3710" spans="1:11">
      <c r="A3710" s="4" t="s">
        <v>6055</v>
      </c>
      <c r="B3710" s="4">
        <v>2012</v>
      </c>
      <c r="C3710" s="24">
        <v>40853</v>
      </c>
      <c r="D3710" s="4" t="s">
        <v>5879</v>
      </c>
      <c r="E3710" s="4" t="s">
        <v>5869</v>
      </c>
      <c r="F3710" s="4">
        <v>1</v>
      </c>
      <c r="G3710" s="4">
        <v>3</v>
      </c>
      <c r="H3710" s="4" t="s">
        <v>6031</v>
      </c>
      <c r="I3710" s="4" t="s">
        <v>5942</v>
      </c>
      <c r="J3710" s="4"/>
      <c r="K3710" s="4"/>
    </row>
    <row r="3711" spans="1:11">
      <c r="A3711" s="4" t="s">
        <v>6055</v>
      </c>
      <c r="B3711" s="4">
        <v>2012</v>
      </c>
      <c r="C3711" s="24">
        <v>40853</v>
      </c>
      <c r="D3711" s="4" t="s">
        <v>5879</v>
      </c>
      <c r="E3711" s="4" t="s">
        <v>5869</v>
      </c>
      <c r="F3711" s="4">
        <v>1</v>
      </c>
      <c r="G3711" s="4">
        <v>4</v>
      </c>
      <c r="H3711" s="4" t="s">
        <v>6005</v>
      </c>
      <c r="I3711" s="4" t="s">
        <v>6042</v>
      </c>
      <c r="J3711" s="4">
        <v>24.7</v>
      </c>
      <c r="K3711" s="4"/>
    </row>
    <row r="3712" spans="1:11">
      <c r="A3712" s="4" t="s">
        <v>6055</v>
      </c>
      <c r="B3712" s="4">
        <v>2012</v>
      </c>
      <c r="C3712" s="24">
        <v>40853</v>
      </c>
      <c r="D3712" s="4" t="s">
        <v>5879</v>
      </c>
      <c r="E3712" s="4" t="s">
        <v>5869</v>
      </c>
      <c r="F3712" s="4">
        <v>1</v>
      </c>
      <c r="G3712" s="4">
        <v>5</v>
      </c>
      <c r="H3712" s="4" t="s">
        <v>5966</v>
      </c>
      <c r="I3712" s="4" t="s">
        <v>25</v>
      </c>
      <c r="J3712" s="4">
        <v>19.899999999999999</v>
      </c>
      <c r="K3712" s="4"/>
    </row>
    <row r="3713" spans="1:11">
      <c r="A3713" s="4" t="s">
        <v>6055</v>
      </c>
      <c r="B3713" s="4">
        <v>2012</v>
      </c>
      <c r="C3713" s="24">
        <v>40853</v>
      </c>
      <c r="D3713" s="4" t="s">
        <v>5879</v>
      </c>
      <c r="E3713" s="4" t="s">
        <v>5869</v>
      </c>
      <c r="F3713" s="4">
        <v>1</v>
      </c>
      <c r="G3713" s="4">
        <v>6</v>
      </c>
      <c r="H3713" s="4" t="s">
        <v>5882</v>
      </c>
      <c r="I3713" s="4" t="s">
        <v>123</v>
      </c>
      <c r="J3713" s="4">
        <v>28.9</v>
      </c>
      <c r="K3713" s="4"/>
    </row>
    <row r="3714" spans="1:11">
      <c r="A3714" s="4" t="s">
        <v>6055</v>
      </c>
      <c r="B3714" s="4">
        <v>2012</v>
      </c>
      <c r="C3714" s="24">
        <v>40853</v>
      </c>
      <c r="D3714" s="4" t="s">
        <v>5879</v>
      </c>
      <c r="E3714" s="4" t="s">
        <v>5869</v>
      </c>
      <c r="F3714" s="4">
        <v>2</v>
      </c>
      <c r="G3714" s="4">
        <v>1</v>
      </c>
      <c r="H3714" s="4" t="s">
        <v>150</v>
      </c>
      <c r="I3714" s="4" t="s">
        <v>31</v>
      </c>
      <c r="J3714" s="4">
        <v>23.3</v>
      </c>
      <c r="K3714" s="4"/>
    </row>
    <row r="3715" spans="1:11">
      <c r="A3715" s="4" t="s">
        <v>6055</v>
      </c>
      <c r="B3715" s="4">
        <v>2012</v>
      </c>
      <c r="C3715" s="24">
        <v>40853</v>
      </c>
      <c r="D3715" s="4" t="s">
        <v>5879</v>
      </c>
      <c r="E3715" s="4" t="s">
        <v>5869</v>
      </c>
      <c r="F3715" s="4">
        <v>2</v>
      </c>
      <c r="G3715" s="4">
        <v>2</v>
      </c>
      <c r="H3715" s="4" t="s">
        <v>167</v>
      </c>
      <c r="I3715" s="4" t="s">
        <v>121</v>
      </c>
      <c r="J3715" s="4">
        <v>18.899999999999999</v>
      </c>
      <c r="K3715" s="4"/>
    </row>
    <row r="3716" spans="1:11">
      <c r="A3716" s="4" t="s">
        <v>6055</v>
      </c>
      <c r="B3716" s="4">
        <v>2012</v>
      </c>
      <c r="C3716" s="24">
        <v>40853</v>
      </c>
      <c r="D3716" s="4" t="s">
        <v>5879</v>
      </c>
      <c r="E3716" s="4" t="s">
        <v>5869</v>
      </c>
      <c r="F3716" s="4">
        <v>2</v>
      </c>
      <c r="G3716" s="4">
        <v>3</v>
      </c>
      <c r="H3716" s="4" t="s">
        <v>5930</v>
      </c>
      <c r="I3716" s="4" t="s">
        <v>15</v>
      </c>
      <c r="J3716" s="4">
        <v>21</v>
      </c>
      <c r="K3716" s="4"/>
    </row>
    <row r="3717" spans="1:11">
      <c r="A3717" s="4" t="s">
        <v>6055</v>
      </c>
      <c r="B3717" s="4">
        <v>2012</v>
      </c>
      <c r="C3717" s="24">
        <v>40853</v>
      </c>
      <c r="D3717" s="4" t="s">
        <v>5879</v>
      </c>
      <c r="E3717" s="4" t="s">
        <v>5869</v>
      </c>
      <c r="F3717" s="4">
        <v>2</v>
      </c>
      <c r="G3717" s="4">
        <v>4</v>
      </c>
      <c r="H3717" s="4" t="s">
        <v>542</v>
      </c>
      <c r="I3717" s="4" t="s">
        <v>36</v>
      </c>
      <c r="J3717" s="4">
        <v>23.8</v>
      </c>
      <c r="K3717" s="4"/>
    </row>
    <row r="3718" spans="1:11">
      <c r="A3718" s="4" t="s">
        <v>6055</v>
      </c>
      <c r="B3718" s="4">
        <v>2012</v>
      </c>
      <c r="C3718" s="24">
        <v>40853</v>
      </c>
      <c r="D3718" s="4" t="s">
        <v>5879</v>
      </c>
      <c r="E3718" s="4" t="s">
        <v>5869</v>
      </c>
      <c r="F3718" s="4">
        <v>2</v>
      </c>
      <c r="G3718" s="4">
        <v>5</v>
      </c>
      <c r="H3718" s="4" t="s">
        <v>5969</v>
      </c>
      <c r="I3718" s="4" t="s">
        <v>175</v>
      </c>
      <c r="J3718" s="4">
        <v>26.1</v>
      </c>
      <c r="K3718" s="4"/>
    </row>
    <row r="3719" spans="1:11">
      <c r="A3719" s="4" t="s">
        <v>6055</v>
      </c>
      <c r="B3719" s="4">
        <v>2012</v>
      </c>
      <c r="C3719" s="24">
        <v>40853</v>
      </c>
      <c r="D3719" s="4" t="s">
        <v>5879</v>
      </c>
      <c r="E3719" s="4" t="s">
        <v>5869</v>
      </c>
      <c r="F3719" s="4">
        <v>2</v>
      </c>
      <c r="G3719" s="4">
        <v>6</v>
      </c>
      <c r="H3719" s="4" t="s">
        <v>6028</v>
      </c>
      <c r="I3719" s="4" t="s">
        <v>5998</v>
      </c>
      <c r="J3719" s="4">
        <v>27.3</v>
      </c>
      <c r="K3719" s="4"/>
    </row>
    <row r="3720" spans="1:11">
      <c r="A3720" s="4" t="s">
        <v>6055</v>
      </c>
      <c r="B3720" s="4">
        <v>2012</v>
      </c>
      <c r="C3720" s="24">
        <v>40853</v>
      </c>
      <c r="D3720" s="4" t="s">
        <v>5879</v>
      </c>
      <c r="E3720" s="4" t="s">
        <v>383</v>
      </c>
      <c r="F3720" s="4">
        <v>1</v>
      </c>
      <c r="G3720" s="4">
        <v>1</v>
      </c>
      <c r="H3720" s="4" t="s">
        <v>6029</v>
      </c>
      <c r="I3720" s="4" t="s">
        <v>5965</v>
      </c>
      <c r="J3720" s="4">
        <v>28.1</v>
      </c>
      <c r="K3720" s="4">
        <v>1</v>
      </c>
    </row>
    <row r="3721" spans="1:11">
      <c r="A3721" s="4" t="s">
        <v>6055</v>
      </c>
      <c r="B3721" s="4">
        <v>2012</v>
      </c>
      <c r="C3721" s="24">
        <v>40853</v>
      </c>
      <c r="D3721" s="4" t="s">
        <v>5879</v>
      </c>
      <c r="E3721" s="4" t="s">
        <v>383</v>
      </c>
      <c r="F3721" s="4">
        <v>1</v>
      </c>
      <c r="G3721" s="4">
        <v>2</v>
      </c>
      <c r="H3721" s="4" t="s">
        <v>5930</v>
      </c>
      <c r="I3721" s="4" t="s">
        <v>15</v>
      </c>
      <c r="J3721" s="4">
        <v>21</v>
      </c>
      <c r="K3721" s="4">
        <v>2</v>
      </c>
    </row>
    <row r="3722" spans="1:11">
      <c r="A3722" s="4" t="s">
        <v>6055</v>
      </c>
      <c r="B3722" s="4">
        <v>2012</v>
      </c>
      <c r="C3722" s="24">
        <v>40853</v>
      </c>
      <c r="D3722" s="4" t="s">
        <v>5879</v>
      </c>
      <c r="E3722" s="4" t="s">
        <v>383</v>
      </c>
      <c r="F3722" s="4">
        <v>1</v>
      </c>
      <c r="G3722" s="4">
        <v>3</v>
      </c>
      <c r="H3722" s="4" t="s">
        <v>167</v>
      </c>
      <c r="I3722" s="4" t="s">
        <v>121</v>
      </c>
      <c r="J3722" s="4">
        <v>18.899999999999999</v>
      </c>
      <c r="K3722" s="4">
        <v>3</v>
      </c>
    </row>
    <row r="3723" spans="1:11">
      <c r="A3723" s="4" t="s">
        <v>6055</v>
      </c>
      <c r="B3723" s="4">
        <v>2012</v>
      </c>
      <c r="C3723" s="24">
        <v>40853</v>
      </c>
      <c r="D3723" s="4" t="s">
        <v>5879</v>
      </c>
      <c r="E3723" s="4" t="s">
        <v>383</v>
      </c>
      <c r="F3723" s="4">
        <v>1</v>
      </c>
      <c r="G3723" s="4">
        <v>4</v>
      </c>
      <c r="H3723" s="4" t="s">
        <v>150</v>
      </c>
      <c r="I3723" s="4" t="s">
        <v>31</v>
      </c>
      <c r="J3723" s="4">
        <v>23.3</v>
      </c>
      <c r="K3723" s="4">
        <v>4</v>
      </c>
    </row>
    <row r="3724" spans="1:11">
      <c r="A3724" s="4" t="s">
        <v>6055</v>
      </c>
      <c r="B3724" s="4">
        <v>2012</v>
      </c>
      <c r="C3724" s="24">
        <v>40853</v>
      </c>
      <c r="D3724" s="4" t="s">
        <v>5879</v>
      </c>
      <c r="E3724" s="4" t="s">
        <v>383</v>
      </c>
      <c r="F3724" s="4">
        <v>1</v>
      </c>
      <c r="G3724" s="4">
        <v>5</v>
      </c>
      <c r="H3724" s="4" t="s">
        <v>6031</v>
      </c>
      <c r="I3724" s="4" t="s">
        <v>5942</v>
      </c>
      <c r="J3724" s="4"/>
      <c r="K3724" s="4">
        <v>5</v>
      </c>
    </row>
    <row r="3725" spans="1:11">
      <c r="A3725" s="4" t="s">
        <v>6055</v>
      </c>
      <c r="B3725" s="4">
        <v>2012</v>
      </c>
      <c r="C3725" s="24">
        <v>40853</v>
      </c>
      <c r="D3725" s="4" t="s">
        <v>5879</v>
      </c>
      <c r="E3725" s="4" t="s">
        <v>383</v>
      </c>
      <c r="F3725" s="4">
        <v>1</v>
      </c>
      <c r="G3725" s="4">
        <v>6</v>
      </c>
      <c r="H3725" s="4" t="s">
        <v>5961</v>
      </c>
      <c r="I3725" s="4" t="s">
        <v>36</v>
      </c>
      <c r="J3725" s="4">
        <v>28.1</v>
      </c>
      <c r="K3725" s="4">
        <v>6</v>
      </c>
    </row>
    <row r="3726" spans="1:11">
      <c r="A3726" s="4" t="s">
        <v>6055</v>
      </c>
      <c r="B3726" s="4">
        <v>2012</v>
      </c>
      <c r="C3726" s="24">
        <v>40853</v>
      </c>
      <c r="D3726" s="4" t="s">
        <v>5879</v>
      </c>
      <c r="E3726" s="4" t="s">
        <v>383</v>
      </c>
      <c r="F3726" s="4">
        <v>2</v>
      </c>
      <c r="G3726" s="4">
        <v>1</v>
      </c>
      <c r="H3726" s="4" t="s">
        <v>5882</v>
      </c>
      <c r="I3726" s="4" t="s">
        <v>123</v>
      </c>
      <c r="J3726" s="4">
        <v>28.9</v>
      </c>
      <c r="K3726" s="4">
        <v>1</v>
      </c>
    </row>
    <row r="3727" spans="1:11">
      <c r="A3727" s="4" t="s">
        <v>6055</v>
      </c>
      <c r="B3727" s="4">
        <v>2012</v>
      </c>
      <c r="C3727" s="24">
        <v>40853</v>
      </c>
      <c r="D3727" s="4" t="s">
        <v>5879</v>
      </c>
      <c r="E3727" s="4" t="s">
        <v>383</v>
      </c>
      <c r="F3727" s="4">
        <v>2</v>
      </c>
      <c r="G3727" s="4">
        <v>2</v>
      </c>
      <c r="H3727" s="4" t="s">
        <v>5969</v>
      </c>
      <c r="I3727" s="4" t="s">
        <v>175</v>
      </c>
      <c r="J3727" s="4">
        <v>26.1</v>
      </c>
      <c r="K3727" s="4">
        <v>2</v>
      </c>
    </row>
    <row r="3728" spans="1:11">
      <c r="A3728" s="4" t="s">
        <v>6055</v>
      </c>
      <c r="B3728" s="4">
        <v>2012</v>
      </c>
      <c r="C3728" s="24">
        <v>40853</v>
      </c>
      <c r="D3728" s="4" t="s">
        <v>5879</v>
      </c>
      <c r="E3728" s="4" t="s">
        <v>383</v>
      </c>
      <c r="F3728" s="4">
        <v>2</v>
      </c>
      <c r="G3728" s="4">
        <v>3</v>
      </c>
      <c r="H3728" s="4" t="s">
        <v>5966</v>
      </c>
      <c r="I3728" s="4" t="s">
        <v>25</v>
      </c>
      <c r="J3728" s="4">
        <v>19.899999999999999</v>
      </c>
      <c r="K3728" s="4">
        <v>3</v>
      </c>
    </row>
    <row r="3729" spans="1:11">
      <c r="A3729" s="4" t="s">
        <v>6055</v>
      </c>
      <c r="B3729" s="4">
        <v>2012</v>
      </c>
      <c r="C3729" s="24">
        <v>40853</v>
      </c>
      <c r="D3729" s="4" t="s">
        <v>5879</v>
      </c>
      <c r="E3729" s="4" t="s">
        <v>383</v>
      </c>
      <c r="F3729" s="4">
        <v>2</v>
      </c>
      <c r="G3729" s="4">
        <v>4</v>
      </c>
      <c r="H3729" s="4" t="s">
        <v>542</v>
      </c>
      <c r="I3729" s="4" t="s">
        <v>36</v>
      </c>
      <c r="J3729" s="4">
        <v>23.8</v>
      </c>
      <c r="K3729" s="4">
        <v>4</v>
      </c>
    </row>
    <row r="3730" spans="1:11">
      <c r="A3730" s="4" t="s">
        <v>6055</v>
      </c>
      <c r="B3730" s="4">
        <v>2012</v>
      </c>
      <c r="C3730" s="24">
        <v>40853</v>
      </c>
      <c r="D3730" s="4" t="s">
        <v>5879</v>
      </c>
      <c r="E3730" s="4" t="s">
        <v>383</v>
      </c>
      <c r="F3730" s="4">
        <v>2</v>
      </c>
      <c r="G3730" s="4">
        <v>5</v>
      </c>
      <c r="H3730" s="4" t="s">
        <v>6028</v>
      </c>
      <c r="I3730" s="4" t="s">
        <v>5998</v>
      </c>
      <c r="J3730" s="4">
        <v>27.3</v>
      </c>
      <c r="K3730" s="4">
        <v>5</v>
      </c>
    </row>
    <row r="3731" spans="1:11">
      <c r="A3731" s="4" t="s">
        <v>6055</v>
      </c>
      <c r="B3731" s="4">
        <v>2012</v>
      </c>
      <c r="C3731" s="24">
        <v>40853</v>
      </c>
      <c r="D3731" s="4" t="s">
        <v>5879</v>
      </c>
      <c r="E3731" s="4" t="s">
        <v>383</v>
      </c>
      <c r="F3731" s="4">
        <v>2</v>
      </c>
      <c r="G3731" s="4">
        <v>6</v>
      </c>
      <c r="H3731" s="4" t="s">
        <v>6005</v>
      </c>
      <c r="I3731" s="4" t="s">
        <v>6042</v>
      </c>
      <c r="J3731" s="4">
        <v>24.7</v>
      </c>
      <c r="K3731" s="4">
        <v>6</v>
      </c>
    </row>
    <row r="3732" spans="1:11">
      <c r="A3732" s="1" t="s">
        <v>556</v>
      </c>
      <c r="B3732" s="1">
        <v>2023</v>
      </c>
      <c r="C3732" s="2">
        <v>44983</v>
      </c>
      <c r="D3732" s="1" t="s">
        <v>72</v>
      </c>
      <c r="E3732" s="52" t="s">
        <v>595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>
      <c r="A3733" s="1" t="s">
        <v>556</v>
      </c>
      <c r="B3733" s="1">
        <v>2023</v>
      </c>
      <c r="C3733" s="2">
        <v>44983</v>
      </c>
      <c r="D3733" s="1" t="s">
        <v>72</v>
      </c>
      <c r="E3733" s="52" t="s">
        <v>595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>
      <c r="A3734" s="1" t="s">
        <v>556</v>
      </c>
      <c r="B3734" s="1">
        <v>2023</v>
      </c>
      <c r="C3734" s="2">
        <v>44983</v>
      </c>
      <c r="D3734" s="1" t="s">
        <v>72</v>
      </c>
      <c r="E3734" s="52" t="s">
        <v>595</v>
      </c>
      <c r="F3734">
        <v>1</v>
      </c>
      <c r="G3734">
        <v>3</v>
      </c>
      <c r="H3734" t="s">
        <v>6058</v>
      </c>
      <c r="I3734" t="s">
        <v>29</v>
      </c>
      <c r="K3734">
        <v>38</v>
      </c>
    </row>
    <row r="3735" spans="1:11">
      <c r="A3735" s="1" t="s">
        <v>556</v>
      </c>
      <c r="B3735" s="1">
        <v>2023</v>
      </c>
      <c r="C3735" s="2">
        <v>44983</v>
      </c>
      <c r="D3735" s="1" t="s">
        <v>72</v>
      </c>
      <c r="E3735" s="52" t="s">
        <v>595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>
      <c r="A3736" s="1" t="s">
        <v>556</v>
      </c>
      <c r="B3736" s="1">
        <v>2023</v>
      </c>
      <c r="C3736" s="2">
        <v>44983</v>
      </c>
      <c r="D3736" s="1" t="s">
        <v>72</v>
      </c>
      <c r="E3736" s="52" t="s">
        <v>595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>
      <c r="A3737" s="1" t="s">
        <v>556</v>
      </c>
      <c r="B3737" s="1">
        <v>2023</v>
      </c>
      <c r="C3737" s="2">
        <v>44983</v>
      </c>
      <c r="D3737" s="1" t="s">
        <v>72</v>
      </c>
      <c r="E3737" s="52" t="s">
        <v>595</v>
      </c>
      <c r="F3737">
        <v>1</v>
      </c>
      <c r="G3737">
        <v>6</v>
      </c>
      <c r="H3737" t="s">
        <v>5878</v>
      </c>
      <c r="I3737" t="s">
        <v>190</v>
      </c>
      <c r="K3737">
        <v>38</v>
      </c>
    </row>
    <row r="3738" spans="1:11">
      <c r="A3738" s="1" t="s">
        <v>556</v>
      </c>
      <c r="B3738" s="1">
        <v>2023</v>
      </c>
      <c r="C3738" s="2">
        <v>44983</v>
      </c>
      <c r="D3738" s="1" t="s">
        <v>72</v>
      </c>
      <c r="E3738" s="52" t="s">
        <v>595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>
      <c r="A3739" s="1" t="s">
        <v>556</v>
      </c>
      <c r="B3739" s="1">
        <v>2023</v>
      </c>
      <c r="C3739" s="2">
        <v>44983</v>
      </c>
      <c r="D3739" s="1" t="s">
        <v>72</v>
      </c>
      <c r="E3739" s="52" t="s">
        <v>595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>
      <c r="A3740" s="1" t="s">
        <v>556</v>
      </c>
      <c r="B3740" s="1">
        <v>2023</v>
      </c>
      <c r="C3740" s="2">
        <v>44983</v>
      </c>
      <c r="D3740" s="1" t="s">
        <v>72</v>
      </c>
      <c r="E3740" s="52" t="s">
        <v>595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>
      <c r="A3741" s="1" t="s">
        <v>556</v>
      </c>
      <c r="B3741" s="1">
        <v>2023</v>
      </c>
      <c r="C3741" s="2">
        <v>44983</v>
      </c>
      <c r="D3741" s="1" t="s">
        <v>72</v>
      </c>
      <c r="E3741" s="52" t="s">
        <v>595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>
      <c r="A3742" s="1" t="s">
        <v>556</v>
      </c>
      <c r="B3742" s="1">
        <v>2023</v>
      </c>
      <c r="C3742" s="2">
        <v>44983</v>
      </c>
      <c r="D3742" s="1" t="s">
        <v>72</v>
      </c>
      <c r="E3742" s="52" t="s">
        <v>595</v>
      </c>
      <c r="F3742">
        <v>2</v>
      </c>
      <c r="G3742">
        <v>4</v>
      </c>
      <c r="H3742" t="s">
        <v>6059</v>
      </c>
      <c r="I3742" t="s">
        <v>49</v>
      </c>
      <c r="K3742">
        <v>19</v>
      </c>
    </row>
    <row r="3743" spans="1:11">
      <c r="A3743" s="1" t="s">
        <v>556</v>
      </c>
      <c r="B3743" s="1">
        <v>2023</v>
      </c>
      <c r="C3743" s="2">
        <v>44983</v>
      </c>
      <c r="D3743" s="1" t="s">
        <v>72</v>
      </c>
      <c r="E3743" s="52" t="s">
        <v>595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>
      <c r="A3744" s="1" t="s">
        <v>556</v>
      </c>
      <c r="B3744" s="1">
        <v>2023</v>
      </c>
      <c r="C3744" s="2">
        <v>44983</v>
      </c>
      <c r="D3744" s="1" t="s">
        <v>72</v>
      </c>
      <c r="E3744" s="52" t="s">
        <v>595</v>
      </c>
      <c r="F3744">
        <v>2</v>
      </c>
      <c r="G3744">
        <v>6</v>
      </c>
      <c r="H3744" t="s">
        <v>6060</v>
      </c>
      <c r="I3744" t="s">
        <v>159</v>
      </c>
      <c r="K3744">
        <v>31</v>
      </c>
    </row>
    <row r="3745" spans="1:11">
      <c r="A3745" s="1" t="s">
        <v>556</v>
      </c>
      <c r="B3745" s="1">
        <v>2023</v>
      </c>
      <c r="C3745" s="2">
        <v>44983</v>
      </c>
      <c r="D3745" s="1" t="s">
        <v>72</v>
      </c>
      <c r="E3745" s="52" t="s">
        <v>595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>
      <c r="A3746" s="1" t="s">
        <v>556</v>
      </c>
      <c r="B3746" s="1">
        <v>2023</v>
      </c>
      <c r="C3746" s="2">
        <v>44983</v>
      </c>
      <c r="D3746" s="1" t="s">
        <v>72</v>
      </c>
      <c r="E3746" s="52" t="s">
        <v>595</v>
      </c>
      <c r="F3746">
        <v>3</v>
      </c>
      <c r="G3746">
        <v>1</v>
      </c>
      <c r="H3746" t="s">
        <v>520</v>
      </c>
      <c r="I3746" t="s">
        <v>25</v>
      </c>
      <c r="K3746">
        <v>10</v>
      </c>
    </row>
    <row r="3747" spans="1:11">
      <c r="A3747" s="1" t="s">
        <v>556</v>
      </c>
      <c r="B3747" s="1">
        <v>2023</v>
      </c>
      <c r="C3747" s="2">
        <v>44983</v>
      </c>
      <c r="D3747" s="1" t="s">
        <v>72</v>
      </c>
      <c r="E3747" s="52" t="s">
        <v>595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>
      <c r="A3748" s="1" t="s">
        <v>556</v>
      </c>
      <c r="B3748" s="1">
        <v>2023</v>
      </c>
      <c r="C3748" s="2">
        <v>44983</v>
      </c>
      <c r="D3748" s="1" t="s">
        <v>72</v>
      </c>
      <c r="E3748" s="52" t="s">
        <v>595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>
      <c r="A3749" s="1" t="s">
        <v>556</v>
      </c>
      <c r="B3749" s="1">
        <v>2023</v>
      </c>
      <c r="C3749" s="2">
        <v>44983</v>
      </c>
      <c r="D3749" s="1" t="s">
        <v>72</v>
      </c>
      <c r="E3749" s="52" t="s">
        <v>595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>
      <c r="A3750" s="1" t="s">
        <v>556</v>
      </c>
      <c r="B3750" s="1">
        <v>2023</v>
      </c>
      <c r="C3750" s="2">
        <v>44983</v>
      </c>
      <c r="D3750" s="1" t="s">
        <v>72</v>
      </c>
      <c r="E3750" s="52" t="s">
        <v>595</v>
      </c>
      <c r="F3750">
        <v>3</v>
      </c>
      <c r="G3750">
        <v>5</v>
      </c>
      <c r="H3750" t="s">
        <v>524</v>
      </c>
      <c r="I3750" t="s">
        <v>38</v>
      </c>
      <c r="K3750">
        <v>9</v>
      </c>
    </row>
    <row r="3751" spans="1:11">
      <c r="A3751" s="1" t="s">
        <v>556</v>
      </c>
      <c r="B3751" s="1">
        <v>2023</v>
      </c>
      <c r="C3751" s="2">
        <v>44983</v>
      </c>
      <c r="D3751" s="1" t="s">
        <v>72</v>
      </c>
      <c r="E3751" s="52" t="s">
        <v>595</v>
      </c>
      <c r="F3751">
        <v>3</v>
      </c>
      <c r="G3751">
        <v>6</v>
      </c>
      <c r="H3751" t="s">
        <v>6061</v>
      </c>
      <c r="I3751" t="s">
        <v>161</v>
      </c>
      <c r="K3751">
        <v>31</v>
      </c>
    </row>
    <row r="3752" spans="1:11">
      <c r="A3752" s="1" t="s">
        <v>556</v>
      </c>
      <c r="B3752" s="1">
        <v>2023</v>
      </c>
      <c r="C3752" s="2">
        <v>44983</v>
      </c>
      <c r="D3752" s="1" t="s">
        <v>72</v>
      </c>
      <c r="E3752" s="52" t="s">
        <v>595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>
      <c r="A3753" s="1" t="s">
        <v>556</v>
      </c>
      <c r="B3753" s="1">
        <v>2023</v>
      </c>
      <c r="C3753" s="2">
        <v>44983</v>
      </c>
      <c r="D3753" s="1" t="s">
        <v>72</v>
      </c>
      <c r="E3753" s="52" t="s">
        <v>595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>
      <c r="A3754" s="1" t="s">
        <v>556</v>
      </c>
      <c r="B3754" s="1">
        <v>2023</v>
      </c>
      <c r="C3754" s="2">
        <v>44983</v>
      </c>
      <c r="D3754" s="1" t="s">
        <v>72</v>
      </c>
      <c r="E3754" s="52" t="s">
        <v>595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>
      <c r="A3755" s="1" t="s">
        <v>556</v>
      </c>
      <c r="B3755" s="1">
        <v>2023</v>
      </c>
      <c r="C3755" s="2">
        <v>44983</v>
      </c>
      <c r="D3755" s="1" t="s">
        <v>72</v>
      </c>
      <c r="E3755" s="52" t="s">
        <v>595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>
      <c r="A3756" s="1" t="s">
        <v>556</v>
      </c>
      <c r="B3756" s="1">
        <v>2023</v>
      </c>
      <c r="C3756" s="2">
        <v>44983</v>
      </c>
      <c r="D3756" s="1" t="s">
        <v>72</v>
      </c>
      <c r="E3756" s="52" t="s">
        <v>595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>
      <c r="A3757" s="1" t="s">
        <v>556</v>
      </c>
      <c r="B3757" s="1">
        <v>2023</v>
      </c>
      <c r="C3757" s="2">
        <v>44983</v>
      </c>
      <c r="D3757" s="1" t="s">
        <v>72</v>
      </c>
      <c r="E3757" s="52" t="s">
        <v>595</v>
      </c>
      <c r="F3757">
        <v>4</v>
      </c>
      <c r="G3757">
        <v>5</v>
      </c>
      <c r="H3757" t="s">
        <v>6062</v>
      </c>
      <c r="I3757" t="s">
        <v>148</v>
      </c>
      <c r="K3757">
        <v>25</v>
      </c>
    </row>
    <row r="3758" spans="1:11">
      <c r="A3758" s="1" t="s">
        <v>556</v>
      </c>
      <c r="B3758" s="1">
        <v>2023</v>
      </c>
      <c r="C3758" s="2">
        <v>44983</v>
      </c>
      <c r="D3758" s="1" t="s">
        <v>72</v>
      </c>
      <c r="E3758" s="52" t="s">
        <v>595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>
      <c r="A3759" s="1" t="s">
        <v>556</v>
      </c>
      <c r="B3759" s="1">
        <v>2023</v>
      </c>
      <c r="C3759" s="2">
        <v>44983</v>
      </c>
      <c r="D3759" s="1" t="s">
        <v>72</v>
      </c>
      <c r="E3759" s="52" t="s">
        <v>595</v>
      </c>
      <c r="F3759">
        <v>4</v>
      </c>
      <c r="G3759" t="s">
        <v>318</v>
      </c>
      <c r="H3759" t="s">
        <v>523</v>
      </c>
      <c r="I3759" t="s">
        <v>19</v>
      </c>
      <c r="K3759">
        <v>13</v>
      </c>
    </row>
    <row r="3760" spans="1:11">
      <c r="A3760" s="1" t="s">
        <v>556</v>
      </c>
      <c r="B3760" s="1">
        <v>2023</v>
      </c>
      <c r="C3760" s="2">
        <v>44983</v>
      </c>
      <c r="D3760" s="1" t="s">
        <v>72</v>
      </c>
      <c r="E3760" s="52" t="s">
        <v>595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>
      <c r="A3761" s="1" t="s">
        <v>556</v>
      </c>
      <c r="B3761" s="1">
        <v>2023</v>
      </c>
      <c r="C3761" s="2">
        <v>44983</v>
      </c>
      <c r="D3761" s="1" t="s">
        <v>72</v>
      </c>
      <c r="E3761" s="52" t="s">
        <v>595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>
      <c r="A3762" s="1" t="s">
        <v>556</v>
      </c>
      <c r="B3762" s="1">
        <v>2023</v>
      </c>
      <c r="C3762" s="2">
        <v>44983</v>
      </c>
      <c r="D3762" s="1" t="s">
        <v>72</v>
      </c>
      <c r="E3762" s="52" t="s">
        <v>595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>
      <c r="A3763" s="1" t="s">
        <v>556</v>
      </c>
      <c r="B3763" s="1">
        <v>2023</v>
      </c>
      <c r="C3763" s="2">
        <v>44983</v>
      </c>
      <c r="D3763" s="1" t="s">
        <v>72</v>
      </c>
      <c r="E3763" s="52" t="s">
        <v>595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>
      <c r="A3764" s="1" t="s">
        <v>556</v>
      </c>
      <c r="B3764" s="1">
        <v>2023</v>
      </c>
      <c r="C3764" s="2">
        <v>44983</v>
      </c>
      <c r="D3764" s="1" t="s">
        <v>72</v>
      </c>
      <c r="E3764" s="52" t="s">
        <v>595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>
      <c r="A3765" s="1" t="s">
        <v>556</v>
      </c>
      <c r="B3765" s="1">
        <v>2023</v>
      </c>
      <c r="C3765" s="2">
        <v>44983</v>
      </c>
      <c r="D3765" s="1" t="s">
        <v>72</v>
      </c>
      <c r="E3765" s="52" t="s">
        <v>595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>
      <c r="A3766" s="1" t="s">
        <v>556</v>
      </c>
      <c r="B3766" s="1">
        <v>2023</v>
      </c>
      <c r="C3766" s="2">
        <v>44983</v>
      </c>
      <c r="D3766" s="1" t="s">
        <v>72</v>
      </c>
      <c r="E3766" s="52" t="s">
        <v>595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>
      <c r="A3767" s="1" t="s">
        <v>556</v>
      </c>
      <c r="B3767" s="1">
        <v>2023</v>
      </c>
      <c r="C3767" s="2">
        <v>44983</v>
      </c>
      <c r="D3767" s="1" t="s">
        <v>72</v>
      </c>
      <c r="E3767" s="52" t="s">
        <v>595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>
      <c r="A3768" s="1" t="s">
        <v>556</v>
      </c>
      <c r="B3768" s="1">
        <v>2023</v>
      </c>
      <c r="C3768" s="2">
        <v>44983</v>
      </c>
      <c r="D3768" s="1" t="s">
        <v>72</v>
      </c>
      <c r="E3768" s="52" t="s">
        <v>595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>
      <c r="A3769" s="1" t="s">
        <v>556</v>
      </c>
      <c r="B3769" s="1">
        <v>2023</v>
      </c>
      <c r="C3769" s="2">
        <v>44983</v>
      </c>
      <c r="D3769" s="1" t="s">
        <v>72</v>
      </c>
      <c r="E3769" s="52" t="s">
        <v>595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>
      <c r="A3770" s="1" t="s">
        <v>556</v>
      </c>
      <c r="B3770" s="1">
        <v>2023</v>
      </c>
      <c r="C3770" s="2">
        <v>44983</v>
      </c>
      <c r="D3770" s="1" t="s">
        <v>72</v>
      </c>
      <c r="E3770" s="52" t="s">
        <v>595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>
      <c r="A3771" s="1" t="s">
        <v>556</v>
      </c>
      <c r="B3771" s="1">
        <v>2023</v>
      </c>
      <c r="C3771" s="2">
        <v>44983</v>
      </c>
      <c r="D3771" s="1" t="s">
        <v>72</v>
      </c>
      <c r="E3771" s="52" t="s">
        <v>595</v>
      </c>
      <c r="F3771">
        <v>6</v>
      </c>
      <c r="G3771">
        <v>5</v>
      </c>
      <c r="H3771" t="s">
        <v>521</v>
      </c>
      <c r="I3771" t="s">
        <v>15</v>
      </c>
      <c r="K3771">
        <v>38</v>
      </c>
    </row>
    <row r="3772" spans="1:11">
      <c r="A3772" s="1" t="s">
        <v>556</v>
      </c>
      <c r="B3772" s="1">
        <v>2023</v>
      </c>
      <c r="C3772" s="2">
        <v>44983</v>
      </c>
      <c r="D3772" s="1" t="s">
        <v>72</v>
      </c>
      <c r="E3772" s="52" t="s">
        <v>595</v>
      </c>
      <c r="F3772">
        <v>6</v>
      </c>
      <c r="G3772">
        <v>6</v>
      </c>
      <c r="H3772" t="s">
        <v>5876</v>
      </c>
      <c r="I3772" t="s">
        <v>190</v>
      </c>
      <c r="K3772">
        <v>31</v>
      </c>
    </row>
    <row r="3773" spans="1:11">
      <c r="A3773" s="1" t="s">
        <v>556</v>
      </c>
      <c r="B3773" s="1">
        <v>2023</v>
      </c>
      <c r="C3773" s="2">
        <v>44983</v>
      </c>
      <c r="D3773" s="1" t="s">
        <v>72</v>
      </c>
      <c r="E3773" s="52" t="s">
        <v>595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>
      <c r="A3774" s="1" t="s">
        <v>556</v>
      </c>
      <c r="B3774" s="1">
        <v>2023</v>
      </c>
      <c r="C3774" s="2">
        <v>44983</v>
      </c>
      <c r="D3774" s="1" t="s">
        <v>72</v>
      </c>
      <c r="E3774" s="52" t="s">
        <v>5868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>
      <c r="A3775" s="1" t="s">
        <v>556</v>
      </c>
      <c r="B3775" s="1">
        <v>2023</v>
      </c>
      <c r="C3775" s="2">
        <v>44983</v>
      </c>
      <c r="D3775" s="1" t="s">
        <v>72</v>
      </c>
      <c r="E3775" s="52" t="s">
        <v>5868</v>
      </c>
      <c r="F3775">
        <v>1</v>
      </c>
      <c r="G3775">
        <v>2</v>
      </c>
      <c r="H3775" t="s">
        <v>523</v>
      </c>
      <c r="I3775" t="s">
        <v>19</v>
      </c>
      <c r="K3775">
        <v>13</v>
      </c>
    </row>
    <row r="3776" spans="1:11">
      <c r="A3776" s="1" t="s">
        <v>556</v>
      </c>
      <c r="B3776" s="1">
        <v>2023</v>
      </c>
      <c r="C3776" s="2">
        <v>44983</v>
      </c>
      <c r="D3776" s="1" t="s">
        <v>72</v>
      </c>
      <c r="E3776" s="52" t="s">
        <v>5868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>
      <c r="A3777" s="1" t="s">
        <v>556</v>
      </c>
      <c r="B3777" s="1">
        <v>2023</v>
      </c>
      <c r="C3777" s="2">
        <v>44983</v>
      </c>
      <c r="D3777" s="1" t="s">
        <v>72</v>
      </c>
      <c r="E3777" s="52" t="s">
        <v>5868</v>
      </c>
      <c r="F3777">
        <v>1</v>
      </c>
      <c r="G3777">
        <v>4</v>
      </c>
      <c r="H3777" t="s">
        <v>6062</v>
      </c>
      <c r="I3777" t="s">
        <v>148</v>
      </c>
      <c r="K3777">
        <v>25</v>
      </c>
    </row>
    <row r="3778" spans="1:11">
      <c r="A3778" s="1" t="s">
        <v>556</v>
      </c>
      <c r="B3778" s="1">
        <v>2023</v>
      </c>
      <c r="C3778" s="2">
        <v>44983</v>
      </c>
      <c r="D3778" s="1" t="s">
        <v>72</v>
      </c>
      <c r="E3778" s="52" t="s">
        <v>5868</v>
      </c>
      <c r="F3778">
        <v>1</v>
      </c>
      <c r="G3778" t="s">
        <v>318</v>
      </c>
      <c r="H3778" t="s">
        <v>50</v>
      </c>
      <c r="I3778" t="s">
        <v>51</v>
      </c>
      <c r="K3778">
        <v>31</v>
      </c>
    </row>
    <row r="3779" spans="1:11">
      <c r="A3779" s="1" t="s">
        <v>556</v>
      </c>
      <c r="B3779" s="1">
        <v>2023</v>
      </c>
      <c r="C3779" s="2">
        <v>44983</v>
      </c>
      <c r="D3779" s="1" t="s">
        <v>72</v>
      </c>
      <c r="E3779" s="52" t="s">
        <v>5868</v>
      </c>
      <c r="F3779">
        <v>1</v>
      </c>
      <c r="G3779" t="s">
        <v>318</v>
      </c>
      <c r="H3779" t="s">
        <v>6061</v>
      </c>
      <c r="I3779" t="s">
        <v>161</v>
      </c>
      <c r="K3779">
        <v>31</v>
      </c>
    </row>
    <row r="3780" spans="1:11">
      <c r="A3780" s="1" t="s">
        <v>556</v>
      </c>
      <c r="B3780" s="1">
        <v>2023</v>
      </c>
      <c r="C3780" s="2">
        <v>44983</v>
      </c>
      <c r="D3780" s="1" t="s">
        <v>72</v>
      </c>
      <c r="E3780" s="52" t="s">
        <v>5868</v>
      </c>
      <c r="F3780">
        <v>2</v>
      </c>
      <c r="G3780">
        <v>1</v>
      </c>
      <c r="H3780" t="s">
        <v>524</v>
      </c>
      <c r="I3780" t="s">
        <v>38</v>
      </c>
      <c r="K3780">
        <v>9</v>
      </c>
    </row>
    <row r="3781" spans="1:11">
      <c r="A3781" s="1" t="s">
        <v>556</v>
      </c>
      <c r="B3781" s="1">
        <v>2023</v>
      </c>
      <c r="C3781" s="2">
        <v>44983</v>
      </c>
      <c r="D3781" s="1" t="s">
        <v>72</v>
      </c>
      <c r="E3781" s="52" t="s">
        <v>5868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>
      <c r="A3782" s="1" t="s">
        <v>556</v>
      </c>
      <c r="B3782" s="1">
        <v>2023</v>
      </c>
      <c r="C3782" s="2">
        <v>44983</v>
      </c>
      <c r="D3782" s="1" t="s">
        <v>72</v>
      </c>
      <c r="E3782" s="52" t="s">
        <v>5868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>
      <c r="A3783" s="1" t="s">
        <v>556</v>
      </c>
      <c r="B3783" s="1">
        <v>2023</v>
      </c>
      <c r="C3783" s="2">
        <v>44983</v>
      </c>
      <c r="D3783" s="1" t="s">
        <v>72</v>
      </c>
      <c r="E3783" s="52" t="s">
        <v>5868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>
      <c r="A3784" s="1" t="s">
        <v>556</v>
      </c>
      <c r="B3784" s="1">
        <v>2023</v>
      </c>
      <c r="C3784" s="2">
        <v>44983</v>
      </c>
      <c r="D3784" s="1" t="s">
        <v>72</v>
      </c>
      <c r="E3784" s="52" t="s">
        <v>5868</v>
      </c>
      <c r="F3784">
        <v>2</v>
      </c>
      <c r="G3784">
        <v>5</v>
      </c>
      <c r="H3784" t="s">
        <v>6060</v>
      </c>
      <c r="I3784" t="s">
        <v>159</v>
      </c>
      <c r="K3784">
        <v>31</v>
      </c>
    </row>
    <row r="3785" spans="1:11">
      <c r="A3785" s="1" t="s">
        <v>556</v>
      </c>
      <c r="B3785" s="1">
        <v>2023</v>
      </c>
      <c r="C3785" s="2">
        <v>44983</v>
      </c>
      <c r="D3785" s="1" t="s">
        <v>72</v>
      </c>
      <c r="E3785" s="52" t="s">
        <v>5868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>
      <c r="A3786" s="1" t="s">
        <v>556</v>
      </c>
      <c r="B3786" s="1">
        <v>2023</v>
      </c>
      <c r="C3786" s="2">
        <v>44983</v>
      </c>
      <c r="D3786" s="1" t="s">
        <v>72</v>
      </c>
      <c r="E3786" s="52" t="s">
        <v>5868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>
      <c r="A3787" s="1" t="s">
        <v>556</v>
      </c>
      <c r="B3787" s="1">
        <v>2023</v>
      </c>
      <c r="C3787" s="2">
        <v>44983</v>
      </c>
      <c r="D3787" s="1" t="s">
        <v>72</v>
      </c>
      <c r="E3787" s="52" t="s">
        <v>5868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>
      <c r="A3788" s="1" t="s">
        <v>556</v>
      </c>
      <c r="B3788" s="1">
        <v>2023</v>
      </c>
      <c r="C3788" s="2">
        <v>44983</v>
      </c>
      <c r="D3788" s="1" t="s">
        <v>72</v>
      </c>
      <c r="E3788" s="52" t="s">
        <v>5868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>
      <c r="A3789" s="1" t="s">
        <v>556</v>
      </c>
      <c r="B3789" s="1">
        <v>2023</v>
      </c>
      <c r="C3789" s="2">
        <v>44983</v>
      </c>
      <c r="D3789" s="1" t="s">
        <v>72</v>
      </c>
      <c r="E3789" s="52" t="s">
        <v>5868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>
      <c r="A3790" s="1" t="s">
        <v>556</v>
      </c>
      <c r="B3790" s="1">
        <v>2023</v>
      </c>
      <c r="C3790" s="2">
        <v>44983</v>
      </c>
      <c r="D3790" s="1" t="s">
        <v>72</v>
      </c>
      <c r="E3790" s="52" t="s">
        <v>5868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>
      <c r="A3791" s="1" t="s">
        <v>556</v>
      </c>
      <c r="B3791" s="1">
        <v>2023</v>
      </c>
      <c r="C3791" s="2">
        <v>44983</v>
      </c>
      <c r="D3791" s="1" t="s">
        <v>72</v>
      </c>
      <c r="E3791" s="52" t="s">
        <v>5868</v>
      </c>
      <c r="F3791">
        <v>3</v>
      </c>
      <c r="G3791">
        <v>6</v>
      </c>
      <c r="H3791" t="s">
        <v>5878</v>
      </c>
      <c r="I3791" t="s">
        <v>190</v>
      </c>
      <c r="K3791">
        <v>38</v>
      </c>
    </row>
    <row r="3792" spans="1:11">
      <c r="A3792" s="1" t="s">
        <v>556</v>
      </c>
      <c r="B3792" s="1">
        <v>2023</v>
      </c>
      <c r="C3792" s="2">
        <v>44983</v>
      </c>
      <c r="D3792" s="1" t="s">
        <v>72</v>
      </c>
      <c r="E3792" s="52" t="s">
        <v>5868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>
      <c r="A3793" s="1" t="s">
        <v>556</v>
      </c>
      <c r="B3793" s="1">
        <v>2023</v>
      </c>
      <c r="C3793" s="2">
        <v>44983</v>
      </c>
      <c r="D3793" s="1" t="s">
        <v>72</v>
      </c>
      <c r="E3793" s="52" t="s">
        <v>5868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>
      <c r="A3794" s="1" t="s">
        <v>556</v>
      </c>
      <c r="B3794" s="1">
        <v>2023</v>
      </c>
      <c r="C3794" s="2">
        <v>44983</v>
      </c>
      <c r="D3794" s="1" t="s">
        <v>72</v>
      </c>
      <c r="E3794" s="52" t="s">
        <v>5868</v>
      </c>
      <c r="F3794">
        <v>4</v>
      </c>
      <c r="G3794">
        <v>3</v>
      </c>
      <c r="H3794" t="s">
        <v>6059</v>
      </c>
      <c r="I3794" t="s">
        <v>49</v>
      </c>
      <c r="K3794">
        <v>19</v>
      </c>
    </row>
    <row r="3795" spans="1:11">
      <c r="A3795" s="1" t="s">
        <v>556</v>
      </c>
      <c r="B3795" s="1">
        <v>2023</v>
      </c>
      <c r="C3795" s="2">
        <v>44983</v>
      </c>
      <c r="D3795" s="1" t="s">
        <v>72</v>
      </c>
      <c r="E3795" s="52" t="s">
        <v>5868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>
      <c r="A3796" s="1" t="s">
        <v>556</v>
      </c>
      <c r="B3796" s="1">
        <v>2023</v>
      </c>
      <c r="C3796" s="2">
        <v>44983</v>
      </c>
      <c r="D3796" s="1" t="s">
        <v>72</v>
      </c>
      <c r="E3796" s="52" t="s">
        <v>5868</v>
      </c>
      <c r="F3796">
        <v>4</v>
      </c>
      <c r="G3796">
        <v>5</v>
      </c>
      <c r="H3796" t="s">
        <v>5876</v>
      </c>
      <c r="I3796" t="s">
        <v>190</v>
      </c>
      <c r="K3796">
        <v>31</v>
      </c>
    </row>
    <row r="3797" spans="1:11">
      <c r="A3797" s="1" t="s">
        <v>556</v>
      </c>
      <c r="B3797" s="1">
        <v>2023</v>
      </c>
      <c r="C3797" s="2">
        <v>44983</v>
      </c>
      <c r="D3797" s="1" t="s">
        <v>72</v>
      </c>
      <c r="E3797" s="52" t="s">
        <v>5868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>
      <c r="A3798" s="1" t="s">
        <v>556</v>
      </c>
      <c r="B3798" s="1">
        <v>2023</v>
      </c>
      <c r="C3798" s="2">
        <v>44983</v>
      </c>
      <c r="D3798" s="1" t="s">
        <v>72</v>
      </c>
      <c r="E3798" s="52" t="s">
        <v>5868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>
      <c r="A3799" s="1" t="s">
        <v>556</v>
      </c>
      <c r="B3799" s="1">
        <v>2023</v>
      </c>
      <c r="C3799" s="2">
        <v>44983</v>
      </c>
      <c r="D3799" s="1" t="s">
        <v>72</v>
      </c>
      <c r="E3799" s="52" t="s">
        <v>5868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>
      <c r="A3800" s="1" t="s">
        <v>556</v>
      </c>
      <c r="B3800" s="1">
        <v>2023</v>
      </c>
      <c r="C3800" s="2">
        <v>44983</v>
      </c>
      <c r="D3800" s="1" t="s">
        <v>72</v>
      </c>
      <c r="E3800" s="52" t="s">
        <v>5868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>
      <c r="A3801" s="1" t="s">
        <v>556</v>
      </c>
      <c r="B3801" s="1">
        <v>2023</v>
      </c>
      <c r="C3801" s="2">
        <v>44983</v>
      </c>
      <c r="D3801" s="1" t="s">
        <v>72</v>
      </c>
      <c r="E3801" s="52" t="s">
        <v>5868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>
      <c r="A3802" s="1" t="s">
        <v>556</v>
      </c>
      <c r="B3802" s="1">
        <v>2023</v>
      </c>
      <c r="C3802" s="2">
        <v>44983</v>
      </c>
      <c r="D3802" s="1" t="s">
        <v>72</v>
      </c>
      <c r="E3802" s="52" t="s">
        <v>5868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>
      <c r="A3803" s="1" t="s">
        <v>556</v>
      </c>
      <c r="B3803" s="1">
        <v>2023</v>
      </c>
      <c r="C3803" s="2">
        <v>44983</v>
      </c>
      <c r="D3803" s="1" t="s">
        <v>72</v>
      </c>
      <c r="E3803" s="52" t="s">
        <v>5868</v>
      </c>
      <c r="F3803">
        <v>5</v>
      </c>
      <c r="G3803">
        <v>6</v>
      </c>
      <c r="H3803" t="s">
        <v>521</v>
      </c>
      <c r="I3803" t="s">
        <v>15</v>
      </c>
      <c r="K3803">
        <v>38</v>
      </c>
    </row>
    <row r="3804" spans="1:11">
      <c r="A3804" s="1" t="s">
        <v>556</v>
      </c>
      <c r="B3804" s="1">
        <v>2023</v>
      </c>
      <c r="C3804" s="2">
        <v>44983</v>
      </c>
      <c r="D3804" s="1" t="s">
        <v>72</v>
      </c>
      <c r="E3804" s="52" t="s">
        <v>5868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>
      <c r="A3805" s="1" t="s">
        <v>556</v>
      </c>
      <c r="B3805" s="1">
        <v>2023</v>
      </c>
      <c r="C3805" s="2">
        <v>44983</v>
      </c>
      <c r="D3805" s="1" t="s">
        <v>72</v>
      </c>
      <c r="E3805" s="52" t="s">
        <v>5868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>
      <c r="A3806" s="1" t="s">
        <v>556</v>
      </c>
      <c r="B3806" s="1">
        <v>2023</v>
      </c>
      <c r="C3806" s="2">
        <v>44983</v>
      </c>
      <c r="D3806" s="1" t="s">
        <v>72</v>
      </c>
      <c r="E3806" s="52" t="s">
        <v>5868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>
      <c r="A3807" s="1" t="s">
        <v>556</v>
      </c>
      <c r="B3807" s="1">
        <v>2023</v>
      </c>
      <c r="C3807" s="2">
        <v>44983</v>
      </c>
      <c r="D3807" s="1" t="s">
        <v>72</v>
      </c>
      <c r="E3807" s="52" t="s">
        <v>5868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>
      <c r="A3808" s="1" t="s">
        <v>556</v>
      </c>
      <c r="B3808" s="1">
        <v>2023</v>
      </c>
      <c r="C3808" s="2">
        <v>44983</v>
      </c>
      <c r="D3808" s="1" t="s">
        <v>72</v>
      </c>
      <c r="E3808" s="52" t="s">
        <v>5868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>
      <c r="A3809" s="1" t="s">
        <v>556</v>
      </c>
      <c r="B3809" s="1">
        <v>2023</v>
      </c>
      <c r="C3809" s="2">
        <v>44983</v>
      </c>
      <c r="D3809" s="1" t="s">
        <v>72</v>
      </c>
      <c r="E3809" s="52" t="s">
        <v>5868</v>
      </c>
      <c r="F3809">
        <v>6</v>
      </c>
      <c r="G3809">
        <v>6</v>
      </c>
      <c r="H3809" t="s">
        <v>6058</v>
      </c>
      <c r="I3809" t="s">
        <v>29</v>
      </c>
      <c r="K3809">
        <v>38</v>
      </c>
    </row>
    <row r="3810" spans="1:11">
      <c r="A3810" s="1" t="s">
        <v>556</v>
      </c>
      <c r="B3810" s="1">
        <v>2023</v>
      </c>
      <c r="C3810" s="2">
        <v>44983</v>
      </c>
      <c r="D3810" s="1" t="s">
        <v>72</v>
      </c>
      <c r="E3810" s="52" t="s">
        <v>5869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>
      <c r="A3811" s="1" t="s">
        <v>556</v>
      </c>
      <c r="B3811" s="1">
        <v>2023</v>
      </c>
      <c r="C3811" s="2">
        <v>44983</v>
      </c>
      <c r="D3811" s="1" t="s">
        <v>72</v>
      </c>
      <c r="E3811" s="52" t="s">
        <v>5869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>
      <c r="A3812" s="1" t="s">
        <v>556</v>
      </c>
      <c r="B3812" s="1">
        <v>2023</v>
      </c>
      <c r="C3812" s="2">
        <v>44983</v>
      </c>
      <c r="D3812" s="1" t="s">
        <v>72</v>
      </c>
      <c r="E3812" s="52" t="s">
        <v>5869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>
      <c r="A3813" s="1" t="s">
        <v>556</v>
      </c>
      <c r="B3813" s="1">
        <v>2023</v>
      </c>
      <c r="C3813" s="2">
        <v>44983</v>
      </c>
      <c r="D3813" s="1" t="s">
        <v>72</v>
      </c>
      <c r="E3813" s="52" t="s">
        <v>5869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>
      <c r="A3814" s="1" t="s">
        <v>556</v>
      </c>
      <c r="B3814" s="1">
        <v>2023</v>
      </c>
      <c r="C3814" s="2">
        <v>44983</v>
      </c>
      <c r="D3814" s="1" t="s">
        <v>72</v>
      </c>
      <c r="E3814" s="52" t="s">
        <v>5869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>
      <c r="A3815" s="1" t="s">
        <v>556</v>
      </c>
      <c r="B3815" s="1">
        <v>2023</v>
      </c>
      <c r="C3815" s="2">
        <v>44983</v>
      </c>
      <c r="D3815" s="1" t="s">
        <v>72</v>
      </c>
      <c r="E3815" s="52" t="s">
        <v>5869</v>
      </c>
      <c r="F3815">
        <v>1</v>
      </c>
      <c r="G3815">
        <v>6</v>
      </c>
      <c r="H3815" t="s">
        <v>524</v>
      </c>
      <c r="I3815" t="s">
        <v>38</v>
      </c>
      <c r="K3815">
        <v>9</v>
      </c>
    </row>
    <row r="3816" spans="1:11">
      <c r="A3816" s="1" t="s">
        <v>556</v>
      </c>
      <c r="B3816" s="1">
        <v>2023</v>
      </c>
      <c r="C3816" s="2">
        <v>44983</v>
      </c>
      <c r="D3816" s="1" t="s">
        <v>72</v>
      </c>
      <c r="E3816" s="52" t="s">
        <v>5869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>
      <c r="A3817" s="1" t="s">
        <v>556</v>
      </c>
      <c r="B3817" s="1">
        <v>2023</v>
      </c>
      <c r="C3817" s="2">
        <v>44983</v>
      </c>
      <c r="D3817" s="1" t="s">
        <v>72</v>
      </c>
      <c r="E3817" s="52" t="s">
        <v>5869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>
      <c r="A3818" s="1" t="s">
        <v>556</v>
      </c>
      <c r="B3818" s="1">
        <v>2023</v>
      </c>
      <c r="C3818" s="2">
        <v>44983</v>
      </c>
      <c r="D3818" s="1" t="s">
        <v>72</v>
      </c>
      <c r="E3818" s="52" t="s">
        <v>5869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>
      <c r="A3819" s="1" t="s">
        <v>556</v>
      </c>
      <c r="B3819" s="1">
        <v>2023</v>
      </c>
      <c r="C3819" s="2">
        <v>44983</v>
      </c>
      <c r="D3819" s="1" t="s">
        <v>72</v>
      </c>
      <c r="E3819" s="52" t="s">
        <v>5869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>
      <c r="A3820" s="1" t="s">
        <v>556</v>
      </c>
      <c r="B3820" s="1">
        <v>2023</v>
      </c>
      <c r="C3820" s="2">
        <v>44983</v>
      </c>
      <c r="D3820" s="1" t="s">
        <v>72</v>
      </c>
      <c r="E3820" s="52" t="s">
        <v>5869</v>
      </c>
      <c r="F3820">
        <v>2</v>
      </c>
      <c r="G3820">
        <v>5</v>
      </c>
      <c r="H3820" t="s">
        <v>520</v>
      </c>
      <c r="I3820" t="s">
        <v>25</v>
      </c>
      <c r="K3820">
        <v>10</v>
      </c>
    </row>
    <row r="3821" spans="1:11">
      <c r="A3821" s="1" t="s">
        <v>556</v>
      </c>
      <c r="B3821" s="1">
        <v>2023</v>
      </c>
      <c r="C3821" s="2">
        <v>44983</v>
      </c>
      <c r="D3821" s="1" t="s">
        <v>72</v>
      </c>
      <c r="E3821" s="52" t="s">
        <v>5869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>
      <c r="A3822" s="1" t="s">
        <v>556</v>
      </c>
      <c r="B3822" s="1">
        <v>2023</v>
      </c>
      <c r="C3822" s="2">
        <v>44983</v>
      </c>
      <c r="D3822" s="1" t="s">
        <v>72</v>
      </c>
      <c r="E3822" s="52" t="s">
        <v>383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>
      <c r="A3823" s="1" t="s">
        <v>556</v>
      </c>
      <c r="B3823" s="1">
        <v>2023</v>
      </c>
      <c r="C3823" s="2">
        <v>44983</v>
      </c>
      <c r="D3823" s="1" t="s">
        <v>72</v>
      </c>
      <c r="E3823" s="52" t="s">
        <v>383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>
      <c r="A3824" s="1" t="s">
        <v>556</v>
      </c>
      <c r="B3824" s="1">
        <v>2023</v>
      </c>
      <c r="C3824" s="2">
        <v>44983</v>
      </c>
      <c r="D3824" s="1" t="s">
        <v>72</v>
      </c>
      <c r="E3824" s="52" t="s">
        <v>383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>
      <c r="A3825" s="1" t="s">
        <v>556</v>
      </c>
      <c r="B3825" s="1">
        <v>2023</v>
      </c>
      <c r="C3825" s="2">
        <v>44983</v>
      </c>
      <c r="D3825" s="1" t="s">
        <v>72</v>
      </c>
      <c r="E3825" s="52" t="s">
        <v>383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>
      <c r="A3826" s="1" t="s">
        <v>556</v>
      </c>
      <c r="B3826" s="1">
        <v>2023</v>
      </c>
      <c r="C3826" s="2">
        <v>44983</v>
      </c>
      <c r="D3826" s="1" t="s">
        <v>72</v>
      </c>
      <c r="E3826" s="52" t="s">
        <v>383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>
      <c r="A3827" s="1" t="s">
        <v>556</v>
      </c>
      <c r="B3827" s="1">
        <v>2023</v>
      </c>
      <c r="C3827" s="2">
        <v>44983</v>
      </c>
      <c r="D3827" s="1" t="s">
        <v>72</v>
      </c>
      <c r="E3827" s="52" t="s">
        <v>383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>
      <c r="A3828" s="1" t="s">
        <v>556</v>
      </c>
      <c r="B3828" s="1">
        <v>2023</v>
      </c>
      <c r="C3828" s="2">
        <v>44983</v>
      </c>
      <c r="D3828" s="1" t="s">
        <v>72</v>
      </c>
      <c r="E3828" s="52" t="s">
        <v>383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>
      <c r="A3829" s="1" t="s">
        <v>556</v>
      </c>
      <c r="B3829" s="1">
        <v>2023</v>
      </c>
      <c r="C3829" s="2">
        <v>44983</v>
      </c>
      <c r="D3829" s="1" t="s">
        <v>72</v>
      </c>
      <c r="E3829" s="52" t="s">
        <v>383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>
      <c r="A3830" s="1" t="s">
        <v>556</v>
      </c>
      <c r="B3830" s="1">
        <v>2023</v>
      </c>
      <c r="C3830" s="2">
        <v>44983</v>
      </c>
      <c r="D3830" s="1" t="s">
        <v>72</v>
      </c>
      <c r="E3830" s="52" t="s">
        <v>383</v>
      </c>
      <c r="F3830">
        <v>2</v>
      </c>
      <c r="G3830">
        <v>3</v>
      </c>
      <c r="H3830" t="s">
        <v>524</v>
      </c>
      <c r="I3830" t="s">
        <v>38</v>
      </c>
      <c r="K3830">
        <v>9</v>
      </c>
    </row>
    <row r="3831" spans="1:11">
      <c r="A3831" s="1" t="s">
        <v>556</v>
      </c>
      <c r="B3831" s="1">
        <v>2023</v>
      </c>
      <c r="C3831" s="2">
        <v>44983</v>
      </c>
      <c r="D3831" s="1" t="s">
        <v>72</v>
      </c>
      <c r="E3831" s="52" t="s">
        <v>383</v>
      </c>
      <c r="F3831">
        <v>2</v>
      </c>
      <c r="G3831">
        <v>4</v>
      </c>
      <c r="H3831" t="s">
        <v>520</v>
      </c>
      <c r="I3831" t="s">
        <v>25</v>
      </c>
      <c r="K3831">
        <v>10</v>
      </c>
    </row>
    <row r="3832" spans="1:11">
      <c r="A3832" s="1" t="s">
        <v>556</v>
      </c>
      <c r="B3832" s="1">
        <v>2023</v>
      </c>
      <c r="C3832" s="2">
        <v>44983</v>
      </c>
      <c r="D3832" s="1" t="s">
        <v>72</v>
      </c>
      <c r="E3832" s="52" t="s">
        <v>383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>
      <c r="A3833" s="1" t="s">
        <v>556</v>
      </c>
      <c r="B3833" s="1">
        <v>2023</v>
      </c>
      <c r="C3833" s="2">
        <v>44983</v>
      </c>
      <c r="D3833" s="1" t="s">
        <v>72</v>
      </c>
      <c r="E3833" s="52" t="s">
        <v>383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</sheetData>
  <phoneticPr fontId="2" type="noConversion"/>
  <conditionalFormatting sqref="A156:I156 A174:I174 A209:I209 A1:F155 A157:F173 A175:F208 A210:F3731 K1:K3731 G1:G3731 H1:J155 H157:J173 H175:J208 H210:J3731 E3732:E3833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Landing Page</vt:lpstr>
      <vt:lpstr>Sprint Qual Dashboard</vt:lpstr>
      <vt:lpstr>Sprint Qual</vt:lpstr>
      <vt:lpstr>Sprint</vt:lpstr>
      <vt:lpstr>OM-Scratch</vt:lpstr>
      <vt:lpstr>OM-Tempo</vt:lpstr>
      <vt:lpstr>OM-Elimination</vt:lpstr>
      <vt:lpstr>OM-Points</vt:lpstr>
      <vt:lpstr>Omnium Dashboard</vt:lpstr>
      <vt:lpstr>500m TT Dashboard</vt:lpstr>
      <vt:lpstr>500TT Pivot</vt:lpstr>
      <vt:lpstr>500tt comparison</vt:lpstr>
      <vt:lpstr>500m Time Trial</vt:lpstr>
      <vt:lpstr>Team Pursuit</vt:lpstr>
      <vt:lpstr>Madison Dashboard</vt:lpstr>
      <vt:lpstr>Madison</vt:lpstr>
      <vt:lpstr>Individual Pursuit</vt:lpstr>
      <vt:lpstr>Scratch</vt:lpstr>
      <vt:lpstr>Points</vt:lpstr>
      <vt:lpstr>Elimination Race</vt:lpstr>
      <vt:lpstr>Riders</vt:lpstr>
      <vt:lpstr>Team Sprint</vt:lpstr>
      <vt:lpstr>Keirin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</cp:lastModifiedBy>
  <cp:revision/>
  <dcterms:created xsi:type="dcterms:W3CDTF">2015-06-05T18:17:20Z</dcterms:created>
  <dcterms:modified xsi:type="dcterms:W3CDTF">2023-03-09T02:50:12Z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